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anionline-my.sharepoint.com/personal/dlargo_ani_gov_co/Documents/Informes mensuales/2023/"/>
    </mc:Choice>
  </mc:AlternateContent>
  <xr:revisionPtr revIDLastSave="0" documentId="8_{79D9AF5E-F6D3-4B7B-AA71-A4DA19E6E4D3}" xr6:coauthVersionLast="47" xr6:coauthVersionMax="47" xr10:uidLastSave="{00000000-0000-0000-0000-000000000000}"/>
  <bookViews>
    <workbookView xWindow="28680" yWindow="-120" windowWidth="29040" windowHeight="15720" tabRatio="364" xr2:uid="{025C23F7-A20B-4985-92AA-C25ADCDD3E5D}"/>
  </bookViews>
  <sheets>
    <sheet name="Tablero " sheetId="4" r:id="rId1"/>
    <sheet name="Tablero cc" sheetId="1" state="hidden" r:id="rId2"/>
    <sheet name="Hoja1" sheetId="2" state="hidden" r:id="rId3"/>
    <sheet name="Hoja2" sheetId="3" state="hidden" r:id="rId4"/>
  </sheets>
  <externalReferences>
    <externalReference r:id="rId5"/>
  </externalReferences>
  <definedNames>
    <definedName name="_xlnm._FilterDatabase" localSheetId="0" hidden="1">'Tablero '!$C$12:$AJ$41</definedName>
    <definedName name="_xlnm._FilterDatabase" localSheetId="1" hidden="1">'Tablero cc'!$C$10:$AO$39</definedName>
    <definedName name="Afirmación">[1]Desplegable!$B$422</definedName>
    <definedName name="clasificacion">[1]Desplegable!$B$111:$B$115</definedName>
    <definedName name="CNCEVC">[1]Desplegable!$B$415:$B$418</definedName>
    <definedName name="Dimensión">[1]Desplegable!$B$343:$B$349</definedName>
    <definedName name="DimensiónMIPG" localSheetId="0">[1]Desplegable!#REF!</definedName>
    <definedName name="DimensiónMIPG" localSheetId="1">[1]Desplegable!#REF!</definedName>
    <definedName name="DimensiónMIPG">[1]Desplegable!#REF!</definedName>
    <definedName name="Foco" localSheetId="0">[1]Desplegable!#REF!</definedName>
    <definedName name="Foco" localSheetId="1">[1]Desplegable!#REF!</definedName>
    <definedName name="Foco">[1]Desplegable!#REF!</definedName>
    <definedName name="focoe">[1]Desplegable!$B$269:$B$271</definedName>
    <definedName name="focoestrategico" localSheetId="0">[1]Desplegable!#REF!</definedName>
    <definedName name="focoestrategico" localSheetId="1">[1]Desplegable!#REF!</definedName>
    <definedName name="focoestrategico">[1]Desplegable!#REF!</definedName>
    <definedName name="Gerenciaogrupo">[1]Desplegable!$B$137:$B$183</definedName>
    <definedName name="GR">[1]Desplegable!$B$395:$B$398</definedName>
    <definedName name="indicador">[1]Desplegable!$B$118:$B$123</definedName>
    <definedName name="IndicadorPE" localSheetId="0">[1]Desplegable!#REF!</definedName>
    <definedName name="IndicadorPE" localSheetId="1">[1]Desplegable!#REF!</definedName>
    <definedName name="IndicadorPE">[1]Desplegable!#REF!</definedName>
    <definedName name="IP">[1]Desplegable!$B$408:$B$412</definedName>
    <definedName name="IPI">[1]Desplegable!$B$372:$B$383</definedName>
    <definedName name="MECI">[1]Desplegable!$B$401:$B$405</definedName>
    <definedName name="MV">[1]Desplegable!$B$250:$B$254</definedName>
    <definedName name="objetivoestrategico" localSheetId="0">[1]Desplegable!#REF!</definedName>
    <definedName name="objetivoestrategico" localSheetId="1">[1]Desplegable!#REF!</definedName>
    <definedName name="objetivoestrategico">[1]Desplegable!#REF!</definedName>
    <definedName name="Objetivos">[1]Desplegable!$B$300:$B$303</definedName>
    <definedName name="objetivosdecalidad" localSheetId="0">[1]Desplegable!#REF!</definedName>
    <definedName name="objetivosdecalidad" localSheetId="1">[1]Desplegable!#REF!</definedName>
    <definedName name="objetivosdecalidad">[1]Desplegable!#REF!</definedName>
    <definedName name="objetivose">[1]Desplegable!$B$274:$B$279</definedName>
    <definedName name="objetivosestrategicos" localSheetId="0">[1]Desplegable!#REF!</definedName>
    <definedName name="objetivosestrategicos" localSheetId="1">[1]Desplegable!#REF!</definedName>
    <definedName name="objetivosestrategicos">[1]Desplegable!#REF!</definedName>
    <definedName name="ODS">[1]Desplegable!$B$425:$B$441</definedName>
    <definedName name="PAAC">[1]Desplegable!$B$386:$B$392</definedName>
    <definedName name="Periocidad" localSheetId="0">[1]Desplegable!#REF!</definedName>
    <definedName name="Periocidad" localSheetId="1">[1]Desplegable!#REF!</definedName>
    <definedName name="Periocidad">[1]Desplegable!#REF!</definedName>
    <definedName name="politicaadministrativa" localSheetId="0">[1]Desplegable!#REF!</definedName>
    <definedName name="politicaadministrativa" localSheetId="1">[1]Desplegable!#REF!</definedName>
    <definedName name="politicaadministrativa">[1]Desplegable!#REF!</definedName>
    <definedName name="PoliticaMIPG">[1]Desplegable!$B$352:$B$368</definedName>
    <definedName name="PolíticaMIPG" localSheetId="0">[1]Desplegable!#REF!</definedName>
    <definedName name="PolíticaMIPG" localSheetId="1">[1]Desplegable!#REF!</definedName>
    <definedName name="PolíticaMIPG">[1]Desplegable!#REF!</definedName>
    <definedName name="proceso">[1]Desplegable!$B$257:$B$266</definedName>
    <definedName name="proyectoe">[1]Desplegable!$B$282:$B$296</definedName>
    <definedName name="pyecto">[1]Desplegable!$B$186:$B$247</definedName>
    <definedName name="Regionalización">[1]Desplegable!$B$306:$B$340</definedName>
    <definedName name="_xlnm.Print_Titles" localSheetId="0">'Tablero '!#REF!</definedName>
    <definedName name="_xlnm.Print_Titles" localSheetId="1">'Tablero cc'!#REF!</definedName>
    <definedName name="Unidaddemedida">[1]Desplegable!$B$4:$B$108</definedName>
    <definedName name="unidadPE" localSheetId="0">[1]Desplegable!#REF!</definedName>
    <definedName name="unidadPE" localSheetId="1">[1]Desplegable!#REF!</definedName>
    <definedName name="unidadPE">[1]Desplegable!#REF!</definedName>
    <definedName name="Vicepresidencia">[1]Desplegable!$B$126:$B$134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9" i="1" l="1"/>
  <c r="AJ31" i="1"/>
  <c r="AJ32" i="1"/>
  <c r="AM32" i="1"/>
  <c r="AM31" i="1"/>
  <c r="AM39" i="1"/>
  <c r="AI39" i="1"/>
  <c r="AM33" i="1"/>
  <c r="AI33" i="1"/>
  <c r="AM30" i="1"/>
  <c r="AI30" i="1"/>
  <c r="AM29" i="1"/>
  <c r="AM28" i="1"/>
  <c r="AM27" i="1"/>
  <c r="AM26" i="1"/>
  <c r="AM25" i="1"/>
  <c r="AI25" i="1"/>
  <c r="AM24" i="1"/>
  <c r="AI24" i="1"/>
  <c r="AM23" i="1"/>
  <c r="AI23" i="1"/>
  <c r="AM22" i="1"/>
  <c r="AI22" i="1"/>
  <c r="AM20" i="1"/>
  <c r="AM19" i="1"/>
  <c r="AI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AF13" authorId="0" shapeId="0" xr:uid="{23719DAF-6153-4346-B3DE-72EDDAF48335}">
      <text>
        <r>
          <rPr>
            <b/>
            <sz val="9"/>
            <color indexed="81"/>
            <rFont val="Tahoma"/>
            <family val="2"/>
          </rPr>
          <t>se cambia a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AF11" authorId="0" shapeId="0" xr:uid="{F9FCFB05-EDC9-4B36-A363-8B8992BCB039}">
      <text>
        <r>
          <rPr>
            <b/>
            <sz val="9"/>
            <color indexed="81"/>
            <rFont val="Tahoma"/>
            <family val="2"/>
          </rPr>
          <t>se cambia a 100%</t>
        </r>
      </text>
    </comment>
  </commentList>
</comments>
</file>

<file path=xl/sharedStrings.xml><?xml version="1.0" encoding="utf-8"?>
<sst xmlns="http://schemas.openxmlformats.org/spreadsheetml/2006/main" count="618" uniqueCount="231">
  <si>
    <r>
      <t xml:space="preserve">% Avance 
</t>
    </r>
    <r>
      <rPr>
        <b/>
        <sz val="24"/>
        <color theme="0"/>
        <rFont val="Candara"/>
        <family val="2"/>
      </rPr>
      <t>(Respecto a meta acumulada al corte)</t>
    </r>
  </si>
  <si>
    <t>Ocultar</t>
  </si>
  <si>
    <t>Focos Estratégicos</t>
  </si>
  <si>
    <t>% cumplimiento foco</t>
  </si>
  <si>
    <t>% de avance con respecto a su 100%</t>
  </si>
  <si>
    <t>% cumplimiento Respecto al acumulado del corte</t>
  </si>
  <si>
    <r>
      <t>% Avance Foco</t>
    </r>
    <r>
      <rPr>
        <b/>
        <sz val="20"/>
        <color theme="0"/>
        <rFont val="Candara"/>
        <family val="2"/>
      </rPr>
      <t xml:space="preserve"> (con respecto a meta acumulada del corte)</t>
    </r>
  </si>
  <si>
    <t>Objetivos Estratégicos</t>
  </si>
  <si>
    <t>% cumplimiento
Objetivo</t>
  </si>
  <si>
    <r>
      <t>% Avance objetivos estratégicos</t>
    </r>
    <r>
      <rPr>
        <b/>
        <sz val="20"/>
        <color theme="0"/>
        <rFont val="Candara"/>
        <family val="2"/>
      </rPr>
      <t xml:space="preserve"> (con respecto a meta acumulada del corte)</t>
    </r>
  </si>
  <si>
    <t>Proyecto Estrategico</t>
  </si>
  <si>
    <t>Ponderación %</t>
  </si>
  <si>
    <t>% cumplimiento
Proyecto</t>
  </si>
  <si>
    <t>Acción</t>
  </si>
  <si>
    <t>% cumplimiento plan de
acción</t>
  </si>
  <si>
    <t>% Respecto al acumulado del corte</t>
  </si>
  <si>
    <t>Responsable</t>
  </si>
  <si>
    <t>Indicador</t>
  </si>
  <si>
    <t>Unidad de Medida</t>
  </si>
  <si>
    <t>Meta Acumulada mes de corte</t>
  </si>
  <si>
    <t>Avance Acumulado
mes de corte</t>
  </si>
  <si>
    <t>% Avance respecto a la meta acumulada a mes de corte</t>
  </si>
  <si>
    <t>% Avance
Meta 2020</t>
  </si>
  <si>
    <t>Alerta</t>
  </si>
  <si>
    <t>Observaciones</t>
  </si>
  <si>
    <t>ODS</t>
  </si>
  <si>
    <t>n</t>
  </si>
  <si>
    <r>
      <t xml:space="preserve">% Avance 
</t>
    </r>
    <r>
      <rPr>
        <b/>
        <sz val="24"/>
        <color theme="0"/>
        <rFont val="Candara"/>
        <family val="2"/>
      </rPr>
      <t>(Respecto a meta de 2021)</t>
    </r>
  </si>
  <si>
    <t>AGENCIA NACIONAL DE INFRAESTRUCTURA</t>
  </si>
  <si>
    <t>Plan de Acción inicial, pendiente de aprobación por parte del Consejo Directivo de acuerdo con lo establecido en el Decreto 4165/11</t>
  </si>
  <si>
    <t>Meta 2023</t>
  </si>
  <si>
    <t>FOCO 2. Gestión de la construcción a escala humana en los contratos existentes que genere infraestructura sostenible, segura e incluyente</t>
  </si>
  <si>
    <t>FOCO 3. Mejorar los indicadores de servicio en los proyectos de los diferentes modos de transporte para una movilidad segura</t>
  </si>
  <si>
    <t>FOCO 4. Fortalecimiento de los servicios tecnológicos que soporten la movilidad segura y sostenible</t>
  </si>
  <si>
    <t>FOCO 5. Fortalecimiento de la relación con los grupos de interés con el fin de generar confianza y transparencia en la gestión</t>
  </si>
  <si>
    <t>TRANSFORMACIÓN PLAN NACIONAL DE DESARROLLO</t>
  </si>
  <si>
    <t>LINEA ESTRATEGICA SECTORIAL</t>
  </si>
  <si>
    <t>Convergencia Regional</t>
  </si>
  <si>
    <t>1.2. Fortalecer el proceso de estructuración de proyectos de APP seguros con la vida y sostenibles.</t>
  </si>
  <si>
    <t>1.1.2 Gestionar nuevas fuentes de financiación para inversión en infraestructura</t>
  </si>
  <si>
    <t>1.2.2 Incluir en las nuevas estructuraciones los lineamientos de infraestructura verde sostenible</t>
  </si>
  <si>
    <t>2.1.1 Adjudicar Proyectos de Concesión bajo esquema de asociación publico privada -APP.</t>
  </si>
  <si>
    <t>2.1.2 Monitorear la gestión del avance de los proyectos de concesión del modo carretero - Km construidos</t>
  </si>
  <si>
    <t>2.1.3 Monitorear la gestión del avance de los proyectos de concesión del modo carretero - Km rehabilitados</t>
  </si>
  <si>
    <t xml:space="preserve">2.1.9 Gestionar la disponibilidad de los corredores férreos a cargo de la ANI para su operación </t>
  </si>
  <si>
    <t>Documentos de estrategia formulados</t>
  </si>
  <si>
    <t>PLAN DE ACCIÓN 2023</t>
  </si>
  <si>
    <t>Presupuesto Asignado</t>
  </si>
  <si>
    <t>Documento</t>
  </si>
  <si>
    <t>Fuentes de financiación implementadas</t>
  </si>
  <si>
    <t>Fuente</t>
  </si>
  <si>
    <t>Número de estructuraciones con lineamientos de infraestructura verde incluidos</t>
  </si>
  <si>
    <t>Número</t>
  </si>
  <si>
    <t>Proyectos de APP adjudicados</t>
  </si>
  <si>
    <t>Proyecto</t>
  </si>
  <si>
    <t>Km de vía primaria construidos bajo el esquema de APP</t>
  </si>
  <si>
    <t>Km</t>
  </si>
  <si>
    <t>Km de vía primaria rehabilitados bajo el esquema de APP</t>
  </si>
  <si>
    <t>Número de proyectos que inician etapa de operación y mantenimiento</t>
  </si>
  <si>
    <t>Proyectos</t>
  </si>
  <si>
    <t>Número de intervenciones en aeropuertos concesionados realizadas</t>
  </si>
  <si>
    <t>Número de intervenciones en puertos concesionados realizadas</t>
  </si>
  <si>
    <t>Porcentaje de meses de disponibilidad de operación de los corredores férreos con contrato de concesión</t>
  </si>
  <si>
    <t>%</t>
  </si>
  <si>
    <t>% Plan de infraestructura de datos implementado</t>
  </si>
  <si>
    <t>% Plan de servicios digitales implementado</t>
  </si>
  <si>
    <t>Puntaje FURAG obtenido</t>
  </si>
  <si>
    <t>Puntaje</t>
  </si>
  <si>
    <t>% Plan de implementación desarrollado</t>
  </si>
  <si>
    <t>% plan de comunicaciones ejecutado</t>
  </si>
  <si>
    <t>% plan de fortalecimiento implementado</t>
  </si>
  <si>
    <t>Ponderación
Foco</t>
  </si>
  <si>
    <t>Ponderación
Objetivo</t>
  </si>
  <si>
    <t>Ponderación 
Proyecto</t>
  </si>
  <si>
    <t>Vicepresidencia de Estructuración</t>
  </si>
  <si>
    <t>Portafolio de infraestructura social estructurado</t>
  </si>
  <si>
    <t>1,5,8,9,13</t>
  </si>
  <si>
    <t>Vicepresidencia Ejecutiva</t>
  </si>
  <si>
    <t>N/A</t>
  </si>
  <si>
    <t>Documento minuta estándar aprobado</t>
  </si>
  <si>
    <t>8,9,13</t>
  </si>
  <si>
    <t>Proyecto adjudicado</t>
  </si>
  <si>
    <t xml:space="preserve">
Km de vía primaria construidos bajo el esquema de APP
</t>
  </si>
  <si>
    <t xml:space="preserve">Km de vía primaria rehabilitados bajo el esquema de APP
</t>
  </si>
  <si>
    <t xml:space="preserve">Km de vía primaria en operación en proyectos de concesión
</t>
  </si>
  <si>
    <t>1,5,6,7,8,9,10,11,12,13,15</t>
  </si>
  <si>
    <t>Número de intervenciones en puertos con obras de modernización</t>
  </si>
  <si>
    <t>Número de intervenciones en aeropuertos con obras de modernización</t>
  </si>
  <si>
    <t>Vicepresidencia de Planeación, Riesgos y Entorno</t>
  </si>
  <si>
    <t>Plan de trabajo desarrollado</t>
  </si>
  <si>
    <t xml:space="preserve">
% de avance en la estructuración de los proyectos
</t>
  </si>
  <si>
    <t>Los recursos correspondientes a esta actividad son los relacionados en la actividad de estrcuturación de proyectos con lineamientos de infraestructura verde.</t>
  </si>
  <si>
    <t>% de avance en la estructuración de los proyectos</t>
  </si>
  <si>
    <t>Contrato</t>
  </si>
  <si>
    <t>Contrato de consultoría suscrito</t>
  </si>
  <si>
    <t>Resolución de distribución expedida</t>
  </si>
  <si>
    <t>Esta actividad comparte recursos con las actividades de infraestructura de datos y servicios digitales de información.</t>
  </si>
  <si>
    <t>Documento diagnóstico para la Implementación del Modelo de Gobierno Datos elaborado</t>
  </si>
  <si>
    <t>Módulo</t>
  </si>
  <si>
    <t>Módulos implementados</t>
  </si>
  <si>
    <t>Proyecto de mejoramiento de seguridad implementado</t>
  </si>
  <si>
    <t>Sin meta en la vigencia.</t>
  </si>
  <si>
    <t>5,8,10,12,16,17</t>
  </si>
  <si>
    <t>Documentos de estrategia de atención formulado</t>
  </si>
  <si>
    <t>Vicepresidencia de Gestión Corporativa</t>
  </si>
  <si>
    <t>Oficina de Comunicaciones</t>
  </si>
  <si>
    <t>Informe de disponibilidad presentado.</t>
  </si>
  <si>
    <t>5,8,9,13</t>
  </si>
  <si>
    <t>8,9,10</t>
  </si>
  <si>
    <t>% plan de trabajo implementado</t>
  </si>
  <si>
    <t>Proyecto estratégico</t>
  </si>
  <si>
    <t>Acción propuesta</t>
  </si>
  <si>
    <t>Meta</t>
  </si>
  <si>
    <t>Presentar informe de disponibilidad de la red férrea concesionada a cargo de la Agencia.</t>
  </si>
  <si>
    <t>Informes de consultoría entregados</t>
  </si>
  <si>
    <t>1.1.1.1 Estructurar el portafolio de proyectos para infraestructura social de acuerdo con las  necesidades técnicas, administrativas, social, predial, ambiental, financieros, contable y jurídicos a cargo de la Agencia</t>
  </si>
  <si>
    <t>1.1.2.1 Expedir la Resolución de Distribución para la aplicación de la contribución nacional de valorización en un proyecto carretero</t>
  </si>
  <si>
    <t>1.2.1.1 Elaborar la minuta estándar del contrato de concesión del modo ferroviario</t>
  </si>
  <si>
    <t>1.2.2.1 Avanzar con la estructuración con lineamientos de infraestructura verde los proyectos: Corredor férreo entre Bogotá y Sistema Ferroviario Central, Corredor primer tercio Bogotá-Villavicencio, Proyecto borde norte de Bogotá, Proyecto fluvial Río Meta, Proyectos muelles tipo del modo fluvial.</t>
  </si>
  <si>
    <t>2.1.1.1 Adjudicar la IP del Aeropuerto Rafael Nuñez de Cartagena</t>
  </si>
  <si>
    <t>2.1.2.1 Monitorear la gestión del avance de los proyectos de concesión del modo carretero - Km construidos</t>
  </si>
  <si>
    <t>2.1.3.1 Monitorear la gestión del avance de los proyectos de concesión del modo carretero - Km rehabilitados</t>
  </si>
  <si>
    <t>2.1.4.1 Monitorear la gestión del avance de los proyectos de concesión del modo carretero - Km en operación</t>
  </si>
  <si>
    <t>2.1.5.1 Monitorear proyectos que inician etapa de operación y mantenimiento</t>
  </si>
  <si>
    <t xml:space="preserve">2.1.6.1 Monitorear los planes de modernización de los aeropuertos a cargo de la ANI
</t>
  </si>
  <si>
    <t xml:space="preserve">2.1.7.1 Monitorear los planes de modernización de los puertos a cargo de la ANI
</t>
  </si>
  <si>
    <t>2.1.8.1 Desarrollar plan de trabajo para la formulación del manual de buenas prácticas ambientales y sociales en los proyectos a cargo de la Agencia.</t>
  </si>
  <si>
    <t xml:space="preserve">2.1.9.1 Presentar informe de disponibilidad de la red férrea concesionada a cargo de la Agencia.
</t>
  </si>
  <si>
    <t>3.1.1.1 Avanzar en la estructuración de los proyectos: Corredor férreo entre Bogotá y Sistema Ferroviario Central, Corredor primer tercio Bogotá-Villavicencio, Proyecto borde norte de Bogotá, Proyecto fluvial Río Meta, Proyectos muelles tipo del modo fluvial.</t>
  </si>
  <si>
    <t>3.1.2.1 Contratar consultoría integral para la estructuración a nivel de prefactibilidad  para infraestructura logistica especializada</t>
  </si>
  <si>
    <t>4.1.1.1. Elaborar diagnóstico para la Implementación del Modelo de Gobierno Datos</t>
  </si>
  <si>
    <t xml:space="preserve">4.1.2.1 Implementar nuevas funcionalidades al módulo de contratación
</t>
  </si>
  <si>
    <t>5.1.1.1 Elaborar el documento de estrategia de atención de necesidades en los departamentos con mayor conflictividad</t>
  </si>
  <si>
    <t>5.2.1.1 Elaborar y hacer seguimiento al Plan de Implementación del Modelo Integrado de Planeación y Gestión</t>
  </si>
  <si>
    <t xml:space="preserve">5.2.2.1 Apoyar las actividades del proyecto de rediseño institucional y la revisión de los entregables de la consultoría
</t>
  </si>
  <si>
    <t xml:space="preserve">5.2.3.1 Realizar el proceso de fortalecimiento de la comunicación interna
</t>
  </si>
  <si>
    <t xml:space="preserve">5.2.4.1 Mejorar de la seguridad de la plataforma de ANiscopio en los componentes de Azure
</t>
  </si>
  <si>
    <t>Fecha de actualización 06/06/2023</t>
  </si>
  <si>
    <t>Se modifica de acuerdo con la aprobación de Presidencia a la solicitud del memorando 20235000061173</t>
  </si>
  <si>
    <t>Foco 1. Desarrollar infraestructura social y de transporte mediante la estructuración y adjudicación de proyectos de APP.</t>
  </si>
  <si>
    <t>1.1. Formular e implementar el programa de Infraestructura Social</t>
  </si>
  <si>
    <t>1.1.1 Formular el Portafolio de proyectos de infraestructura social desde la gente y para la gente, bajo el mecanismo APP.</t>
  </si>
  <si>
    <t>1.1.3 Estructurar proyectos de infraestructura social y/o rural bajo esquema APP</t>
  </si>
  <si>
    <t>1.3. Estructurar  proyectos APP que amplien la infraestructura de transporte.</t>
  </si>
  <si>
    <t xml:space="preserve">1.3.1  Estructurar aeropuertos bajo esquema de asociación público privada </t>
  </si>
  <si>
    <t xml:space="preserve">1.3.2  Estructurar proyectos de infraestructura logística especializada </t>
  </si>
  <si>
    <t>1.3.3 Estructurar proyectos de infraestructura carretera bajo el esquema APP incluyendo los lineamientos de plan nacional de seguridad vial.</t>
  </si>
  <si>
    <t>1.3.4  Estructurar proyectos de infraestructura férrea bajo el esquema APP</t>
  </si>
  <si>
    <t>1.3.5. Estructurar proyectos de infraestructura del modo fluvial</t>
  </si>
  <si>
    <t>Número de proyectos estructurados</t>
  </si>
  <si>
    <t>Documento aprobado</t>
  </si>
  <si>
    <t>Foco 2. Gestionar el desarrollo de los proyectos de infraestructura a través del esquema de APP.</t>
  </si>
  <si>
    <t>2.1. Gestionar la ejecución  de los proyectos de infraestructura</t>
  </si>
  <si>
    <t>2.1.4 Monitorear la gestión del avance de los proyectos de concesión del modo carretero - Proyectos en etapa de operación y mantenimiento</t>
  </si>
  <si>
    <t>2.1.5 Modernizar la infraestructura en los aeropuertos concesionados.</t>
  </si>
  <si>
    <t>2.1.6 Modernizar la infraestructura en los puertos concesionados.</t>
  </si>
  <si>
    <t>2.1.7 Formular la Estrategia Global de Sostenibilidad de la ANI</t>
  </si>
  <si>
    <t xml:space="preserve">2.1.8 Gestionar la disponibilidad de los corredores férreos a cargo de la ANI para su operación </t>
  </si>
  <si>
    <t>2.1.9 Intervenir la red fluvial nacional bajo esquema APP</t>
  </si>
  <si>
    <t>Vicepresidencia de Estructuración, Vicepresidencia Jurídica</t>
  </si>
  <si>
    <t xml:space="preserve">Vicepresidencia de Gestión Contractual </t>
  </si>
  <si>
    <t>Meta
Cuatrenio*</t>
  </si>
  <si>
    <t>*Este avlor inlcuye la línea base</t>
  </si>
  <si>
    <t>Documento de estrategia global de sostenibilidad aprobado</t>
  </si>
  <si>
    <t>Kilómetros intervenidos</t>
  </si>
  <si>
    <t>Foco 3. Fortalecer la institucionalidad de la Agencia con el fin de generar confianza y transparencia en la gestión.</t>
  </si>
  <si>
    <t>3.1. Fortalecer estructuralmente la Agencia para atender los nuevos retos.</t>
  </si>
  <si>
    <t xml:space="preserve">3.1.1 Fortalecer la implementación del Modelo Integrado de Planeación y Gestión </t>
  </si>
  <si>
    <t xml:space="preserve">3.1.2 Generar acciones que permitan el fortalecimiento de la entidad, con el fin de mejorar las  condiciones de operación de la Agencia. </t>
  </si>
  <si>
    <t>3.1.3 Potencializar la comunicación  para el mejoramiento de la gestión institucional y fortalecimiento de la cultura organizacional.</t>
  </si>
  <si>
    <t>3.2. Implementar herramientas tecnológicas que permitan el seguimiento y monitoreo al desarrollo de los proyectos de los diferentes modos garantizando la transparencia en la gestión.</t>
  </si>
  <si>
    <t>3.2.1  Desarrollar la infraestructura de datos de la Agencia para generar gobierno de datos.</t>
  </si>
  <si>
    <t xml:space="preserve">3.2.2 Implementar servicios digitales de información para la toma de decisiones. </t>
  </si>
  <si>
    <t>3.2.3 Fortalecer los sistemas de información de apoyo  que faciliten la gestión misional</t>
  </si>
  <si>
    <t>3.3. Implementar nuevos mecanismos de solución de conflictos en los proyectos  a cargo de la ANI.</t>
  </si>
  <si>
    <t>3.3.1 Definir estrategias para la atención de necesidades de los diferentes territorios de manera integral y articulada</t>
  </si>
  <si>
    <t>% Plan implementado</t>
  </si>
  <si>
    <t>3.1.1.1 Elaborar y hacer seguimiento al Plan de Implementación del Modelo Integrado de Planeación y Gestión</t>
  </si>
  <si>
    <t>3.2.1.1. Elaborar diagnóstico para la Implementación del Modelo de Gobierno Datos</t>
  </si>
  <si>
    <t>Sin meta para la prsente vigencia.</t>
  </si>
  <si>
    <t>Vicepresidencia Jurídica</t>
  </si>
  <si>
    <t>1.2.2.1 Avanzar con la estructuración con lineamientos de infraestructura verde los proyectos.</t>
  </si>
  <si>
    <t>Sin meta para la presente vigencia.</t>
  </si>
  <si>
    <t>Infraestructura resiliente con vocación social</t>
  </si>
  <si>
    <t>Adaptación al cambio climático y transición energética</t>
  </si>
  <si>
    <t>Infraestructura y logística para la competitividad
Movilidad segura, sostenible e inteligente</t>
  </si>
  <si>
    <t>Porcentaje de avance</t>
  </si>
  <si>
    <t xml:space="preserve">Porcentaje de avance </t>
  </si>
  <si>
    <t>Km de vía primaria en operación en proyectos de concesión</t>
  </si>
  <si>
    <t>Instituciones fortalecidas, confiables e incluyentes</t>
  </si>
  <si>
    <t>Convergencia regional
Seguridad humana y justicia social
Transformación productiva, internacionalización y acción climática
Ordenamiento del territorio alrededor del agua
Derecho humano a la alimentación</t>
  </si>
  <si>
    <t>1.3.4.2 Elaborar la minuta estándar del contrato de concesión del modo ferroviario</t>
  </si>
  <si>
    <t>2.1.4.1 Monitorear proyectos que inician etapa de operación y mantenimiento</t>
  </si>
  <si>
    <t>2.1.4.2 Monitorear la gestión del avance de los proyectos de concesión del modo carretero - Km en operación</t>
  </si>
  <si>
    <t xml:space="preserve">2.1.5.1 Monitorear los planes de modernización de los aeropuertos a cargo de la ANI
</t>
  </si>
  <si>
    <t xml:space="preserve">2.1.6.1 Monitorear los planes de modernización de los puertos a cargo de la ANI
</t>
  </si>
  <si>
    <t>2.1.7.1 Desarrollar plan de trabajo para la formulación del manual de buenas prácticas ambientales y sociales en los proyectos a cargo de la Agencia.</t>
  </si>
  <si>
    <t xml:space="preserve">2.1.8.1 Presentar informe de disponibilidad de la red férrea concesionada a cargo de la Agencia.
</t>
  </si>
  <si>
    <t xml:space="preserve">3.1.2.1 Apoyar las actividades del proyecto de rediseño institucional y la revisión de los entregables de la consultoría
</t>
  </si>
  <si>
    <t xml:space="preserve">3.1.3.1 Realizar el proceso de fortalecimiento de la comunicación interna
</t>
  </si>
  <si>
    <t xml:space="preserve">3.2.2.1 Implementar nuevas funcionalidades al módulo de contratación
</t>
  </si>
  <si>
    <t xml:space="preserve">3.2.3.1 Mejorar de la seguridad de la plataforma de ANiscopio en los componentes de Azure
</t>
  </si>
  <si>
    <t>3.3.1.1 Elaborar el documento de estrategia de atención de necesidades en los departamentos con mayor conflictividad</t>
  </si>
  <si>
    <t>Durante la vigencia 2023, desde la Vicepresidencia de estructuración se avanzó en la estructuración del portafolio de proyectos sociales, en desarrollo de tal, se avanzó en la conformación de un banco de proyectos en sectores tales como saneamiento básico, infraestructura educativa y hospitalaria</t>
  </si>
  <si>
    <t>El 18 de diciembre de 2023, la ANI suscribió el contrato de concesión No. 001 de 2023 con la Operadora Internacional Aeropuerto de Cartagena S.A.S. - OINAC</t>
  </si>
  <si>
    <t>Al mes de diciembre se avanzó en la construcción de 99,83 Km, representados en los proyectos:
- Ruta del Sol III, 43,47Km
- Rumichaca-Pasto 9.89Km
- Devimed 0,4 Km
- Autopista al mar 2, 1.74Km
- IP Accesos Norte, 4.09Km
- Cúcuta - Pamplona, 20,29Km
- Villao-Yopal, 17Km
- Magdalena 2, 2,95Km</t>
  </si>
  <si>
    <t>Al mes de diciembre se avanzó en la rehabilitación y mejoramiento de 158,47 Km, representados en los proyectos:
- Ruta del Sol III, 15,38Km
- Rumichaca-Pasto 16,28 Km
- Cambao-Manizales 70,51Km
- Autopista al mar 2, 1,5Km
- IP accesos norte, 4,49Km
- Pacífico 3, 5,4Km
- Villao-Yopal, 44,9Km</t>
  </si>
  <si>
    <t>Durante la vigencia 2023, el proyecto Rumichaca - Pasto entró en la etapa de operación</t>
  </si>
  <si>
    <t>Al mes de diciembre han entrado en operación 294,8 Km, representados en los proyectos:
- Rumichaca-Pasto 22,77Km
- Cúcuta-Pamplona 5,76Km
- Autopista al mar2, 66,5Km
- Chirajara, 7,82Km
- IP Accesos Norte 4,91 km
- Transversal del Sisga 47,09 km
- Villavicencio- Yopal 30 km
- Ruta del Sol III 109,95 km</t>
  </si>
  <si>
    <t>A lo largo de la vigencia se recibieron obras en los aeropuertos 
- El Dorado
- José María Cordova
- Rafael Nuñez</t>
  </si>
  <si>
    <t>El equipo del GIT de Puertos a lo largo de la vigencia realizó el seguimiento de las inversiones en los diferentes puertos concesionados</t>
  </si>
  <si>
    <t>Los equipos de trabajo Social y Ambiental durante la vigencia 2023, elaboraron el plan de trabajo para la formulación e implementación del manual</t>
  </si>
  <si>
    <t>Mensualmente se realizó la supervisión a la operación de la red férrea, de igual manera se presentaron los informes mensuales de seguimiento</t>
  </si>
  <si>
    <t>Sin meta programada para la vigencia 2023,</t>
  </si>
  <si>
    <t>Durante la vigencia  2023 se realizó el seguimiento al plan de implementación formulado, se realizó el cargue del aplicativo FURAG correspondiente a la vigencia 2022 y se realizaron los comité del Modelo</t>
  </si>
  <si>
    <t>Durante el segundo semestre de 2023, se desarrolló la consultoría para el rediseño del a Agencia, dicha consultoría entregó el análisis y la propuesta del nuevo modelo de negocio y la estructura de la Agencia</t>
  </si>
  <si>
    <t>La Oficina de Comunicaciones, durante la vigencia realizó actividades de divulgación de la información interna y externa, así mismo, estableció estrategias de comunicación y relacionamiento con la ciudadanía.</t>
  </si>
  <si>
    <t>Se finalizan los documentos de Diagnóstico, inventario de información aniscopio y condiciones técnicas para el proyecto gobierno de datos</t>
  </si>
  <si>
    <t>Se implementaron utilidades de consulta y la generación de certificados</t>
  </si>
  <si>
    <t>A lo largo de la vigencia se realizaron las actividades para el fortalecimiento de la seguridad en AZURE, con el fin de garantizar la seguridad y conservación de la seguridad de la información que se conserva en esta plataforma.</t>
  </si>
  <si>
    <t>Se viene avanzando en la definición de la estratégia de atención, el documento se encuentra en proceso de revisión</t>
  </si>
  <si>
    <t>8,9,13,5</t>
  </si>
  <si>
    <t>1.3.4.1 Avanzar con la estructuración de los proyectos férreos</t>
  </si>
  <si>
    <t>1.3.3.1 Avanzar con la estructuración de los proyectos carreteros</t>
  </si>
  <si>
    <t>Se completó la fase I entregando los tres primeros productos correspondientes al diagnóstico corredor Bogotá – Belencito, al plan de trabajo y cronograma detallado y a la metodología BIM. Adicionalmente, se dio inicio la revisión de las mesas técnicas por especialidades para ir adelantando la fase II.  Así mismo, se avanzó con el proyecto férreo La Dorada-Chiriguaná.</t>
  </si>
  <si>
    <t>Corredor primer tercio de Bogotá- Villavicencio y su interventoría: Se contiúa con la ejecución del contrato con la Fase I y primeros entregables de productos de Fase II 
Así mismo se avanzó en la estructuración de los proyectos Pasto-Mojarras-Popayan, Sogamoso-Puerto Gaitan, Villeta – Guaduas  y Calle 80 - Villeta.</t>
  </si>
  <si>
    <t>Durante la vigencia se avanzó en la estructuración de los proyectos: Primer tercio Bogotá-Villavicencio, Pasto-Mojarras-Popayan, Sogamoso-Puerto Gaitan, Villeta – Guaduas  y Calle 80 - Villeta, La Dorada-Chiriguaná y  Corredor férreo entre Bogotá y Sistema Ferroviario Central.</t>
  </si>
  <si>
    <t>Tablero de control  - Seguimiento al plan de acción 2023</t>
  </si>
  <si>
    <r>
      <t xml:space="preserve">% Avance 
</t>
    </r>
    <r>
      <rPr>
        <b/>
        <sz val="24"/>
        <color theme="0"/>
        <rFont val="Candara"/>
        <family val="2"/>
      </rPr>
      <t>(Respecto a meta de 2023)</t>
    </r>
  </si>
  <si>
    <t>Se elaboró la minuta estándar de contrato para el modo férreo (Proyecto La Dorada-Chiriguaná)</t>
  </si>
  <si>
    <t>Documento de estrategia formulados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</si>
</sst>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quot;$&quot;#,##0;[Red]\-&quot;$&quot;#,##0"/>
    <numFmt numFmtId="165" formatCode="0.0%"/>
    <numFmt numFmtId="166" formatCode="_-&quot;$&quot;\ * #,##0_-;\-&quot;$&quot;\ * #,##0_-;_-&quot;$&quot;\ * &quot;-&quot;??_-;_-@_-"/>
  </numFmts>
  <fonts count="22" x14ac:knownFonts="1">
    <font>
      <sz val="11"/>
      <color theme="1"/>
      <name val="Calibri"/>
      <family val="2"/>
      <scheme val="minor"/>
    </font>
    <font>
      <sz val="11"/>
      <color theme="1"/>
      <name val="Calibri"/>
      <family val="2"/>
      <scheme val="minor"/>
    </font>
    <font>
      <sz val="20"/>
      <color theme="1"/>
      <name val="Candara"/>
      <family val="2"/>
    </font>
    <font>
      <sz val="20"/>
      <name val="Candara"/>
      <family val="2"/>
    </font>
    <font>
      <b/>
      <sz val="20"/>
      <color theme="1"/>
      <name val="Candara"/>
      <family val="2"/>
    </font>
    <font>
      <b/>
      <sz val="36"/>
      <color theme="1"/>
      <name val="Candara"/>
      <family val="2"/>
    </font>
    <font>
      <b/>
      <sz val="20"/>
      <name val="Candara"/>
      <family val="2"/>
    </font>
    <font>
      <b/>
      <sz val="36"/>
      <color theme="0"/>
      <name val="Candara"/>
      <family val="2"/>
    </font>
    <font>
      <b/>
      <sz val="24"/>
      <color theme="0"/>
      <name val="Candara"/>
      <family val="2"/>
    </font>
    <font>
      <sz val="20"/>
      <color rgb="FF3333CC"/>
      <name val="Candara"/>
      <family val="2"/>
    </font>
    <font>
      <sz val="20"/>
      <color theme="0"/>
      <name val="Candara"/>
      <family val="2"/>
    </font>
    <font>
      <b/>
      <sz val="20"/>
      <color theme="0"/>
      <name val="Candara"/>
      <family val="2"/>
    </font>
    <font>
      <b/>
      <sz val="48"/>
      <color theme="1"/>
      <name val="Webdings"/>
      <family val="1"/>
      <charset val="2"/>
    </font>
    <font>
      <b/>
      <sz val="48"/>
      <color rgb="FF00B050"/>
      <name val="Webdings"/>
      <family val="1"/>
      <charset val="2"/>
    </font>
    <font>
      <b/>
      <sz val="48"/>
      <color theme="0" tint="-0.499984740745262"/>
      <name val="Webdings"/>
      <family val="1"/>
      <charset val="2"/>
    </font>
    <font>
      <b/>
      <sz val="48"/>
      <color rgb="FFFFC000"/>
      <name val="Webdings"/>
      <family val="1"/>
      <charset val="2"/>
    </font>
    <font>
      <b/>
      <sz val="9"/>
      <color indexed="81"/>
      <name val="Tahoma"/>
      <family val="2"/>
    </font>
    <font>
      <sz val="72"/>
      <color theme="1"/>
      <name val="Candara"/>
      <family val="2"/>
    </font>
    <font>
      <b/>
      <sz val="24"/>
      <color theme="1"/>
      <name val="Candara"/>
      <family val="2"/>
    </font>
    <font>
      <sz val="10"/>
      <color theme="1"/>
      <name val="Candara"/>
      <family val="2"/>
    </font>
    <font>
      <b/>
      <sz val="72"/>
      <color theme="1"/>
      <name val="Candara"/>
      <family val="2"/>
    </font>
    <font>
      <i/>
      <sz val="72"/>
      <color theme="1"/>
      <name val="Candara"/>
      <family val="2"/>
    </font>
  </fonts>
  <fills count="13">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60">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7" fillId="3"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9" fontId="4" fillId="2" borderId="0" xfId="0" applyNumberFormat="1" applyFont="1" applyFill="1" applyAlignment="1">
      <alignment horizontal="left" vertical="center"/>
    </xf>
    <xf numFmtId="0" fontId="4" fillId="2" borderId="0" xfId="0" applyFont="1" applyFill="1" applyAlignment="1">
      <alignment horizontal="left" vertical="center" wrapText="1"/>
    </xf>
    <xf numFmtId="0" fontId="2" fillId="4" borderId="2" xfId="0" applyFont="1" applyFill="1" applyBorder="1" applyAlignment="1">
      <alignment horizontal="center" vertical="center"/>
    </xf>
    <xf numFmtId="0" fontId="2" fillId="5" borderId="2" xfId="0" applyFont="1" applyFill="1" applyBorder="1" applyAlignment="1">
      <alignment horizontal="center" vertical="center"/>
    </xf>
    <xf numFmtId="9" fontId="2" fillId="6" borderId="2" xfId="0" applyNumberFormat="1" applyFont="1" applyFill="1" applyBorder="1" applyAlignment="1">
      <alignment horizontal="center" vertical="center"/>
    </xf>
    <xf numFmtId="165" fontId="5" fillId="0" borderId="0" xfId="0" applyNumberFormat="1" applyFont="1" applyAlignment="1">
      <alignment horizontal="center" vertical="center"/>
    </xf>
    <xf numFmtId="0" fontId="2" fillId="7" borderId="2" xfId="0" applyFont="1" applyFill="1" applyBorder="1" applyAlignment="1">
      <alignment horizontal="center" vertical="center"/>
    </xf>
    <xf numFmtId="0" fontId="9" fillId="0" borderId="0" xfId="0" applyFont="1" applyAlignment="1">
      <alignment horizontal="center" vertical="center"/>
    </xf>
    <xf numFmtId="9" fontId="3" fillId="8" borderId="3" xfId="0" applyNumberFormat="1" applyFont="1" applyFill="1" applyBorder="1" applyAlignment="1">
      <alignment horizontal="center" vertical="center"/>
    </xf>
    <xf numFmtId="9" fontId="3" fillId="0" borderId="0" xfId="0" applyNumberFormat="1" applyFont="1" applyAlignment="1">
      <alignment horizontal="center" vertical="center"/>
    </xf>
    <xf numFmtId="0" fontId="10" fillId="0" borderId="0" xfId="0" applyFont="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3" borderId="9" xfId="0" applyFont="1" applyFill="1" applyBorder="1" applyAlignment="1">
      <alignment horizontal="center" vertical="center" wrapText="1"/>
    </xf>
    <xf numFmtId="165" fontId="3" fillId="4" borderId="11" xfId="0" applyNumberFormat="1" applyFont="1" applyFill="1" applyBorder="1" applyAlignment="1">
      <alignment horizontal="center" vertical="center" wrapText="1"/>
    </xf>
    <xf numFmtId="165" fontId="3" fillId="5" borderId="11" xfId="0" applyNumberFormat="1" applyFont="1" applyFill="1" applyBorder="1" applyAlignment="1">
      <alignment horizontal="center" vertical="center" wrapText="1"/>
    </xf>
    <xf numFmtId="165" fontId="3" fillId="6"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9" fontId="4" fillId="10" borderId="11" xfId="1" applyFont="1" applyFill="1" applyBorder="1" applyAlignment="1">
      <alignment horizontal="center" vertical="center" wrapText="1"/>
    </xf>
    <xf numFmtId="10" fontId="2" fillId="4" borderId="11" xfId="1" applyNumberFormat="1" applyFont="1" applyFill="1" applyBorder="1" applyAlignment="1">
      <alignment horizontal="center" vertical="center" wrapText="1"/>
    </xf>
    <xf numFmtId="10" fontId="2" fillId="5" borderId="11" xfId="1" applyNumberFormat="1" applyFont="1" applyFill="1" applyBorder="1" applyAlignment="1">
      <alignment horizontal="center" vertical="center" wrapText="1"/>
    </xf>
    <xf numFmtId="10" fontId="2" fillId="6" borderId="11" xfId="1" applyNumberFormat="1" applyFont="1" applyFill="1" applyBorder="1" applyAlignment="1">
      <alignment horizontal="center" vertical="center" wrapText="1"/>
    </xf>
    <xf numFmtId="10" fontId="2" fillId="11" borderId="11" xfId="1" applyNumberFormat="1" applyFont="1" applyFill="1" applyBorder="1" applyAlignment="1">
      <alignment horizontal="center" vertical="center" wrapText="1"/>
    </xf>
    <xf numFmtId="0" fontId="2" fillId="10" borderId="11" xfId="0" applyFont="1" applyFill="1" applyBorder="1" applyAlignment="1">
      <alignment horizontal="center" vertical="center" wrapText="1"/>
    </xf>
    <xf numFmtId="9" fontId="4" fillId="11" borderId="11" xfId="1" applyFont="1" applyFill="1" applyBorder="1" applyAlignment="1">
      <alignment horizontal="center" vertical="center" wrapText="1"/>
    </xf>
    <xf numFmtId="0" fontId="12" fillId="0" borderId="11" xfId="0" applyFont="1" applyBorder="1" applyAlignment="1">
      <alignment horizontal="center" vertical="center"/>
    </xf>
    <xf numFmtId="0" fontId="13" fillId="0" borderId="1" xfId="0" applyFont="1" applyBorder="1" applyAlignment="1">
      <alignment horizontal="center" vertical="center"/>
    </xf>
    <xf numFmtId="10" fontId="2" fillId="12" borderId="11" xfId="1" applyNumberFormat="1" applyFont="1" applyFill="1" applyBorder="1" applyAlignment="1">
      <alignment horizontal="center" vertical="center" wrapText="1"/>
    </xf>
    <xf numFmtId="0" fontId="10" fillId="0" borderId="1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9" fontId="4" fillId="10" borderId="1" xfId="1" applyFont="1" applyFill="1" applyBorder="1" applyAlignment="1">
      <alignment horizontal="center" vertical="center" wrapText="1"/>
    </xf>
    <xf numFmtId="10" fontId="2" fillId="4" borderId="1" xfId="1" applyNumberFormat="1" applyFont="1" applyFill="1" applyBorder="1" applyAlignment="1">
      <alignment horizontal="center" vertical="center" wrapText="1"/>
    </xf>
    <xf numFmtId="10" fontId="2" fillId="5" borderId="1" xfId="1" applyNumberFormat="1" applyFont="1" applyFill="1" applyBorder="1" applyAlignment="1">
      <alignment horizontal="center" vertical="center" wrapText="1"/>
    </xf>
    <xf numFmtId="10" fontId="2" fillId="6" borderId="1" xfId="1" applyNumberFormat="1" applyFont="1" applyFill="1" applyBorder="1" applyAlignment="1">
      <alignment horizontal="center" vertical="center" wrapText="1"/>
    </xf>
    <xf numFmtId="10" fontId="2" fillId="11" borderId="1" xfId="1"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12" borderId="1" xfId="1" applyNumberFormat="1" applyFont="1" applyFill="1" applyBorder="1" applyAlignment="1">
      <alignment horizontal="center" vertical="center" wrapText="1"/>
    </xf>
    <xf numFmtId="10" fontId="4" fillId="11" borderId="1" xfId="1" applyNumberFormat="1" applyFont="1" applyFill="1" applyBorder="1" applyAlignment="1">
      <alignment horizontal="center" vertical="center" wrapText="1"/>
    </xf>
    <xf numFmtId="9" fontId="4" fillId="11" borderId="1" xfId="1" applyFont="1" applyFill="1" applyBorder="1" applyAlignment="1">
      <alignment horizontal="center" vertical="center" wrapText="1"/>
    </xf>
    <xf numFmtId="0" fontId="12" fillId="0" borderId="1" xfId="0" applyFont="1" applyBorder="1" applyAlignment="1">
      <alignment horizontal="center" vertical="center"/>
    </xf>
    <xf numFmtId="10" fontId="2" fillId="12"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10" fontId="2" fillId="0" borderId="0" xfId="0" applyNumberFormat="1" applyFont="1" applyAlignment="1">
      <alignment horizontal="center" vertical="center"/>
    </xf>
    <xf numFmtId="1" fontId="2" fillId="0" borderId="0" xfId="0" applyNumberFormat="1" applyFont="1" applyAlignment="1">
      <alignment horizontal="center" vertical="center"/>
    </xf>
    <xf numFmtId="0" fontId="2" fillId="10" borderId="1" xfId="1"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9" fontId="6" fillId="10" borderId="1" xfId="1" applyFont="1" applyFill="1" applyBorder="1" applyAlignment="1">
      <alignment horizontal="center" vertical="center" wrapText="1"/>
    </xf>
    <xf numFmtId="9" fontId="2" fillId="2" borderId="1"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3" fillId="5" borderId="2" xfId="0" applyNumberFormat="1" applyFont="1" applyFill="1" applyBorder="1" applyAlignment="1">
      <alignment horizontal="center" vertical="center" wrapText="1"/>
    </xf>
    <xf numFmtId="9" fontId="3" fillId="11" borderId="11" xfId="0" applyNumberFormat="1" applyFont="1" applyFill="1" applyBorder="1" applyAlignment="1">
      <alignment horizontal="center" vertical="center" wrapText="1"/>
    </xf>
    <xf numFmtId="10" fontId="4" fillId="11" borderId="11" xfId="1" applyNumberFormat="1" applyFont="1" applyFill="1" applyBorder="1" applyAlignment="1">
      <alignment horizontal="center" vertical="center" wrapText="1"/>
    </xf>
    <xf numFmtId="0" fontId="13" fillId="0" borderId="11" xfId="0" applyFont="1" applyBorder="1" applyAlignment="1">
      <alignment horizontal="center" vertical="center"/>
    </xf>
    <xf numFmtId="0" fontId="2" fillId="4" borderId="1" xfId="0" applyFont="1" applyFill="1" applyBorder="1" applyAlignment="1">
      <alignment vertical="center" wrapText="1"/>
    </xf>
    <xf numFmtId="9" fontId="2" fillId="5" borderId="1" xfId="0" applyNumberFormat="1" applyFont="1" applyFill="1" applyBorder="1" applyAlignment="1">
      <alignment vertical="center" wrapText="1"/>
    </xf>
    <xf numFmtId="9" fontId="2" fillId="6" borderId="1" xfId="0" applyNumberFormat="1" applyFont="1" applyFill="1" applyBorder="1" applyAlignment="1">
      <alignment vertical="center" wrapText="1"/>
    </xf>
    <xf numFmtId="9" fontId="3" fillId="4" borderId="15" xfId="0" applyNumberFormat="1" applyFont="1" applyFill="1" applyBorder="1" applyAlignment="1">
      <alignment vertical="center" wrapText="1"/>
    </xf>
    <xf numFmtId="9" fontId="3" fillId="5" borderId="15" xfId="1" applyFont="1" applyFill="1" applyBorder="1" applyAlignment="1">
      <alignment vertical="center" wrapText="1"/>
    </xf>
    <xf numFmtId="9" fontId="3" fillId="6" borderId="15" xfId="1" applyFont="1" applyFill="1" applyBorder="1" applyAlignment="1">
      <alignment vertical="center" wrapText="1"/>
    </xf>
    <xf numFmtId="0" fontId="14" fillId="0" borderId="1" xfId="0" applyFont="1" applyBorder="1" applyAlignment="1">
      <alignment horizontal="center" vertical="center"/>
    </xf>
    <xf numFmtId="9" fontId="3" fillId="4" borderId="2" xfId="0" applyNumberFormat="1" applyFont="1" applyFill="1" applyBorder="1" applyAlignment="1">
      <alignment horizontal="center" vertical="center" wrapText="1"/>
    </xf>
    <xf numFmtId="2" fontId="2" fillId="0" borderId="0" xfId="0" applyNumberFormat="1" applyFont="1" applyAlignment="1">
      <alignment horizontal="center" vertical="center"/>
    </xf>
    <xf numFmtId="9" fontId="3" fillId="4" borderId="1" xfId="0" applyNumberFormat="1" applyFont="1" applyFill="1" applyBorder="1" applyAlignment="1">
      <alignment vertical="center" wrapText="1"/>
    </xf>
    <xf numFmtId="9" fontId="3" fillId="5" borderId="1" xfId="0" applyNumberFormat="1" applyFont="1" applyFill="1" applyBorder="1" applyAlignment="1">
      <alignment vertical="center" wrapText="1"/>
    </xf>
    <xf numFmtId="9" fontId="3" fillId="6" borderId="1" xfId="0" applyNumberFormat="1" applyFont="1" applyFill="1" applyBorder="1" applyAlignment="1">
      <alignment vertical="center" wrapText="1"/>
    </xf>
    <xf numFmtId="9" fontId="3" fillId="11" borderId="1" xfId="0" applyNumberFormat="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2" fontId="2" fillId="10" borderId="1" xfId="0" applyNumberFormat="1" applyFont="1" applyFill="1" applyBorder="1" applyAlignment="1">
      <alignment horizontal="center" vertical="center" wrapText="1"/>
    </xf>
    <xf numFmtId="9" fontId="3" fillId="11" borderId="2" xfId="0" applyNumberFormat="1" applyFont="1" applyFill="1" applyBorder="1" applyAlignment="1">
      <alignment horizontal="center" vertical="center" wrapText="1"/>
    </xf>
    <xf numFmtId="9" fontId="3" fillId="6" borderId="2"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11"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9" fontId="4" fillId="10" borderId="22" xfId="1" applyFont="1" applyFill="1" applyBorder="1" applyAlignment="1">
      <alignment horizontal="center" vertical="center" wrapText="1"/>
    </xf>
    <xf numFmtId="10" fontId="2" fillId="4" borderId="22" xfId="1" applyNumberFormat="1" applyFont="1" applyFill="1" applyBorder="1" applyAlignment="1">
      <alignment horizontal="center" vertical="center" wrapText="1"/>
    </xf>
    <xf numFmtId="10" fontId="2" fillId="5" borderId="22" xfId="1" applyNumberFormat="1" applyFont="1" applyFill="1" applyBorder="1" applyAlignment="1">
      <alignment horizontal="center" vertical="center" wrapText="1"/>
    </xf>
    <xf numFmtId="10" fontId="2" fillId="6" borderId="22" xfId="1" applyNumberFormat="1" applyFont="1" applyFill="1" applyBorder="1" applyAlignment="1">
      <alignment horizontal="center" vertical="center" wrapText="1"/>
    </xf>
    <xf numFmtId="10" fontId="2" fillId="11" borderId="22" xfId="1" applyNumberFormat="1" applyFont="1" applyFill="1" applyBorder="1" applyAlignment="1">
      <alignment horizontal="center" vertical="center" wrapText="1"/>
    </xf>
    <xf numFmtId="9" fontId="2" fillId="2" borderId="22" xfId="1" applyFont="1" applyFill="1" applyBorder="1" applyAlignment="1">
      <alignment horizontal="center" vertical="center" wrapText="1"/>
    </xf>
    <xf numFmtId="10" fontId="4" fillId="11" borderId="22" xfId="1" applyNumberFormat="1" applyFont="1" applyFill="1" applyBorder="1" applyAlignment="1">
      <alignment horizontal="center" vertical="center" wrapText="1"/>
    </xf>
    <xf numFmtId="9" fontId="4" fillId="11" borderId="22" xfId="1" applyFont="1" applyFill="1" applyBorder="1" applyAlignment="1">
      <alignment horizontal="center" vertical="center" wrapText="1"/>
    </xf>
    <xf numFmtId="0" fontId="12" fillId="0" borderId="22" xfId="0" applyFont="1" applyBorder="1" applyAlignment="1">
      <alignment horizontal="center" vertical="center"/>
    </xf>
    <xf numFmtId="10" fontId="2" fillId="12" borderId="22" xfId="1" applyNumberFormat="1" applyFont="1" applyFill="1" applyBorder="1" applyAlignment="1">
      <alignment horizontal="center" vertical="center" wrapText="1"/>
    </xf>
    <xf numFmtId="0" fontId="10" fillId="0" borderId="22" xfId="1" applyNumberFormat="1" applyFont="1" applyFill="1" applyBorder="1" applyAlignment="1">
      <alignment horizontal="center" vertical="center" wrapText="1"/>
    </xf>
    <xf numFmtId="9" fontId="2" fillId="0" borderId="0" xfId="1" applyFont="1" applyAlignment="1">
      <alignment horizontal="center" vertical="center"/>
    </xf>
    <xf numFmtId="0" fontId="4" fillId="0" borderId="0" xfId="0" applyFont="1" applyAlignment="1">
      <alignment horizontal="left" vertical="center"/>
    </xf>
    <xf numFmtId="1" fontId="2" fillId="12" borderId="1" xfId="0" applyNumberFormat="1" applyFont="1" applyFill="1" applyBorder="1" applyAlignment="1">
      <alignment horizontal="center" vertical="center" wrapText="1"/>
    </xf>
    <xf numFmtId="9" fontId="3" fillId="11" borderId="15" xfId="0" applyNumberFormat="1" applyFont="1" applyFill="1" applyBorder="1" applyAlignment="1">
      <alignment horizontal="center" vertical="center" wrapText="1"/>
    </xf>
    <xf numFmtId="165" fontId="3" fillId="4" borderId="16" xfId="0" applyNumberFormat="1" applyFont="1" applyFill="1" applyBorder="1" applyAlignment="1">
      <alignment horizontal="center" vertical="center" wrapText="1"/>
    </xf>
    <xf numFmtId="165" fontId="3" fillId="5" borderId="16" xfId="0" applyNumberFormat="1" applyFont="1" applyFill="1" applyBorder="1" applyAlignment="1">
      <alignment horizontal="center" vertical="center" wrapText="1"/>
    </xf>
    <xf numFmtId="165" fontId="3" fillId="6" borderId="16"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9" fontId="2" fillId="5" borderId="11" xfId="1" applyFont="1" applyFill="1" applyBorder="1" applyAlignment="1">
      <alignment horizontal="center" vertical="center" wrapText="1"/>
    </xf>
    <xf numFmtId="9" fontId="2" fillId="5" borderId="1" xfId="1" applyFont="1" applyFill="1" applyBorder="1" applyAlignment="1">
      <alignment horizontal="center" vertical="center" wrapText="1"/>
    </xf>
    <xf numFmtId="9" fontId="2" fillId="5" borderId="2" xfId="1" applyFont="1" applyFill="1" applyBorder="1" applyAlignment="1">
      <alignment horizontal="center" vertical="center" wrapText="1"/>
    </xf>
    <xf numFmtId="9" fontId="2" fillId="6" borderId="11" xfId="1" applyFont="1" applyFill="1" applyBorder="1" applyAlignment="1">
      <alignment horizontal="center" vertical="center" wrapText="1"/>
    </xf>
    <xf numFmtId="9" fontId="2" fillId="6" borderId="1" xfId="1" applyFont="1" applyFill="1" applyBorder="1" applyAlignment="1">
      <alignment horizontal="center" vertical="center" wrapText="1"/>
    </xf>
    <xf numFmtId="9" fontId="2" fillId="6" borderId="2" xfId="1" applyFont="1" applyFill="1" applyBorder="1" applyAlignment="1">
      <alignment horizontal="center" vertical="center" wrapText="1"/>
    </xf>
    <xf numFmtId="165" fontId="2" fillId="11" borderId="11"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9" fontId="2" fillId="11" borderId="15"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5" fontId="3" fillId="6" borderId="1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9" fontId="4" fillId="10" borderId="16" xfId="1" applyFont="1" applyFill="1" applyBorder="1" applyAlignment="1">
      <alignment horizontal="center" vertical="center" wrapText="1"/>
    </xf>
    <xf numFmtId="0" fontId="3" fillId="11" borderId="2" xfId="0" applyFont="1" applyFill="1" applyBorder="1" applyAlignment="1">
      <alignment horizontal="center" vertical="center" wrapText="1"/>
    </xf>
    <xf numFmtId="165" fontId="3" fillId="11" borderId="11" xfId="0" applyNumberFormat="1" applyFont="1" applyFill="1" applyBorder="1" applyAlignment="1">
      <alignment horizontal="center" vertical="center" wrapText="1"/>
    </xf>
    <xf numFmtId="165" fontId="3" fillId="11" borderId="1"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9" fontId="2" fillId="2" borderId="16" xfId="0" applyNumberFormat="1" applyFont="1" applyFill="1" applyBorder="1" applyAlignment="1">
      <alignment horizontal="center" vertical="center" wrapText="1"/>
    </xf>
    <xf numFmtId="0" fontId="2" fillId="12" borderId="16" xfId="1" applyNumberFormat="1" applyFont="1" applyFill="1" applyBorder="1" applyAlignment="1">
      <alignment horizontal="center" vertical="center" wrapText="1"/>
    </xf>
    <xf numFmtId="165" fontId="3" fillId="11" borderId="16" xfId="0" applyNumberFormat="1" applyFont="1" applyFill="1" applyBorder="1" applyAlignment="1">
      <alignment horizontal="center" vertical="center" wrapText="1"/>
    </xf>
    <xf numFmtId="0" fontId="18" fillId="0" borderId="0" xfId="0" applyFont="1" applyAlignment="1">
      <alignment horizontal="left" vertical="center"/>
    </xf>
    <xf numFmtId="0" fontId="19" fillId="0" borderId="13" xfId="0" applyFont="1" applyBorder="1" applyAlignment="1">
      <alignment horizontal="center" vertical="center" wrapText="1"/>
    </xf>
    <xf numFmtId="10" fontId="2" fillId="4" borderId="16" xfId="1" applyNumberFormat="1" applyFont="1" applyFill="1" applyBorder="1" applyAlignment="1">
      <alignment horizontal="center" vertical="center" wrapText="1"/>
    </xf>
    <xf numFmtId="10" fontId="2" fillId="5" borderId="16" xfId="1" applyNumberFormat="1" applyFont="1" applyFill="1" applyBorder="1" applyAlignment="1">
      <alignment horizontal="center" vertical="center" wrapText="1"/>
    </xf>
    <xf numFmtId="10" fontId="2" fillId="6" borderId="16" xfId="1" applyNumberFormat="1" applyFont="1" applyFill="1" applyBorder="1" applyAlignment="1">
      <alignment horizontal="center" vertical="center" wrapText="1"/>
    </xf>
    <xf numFmtId="10" fontId="2" fillId="11" borderId="16" xfId="1" applyNumberFormat="1" applyFont="1" applyFill="1" applyBorder="1" applyAlignment="1">
      <alignment horizontal="center" vertical="center" wrapText="1"/>
    </xf>
    <xf numFmtId="10" fontId="4" fillId="11" borderId="16" xfId="1" applyNumberFormat="1" applyFont="1" applyFill="1" applyBorder="1" applyAlignment="1">
      <alignment horizontal="center" vertical="center" wrapText="1"/>
    </xf>
    <xf numFmtId="9" fontId="4" fillId="11" borderId="16" xfId="1" applyFont="1" applyFill="1" applyBorder="1" applyAlignment="1">
      <alignment horizontal="center" vertical="center" wrapText="1"/>
    </xf>
    <xf numFmtId="0" fontId="12" fillId="0" borderId="16" xfId="0" applyFont="1" applyBorder="1" applyAlignment="1">
      <alignment horizontal="center" vertical="center"/>
    </xf>
    <xf numFmtId="0" fontId="13" fillId="0" borderId="16" xfId="0" applyFont="1" applyBorder="1" applyAlignment="1">
      <alignment horizontal="center" vertical="center"/>
    </xf>
    <xf numFmtId="10" fontId="2" fillId="12" borderId="16" xfId="1" applyNumberFormat="1" applyFont="1" applyFill="1" applyBorder="1" applyAlignment="1">
      <alignment horizontal="center" vertical="center" wrapText="1"/>
    </xf>
    <xf numFmtId="0" fontId="10" fillId="0" borderId="16" xfId="1" applyNumberFormat="1" applyFont="1" applyFill="1" applyBorder="1" applyAlignment="1">
      <alignment horizontal="center" vertical="center" wrapText="1"/>
    </xf>
    <xf numFmtId="9" fontId="2" fillId="2" borderId="11" xfId="0" applyNumberFormat="1" applyFont="1" applyFill="1" applyBorder="1" applyAlignment="1">
      <alignment horizontal="center" vertical="center" wrapText="1"/>
    </xf>
    <xf numFmtId="0" fontId="2" fillId="12" borderId="11" xfId="1"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center" vertical="center" wrapText="1"/>
    </xf>
    <xf numFmtId="165" fontId="2" fillId="4" borderId="16" xfId="0" applyNumberFormat="1" applyFont="1" applyFill="1" applyBorder="1" applyAlignment="1">
      <alignment horizontal="center" vertical="center" wrapText="1"/>
    </xf>
    <xf numFmtId="9" fontId="2" fillId="5" borderId="16" xfId="1" applyFont="1" applyFill="1" applyBorder="1" applyAlignment="1">
      <alignment horizontal="center" vertical="center" wrapText="1"/>
    </xf>
    <xf numFmtId="9" fontId="2" fillId="6" borderId="16" xfId="1" applyFont="1" applyFill="1" applyBorder="1" applyAlignment="1">
      <alignment horizontal="center" vertical="center" wrapText="1"/>
    </xf>
    <xf numFmtId="165" fontId="2" fillId="11" borderId="16" xfId="0" applyNumberFormat="1" applyFont="1" applyFill="1" applyBorder="1" applyAlignment="1">
      <alignment horizontal="center" vertical="center" wrapText="1"/>
    </xf>
    <xf numFmtId="165" fontId="3" fillId="6" borderId="16" xfId="0" applyNumberFormat="1" applyFont="1" applyFill="1" applyBorder="1" applyAlignment="1">
      <alignment vertical="center" wrapText="1"/>
    </xf>
    <xf numFmtId="0" fontId="2" fillId="10" borderId="1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25" xfId="0" applyFont="1" applyFill="1" applyBorder="1" applyAlignment="1">
      <alignment horizontal="center" vertical="center" wrapText="1"/>
    </xf>
    <xf numFmtId="0" fontId="2" fillId="4" borderId="16" xfId="0" applyFont="1" applyFill="1" applyBorder="1" applyAlignment="1">
      <alignment vertical="center" wrapText="1"/>
    </xf>
    <xf numFmtId="9" fontId="2" fillId="5" borderId="16" xfId="0" applyNumberFormat="1" applyFont="1" applyFill="1" applyBorder="1" applyAlignment="1">
      <alignment vertical="center" wrapText="1"/>
    </xf>
    <xf numFmtId="9" fontId="2" fillId="6" borderId="16" xfId="0" applyNumberFormat="1" applyFont="1" applyFill="1" applyBorder="1" applyAlignment="1">
      <alignment vertical="center" wrapText="1"/>
    </xf>
    <xf numFmtId="9" fontId="2" fillId="4" borderId="1" xfId="0" applyNumberFormat="1" applyFont="1" applyFill="1" applyBorder="1" applyAlignment="1">
      <alignment vertical="center" wrapText="1"/>
    </xf>
    <xf numFmtId="9" fontId="2" fillId="11" borderId="1" xfId="0" applyNumberFormat="1" applyFont="1" applyFill="1" applyBorder="1" applyAlignment="1">
      <alignment horizontal="center" vertical="center" wrapText="1"/>
    </xf>
    <xf numFmtId="9" fontId="3" fillId="5" borderId="1" xfId="1" applyFont="1" applyFill="1" applyBorder="1" applyAlignment="1">
      <alignment vertical="center" wrapText="1"/>
    </xf>
    <xf numFmtId="9" fontId="3" fillId="6" borderId="1" xfId="1" applyFont="1" applyFill="1" applyBorder="1" applyAlignment="1">
      <alignment vertical="center" wrapText="1"/>
    </xf>
    <xf numFmtId="9" fontId="3" fillId="5" borderId="1" xfId="1" applyFont="1" applyFill="1" applyBorder="1" applyAlignment="1">
      <alignment horizontal="center" vertical="center" wrapText="1"/>
    </xf>
    <xf numFmtId="9" fontId="3" fillId="6" borderId="1" xfId="1" applyFont="1" applyFill="1" applyBorder="1" applyAlignment="1">
      <alignment horizontal="center" vertical="center" wrapText="1"/>
    </xf>
    <xf numFmtId="0" fontId="2" fillId="1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9" fontId="3" fillId="11" borderId="22" xfId="0" applyNumberFormat="1" applyFont="1" applyFill="1" applyBorder="1" applyAlignment="1">
      <alignment horizontal="center" vertical="center" wrapText="1"/>
    </xf>
    <xf numFmtId="0" fontId="2" fillId="12" borderId="22" xfId="1" applyNumberFormat="1" applyFont="1" applyFill="1" applyBorder="1" applyAlignment="1">
      <alignment horizontal="center" vertical="center" wrapText="1"/>
    </xf>
    <xf numFmtId="0" fontId="2" fillId="10" borderId="22" xfId="1" applyNumberFormat="1" applyFont="1" applyFill="1" applyBorder="1" applyAlignment="1">
      <alignment horizontal="center" vertical="center" wrapText="1"/>
    </xf>
    <xf numFmtId="0" fontId="13" fillId="0" borderId="22" xfId="0" applyFont="1" applyBorder="1" applyAlignment="1">
      <alignment horizontal="center" vertical="center"/>
    </xf>
    <xf numFmtId="9" fontId="3" fillId="5" borderId="22" xfId="0" applyNumberFormat="1" applyFont="1" applyFill="1" applyBorder="1" applyAlignment="1">
      <alignment horizontal="center" vertical="center" wrapText="1"/>
    </xf>
    <xf numFmtId="9" fontId="3" fillId="6" borderId="22"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4" borderId="22" xfId="0" applyFont="1" applyFill="1" applyBorder="1" applyAlignment="1">
      <alignment horizontal="center" vertical="center" wrapText="1"/>
    </xf>
    <xf numFmtId="9" fontId="2" fillId="5" borderId="22" xfId="1" applyFont="1" applyFill="1" applyBorder="1" applyAlignment="1">
      <alignment horizontal="center" vertical="center" wrapText="1"/>
    </xf>
    <xf numFmtId="9" fontId="2" fillId="6" borderId="22" xfId="1" applyFont="1" applyFill="1" applyBorder="1" applyAlignment="1">
      <alignment horizontal="center" vertical="center" wrapText="1"/>
    </xf>
    <xf numFmtId="0" fontId="2" fillId="11" borderId="22" xfId="0" applyFont="1" applyFill="1" applyBorder="1" applyAlignment="1">
      <alignment horizontal="center" vertical="center" wrapText="1"/>
    </xf>
    <xf numFmtId="165" fontId="3" fillId="4" borderId="22" xfId="0" applyNumberFormat="1" applyFont="1" applyFill="1" applyBorder="1" applyAlignment="1">
      <alignment horizontal="center" vertical="center" wrapText="1"/>
    </xf>
    <xf numFmtId="165" fontId="3" fillId="5" borderId="22" xfId="0" applyNumberFormat="1" applyFont="1" applyFill="1" applyBorder="1" applyAlignment="1">
      <alignment horizontal="center" vertical="center" wrapText="1"/>
    </xf>
    <xf numFmtId="165" fontId="3" fillId="6" borderId="22" xfId="0" applyNumberFormat="1" applyFont="1" applyFill="1" applyBorder="1" applyAlignment="1">
      <alignment horizontal="center" vertical="center" wrapText="1"/>
    </xf>
    <xf numFmtId="165" fontId="3" fillId="11" borderId="22" xfId="0" applyNumberFormat="1" applyFont="1" applyFill="1" applyBorder="1" applyAlignment="1">
      <alignment horizontal="center" vertical="center" wrapText="1"/>
    </xf>
    <xf numFmtId="10" fontId="3" fillId="6" borderId="22" xfId="0" applyNumberFormat="1" applyFont="1" applyFill="1" applyBorder="1" applyAlignment="1">
      <alignment horizontal="center" vertical="center" wrapText="1"/>
    </xf>
    <xf numFmtId="9" fontId="2" fillId="2" borderId="22" xfId="0" applyNumberFormat="1"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4" borderId="2" xfId="0" applyFont="1" applyFill="1" applyBorder="1" applyAlignment="1">
      <alignment vertical="center" wrapText="1"/>
    </xf>
    <xf numFmtId="9" fontId="2" fillId="5" borderId="2" xfId="0" applyNumberFormat="1" applyFont="1" applyFill="1" applyBorder="1" applyAlignment="1">
      <alignment vertical="center" wrapText="1"/>
    </xf>
    <xf numFmtId="9" fontId="2" fillId="6" borderId="2" xfId="0" applyNumberFormat="1" applyFont="1" applyFill="1" applyBorder="1" applyAlignment="1">
      <alignment vertical="center" wrapText="1"/>
    </xf>
    <xf numFmtId="0" fontId="3" fillId="4" borderId="22"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16" xfId="0" applyFont="1" applyFill="1" applyBorder="1" applyAlignment="1">
      <alignment horizontal="center" vertical="center" wrapText="1"/>
    </xf>
    <xf numFmtId="9" fontId="3" fillId="11" borderId="16" xfId="0" applyNumberFormat="1" applyFont="1" applyFill="1" applyBorder="1" applyAlignment="1">
      <alignment horizontal="center" vertical="center" wrapText="1"/>
    </xf>
    <xf numFmtId="6" fontId="2" fillId="2" borderId="16" xfId="0" applyNumberFormat="1" applyFont="1" applyFill="1" applyBorder="1" applyAlignment="1">
      <alignment horizontal="center" vertical="center" wrapText="1"/>
    </xf>
    <xf numFmtId="0" fontId="2" fillId="10" borderId="11" xfId="1"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4" xfId="0"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11" xfId="0" applyNumberFormat="1" applyFont="1" applyFill="1" applyBorder="1" applyAlignment="1">
      <alignment horizontal="center" vertical="center" wrapText="1"/>
    </xf>
    <xf numFmtId="6"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left" vertical="center" wrapText="1"/>
    </xf>
    <xf numFmtId="1" fontId="2" fillId="12" borderId="11" xfId="1"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6" fontId="2" fillId="2" borderId="22" xfId="0" applyNumberFormat="1"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1" applyNumberFormat="1" applyFont="1" applyFill="1" applyBorder="1" applyAlignment="1">
      <alignment horizontal="center" vertical="center" wrapText="1"/>
    </xf>
    <xf numFmtId="0" fontId="2" fillId="0" borderId="0" xfId="0" applyFont="1" applyAlignment="1">
      <alignment horizontal="left" vertical="center"/>
    </xf>
    <xf numFmtId="0" fontId="8" fillId="3"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9" fontId="4" fillId="10" borderId="2" xfId="1" applyFont="1" applyFill="1" applyBorder="1" applyAlignment="1">
      <alignment horizontal="center" vertical="center" wrapText="1"/>
    </xf>
    <xf numFmtId="165" fontId="2" fillId="4" borderId="15" xfId="0" applyNumberFormat="1" applyFont="1" applyFill="1" applyBorder="1" applyAlignment="1">
      <alignment horizontal="center" vertical="center" wrapText="1"/>
    </xf>
    <xf numFmtId="9" fontId="2" fillId="5" borderId="15" xfId="1" applyFont="1" applyFill="1" applyBorder="1" applyAlignment="1">
      <alignment horizontal="center" vertical="center" wrapText="1"/>
    </xf>
    <xf numFmtId="9" fontId="2" fillId="6" borderId="15" xfId="1" applyFont="1" applyFill="1" applyBorder="1" applyAlignment="1">
      <alignment horizontal="center" vertical="center" wrapText="1"/>
    </xf>
    <xf numFmtId="165" fontId="2" fillId="11" borderId="15" xfId="0" applyNumberFormat="1" applyFont="1" applyFill="1" applyBorder="1" applyAlignment="1">
      <alignment horizontal="center" vertical="center" wrapText="1"/>
    </xf>
    <xf numFmtId="165" fontId="3" fillId="4" borderId="15" xfId="0"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165" fontId="3" fillId="6" borderId="15" xfId="0" applyNumberFormat="1" applyFont="1" applyFill="1" applyBorder="1" applyAlignment="1">
      <alignment horizontal="center" vertical="center" wrapText="1"/>
    </xf>
    <xf numFmtId="165" fontId="3" fillId="11" borderId="15" xfId="0" applyNumberFormat="1" applyFont="1" applyFill="1" applyBorder="1" applyAlignment="1">
      <alignment horizontal="center" vertical="center" wrapText="1"/>
    </xf>
    <xf numFmtId="0" fontId="2" fillId="2" borderId="2" xfId="0" applyFont="1" applyFill="1" applyBorder="1" applyAlignment="1">
      <alignment vertical="center" wrapText="1"/>
    </xf>
    <xf numFmtId="165" fontId="3" fillId="6" borderId="1" xfId="0" applyNumberFormat="1" applyFont="1" applyFill="1" applyBorder="1" applyAlignment="1">
      <alignment vertical="center" wrapText="1"/>
    </xf>
    <xf numFmtId="9" fontId="4" fillId="10" borderId="1" xfId="1" applyFont="1" applyFill="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9" fontId="3" fillId="5" borderId="2" xfId="1" applyFont="1" applyFill="1" applyBorder="1" applyAlignment="1">
      <alignment horizontal="center" vertical="center" wrapText="1"/>
    </xf>
    <xf numFmtId="0" fontId="3" fillId="6" borderId="2" xfId="1" applyNumberFormat="1"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10" fontId="2" fillId="5" borderId="2" xfId="1" applyNumberFormat="1" applyFont="1" applyFill="1" applyBorder="1" applyAlignment="1">
      <alignment horizontal="center" vertical="center" wrapText="1"/>
    </xf>
    <xf numFmtId="10" fontId="2" fillId="6" borderId="2" xfId="1" applyNumberFormat="1" applyFont="1" applyFill="1" applyBorder="1" applyAlignment="1">
      <alignment horizontal="center" vertical="center" wrapText="1"/>
    </xf>
    <xf numFmtId="10" fontId="2" fillId="11" borderId="2" xfId="1" applyNumberFormat="1" applyFont="1" applyFill="1" applyBorder="1" applyAlignment="1">
      <alignment horizontal="center" vertical="center" wrapText="1"/>
    </xf>
    <xf numFmtId="0" fontId="2" fillId="12" borderId="2" xfId="1" applyNumberFormat="1" applyFont="1" applyFill="1" applyBorder="1" applyAlignment="1">
      <alignment horizontal="center" vertical="center" wrapText="1"/>
    </xf>
    <xf numFmtId="0" fontId="2" fillId="10" borderId="2" xfId="1" applyNumberFormat="1" applyFont="1" applyFill="1" applyBorder="1" applyAlignment="1">
      <alignment horizontal="center" vertical="center" wrapText="1"/>
    </xf>
    <xf numFmtId="10" fontId="4" fillId="11" borderId="2" xfId="1" applyNumberFormat="1" applyFont="1" applyFill="1" applyBorder="1" applyAlignment="1">
      <alignment horizontal="center" vertical="center" wrapText="1"/>
    </xf>
    <xf numFmtId="9" fontId="4" fillId="11" borderId="2" xfId="1" applyFont="1" applyFill="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10" fontId="2" fillId="12" borderId="2" xfId="1" applyNumberFormat="1" applyFont="1" applyFill="1" applyBorder="1" applyAlignment="1">
      <alignment horizontal="center" vertical="center" wrapText="1"/>
    </xf>
    <xf numFmtId="0" fontId="10" fillId="0" borderId="2" xfId="1" applyNumberFormat="1" applyFont="1" applyFill="1" applyBorder="1" applyAlignment="1">
      <alignment horizontal="center" vertical="center" wrapText="1"/>
    </xf>
    <xf numFmtId="166" fontId="2" fillId="2" borderId="2" xfId="0" applyNumberFormat="1" applyFont="1" applyFill="1" applyBorder="1" applyAlignment="1">
      <alignment horizontal="left" vertical="center" wrapText="1"/>
    </xf>
    <xf numFmtId="0" fontId="2" fillId="2" borderId="26" xfId="0" applyFont="1" applyFill="1" applyBorder="1" applyAlignment="1">
      <alignment horizontal="center" vertical="center" wrapText="1"/>
    </xf>
    <xf numFmtId="6" fontId="2" fillId="2" borderId="1" xfId="0" applyNumberFormat="1" applyFont="1" applyFill="1" applyBorder="1" applyAlignment="1">
      <alignment horizontal="center" vertical="top" wrapText="1"/>
    </xf>
    <xf numFmtId="165" fontId="4" fillId="11" borderId="1" xfId="1" applyNumberFormat="1" applyFont="1" applyFill="1" applyBorder="1" applyAlignment="1">
      <alignment horizontal="center"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8" borderId="16"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9" fontId="4" fillId="0" borderId="0" xfId="1" applyFont="1" applyFill="1" applyBorder="1" applyAlignment="1">
      <alignment horizontal="center" vertical="center" wrapText="1"/>
    </xf>
    <xf numFmtId="9" fontId="2" fillId="0" borderId="0" xfId="0" applyNumberFormat="1" applyFont="1" applyAlignment="1">
      <alignment vertical="center" wrapText="1"/>
    </xf>
    <xf numFmtId="9" fontId="2" fillId="0" borderId="0" xfId="0" applyNumberFormat="1" applyFont="1" applyAlignment="1">
      <alignment horizontal="center" vertical="center" wrapText="1"/>
    </xf>
    <xf numFmtId="0" fontId="3" fillId="0" borderId="0" xfId="0" applyFont="1" applyAlignment="1">
      <alignment vertical="center" wrapText="1"/>
    </xf>
    <xf numFmtId="9" fontId="3" fillId="0" borderId="0" xfId="0" applyNumberFormat="1" applyFont="1" applyAlignment="1">
      <alignment vertical="center" wrapText="1"/>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0" fontId="2" fillId="0" borderId="0" xfId="0" applyFont="1" applyAlignment="1">
      <alignment horizontal="left" vertical="center" wrapText="1"/>
    </xf>
    <xf numFmtId="10" fontId="2" fillId="0" borderId="0" xfId="1" applyNumberFormat="1" applyFont="1" applyFill="1" applyBorder="1" applyAlignment="1">
      <alignment horizontal="center" vertical="center" wrapText="1"/>
    </xf>
    <xf numFmtId="9" fontId="2" fillId="0" borderId="0" xfId="1" applyFont="1" applyFill="1" applyBorder="1" applyAlignment="1">
      <alignment horizontal="center" vertical="center" wrapText="1"/>
    </xf>
    <xf numFmtId="10" fontId="4" fillId="0" borderId="0" xfId="1" applyNumberFormat="1" applyFont="1" applyFill="1" applyBorder="1" applyAlignment="1">
      <alignment horizontal="center" vertical="center" wrapText="1"/>
    </xf>
    <xf numFmtId="9" fontId="4" fillId="10" borderId="11" xfId="1" applyFont="1" applyFill="1" applyBorder="1" applyAlignment="1">
      <alignment horizontal="left" vertical="center" wrapText="1"/>
    </xf>
    <xf numFmtId="9" fontId="3" fillId="11" borderId="11" xfId="0" applyNumberFormat="1" applyFont="1" applyFill="1" applyBorder="1" applyAlignment="1">
      <alignment horizontal="left" vertical="center" wrapText="1"/>
    </xf>
    <xf numFmtId="0" fontId="3" fillId="11" borderId="11" xfId="0" applyFont="1" applyFill="1" applyBorder="1" applyAlignment="1">
      <alignment horizontal="left" vertical="center" wrapText="1"/>
    </xf>
    <xf numFmtId="10" fontId="2" fillId="4" borderId="11" xfId="1" applyNumberFormat="1" applyFont="1" applyFill="1" applyBorder="1" applyAlignment="1">
      <alignment horizontal="left" vertical="center" wrapText="1"/>
    </xf>
    <xf numFmtId="10" fontId="2" fillId="5" borderId="11" xfId="1" applyNumberFormat="1" applyFont="1" applyFill="1" applyBorder="1" applyAlignment="1">
      <alignment horizontal="left" vertical="center" wrapText="1"/>
    </xf>
    <xf numFmtId="10" fontId="2" fillId="6" borderId="11" xfId="1" applyNumberFormat="1" applyFont="1" applyFill="1" applyBorder="1" applyAlignment="1">
      <alignment horizontal="left" vertical="center" wrapText="1"/>
    </xf>
    <xf numFmtId="10" fontId="2" fillId="11" borderId="11" xfId="1" applyNumberFormat="1" applyFont="1" applyFill="1" applyBorder="1" applyAlignment="1">
      <alignment horizontal="left" vertical="center" wrapText="1"/>
    </xf>
    <xf numFmtId="0" fontId="2" fillId="2" borderId="12" xfId="0" applyFont="1" applyFill="1" applyBorder="1" applyAlignment="1">
      <alignment horizontal="left" vertical="center" wrapText="1"/>
    </xf>
    <xf numFmtId="9" fontId="4" fillId="10" borderId="1" xfId="1" applyFont="1" applyFill="1" applyBorder="1" applyAlignment="1">
      <alignment horizontal="left" vertical="center" wrapText="1"/>
    </xf>
    <xf numFmtId="0" fontId="2" fillId="4" borderId="1" xfId="0" applyFont="1" applyFill="1" applyBorder="1" applyAlignment="1">
      <alignment horizontal="left" vertical="center" wrapText="1"/>
    </xf>
    <xf numFmtId="9" fontId="2" fillId="5" borderId="1" xfId="0" applyNumberFormat="1" applyFont="1" applyFill="1" applyBorder="1" applyAlignment="1">
      <alignment horizontal="left" vertical="center" wrapText="1"/>
    </xf>
    <xf numFmtId="9" fontId="2" fillId="6" borderId="1" xfId="0" applyNumberFormat="1" applyFont="1" applyFill="1" applyBorder="1" applyAlignment="1">
      <alignment horizontal="left" vertical="center" wrapText="1"/>
    </xf>
    <xf numFmtId="9" fontId="2" fillId="11" borderId="1" xfId="0" applyNumberFormat="1" applyFont="1" applyFill="1" applyBorder="1" applyAlignment="1">
      <alignment horizontal="left" vertical="center" wrapText="1"/>
    </xf>
    <xf numFmtId="9" fontId="3" fillId="4" borderId="1" xfId="0" applyNumberFormat="1" applyFont="1" applyFill="1" applyBorder="1" applyAlignment="1">
      <alignment horizontal="left" vertical="center" wrapText="1"/>
    </xf>
    <xf numFmtId="9" fontId="3" fillId="5" borderId="1" xfId="0" applyNumberFormat="1" applyFont="1" applyFill="1" applyBorder="1" applyAlignment="1">
      <alignment horizontal="left" vertical="center" wrapText="1"/>
    </xf>
    <xf numFmtId="9" fontId="3" fillId="6" borderId="1" xfId="0" applyNumberFormat="1" applyFont="1" applyFill="1" applyBorder="1" applyAlignment="1">
      <alignment horizontal="left" vertical="center" wrapText="1"/>
    </xf>
    <xf numFmtId="9" fontId="3" fillId="11" borderId="1" xfId="0" applyNumberFormat="1" applyFont="1" applyFill="1" applyBorder="1" applyAlignment="1">
      <alignment horizontal="left" vertical="center" wrapText="1"/>
    </xf>
    <xf numFmtId="0" fontId="3" fillId="11" borderId="1" xfId="0" applyFont="1" applyFill="1" applyBorder="1" applyAlignment="1">
      <alignment horizontal="left" vertical="center" wrapText="1"/>
    </xf>
    <xf numFmtId="10" fontId="2" fillId="4" borderId="1" xfId="1" applyNumberFormat="1" applyFont="1" applyFill="1" applyBorder="1" applyAlignment="1">
      <alignment horizontal="left" vertical="center" wrapText="1"/>
    </xf>
    <xf numFmtId="10" fontId="2" fillId="5" borderId="1" xfId="1" applyNumberFormat="1" applyFont="1" applyFill="1" applyBorder="1" applyAlignment="1">
      <alignment horizontal="left" vertical="center" wrapText="1"/>
    </xf>
    <xf numFmtId="10" fontId="2" fillId="6" borderId="1" xfId="1" applyNumberFormat="1" applyFont="1" applyFill="1" applyBorder="1" applyAlignment="1">
      <alignment horizontal="left" vertical="center" wrapText="1"/>
    </xf>
    <xf numFmtId="10" fontId="2" fillId="11" borderId="1" xfId="1" applyNumberFormat="1" applyFont="1" applyFill="1" applyBorder="1" applyAlignment="1">
      <alignment horizontal="left" vertical="center" wrapText="1"/>
    </xf>
    <xf numFmtId="9" fontId="2" fillId="2" borderId="1" xfId="1"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10" fontId="4" fillId="11" borderId="1" xfId="1"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12" borderId="1" xfId="1" applyNumberFormat="1" applyFont="1" applyFill="1" applyBorder="1" applyAlignment="1">
      <alignment horizontal="left" vertical="center" wrapText="1"/>
    </xf>
    <xf numFmtId="2" fontId="2" fillId="10"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10" borderId="1" xfId="1" applyNumberFormat="1" applyFont="1" applyFill="1" applyBorder="1" applyAlignment="1">
      <alignment horizontal="left" vertical="center" wrapText="1"/>
    </xf>
    <xf numFmtId="9" fontId="4" fillId="10" borderId="22" xfId="1" applyFont="1" applyFill="1" applyBorder="1" applyAlignment="1">
      <alignment horizontal="left" vertical="center" wrapText="1"/>
    </xf>
    <xf numFmtId="0" fontId="2" fillId="4" borderId="22" xfId="0" applyFont="1" applyFill="1" applyBorder="1" applyAlignment="1">
      <alignment horizontal="left" vertical="center" wrapText="1"/>
    </xf>
    <xf numFmtId="9" fontId="2" fillId="5" borderId="22" xfId="0" applyNumberFormat="1" applyFont="1" applyFill="1" applyBorder="1" applyAlignment="1">
      <alignment horizontal="left" vertical="center" wrapText="1"/>
    </xf>
    <xf numFmtId="9" fontId="2" fillId="6" borderId="22" xfId="0" applyNumberFormat="1" applyFont="1" applyFill="1" applyBorder="1" applyAlignment="1">
      <alignment horizontal="left" vertical="center" wrapText="1"/>
    </xf>
    <xf numFmtId="9" fontId="2" fillId="11" borderId="22" xfId="0" applyNumberFormat="1" applyFont="1" applyFill="1" applyBorder="1" applyAlignment="1">
      <alignment horizontal="left" vertical="center" wrapText="1"/>
    </xf>
    <xf numFmtId="0" fontId="3" fillId="4" borderId="22" xfId="0" applyFont="1" applyFill="1" applyBorder="1" applyAlignment="1">
      <alignment horizontal="left" vertical="center" wrapText="1"/>
    </xf>
    <xf numFmtId="9" fontId="3" fillId="5" borderId="22" xfId="0" applyNumberFormat="1" applyFont="1" applyFill="1" applyBorder="1" applyAlignment="1">
      <alignment horizontal="left" vertical="center" wrapText="1"/>
    </xf>
    <xf numFmtId="9" fontId="3" fillId="6" borderId="22" xfId="0" applyNumberFormat="1" applyFont="1" applyFill="1" applyBorder="1" applyAlignment="1">
      <alignment horizontal="left" vertical="center" wrapText="1"/>
    </xf>
    <xf numFmtId="0" fontId="3" fillId="11" borderId="22" xfId="0" applyFont="1" applyFill="1" applyBorder="1" applyAlignment="1">
      <alignment horizontal="left" vertical="center" wrapText="1"/>
    </xf>
    <xf numFmtId="9" fontId="3" fillId="11" borderId="22" xfId="0" applyNumberFormat="1" applyFont="1" applyFill="1" applyBorder="1" applyAlignment="1">
      <alignment horizontal="left" vertical="center" wrapText="1"/>
    </xf>
    <xf numFmtId="10" fontId="2" fillId="4" borderId="22" xfId="1" applyNumberFormat="1" applyFont="1" applyFill="1" applyBorder="1" applyAlignment="1">
      <alignment horizontal="left" vertical="center" wrapText="1"/>
    </xf>
    <xf numFmtId="10" fontId="2" fillId="5" borderId="22" xfId="1" applyNumberFormat="1" applyFont="1" applyFill="1" applyBorder="1" applyAlignment="1">
      <alignment horizontal="left" vertical="center" wrapText="1"/>
    </xf>
    <xf numFmtId="10" fontId="2" fillId="6" borderId="22" xfId="1" applyNumberFormat="1" applyFont="1" applyFill="1" applyBorder="1" applyAlignment="1">
      <alignment horizontal="left" vertical="center" wrapText="1"/>
    </xf>
    <xf numFmtId="10" fontId="2" fillId="11" borderId="22" xfId="1" applyNumberFormat="1" applyFont="1" applyFill="1" applyBorder="1" applyAlignment="1">
      <alignment horizontal="left" vertical="center" wrapText="1"/>
    </xf>
    <xf numFmtId="9" fontId="2" fillId="2" borderId="22" xfId="1" applyFont="1" applyFill="1" applyBorder="1" applyAlignment="1">
      <alignment horizontal="left" vertical="center" wrapText="1"/>
    </xf>
    <xf numFmtId="0" fontId="2" fillId="12" borderId="22" xfId="0" applyFont="1" applyFill="1" applyBorder="1" applyAlignment="1">
      <alignment horizontal="left" vertical="center" wrapText="1"/>
    </xf>
    <xf numFmtId="0" fontId="2" fillId="10" borderId="22" xfId="0" applyFont="1" applyFill="1" applyBorder="1" applyAlignment="1">
      <alignment horizontal="left" vertical="center" wrapText="1"/>
    </xf>
    <xf numFmtId="10" fontId="4" fillId="11" borderId="22" xfId="1" applyNumberFormat="1" applyFont="1" applyFill="1" applyBorder="1" applyAlignment="1">
      <alignment horizontal="left" vertical="center" wrapText="1"/>
    </xf>
    <xf numFmtId="0" fontId="2" fillId="2" borderId="23" xfId="0" applyFont="1" applyFill="1" applyBorder="1" applyAlignment="1">
      <alignment horizontal="left" vertical="center" wrapText="1"/>
    </xf>
    <xf numFmtId="9" fontId="4" fillId="10" borderId="16" xfId="1" applyFont="1" applyFill="1" applyBorder="1" applyAlignment="1">
      <alignment horizontal="left" vertical="center" wrapText="1"/>
    </xf>
    <xf numFmtId="0" fontId="2" fillId="4" borderId="16" xfId="0" applyFont="1" applyFill="1" applyBorder="1" applyAlignment="1">
      <alignment horizontal="left" vertical="center" wrapText="1"/>
    </xf>
    <xf numFmtId="9" fontId="2" fillId="5" borderId="16" xfId="0" applyNumberFormat="1" applyFont="1" applyFill="1" applyBorder="1" applyAlignment="1">
      <alignment horizontal="left" vertical="center" wrapText="1"/>
    </xf>
    <xf numFmtId="9" fontId="2" fillId="6" borderId="16" xfId="0" applyNumberFormat="1" applyFont="1" applyFill="1" applyBorder="1" applyAlignment="1">
      <alignment horizontal="left" vertical="center" wrapText="1"/>
    </xf>
    <xf numFmtId="9" fontId="2" fillId="11" borderId="16" xfId="0" applyNumberFormat="1" applyFont="1" applyFill="1" applyBorder="1" applyAlignment="1">
      <alignment horizontal="left" vertical="center" wrapText="1"/>
    </xf>
    <xf numFmtId="9" fontId="3" fillId="4" borderId="16" xfId="0" applyNumberFormat="1" applyFont="1" applyFill="1" applyBorder="1" applyAlignment="1">
      <alignment horizontal="left" vertical="center" wrapText="1"/>
    </xf>
    <xf numFmtId="9" fontId="3" fillId="5" borderId="16" xfId="0" applyNumberFormat="1" applyFont="1" applyFill="1" applyBorder="1" applyAlignment="1">
      <alignment horizontal="left" vertical="center" wrapText="1"/>
    </xf>
    <xf numFmtId="9" fontId="3" fillId="6" borderId="16" xfId="0" applyNumberFormat="1" applyFont="1" applyFill="1" applyBorder="1" applyAlignment="1">
      <alignment horizontal="left" vertical="center" wrapText="1"/>
    </xf>
    <xf numFmtId="9" fontId="3" fillId="11" borderId="16" xfId="0" applyNumberFormat="1" applyFont="1" applyFill="1" applyBorder="1" applyAlignment="1">
      <alignment horizontal="left" vertical="center" wrapText="1"/>
    </xf>
    <xf numFmtId="0" fontId="3" fillId="11" borderId="16" xfId="0" applyFont="1" applyFill="1" applyBorder="1" applyAlignment="1">
      <alignment horizontal="left" vertical="center" wrapText="1"/>
    </xf>
    <xf numFmtId="10" fontId="2" fillId="4" borderId="16" xfId="1" applyNumberFormat="1" applyFont="1" applyFill="1" applyBorder="1" applyAlignment="1">
      <alignment horizontal="left" vertical="center" wrapText="1"/>
    </xf>
    <xf numFmtId="10" fontId="2" fillId="5" borderId="16" xfId="1" applyNumberFormat="1" applyFont="1" applyFill="1" applyBorder="1" applyAlignment="1">
      <alignment horizontal="left" vertical="center" wrapText="1"/>
    </xf>
    <xf numFmtId="10" fontId="2" fillId="6" borderId="16" xfId="1" applyNumberFormat="1" applyFont="1" applyFill="1" applyBorder="1" applyAlignment="1">
      <alignment horizontal="left" vertical="center" wrapText="1"/>
    </xf>
    <xf numFmtId="10" fontId="2" fillId="11" borderId="16" xfId="1" applyNumberFormat="1" applyFont="1" applyFill="1" applyBorder="1" applyAlignment="1">
      <alignment horizontal="left" vertical="center" wrapText="1"/>
    </xf>
    <xf numFmtId="9" fontId="2" fillId="2" borderId="16" xfId="1" applyFont="1" applyFill="1" applyBorder="1" applyAlignment="1">
      <alignment horizontal="left" vertical="center" wrapText="1"/>
    </xf>
    <xf numFmtId="0" fontId="2" fillId="12" borderId="16" xfId="0" applyFont="1" applyFill="1" applyBorder="1" applyAlignment="1">
      <alignment horizontal="left" vertical="center" wrapText="1"/>
    </xf>
    <xf numFmtId="0" fontId="2" fillId="10" borderId="16" xfId="0" applyFont="1" applyFill="1" applyBorder="1" applyAlignment="1">
      <alignment horizontal="left" vertical="center" wrapText="1"/>
    </xf>
    <xf numFmtId="0" fontId="2" fillId="2" borderId="25" xfId="0" applyFont="1" applyFill="1" applyBorder="1" applyAlignment="1">
      <alignment horizontal="left" vertical="center" wrapText="1"/>
    </xf>
    <xf numFmtId="9" fontId="4" fillId="0" borderId="0" xfId="1" applyFont="1" applyFill="1" applyBorder="1" applyAlignment="1">
      <alignment horizontal="left" vertical="center" wrapText="1"/>
    </xf>
    <xf numFmtId="165" fontId="2" fillId="4" borderId="11" xfId="0" applyNumberFormat="1" applyFont="1" applyFill="1" applyBorder="1" applyAlignment="1">
      <alignment horizontal="left" vertical="center" wrapText="1"/>
    </xf>
    <xf numFmtId="9" fontId="2" fillId="5" borderId="11" xfId="1" applyFont="1" applyFill="1" applyBorder="1" applyAlignment="1">
      <alignment horizontal="left" vertical="center" wrapText="1"/>
    </xf>
    <xf numFmtId="9" fontId="2" fillId="6" borderId="11" xfId="1" applyFont="1" applyFill="1" applyBorder="1" applyAlignment="1">
      <alignment horizontal="left" vertical="center" wrapText="1"/>
    </xf>
    <xf numFmtId="165" fontId="2" fillId="11" borderId="11" xfId="0" applyNumberFormat="1" applyFont="1" applyFill="1" applyBorder="1" applyAlignment="1">
      <alignment horizontal="left" vertical="center" wrapText="1"/>
    </xf>
    <xf numFmtId="165" fontId="3" fillId="4" borderId="11" xfId="0" applyNumberFormat="1" applyFont="1" applyFill="1" applyBorder="1" applyAlignment="1">
      <alignment horizontal="left" vertical="center" wrapText="1"/>
    </xf>
    <xf numFmtId="165" fontId="3" fillId="5" borderId="11" xfId="0" applyNumberFormat="1" applyFont="1" applyFill="1" applyBorder="1" applyAlignment="1">
      <alignment horizontal="left" vertical="center" wrapText="1"/>
    </xf>
    <xf numFmtId="165" fontId="3" fillId="6" borderId="11" xfId="0" applyNumberFormat="1" applyFont="1" applyFill="1" applyBorder="1" applyAlignment="1">
      <alignment horizontal="left" vertical="center" wrapText="1"/>
    </xf>
    <xf numFmtId="165" fontId="3" fillId="11" borderId="11" xfId="0" applyNumberFormat="1" applyFont="1" applyFill="1" applyBorder="1" applyAlignment="1">
      <alignment horizontal="left" vertical="center" wrapText="1"/>
    </xf>
    <xf numFmtId="9" fontId="2" fillId="2" borderId="11" xfId="0" applyNumberFormat="1" applyFont="1" applyFill="1" applyBorder="1" applyAlignment="1">
      <alignment horizontal="left" vertical="center" wrapText="1"/>
    </xf>
    <xf numFmtId="1" fontId="2" fillId="12" borderId="11" xfId="1" applyNumberFormat="1" applyFont="1" applyFill="1" applyBorder="1" applyAlignment="1">
      <alignment horizontal="left" vertical="center" wrapText="1"/>
    </xf>
    <xf numFmtId="9" fontId="2" fillId="2" borderId="22" xfId="0" applyNumberFormat="1" applyFont="1" applyFill="1" applyBorder="1" applyAlignment="1">
      <alignment horizontal="left" vertical="center" wrapText="1"/>
    </xf>
    <xf numFmtId="0" fontId="2" fillId="12" borderId="22" xfId="1" applyNumberFormat="1" applyFont="1" applyFill="1" applyBorder="1" applyAlignment="1">
      <alignment horizontal="left" vertical="center" wrapText="1"/>
    </xf>
    <xf numFmtId="0" fontId="2" fillId="10" borderId="22" xfId="1" applyNumberFormat="1" applyFont="1" applyFill="1" applyBorder="1" applyAlignment="1">
      <alignment horizontal="left" vertical="center" wrapText="1"/>
    </xf>
    <xf numFmtId="165" fontId="3" fillId="11" borderId="1" xfId="0" applyNumberFormat="1" applyFont="1" applyFill="1" applyBorder="1" applyAlignment="1">
      <alignment horizontal="left" vertical="center" wrapText="1"/>
    </xf>
    <xf numFmtId="165" fontId="3" fillId="4" borderId="1" xfId="0" applyNumberFormat="1" applyFont="1" applyFill="1" applyBorder="1" applyAlignment="1">
      <alignment horizontal="left" vertical="center" wrapText="1"/>
    </xf>
    <xf numFmtId="165" fontId="3" fillId="5" borderId="1" xfId="0" applyNumberFormat="1" applyFont="1" applyFill="1" applyBorder="1" applyAlignment="1">
      <alignment horizontal="left" vertical="center" wrapText="1"/>
    </xf>
    <xf numFmtId="165" fontId="3" fillId="6" borderId="1" xfId="0" applyNumberFormat="1" applyFont="1" applyFill="1" applyBorder="1" applyAlignment="1">
      <alignment horizontal="left" vertical="center" wrapText="1"/>
    </xf>
    <xf numFmtId="9" fontId="2" fillId="2" borderId="1" xfId="0" applyNumberFormat="1" applyFont="1" applyFill="1" applyBorder="1" applyAlignment="1">
      <alignment horizontal="left" vertical="center" wrapText="1"/>
    </xf>
    <xf numFmtId="1" fontId="2" fillId="12" borderId="1" xfId="0" applyNumberFormat="1" applyFont="1" applyFill="1" applyBorder="1" applyAlignment="1">
      <alignment horizontal="left" vertical="center" wrapText="1"/>
    </xf>
    <xf numFmtId="9" fontId="2" fillId="5" borderId="1" xfId="1" applyFont="1" applyFill="1" applyBorder="1" applyAlignment="1">
      <alignment horizontal="left" vertical="center" wrapText="1"/>
    </xf>
    <xf numFmtId="9" fontId="2" fillId="6" borderId="1" xfId="1" applyFont="1" applyFill="1" applyBorder="1" applyAlignment="1">
      <alignment horizontal="left" vertical="center" wrapText="1"/>
    </xf>
    <xf numFmtId="0" fontId="2" fillId="11"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9" fontId="6" fillId="10" borderId="1" xfId="1" applyFont="1" applyFill="1" applyBorder="1" applyAlignment="1">
      <alignment horizontal="left" vertical="center" wrapText="1"/>
    </xf>
    <xf numFmtId="10" fontId="3" fillId="4" borderId="1" xfId="0" applyNumberFormat="1" applyFont="1" applyFill="1" applyBorder="1" applyAlignment="1">
      <alignment horizontal="left" vertical="center" wrapText="1"/>
    </xf>
    <xf numFmtId="9" fontId="2" fillId="4" borderId="1" xfId="0" applyNumberFormat="1" applyFont="1" applyFill="1" applyBorder="1" applyAlignment="1">
      <alignment horizontal="left" vertical="center" wrapText="1"/>
    </xf>
    <xf numFmtId="9" fontId="3" fillId="5" borderId="1" xfId="1" applyFont="1" applyFill="1" applyBorder="1" applyAlignment="1">
      <alignment horizontal="left" vertical="center" wrapText="1"/>
    </xf>
    <xf numFmtId="9" fontId="3" fillId="6" borderId="1" xfId="1" applyFont="1" applyFill="1" applyBorder="1" applyAlignment="1">
      <alignment horizontal="left" vertical="center" wrapText="1"/>
    </xf>
    <xf numFmtId="9" fontId="3" fillId="4" borderId="22" xfId="0" applyNumberFormat="1" applyFont="1" applyFill="1" applyBorder="1" applyAlignment="1">
      <alignment horizontal="left" vertical="center" wrapText="1"/>
    </xf>
    <xf numFmtId="9" fontId="3" fillId="5" borderId="22" xfId="1" applyFont="1" applyFill="1" applyBorder="1" applyAlignment="1">
      <alignment horizontal="left" vertical="center" wrapText="1"/>
    </xf>
    <xf numFmtId="9" fontId="3" fillId="6" borderId="22" xfId="1" applyFont="1" applyFill="1" applyBorder="1" applyAlignment="1">
      <alignment horizontal="left" vertical="center" wrapText="1"/>
    </xf>
    <xf numFmtId="0" fontId="3" fillId="6" borderId="22" xfId="1" applyNumberFormat="1" applyFont="1" applyFill="1" applyBorder="1" applyAlignment="1">
      <alignment horizontal="left" vertical="center" wrapText="1"/>
    </xf>
    <xf numFmtId="165" fontId="2" fillId="4" borderId="1" xfId="0" applyNumberFormat="1" applyFont="1" applyFill="1" applyBorder="1" applyAlignment="1">
      <alignment horizontal="left" vertical="center" wrapText="1"/>
    </xf>
    <xf numFmtId="165" fontId="2" fillId="11" borderId="1" xfId="0" applyNumberFormat="1" applyFont="1" applyFill="1" applyBorder="1" applyAlignment="1">
      <alignment horizontal="left" vertical="center" wrapText="1"/>
    </xf>
    <xf numFmtId="9" fontId="2" fillId="5" borderId="22" xfId="1" applyFont="1" applyFill="1" applyBorder="1" applyAlignment="1">
      <alignment horizontal="left" vertical="center" wrapText="1"/>
    </xf>
    <xf numFmtId="9" fontId="2" fillId="6" borderId="22" xfId="1" applyFont="1" applyFill="1" applyBorder="1" applyAlignment="1">
      <alignment horizontal="left" vertical="center" wrapText="1"/>
    </xf>
    <xf numFmtId="0" fontId="2" fillId="11" borderId="22" xfId="0" applyFont="1" applyFill="1" applyBorder="1" applyAlignment="1">
      <alignment horizontal="left" vertical="center" wrapText="1"/>
    </xf>
    <xf numFmtId="165" fontId="3" fillId="4" borderId="22" xfId="0" applyNumberFormat="1" applyFont="1" applyFill="1" applyBorder="1" applyAlignment="1">
      <alignment horizontal="left" vertical="center" wrapText="1"/>
    </xf>
    <xf numFmtId="165" fontId="3" fillId="5" borderId="22" xfId="0" applyNumberFormat="1" applyFont="1" applyFill="1" applyBorder="1" applyAlignment="1">
      <alignment horizontal="left" vertical="center" wrapText="1"/>
    </xf>
    <xf numFmtId="165" fontId="3" fillId="6" borderId="22" xfId="0" applyNumberFormat="1" applyFont="1" applyFill="1" applyBorder="1" applyAlignment="1">
      <alignment horizontal="left" vertical="center" wrapText="1"/>
    </xf>
    <xf numFmtId="165" fontId="3" fillId="11" borderId="22" xfId="0" applyNumberFormat="1" applyFont="1" applyFill="1" applyBorder="1" applyAlignment="1">
      <alignment horizontal="left" vertical="center" wrapText="1"/>
    </xf>
    <xf numFmtId="10" fontId="3" fillId="6" borderId="22"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31" xfId="0" applyFont="1" applyBorder="1" applyAlignment="1">
      <alignment horizontal="left" vertical="center" wrapText="1"/>
    </xf>
    <xf numFmtId="9" fontId="2" fillId="10" borderId="1" xfId="0" applyNumberFormat="1" applyFont="1" applyFill="1" applyBorder="1" applyAlignment="1">
      <alignment horizontal="left" vertical="center"/>
    </xf>
    <xf numFmtId="0" fontId="2" fillId="0" borderId="1" xfId="0" applyFont="1" applyBorder="1" applyAlignment="1">
      <alignment horizontal="left" vertical="center"/>
    </xf>
    <xf numFmtId="1" fontId="2" fillId="12" borderId="22" xfId="0" applyNumberFormat="1" applyFont="1" applyFill="1" applyBorder="1" applyAlignment="1">
      <alignment horizontal="left" vertical="center" wrapText="1"/>
    </xf>
    <xf numFmtId="2" fontId="2" fillId="10" borderId="22" xfId="0" applyNumberFormat="1" applyFont="1" applyFill="1" applyBorder="1" applyAlignment="1">
      <alignment horizontal="left" vertical="center" wrapText="1"/>
    </xf>
    <xf numFmtId="0" fontId="2" fillId="12" borderId="1" xfId="0" applyFont="1" applyFill="1" applyBorder="1" applyAlignment="1">
      <alignment horizontal="left" vertical="center"/>
    </xf>
    <xf numFmtId="0" fontId="2" fillId="4" borderId="11" xfId="0" applyFont="1" applyFill="1" applyBorder="1" applyAlignment="1">
      <alignment horizontal="left" vertical="center" wrapText="1"/>
    </xf>
    <xf numFmtId="0" fontId="2" fillId="11" borderId="11" xfId="0" applyFont="1" applyFill="1" applyBorder="1" applyAlignment="1">
      <alignment horizontal="left" vertical="center" wrapText="1"/>
    </xf>
    <xf numFmtId="0" fontId="2" fillId="12" borderId="11" xfId="1" applyNumberFormat="1" applyFont="1" applyFill="1" applyBorder="1" applyAlignment="1">
      <alignment horizontal="left" vertical="center" wrapText="1"/>
    </xf>
    <xf numFmtId="0" fontId="2" fillId="10" borderId="11" xfId="1" applyNumberFormat="1" applyFont="1" applyFill="1" applyBorder="1" applyAlignment="1">
      <alignment horizontal="left" vertical="center" wrapText="1"/>
    </xf>
    <xf numFmtId="9" fontId="4" fillId="11" borderId="11" xfId="1" applyFont="1" applyFill="1" applyBorder="1" applyAlignment="1">
      <alignment horizontal="left" vertical="center" wrapText="1"/>
    </xf>
    <xf numFmtId="0" fontId="2" fillId="2" borderId="11" xfId="1" applyNumberFormat="1" applyFont="1" applyFill="1" applyBorder="1" applyAlignment="1">
      <alignment horizontal="left" vertical="center" wrapText="1"/>
    </xf>
    <xf numFmtId="9" fontId="4" fillId="11" borderId="1" xfId="1" applyFont="1" applyFill="1" applyBorder="1" applyAlignment="1">
      <alignment horizontal="left" vertical="center" wrapText="1"/>
    </xf>
    <xf numFmtId="9" fontId="4" fillId="11" borderId="16" xfId="1" applyFont="1" applyFill="1" applyBorder="1" applyAlignment="1">
      <alignment horizontal="left" vertical="center" wrapText="1"/>
    </xf>
    <xf numFmtId="9" fontId="4" fillId="11" borderId="22" xfId="1" applyFont="1" applyFill="1" applyBorder="1" applyAlignment="1">
      <alignment horizontal="left" vertical="center" wrapText="1"/>
    </xf>
    <xf numFmtId="165" fontId="5" fillId="2" borderId="0" xfId="0" applyNumberFormat="1" applyFont="1" applyFill="1" applyAlignment="1">
      <alignment horizontal="center" vertical="center"/>
    </xf>
    <xf numFmtId="0" fontId="7" fillId="2" borderId="0" xfId="0" applyFont="1" applyFill="1" applyAlignment="1">
      <alignment horizontal="center" vertical="center" wrapText="1"/>
    </xf>
    <xf numFmtId="0" fontId="2" fillId="2" borderId="0" xfId="0" applyFont="1" applyFill="1" applyAlignment="1">
      <alignment horizontal="left" vertical="center"/>
    </xf>
    <xf numFmtId="0" fontId="21" fillId="0" borderId="0" xfId="0" applyFont="1" applyAlignment="1">
      <alignment horizontal="center" vertical="center"/>
    </xf>
    <xf numFmtId="165" fontId="3" fillId="11" borderId="1" xfId="0" applyNumberFormat="1" applyFont="1" applyFill="1" applyBorder="1" applyAlignment="1">
      <alignment horizontal="center" vertical="center" wrapText="1"/>
    </xf>
    <xf numFmtId="0" fontId="20" fillId="0" borderId="0" xfId="0" applyFont="1" applyAlignment="1">
      <alignment horizontal="center"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2" xfId="0" applyFont="1" applyBorder="1" applyAlignment="1">
      <alignment horizontal="left" vertical="center" wrapText="1"/>
    </xf>
    <xf numFmtId="9" fontId="4" fillId="10" borderId="11" xfId="1" applyFont="1" applyFill="1" applyBorder="1" applyAlignment="1">
      <alignment horizontal="left" vertical="center" wrapText="1"/>
    </xf>
    <xf numFmtId="9" fontId="4" fillId="10" borderId="1" xfId="1" applyFont="1" applyFill="1" applyBorder="1" applyAlignment="1">
      <alignment horizontal="left" vertical="center" wrapText="1"/>
    </xf>
    <xf numFmtId="9" fontId="4" fillId="10" borderId="22" xfId="1"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3" xfId="0" applyFont="1" applyBorder="1" applyAlignment="1">
      <alignment horizontal="left" vertical="center" wrapText="1"/>
    </xf>
    <xf numFmtId="0" fontId="3" fillId="11" borderId="1" xfId="0" applyFont="1" applyFill="1" applyBorder="1" applyAlignment="1">
      <alignment horizontal="center" vertical="center" wrapText="1"/>
    </xf>
    <xf numFmtId="9" fontId="3" fillId="11" borderId="1" xfId="0" applyNumberFormat="1" applyFont="1" applyFill="1" applyBorder="1" applyAlignment="1">
      <alignment horizontal="center" vertical="center" wrapText="1"/>
    </xf>
    <xf numFmtId="9" fontId="3" fillId="11" borderId="1" xfId="0" applyNumberFormat="1" applyFont="1" applyFill="1" applyBorder="1" applyAlignment="1">
      <alignment horizontal="left" vertical="center" wrapText="1"/>
    </xf>
    <xf numFmtId="0" fontId="3" fillId="11" borderId="1" xfId="0" applyFont="1" applyFill="1" applyBorder="1" applyAlignment="1">
      <alignment horizontal="left" vertical="center" wrapText="1"/>
    </xf>
    <xf numFmtId="165" fontId="3" fillId="11" borderId="1" xfId="0" applyNumberFormat="1"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4" fillId="0" borderId="0" xfId="0" applyFont="1" applyAlignment="1">
      <alignment horizontal="left" vertical="center"/>
    </xf>
    <xf numFmtId="0" fontId="18" fillId="0" borderId="0" xfId="0" applyFont="1" applyAlignment="1">
      <alignment horizontal="left" vertical="center" wrapText="1"/>
    </xf>
    <xf numFmtId="0" fontId="2" fillId="0" borderId="16" xfId="0" applyFont="1" applyBorder="1" applyAlignment="1">
      <alignment horizontal="left" vertical="center" wrapText="1"/>
    </xf>
    <xf numFmtId="9" fontId="4" fillId="10" borderId="16" xfId="1"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8" fillId="0" borderId="0" xfId="0" applyFont="1" applyAlignment="1">
      <alignment horizontal="left" vertical="center"/>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9" fontId="4" fillId="10" borderId="20" xfId="1" applyFont="1" applyFill="1" applyBorder="1" applyAlignment="1">
      <alignment horizontal="center" vertical="center" wrapText="1"/>
    </xf>
    <xf numFmtId="9" fontId="4" fillId="10" borderId="15" xfId="1" applyFont="1" applyFill="1" applyBorder="1" applyAlignment="1">
      <alignment horizontal="center" vertical="center" wrapText="1"/>
    </xf>
    <xf numFmtId="9" fontId="4" fillId="10" borderId="16" xfId="1" applyFont="1" applyFill="1" applyBorder="1" applyAlignment="1">
      <alignment horizontal="center" vertical="center" wrapText="1"/>
    </xf>
    <xf numFmtId="0" fontId="2" fillId="2" borderId="1" xfId="0" applyFont="1" applyFill="1" applyBorder="1" applyAlignment="1">
      <alignment horizontal="center" vertical="center" wrapText="1"/>
    </xf>
    <xf numFmtId="9" fontId="4" fillId="10" borderId="1" xfId="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9" fontId="4" fillId="10" borderId="2" xfId="1" applyFont="1" applyFill="1" applyBorder="1" applyAlignment="1">
      <alignment horizontal="center" vertical="center" wrapText="1"/>
    </xf>
    <xf numFmtId="0" fontId="17" fillId="0" borderId="0" xfId="0" applyFont="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9" fontId="4" fillId="10" borderId="18" xfId="1" applyFont="1" applyFill="1" applyBorder="1" applyAlignment="1">
      <alignment horizontal="center" vertical="center" wrapText="1"/>
    </xf>
    <xf numFmtId="0" fontId="2" fillId="2" borderId="20" xfId="0"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166" fontId="2" fillId="2" borderId="15"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cellXfs>
  <cellStyles count="2">
    <cellStyle name="Normal" xfId="0" builtinId="0"/>
    <cellStyle name="Porcentaje" xfId="1" builtinId="5"/>
  </cellStyles>
  <dxfs count="11">
    <dxf>
      <font>
        <color rgb="FF00B050"/>
      </font>
    </dxf>
    <dxf>
      <font>
        <color rgb="FFFF0000"/>
      </font>
    </dxf>
    <dxf>
      <font>
        <color rgb="FFFFC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ardo\Documents\1ANI\Documentos\Plan%20de%20Acci&#243;n\2020\seguimiento\Diciembre\Presentaciones\Matriz%20de%20Programaci&#243;n%20y%20Seguimiento%202020%20%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ro"/>
      <sheetName val="Hoja1"/>
      <sheetName val="Metas por Proyecto"/>
      <sheetName val="Proyectos"/>
      <sheetName val="ODS"/>
      <sheetName val="Hoja2"/>
      <sheetName val="Campos"/>
      <sheetName val="Desplegable"/>
      <sheetName val="Metas ajustadas junio"/>
    </sheetNames>
    <sheetDataSet>
      <sheetData sheetId="0"/>
      <sheetData sheetId="1">
        <row r="28">
          <cell r="D28">
            <v>0.9291064</v>
          </cell>
        </row>
      </sheetData>
      <sheetData sheetId="2"/>
      <sheetData sheetId="3"/>
      <sheetData sheetId="4"/>
      <sheetData sheetId="5"/>
      <sheetData sheetId="6"/>
      <sheetData sheetId="7">
        <row r="4">
          <cell r="B4" t="str">
            <v>%</v>
          </cell>
        </row>
        <row r="5">
          <cell r="B5" t="str">
            <v>acceso</v>
          </cell>
        </row>
        <row r="6">
          <cell r="B6" t="str">
            <v>Accion penal y policiva</v>
          </cell>
        </row>
        <row r="7">
          <cell r="B7" t="str">
            <v>Acompañamientos</v>
          </cell>
        </row>
        <row r="8">
          <cell r="B8" t="str">
            <v>Acta</v>
          </cell>
        </row>
        <row r="9">
          <cell r="B9" t="str">
            <v>Actividades</v>
          </cell>
        </row>
        <row r="10">
          <cell r="B10" t="str">
            <v>Actualización Protocolo</v>
          </cell>
        </row>
        <row r="11">
          <cell r="B11" t="str">
            <v>Acuerdo</v>
          </cell>
        </row>
        <row r="12">
          <cell r="B12" t="str">
            <v>Adjudicación de predio</v>
          </cell>
        </row>
        <row r="13">
          <cell r="B13" t="str">
            <v>Anteproyecto</v>
          </cell>
        </row>
        <row r="14">
          <cell r="B14" t="str">
            <v>Archivo</v>
          </cell>
        </row>
        <row r="15">
          <cell r="B15" t="str">
            <v>Auditoría</v>
          </cell>
        </row>
        <row r="16">
          <cell r="B16" t="str">
            <v>Billones de pesos</v>
          </cell>
        </row>
        <row r="17">
          <cell r="B17" t="str">
            <v>boletin</v>
          </cell>
        </row>
        <row r="18">
          <cell r="B18" t="str">
            <v>Campaña</v>
          </cell>
        </row>
        <row r="19">
          <cell r="B19" t="str">
            <v>Capacitacion</v>
          </cell>
        </row>
        <row r="20">
          <cell r="B20" t="str">
            <v>Carga</v>
          </cell>
        </row>
        <row r="21">
          <cell r="B21" t="str">
            <v>Casos</v>
          </cell>
        </row>
        <row r="22">
          <cell r="B22" t="str">
            <v>Cd inventariado</v>
          </cell>
        </row>
        <row r="23">
          <cell r="B23" t="str">
            <v>Citación</v>
          </cell>
        </row>
        <row r="24">
          <cell r="B24" t="str">
            <v>Comité</v>
          </cell>
        </row>
        <row r="25">
          <cell r="B25" t="str">
            <v>Concepto</v>
          </cell>
        </row>
        <row r="26">
          <cell r="B26" t="str">
            <v>Contenidos Temáticos</v>
          </cell>
        </row>
        <row r="27">
          <cell r="B27" t="str">
            <v>Contrato Suscrito</v>
          </cell>
        </row>
        <row r="28">
          <cell r="B28" t="str">
            <v>Correos electrónicos</v>
          </cell>
        </row>
        <row r="29">
          <cell r="B29" t="str">
            <v>Cuadro Seguimiento</v>
          </cell>
        </row>
        <row r="30">
          <cell r="B30" t="str">
            <v>Cuestionario</v>
          </cell>
        </row>
        <row r="31">
          <cell r="B31" t="str">
            <v>Cumplidos</v>
          </cell>
        </row>
        <row r="32">
          <cell r="B32" t="str">
            <v>Diagnóstico</v>
          </cell>
        </row>
        <row r="33">
          <cell r="B33" t="str">
            <v>Documento</v>
          </cell>
        </row>
        <row r="34">
          <cell r="B34" t="str">
            <v>Ejecutoria realizada</v>
          </cell>
        </row>
        <row r="35">
          <cell r="B35" t="str">
            <v>Elemento</v>
          </cell>
        </row>
        <row r="36">
          <cell r="B36" t="str">
            <v>Encuestas</v>
          </cell>
        </row>
        <row r="37">
          <cell r="B37" t="str">
            <v>Entrenamiento</v>
          </cell>
        </row>
        <row r="38">
          <cell r="B38" t="str">
            <v>Escrituras revisadas</v>
          </cell>
        </row>
        <row r="39">
          <cell r="B39" t="str">
            <v>Espacio Virtual</v>
          </cell>
        </row>
        <row r="40">
          <cell r="B40" t="str">
            <v>Estudio</v>
          </cell>
        </row>
        <row r="41">
          <cell r="B41" t="str">
            <v>Evaluación</v>
          </cell>
        </row>
        <row r="42">
          <cell r="B42" t="str">
            <v>Evento</v>
          </cell>
        </row>
        <row r="43">
          <cell r="B43" t="str">
            <v>Feria</v>
          </cell>
        </row>
        <row r="44">
          <cell r="B44" t="str">
            <v>Fichas</v>
          </cell>
        </row>
        <row r="45">
          <cell r="B45" t="str">
            <v>Formato</v>
          </cell>
        </row>
        <row r="46">
          <cell r="B46" t="str">
            <v>Formato de legalización de comisión</v>
          </cell>
        </row>
        <row r="47">
          <cell r="B47" t="str">
            <v>Gestión</v>
          </cell>
        </row>
        <row r="48">
          <cell r="B48" t="str">
            <v>Gl</v>
          </cell>
        </row>
        <row r="49">
          <cell r="B49" t="str">
            <v>Glorieta</v>
          </cell>
        </row>
        <row r="50">
          <cell r="B50" t="str">
            <v>Herramienta</v>
          </cell>
        </row>
        <row r="51">
          <cell r="B51" t="str">
            <v>Informe</v>
          </cell>
        </row>
        <row r="52">
          <cell r="B52" t="str">
            <v>km</v>
          </cell>
        </row>
        <row r="53">
          <cell r="B53" t="str">
            <v>Manual Actualizado</v>
          </cell>
        </row>
        <row r="54">
          <cell r="B54" t="str">
            <v>Matriz de Riesgos</v>
          </cell>
        </row>
        <row r="55">
          <cell r="B55" t="str">
            <v>Memoria</v>
          </cell>
        </row>
        <row r="56">
          <cell r="B56" t="str">
            <v>Metodología</v>
          </cell>
        </row>
        <row r="57">
          <cell r="B57" t="str">
            <v>Miles de Dolares</v>
          </cell>
        </row>
        <row r="58">
          <cell r="B58" t="str">
            <v>Miles de millones de pesos</v>
          </cell>
        </row>
        <row r="59">
          <cell r="B59" t="str">
            <v>Millones de pesos</v>
          </cell>
        </row>
        <row r="60">
          <cell r="B60" t="str">
            <v>Minuta</v>
          </cell>
        </row>
        <row r="61">
          <cell r="B61" t="str">
            <v>Modelo</v>
          </cell>
        </row>
        <row r="62">
          <cell r="B62" t="str">
            <v>Modificaciones</v>
          </cell>
        </row>
        <row r="63">
          <cell r="B63" t="str">
            <v>Módulo</v>
          </cell>
        </row>
        <row r="64">
          <cell r="B64" t="str">
            <v>Numero de Hallazgos</v>
          </cell>
        </row>
        <row r="65">
          <cell r="B65" t="str">
            <v>Obra</v>
          </cell>
        </row>
        <row r="66">
          <cell r="B66" t="str">
            <v>Oferta revisada</v>
          </cell>
        </row>
        <row r="67">
          <cell r="B67" t="str">
            <v>Oficios</v>
          </cell>
        </row>
        <row r="68">
          <cell r="B68" t="str">
            <v>Pago</v>
          </cell>
        </row>
        <row r="69">
          <cell r="B69" t="str">
            <v>Pasaganados</v>
          </cell>
        </row>
        <row r="70">
          <cell r="B70" t="str">
            <v>Pasajeros</v>
          </cell>
        </row>
        <row r="71">
          <cell r="B71" t="str">
            <v>Pesos $</v>
          </cell>
        </row>
        <row r="72">
          <cell r="B72" t="str">
            <v>PIC diseñado</v>
          </cell>
        </row>
        <row r="73">
          <cell r="B73" t="str">
            <v>Piezas comunicativas</v>
          </cell>
        </row>
        <row r="74">
          <cell r="B74" t="str">
            <v>Plan</v>
          </cell>
        </row>
        <row r="75">
          <cell r="B75" t="str">
            <v>Pliego de Cargos</v>
          </cell>
        </row>
        <row r="76">
          <cell r="B76" t="str">
            <v>Predios</v>
          </cell>
        </row>
        <row r="77">
          <cell r="B77" t="str">
            <v>Premio</v>
          </cell>
        </row>
        <row r="78">
          <cell r="B78" t="str">
            <v>presentación</v>
          </cell>
        </row>
        <row r="79">
          <cell r="B79" t="str">
            <v>Procedimiento</v>
          </cell>
        </row>
        <row r="80">
          <cell r="B80" t="str">
            <v>Proceso</v>
          </cell>
        </row>
        <row r="81">
          <cell r="B81" t="str">
            <v>Programa</v>
          </cell>
        </row>
        <row r="82">
          <cell r="B82" t="str">
            <v>Promesas revisadas</v>
          </cell>
        </row>
        <row r="83">
          <cell r="B83" t="str">
            <v>Proyecto</v>
          </cell>
        </row>
        <row r="84">
          <cell r="B84" t="str">
            <v>Proyecto de resolución</v>
          </cell>
        </row>
        <row r="85">
          <cell r="B85" t="str">
            <v>Proyectos Estructurados</v>
          </cell>
        </row>
        <row r="86">
          <cell r="B86" t="str">
            <v>Proyectos Iniciativa Pública Adjudicados</v>
          </cell>
        </row>
        <row r="87">
          <cell r="B87" t="str">
            <v>Puente</v>
          </cell>
        </row>
        <row r="88">
          <cell r="B88" t="str">
            <v>Registros</v>
          </cell>
        </row>
        <row r="89">
          <cell r="B89" t="str">
            <v>Reporte</v>
          </cell>
        </row>
        <row r="90">
          <cell r="B90" t="str">
            <v>Reporte Unificado de Contratación</v>
          </cell>
        </row>
        <row r="91">
          <cell r="B91" t="str">
            <v>Requerimientos Atendos</v>
          </cell>
        </row>
        <row r="92">
          <cell r="B92" t="str">
            <v>Resolución</v>
          </cell>
        </row>
        <row r="93">
          <cell r="B93" t="str">
            <v>Reuniones</v>
          </cell>
        </row>
        <row r="94">
          <cell r="B94" t="str">
            <v>Seguimiento</v>
          </cell>
        </row>
        <row r="95">
          <cell r="B95" t="str">
            <v>Semáforo</v>
          </cell>
        </row>
        <row r="96">
          <cell r="B96" t="str">
            <v>Sesión</v>
          </cell>
        </row>
        <row r="97">
          <cell r="B97" t="str">
            <v>Socialización</v>
          </cell>
        </row>
        <row r="98">
          <cell r="B98" t="str">
            <v>Software parametrizado</v>
          </cell>
        </row>
        <row r="99">
          <cell r="B99" t="str">
            <v>Solicitudes atendas</v>
          </cell>
        </row>
        <row r="100">
          <cell r="B100" t="str">
            <v>Solicitudes realizadas</v>
          </cell>
        </row>
        <row r="101">
          <cell r="B101" t="str">
            <v>Taller</v>
          </cell>
        </row>
        <row r="102">
          <cell r="B102" t="str">
            <v>Tonelada</v>
          </cell>
        </row>
        <row r="103">
          <cell r="B103" t="str">
            <v>Trámite</v>
          </cell>
        </row>
        <row r="104">
          <cell r="B104" t="str">
            <v>Tribunal Arbitramento</v>
          </cell>
        </row>
        <row r="105">
          <cell r="B105" t="str">
            <v>Tunel</v>
          </cell>
        </row>
        <row r="106">
          <cell r="B106" t="str">
            <v>N.A</v>
          </cell>
        </row>
        <row r="107">
          <cell r="B107" t="str">
            <v>Und</v>
          </cell>
        </row>
        <row r="108">
          <cell r="B108" t="str">
            <v>Visitas Auditoria</v>
          </cell>
        </row>
        <row r="111">
          <cell r="B111" t="str">
            <v>Impacto</v>
          </cell>
        </row>
        <row r="112">
          <cell r="B112" t="str">
            <v>Insumo</v>
          </cell>
        </row>
        <row r="113">
          <cell r="B113" t="str">
            <v>Proceso</v>
          </cell>
        </row>
        <row r="114">
          <cell r="B114" t="str">
            <v>Producto</v>
          </cell>
        </row>
        <row r="115">
          <cell r="B115" t="str">
            <v>Resultado</v>
          </cell>
        </row>
        <row r="118">
          <cell r="B118" t="str">
            <v>Ambiental</v>
          </cell>
        </row>
        <row r="119">
          <cell r="B119" t="str">
            <v>Economia</v>
          </cell>
        </row>
        <row r="120">
          <cell r="B120" t="str">
            <v>Efectividad</v>
          </cell>
        </row>
        <row r="121">
          <cell r="B121" t="str">
            <v>Eficacia</v>
          </cell>
        </row>
        <row r="122">
          <cell r="B122" t="str">
            <v>Eficiencia</v>
          </cell>
        </row>
        <row r="123">
          <cell r="B123" t="str">
            <v>Equidad</v>
          </cell>
        </row>
        <row r="126">
          <cell r="B126" t="str">
            <v>Oficina de Comunicaciones</v>
          </cell>
        </row>
        <row r="127">
          <cell r="B127" t="str">
            <v>Oficina de Control Interno</v>
          </cell>
        </row>
        <row r="128">
          <cell r="B128" t="str">
            <v>Presidencia</v>
          </cell>
        </row>
        <row r="129">
          <cell r="B129" t="str">
            <v>Vicepresidencia Ejecutiva</v>
          </cell>
        </row>
        <row r="130">
          <cell r="B130" t="str">
            <v>Vicepresidencia de Estructuración</v>
          </cell>
        </row>
        <row r="131">
          <cell r="B131" t="str">
            <v>Vicepresidencia de Gestión Contractual</v>
          </cell>
        </row>
        <row r="132">
          <cell r="B132" t="str">
            <v xml:space="preserve">Vicepresidencia de Planeación, Riesgos y Entorno </v>
          </cell>
        </row>
        <row r="133">
          <cell r="B133" t="str">
            <v>Vicepresidencia Jurídica</v>
          </cell>
        </row>
        <row r="134">
          <cell r="B134" t="str">
            <v>Vicepresidencia Administrativa y Financiera</v>
          </cell>
        </row>
        <row r="137">
          <cell r="B137" t="str">
            <v>Carretero 1 VEJ</v>
          </cell>
        </row>
        <row r="138">
          <cell r="B138" t="str">
            <v>Carretero 2 VEJ</v>
          </cell>
        </row>
        <row r="139">
          <cell r="B139" t="str">
            <v>Carretero 3 VEJ</v>
          </cell>
        </row>
        <row r="140">
          <cell r="B140" t="str">
            <v>Carretero 4 VEJ</v>
          </cell>
        </row>
        <row r="141">
          <cell r="B141" t="str">
            <v>Carretero férreo 5 VEJ</v>
          </cell>
        </row>
        <row r="142">
          <cell r="B142" t="str">
            <v>Equipo Financiero VEJ</v>
          </cell>
        </row>
        <row r="143">
          <cell r="B143" t="str">
            <v>Carretero 1 VGC</v>
          </cell>
        </row>
        <row r="144">
          <cell r="B144" t="str">
            <v>Carretero 2 VGC</v>
          </cell>
        </row>
        <row r="145">
          <cell r="B145" t="str">
            <v>Carretero 3 VGC</v>
          </cell>
        </row>
        <row r="146">
          <cell r="B146" t="str">
            <v>Carretero 4 VGC</v>
          </cell>
        </row>
        <row r="147">
          <cell r="B147" t="str">
            <v>Carretero 5 VGC</v>
          </cell>
        </row>
        <row r="148">
          <cell r="B148" t="str">
            <v>Oficina de Comunicaciones</v>
          </cell>
        </row>
        <row r="149">
          <cell r="B149" t="str">
            <v>Presidencia</v>
          </cell>
        </row>
        <row r="150">
          <cell r="B150" t="str">
            <v>Oficina de Control Interno</v>
          </cell>
        </row>
        <row r="151">
          <cell r="B151" t="str">
            <v>Vicepresidencia Ejecutiva</v>
          </cell>
        </row>
        <row r="152">
          <cell r="B152" t="str">
            <v>Vicepresidencia de Estructuración</v>
          </cell>
        </row>
        <row r="153">
          <cell r="B153" t="str">
            <v>Vicepresidencia de Gestión Contractual</v>
          </cell>
        </row>
        <row r="154">
          <cell r="B154" t="str">
            <v xml:space="preserve">Vicepresidencia de Planeación, Riesgos y Entorno </v>
          </cell>
        </row>
        <row r="155">
          <cell r="B155" t="str">
            <v>Vicepresidencia Jurídica</v>
          </cell>
        </row>
        <row r="156">
          <cell r="B156" t="str">
            <v>Vicepresidencia Administrativa y Financiera</v>
          </cell>
        </row>
        <row r="157">
          <cell r="B157" t="str">
            <v xml:space="preserve">Equipo Proyectos Férreos </v>
          </cell>
        </row>
        <row r="158">
          <cell r="B158" t="str">
            <v>Equipo Proyectos Portuarios</v>
          </cell>
        </row>
        <row r="159">
          <cell r="B159" t="str">
            <v>Grupo Interno de Trabajo Financiero 1</v>
          </cell>
        </row>
        <row r="160">
          <cell r="B160" t="str">
            <v>Grupo Interno de Trabajo Financiero 2</v>
          </cell>
        </row>
        <row r="161">
          <cell r="B161" t="str">
            <v>Equipo Proyectos Aeroportuarios</v>
          </cell>
        </row>
        <row r="162">
          <cell r="B162" t="str">
            <v>Grupo Interno de Trabajo Planeación</v>
          </cell>
        </row>
        <row r="163">
          <cell r="B163" t="str">
            <v>Grupo Interno de Trabajo Riesgos</v>
          </cell>
        </row>
        <row r="164">
          <cell r="B164" t="str">
            <v>Grupo Interno de Trabajo Social</v>
          </cell>
        </row>
        <row r="165">
          <cell r="B165" t="str">
            <v>Grupo Interno de Trabajo Ambiental</v>
          </cell>
        </row>
        <row r="166">
          <cell r="B166" t="str">
            <v>Grupo Interno de Trabajo Predial</v>
          </cell>
        </row>
        <row r="167">
          <cell r="B167" t="str">
            <v>Grupo Interno de Trabajo Juridico Predial</v>
          </cell>
        </row>
        <row r="168">
          <cell r="B168" t="str">
            <v>Grupo Interno de Trabajo Tecnologías de la Información y las Telecomunicaciones</v>
          </cell>
        </row>
        <row r="169">
          <cell r="B169" t="str">
            <v>Grupo Interno de Trabajo Defensa Judicial</v>
          </cell>
        </row>
        <row r="170">
          <cell r="B170" t="str">
            <v>Grupo Interno de Trabajo Contratación</v>
          </cell>
        </row>
        <row r="171">
          <cell r="B171" t="str">
            <v>Grupo Interno de Trabajo Asesoría Estructuración</v>
          </cell>
        </row>
        <row r="172">
          <cell r="B172" t="str">
            <v>Grupo Interno de Trabajo Asesoría Gestión Contractual 1</v>
          </cell>
        </row>
        <row r="173">
          <cell r="B173" t="str">
            <v>Grupo Interno de Trabajo Asesoría Gestión Contractual 2</v>
          </cell>
        </row>
        <row r="174">
          <cell r="B174" t="str">
            <v>Equipo Asesoría de Gestión Contractual 3</v>
          </cell>
        </row>
        <row r="175">
          <cell r="B175" t="str">
            <v>Equipo Procesos Sancionatorios</v>
          </cell>
        </row>
        <row r="176">
          <cell r="B176" t="str">
            <v>Grupo Interno de Trabajo de Talento Humano</v>
          </cell>
        </row>
        <row r="177">
          <cell r="B177" t="str">
            <v xml:space="preserve">Disciplinario </v>
          </cell>
        </row>
        <row r="178">
          <cell r="B178" t="str">
            <v>Servicio al Ciudadano</v>
          </cell>
        </row>
        <row r="179">
          <cell r="B179" t="str">
            <v>Archivo y correspondencia</v>
          </cell>
        </row>
        <row r="180">
          <cell r="B180" t="str">
            <v>Servicios Generales</v>
          </cell>
        </row>
        <row r="181">
          <cell r="B181" t="str">
            <v>Presupuesto</v>
          </cell>
        </row>
        <row r="182">
          <cell r="B182" t="str">
            <v>Contabilidad</v>
          </cell>
        </row>
        <row r="183">
          <cell r="B183" t="str">
            <v>Tesoreria</v>
          </cell>
        </row>
        <row r="186">
          <cell r="B186" t="str">
            <v xml:space="preserve">Autopista al Mar I </v>
          </cell>
        </row>
        <row r="187">
          <cell r="B187" t="str">
            <v>Bogotá - Villavicencio</v>
          </cell>
        </row>
        <row r="188">
          <cell r="B188" t="str">
            <v>Villavicencio - Yopal</v>
          </cell>
        </row>
        <row r="189">
          <cell r="B189" t="str">
            <v>Puerta del Hierro-Carreto-Cruz del Viso</v>
          </cell>
        </row>
        <row r="190">
          <cell r="B190" t="str">
            <v>Chirajara - Fundadores</v>
          </cell>
        </row>
        <row r="191">
          <cell r="B191" t="str">
            <v>Cucuta - Pamplona</v>
          </cell>
        </row>
        <row r="192">
          <cell r="B192" t="str">
            <v>Autopista Conexión Pacífico I</v>
          </cell>
        </row>
        <row r="193">
          <cell r="B193" t="str">
            <v>Bogotá - Facatativá - Los Alpes</v>
          </cell>
        </row>
        <row r="194">
          <cell r="B194" t="str">
            <v>Bogotá - Girardot (Tercer Carril)</v>
          </cell>
        </row>
        <row r="195">
          <cell r="B195" t="str">
            <v>Briceño - Tunja - Sogamoso</v>
          </cell>
        </row>
        <row r="196">
          <cell r="B196" t="str">
            <v>Concesión autopista Bogotá – Girardot</v>
          </cell>
        </row>
        <row r="197">
          <cell r="B197" t="str">
            <v>Zona Metropolitana de Bucaramanga</v>
          </cell>
        </row>
        <row r="198">
          <cell r="B198" t="str">
            <v>Rumichaca – Pasto – Chachagüi</v>
          </cell>
        </row>
        <row r="199">
          <cell r="B199" t="str">
            <v>Vía al Puerto (Buga - Buenaventura)</v>
          </cell>
        </row>
        <row r="200">
          <cell r="B200" t="str">
            <v>Ruta del Sol III</v>
          </cell>
        </row>
        <row r="201">
          <cell r="B201" t="str">
            <v>Malla Vial del Valle del Cauca y Cauca</v>
          </cell>
        </row>
        <row r="202">
          <cell r="B202" t="str">
            <v>Ruta del Sol III</v>
          </cell>
        </row>
        <row r="203">
          <cell r="B203" t="str">
            <v xml:space="preserve">Mulalo – Loboguerrero </v>
          </cell>
        </row>
        <row r="204">
          <cell r="B204" t="str">
            <v>Ruta del Sol III</v>
          </cell>
        </row>
        <row r="205">
          <cell r="B205" t="str">
            <v>Ip Neiva - Espinal - Girardot</v>
          </cell>
        </row>
        <row r="206">
          <cell r="B206" t="str">
            <v>Girardot Honda Puerto Salgar 4g</v>
          </cell>
        </row>
        <row r="207">
          <cell r="B207" t="str">
            <v xml:space="preserve">Bucaramanga- Barranca -Yondo </v>
          </cell>
        </row>
        <row r="208">
          <cell r="B208" t="str">
            <v>Bucaramanga  - Pamplona</v>
          </cell>
        </row>
        <row r="209">
          <cell r="B209" t="str">
            <v>Ruta Caribe</v>
          </cell>
        </row>
        <row r="210">
          <cell r="B210" t="str">
            <v>Girardot - Ibagué - Cajamarca (3g)</v>
          </cell>
        </row>
        <row r="211">
          <cell r="B211" t="str">
            <v>Ip Girardot - Ibagué - Cajamarca GICA (4g)</v>
          </cell>
        </row>
        <row r="212">
          <cell r="B212" t="str">
            <v>Devinorte</v>
          </cell>
        </row>
        <row r="213">
          <cell r="B213" t="str">
            <v>Perimetral del Oriente de Cundinamarca</v>
          </cell>
        </row>
        <row r="214">
          <cell r="B214" t="str">
            <v xml:space="preserve">Sisga el Secreto </v>
          </cell>
        </row>
        <row r="215">
          <cell r="B215" t="str">
            <v>Ip Malla Vial del Meta</v>
          </cell>
        </row>
        <row r="216">
          <cell r="B216" t="str">
            <v>Pereira la Victoria</v>
          </cell>
        </row>
        <row r="217">
          <cell r="B217" t="str">
            <v>Bogotá - Villeta</v>
          </cell>
        </row>
        <row r="218">
          <cell r="B218" t="str">
            <v>Cordoba - Sucre</v>
          </cell>
        </row>
        <row r="219">
          <cell r="B219" t="str">
            <v>Area Metropolticana de Cúcuta</v>
          </cell>
        </row>
        <row r="220">
          <cell r="B220" t="str">
            <v xml:space="preserve">Ip Accesos Norte </v>
          </cell>
        </row>
        <row r="221">
          <cell r="B221" t="str">
            <v>Malla Vial del Meta (mvm) - y Zipaquirá Palenque (proyectos revertidos)</v>
          </cell>
        </row>
        <row r="222">
          <cell r="B222" t="str">
            <v xml:space="preserve">Popayan - Santander de Quilichao </v>
          </cell>
        </row>
        <row r="223">
          <cell r="B223" t="str">
            <v xml:space="preserve">Rumichaca- Pasto </v>
          </cell>
        </row>
        <row r="224">
          <cell r="B224" t="str">
            <v>Santana - Mocoa- Neiva</v>
          </cell>
        </row>
        <row r="225">
          <cell r="B225" t="str">
            <v>Pacifico 3</v>
          </cell>
        </row>
        <row r="226">
          <cell r="B226" t="str">
            <v>Pacifico 2</v>
          </cell>
        </row>
        <row r="227">
          <cell r="B227" t="str">
            <v>Pacifico 1</v>
          </cell>
        </row>
        <row r="228">
          <cell r="B228" t="str">
            <v>Conexión  Norte</v>
          </cell>
        </row>
        <row r="229">
          <cell r="B229" t="str">
            <v>Armenia - Pereira - Manizales</v>
          </cell>
        </row>
        <row r="230">
          <cell r="B230" t="str">
            <v xml:space="preserve">Autopista Rio Magdalena 2 </v>
          </cell>
        </row>
        <row r="231">
          <cell r="B231" t="str">
            <v>Cambao - Manizales</v>
          </cell>
        </row>
        <row r="232">
          <cell r="B232" t="str">
            <v>Devimed</v>
          </cell>
        </row>
        <row r="233">
          <cell r="B233" t="str">
            <v>Vias del Nus</v>
          </cell>
        </row>
        <row r="234">
          <cell r="B234" t="str">
            <v>Santa Marta - Riohacha - Paraguachón</v>
          </cell>
        </row>
        <row r="235">
          <cell r="B235" t="str">
            <v>Cartagena Barranquilla - Circunvalar de la Prosperidad 4g</v>
          </cell>
        </row>
        <row r="236">
          <cell r="B236" t="str">
            <v>Cartagena Barranquiilla - Via al Mar 1g</v>
          </cell>
        </row>
        <row r="237">
          <cell r="B237" t="str">
            <v xml:space="preserve">Transversal de las Americas </v>
          </cell>
        </row>
        <row r="238">
          <cell r="B238" t="str">
            <v>Ip Cesar Guajira</v>
          </cell>
        </row>
        <row r="239">
          <cell r="B239" t="str">
            <v>Autopista Mar 2</v>
          </cell>
        </row>
        <row r="240">
          <cell r="B240" t="str">
            <v>Antioquia - Bolivar</v>
          </cell>
        </row>
        <row r="241">
          <cell r="B241" t="str">
            <v>Ferreo-Contrato de Concesión- Fenoco s.a.</v>
          </cell>
        </row>
        <row r="242">
          <cell r="B242" t="str">
            <v>Ferreo-Contrato de obra - Dorada Chiriguana</v>
          </cell>
        </row>
        <row r="243">
          <cell r="B243" t="str">
            <v>Ferreo-Contrato de obra - Bogotá – Belencito, la Caro Zipaquirá y Bogotá -  Facatativá</v>
          </cell>
        </row>
        <row r="244">
          <cell r="B244" t="str">
            <v xml:space="preserve">Ferreo-red férrea del Pacifico </v>
          </cell>
        </row>
        <row r="245">
          <cell r="B245" t="str">
            <v xml:space="preserve">Ferreo-tren de Occidente </v>
          </cell>
        </row>
        <row r="246">
          <cell r="B246" t="str">
            <v>Tercer Carril</v>
          </cell>
        </row>
        <row r="247">
          <cell r="B247" t="str">
            <v>N.A.</v>
          </cell>
        </row>
        <row r="250">
          <cell r="B250" t="str">
            <v>Carretero</v>
          </cell>
        </row>
        <row r="251">
          <cell r="B251" t="str">
            <v>Ferreo</v>
          </cell>
        </row>
        <row r="252">
          <cell r="B252" t="str">
            <v>Portuario</v>
          </cell>
        </row>
        <row r="253">
          <cell r="B253" t="str">
            <v>Aeroportuario</v>
          </cell>
        </row>
        <row r="254">
          <cell r="B254" t="str">
            <v>N.A.</v>
          </cell>
        </row>
        <row r="257">
          <cell r="B257" t="str">
            <v>Sistema Estratégico de Planeación y Gestión</v>
          </cell>
        </row>
        <row r="258">
          <cell r="B258" t="str">
            <v>Estructuración de Proyectos de Infraestructura de Transporte</v>
          </cell>
        </row>
        <row r="259">
          <cell r="B259" t="str">
            <v>Gestión de la Contratación Pública</v>
          </cell>
        </row>
        <row r="260">
          <cell r="B260" t="str">
            <v xml:space="preserve">Gestión Contractual y Seguimiento de Proyectos de Infraestructura de Transporte </v>
          </cell>
        </row>
        <row r="261">
          <cell r="B261" t="str">
            <v>Gestión del Talento Humano</v>
          </cell>
        </row>
        <row r="262">
          <cell r="B262" t="str">
            <v>Gestión Administrativa y Financiera</v>
          </cell>
        </row>
        <row r="263">
          <cell r="B263" t="str">
            <v>Gestión Tecnológica</v>
          </cell>
        </row>
        <row r="264">
          <cell r="B264" t="str">
            <v>Gestión Jurídica</v>
          </cell>
        </row>
        <row r="265">
          <cell r="B265" t="str">
            <v>Transparencia, Participación, Servicio al Ciudadano y Comunicación</v>
          </cell>
        </row>
        <row r="266">
          <cell r="B266" t="str">
            <v>Evaluación y Control Institucional</v>
          </cell>
        </row>
        <row r="269">
          <cell r="B269" t="str">
            <v xml:space="preserve"> 1.Gobernanza e institucionalidad moderna para el transporte y la logística eficientes y seguros</v>
          </cell>
        </row>
        <row r="270">
          <cell r="B270" t="str">
            <v>2. Desarrollar proyectos de Asociación Público Privada que propendan por la intermodalidad, la movilidad y la sostenibilidad</v>
          </cell>
        </row>
        <row r="274">
          <cell r="B274" t="str">
            <v>1.1.  Fortalecer la institucionalidad de la Entidad</v>
          </cell>
        </row>
        <row r="275">
          <cell r="B275" t="str">
            <v>1.2. Generar confianza en los ciudadanos, Estado e inversionistas</v>
          </cell>
        </row>
        <row r="276">
          <cell r="B276" t="str">
            <v xml:space="preserve">2.1. Estructurar proyectos de infraestructura de transporte </v>
          </cell>
        </row>
        <row r="277">
          <cell r="B277" t="str">
            <v>2.2. Gestionar la ejecución de proyectos de infraestructura  de transporte</v>
          </cell>
        </row>
        <row r="278">
          <cell r="B278" t="str">
            <v>2.3. Gestionar la ejecución de proyectos en otros modos de transporte</v>
          </cell>
        </row>
        <row r="279">
          <cell r="B279" t="str">
            <v>2.4. Gestionar la implementación de protolocos de bioseguridad en los proyectos de infraestructura de transporte</v>
          </cell>
        </row>
        <row r="282">
          <cell r="B282" t="str">
            <v>1.1.1 Diseño e Implementación  del nuevo esquema de Gobierno Corporativo  de la ANI</v>
          </cell>
        </row>
        <row r="283">
          <cell r="B283" t="str">
            <v xml:space="preserve">1.1.2 Fortalecimiento de la capacidad de gestión y eficiencia de la ANI </v>
          </cell>
        </row>
        <row r="284">
          <cell r="B284" t="str">
            <v>1.1.3 Optimización del  sistema de información misional de la Entidad</v>
          </cell>
        </row>
        <row r="285">
          <cell r="B285" t="str">
            <v xml:space="preserve">1.2.1 Socialización con las partes interesadas, de todos los proyectos de infraestructura de transporte a cargo de la ANI.  </v>
          </cell>
        </row>
        <row r="286">
          <cell r="B286" t="str">
            <v>1.2.2 Implementación y optimización de mecanismos de transparencia para la gestión de la Entidad.</v>
          </cell>
        </row>
        <row r="287">
          <cell r="B287" t="str">
            <v>2.1.1 Diseño e implementación del Programa de concesiones 5G</v>
          </cell>
        </row>
        <row r="288">
          <cell r="B288" t="str">
            <v>2.1.2 Adjudicación de Proyectos de Infraestructura de Transporte, bajo el esquema de Asociación Público Privada</v>
          </cell>
        </row>
        <row r="289">
          <cell r="B289" t="str">
            <v>2.2.1 Ampliación de la red vial nacional (proyectos de infraestructura de transporte del modo carretero, 1a a 3a generación de concesiones)</v>
          </cell>
        </row>
        <row r="290">
          <cell r="B290" t="str">
            <v>2.2.2 Finalización de etapa de construcción e inicio de la etapa de operación de los proyectos de cuarta generación</v>
          </cell>
        </row>
        <row r="291">
          <cell r="B291" t="str">
            <v>2.2.3 Gestión para la construcción de las vías primarias bajo el esqeuma de concesiones 4G programadas para el cuatrenio</v>
          </cell>
        </row>
        <row r="292">
          <cell r="B292" t="str">
            <v>2.2.4 Gestión para la rehabilitación y mantenimiento de las vías primarias bajo el esqeuma de concesiones 4G programadas para el cuatrenio</v>
          </cell>
        </row>
        <row r="293">
          <cell r="B293" t="str">
            <v>2.3.1 Reactivación de la operación comercial en vías férreas a cargo de la ANI</v>
          </cell>
        </row>
        <row r="294">
          <cell r="B294" t="str">
            <v>2.3.2 Impulso para modernización de los aeropuertos concesionados</v>
          </cell>
        </row>
        <row r="295">
          <cell r="B295" t="str">
            <v>2.3.3 Impulso para modernización de los puertos concesionados</v>
          </cell>
        </row>
        <row r="296">
          <cell r="B296" t="str">
            <v>2.4.1 Proyectos con protocolo de bioseguridad implementado</v>
          </cell>
        </row>
        <row r="300">
          <cell r="B300" t="str">
            <v>1. Apoyar el desarrollo de la infraestructura de transporte en los diferentes modos.</v>
          </cell>
        </row>
        <row r="301">
          <cell r="B301" t="str">
            <v>2. Gestionar el desarrollo adecuado de los contratos de concesión en ejecución y la adecuada gestión de los riesgos y oportunidades de mejora de los procesos</v>
          </cell>
        </row>
        <row r="302">
          <cell r="B302" t="str">
            <v>3. Generar confianza en los ciudadanos, Estado, inversionistas, y usuarios de infraestructura.</v>
          </cell>
        </row>
        <row r="303">
          <cell r="B303" t="str">
            <v>4. Fortalecer la gestión institucional fundamentados en el mejoramiento continuo.</v>
          </cell>
        </row>
        <row r="306">
          <cell r="B306" t="str">
            <v>Amazonas</v>
          </cell>
        </row>
        <row r="307">
          <cell r="B307" t="str">
            <v>Antioquia</v>
          </cell>
        </row>
        <row r="308">
          <cell r="B308" t="str">
            <v>Arauca</v>
          </cell>
        </row>
        <row r="309">
          <cell r="B309" t="str">
            <v>Atlántico</v>
          </cell>
        </row>
        <row r="310">
          <cell r="B310" t="str">
            <v>Bolívar</v>
          </cell>
        </row>
        <row r="311">
          <cell r="B311" t="str">
            <v>Boyacá</v>
          </cell>
        </row>
        <row r="312">
          <cell r="B312" t="str">
            <v>Caldas</v>
          </cell>
        </row>
        <row r="313">
          <cell r="B313" t="str">
            <v>Caquetá</v>
          </cell>
        </row>
        <row r="314">
          <cell r="B314" t="str">
            <v>Casanare</v>
          </cell>
        </row>
        <row r="315">
          <cell r="B315" t="str">
            <v>Cauca</v>
          </cell>
        </row>
        <row r="316">
          <cell r="B316" t="str">
            <v>Cesar</v>
          </cell>
        </row>
        <row r="317">
          <cell r="B317" t="str">
            <v>Chocó</v>
          </cell>
        </row>
        <row r="318">
          <cell r="B318" t="str">
            <v>Córdoba</v>
          </cell>
        </row>
        <row r="319">
          <cell r="B319" t="str">
            <v>Cundinamarca</v>
          </cell>
        </row>
        <row r="320">
          <cell r="B320" t="str">
            <v>Guainía</v>
          </cell>
        </row>
        <row r="321">
          <cell r="B321" t="str">
            <v>Guaviare</v>
          </cell>
        </row>
        <row r="322">
          <cell r="B322" t="str">
            <v>Huila</v>
          </cell>
        </row>
        <row r="323">
          <cell r="B323" t="str">
            <v>La Guajira</v>
          </cell>
        </row>
        <row r="324">
          <cell r="B324" t="str">
            <v>Magdalena</v>
          </cell>
        </row>
        <row r="325">
          <cell r="B325" t="str">
            <v>Meta</v>
          </cell>
        </row>
        <row r="326">
          <cell r="B326" t="str">
            <v>Nariño</v>
          </cell>
        </row>
        <row r="327">
          <cell r="B327" t="str">
            <v>Norte de Santander</v>
          </cell>
        </row>
        <row r="328">
          <cell r="B328" t="str">
            <v>Putumayo</v>
          </cell>
        </row>
        <row r="329">
          <cell r="B329" t="str">
            <v>Quindío</v>
          </cell>
        </row>
        <row r="330">
          <cell r="B330" t="str">
            <v>Risaralda</v>
          </cell>
        </row>
        <row r="331">
          <cell r="B331" t="str">
            <v>San Andrés y Providencia</v>
          </cell>
        </row>
        <row r="332">
          <cell r="B332" t="str">
            <v>Santander</v>
          </cell>
        </row>
        <row r="333">
          <cell r="B333" t="str">
            <v>Sucre</v>
          </cell>
        </row>
        <row r="334">
          <cell r="B334" t="str">
            <v>Tolima</v>
          </cell>
        </row>
        <row r="335">
          <cell r="B335" t="str">
            <v>Valle del Cauca</v>
          </cell>
        </row>
        <row r="336">
          <cell r="B336" t="str">
            <v>Vaupés</v>
          </cell>
        </row>
        <row r="337">
          <cell r="B337" t="str">
            <v>Vichada</v>
          </cell>
        </row>
        <row r="338">
          <cell r="B338" t="str">
            <v>Vichada</v>
          </cell>
        </row>
        <row r="339">
          <cell r="B339" t="str">
            <v>Nación.</v>
          </cell>
        </row>
        <row r="340">
          <cell r="B340" t="str">
            <v>N.A.</v>
          </cell>
        </row>
        <row r="343">
          <cell r="B343" t="str">
            <v>1. Talento  Humano</v>
          </cell>
        </row>
        <row r="344">
          <cell r="B344" t="str">
            <v>2. Direccionamiento  Estratégico y  planeación</v>
          </cell>
        </row>
        <row r="345">
          <cell r="B345" t="str">
            <v>3. Gestión con Valores para  Resultados</v>
          </cell>
        </row>
        <row r="346">
          <cell r="B346" t="str">
            <v>4. Evaluación  de  Resultados</v>
          </cell>
        </row>
        <row r="347">
          <cell r="B347" t="str">
            <v>5. Información Y  Comunicación</v>
          </cell>
        </row>
        <row r="348">
          <cell r="B348" t="str">
            <v>6. Gestión  del Conocimiento  y  la Innovación</v>
          </cell>
        </row>
        <row r="349">
          <cell r="B349" t="str">
            <v>7. Control  Interno</v>
          </cell>
        </row>
        <row r="352">
          <cell r="B352" t="str">
            <v>1.1.   Política de  Gestión  Estratégica del Talento  Humano - GETH</v>
          </cell>
        </row>
        <row r="353">
          <cell r="B353" t="str">
            <v>1.2.   Política de Integridad</v>
          </cell>
        </row>
        <row r="354">
          <cell r="B354" t="str">
            <v>2.1.   Planeación Institucional</v>
          </cell>
        </row>
        <row r="355">
          <cell r="B355" t="str">
            <v>2.2.   Gestión Presupuestal y Eficiencia del gasto público.</v>
          </cell>
        </row>
        <row r="356">
          <cell r="B356" t="str">
            <v>3.1.   Fortalecimiento organizacional y Simplificación de procesos</v>
          </cell>
        </row>
        <row r="357">
          <cell r="B357" t="str">
            <v>3.2.   Gobierno Digital-TIC para la Gestión</v>
          </cell>
        </row>
        <row r="358">
          <cell r="B358" t="str">
            <v xml:space="preserve">3.3.   Seguridad Digital </v>
          </cell>
        </row>
        <row r="359">
          <cell r="B359" t="str">
            <v>3.4.   Defensa Jurídica</v>
          </cell>
        </row>
        <row r="360">
          <cell r="B360" t="str">
            <v>3.5.   Servicio al Ciudadano</v>
          </cell>
        </row>
        <row r="361">
          <cell r="B361" t="str">
            <v>3.6. Racionalización  de Trámites</v>
          </cell>
        </row>
        <row r="362">
          <cell r="B362" t="str">
            <v>3.7. Participación Ciudadana en la Gestión</v>
          </cell>
        </row>
        <row r="363">
          <cell r="B363" t="str">
            <v xml:space="preserve">3.8. Política Mejora Normativa </v>
          </cell>
        </row>
        <row r="364">
          <cell r="B364" t="str">
            <v xml:space="preserve">4.1. Seguimiento y  Evaluación del Desempeño Institucional </v>
          </cell>
        </row>
        <row r="365">
          <cell r="B365" t="str">
            <v>5.1. Política de Gestión Documental</v>
          </cell>
        </row>
        <row r="366">
          <cell r="B366" t="str">
            <v>5.2. Política de Transparencia, acceso a la Información Pública y lucha contra la corrupción.</v>
          </cell>
        </row>
        <row r="367">
          <cell r="B367" t="str">
            <v>6.1. Gestión del Conocimiento y  la Innovación</v>
          </cell>
        </row>
        <row r="368">
          <cell r="B368" t="str">
            <v>7.1. Control Interno</v>
          </cell>
        </row>
        <row r="372">
          <cell r="B372" t="str">
            <v>PAAC-(Plan Anticorrupción y de Atención al Ciudadano)</v>
          </cell>
        </row>
        <row r="373">
          <cell r="B373" t="str">
            <v>PINAR-(Plan Institucional de Archivos de la Entidad)­</v>
          </cell>
        </row>
        <row r="374">
          <cell r="B374" t="str">
            <v>PAA-(Plan Anual de Adquisiciones)</v>
          </cell>
        </row>
        <row r="375">
          <cell r="B375" t="str">
            <v>PAV-(Plan Anual de Vacantes)</v>
          </cell>
        </row>
        <row r="376">
          <cell r="B376" t="str">
            <v>PPRH-(Plan de Previsión de Recursos Humanos)</v>
          </cell>
        </row>
        <row r="377">
          <cell r="B377" t="str">
            <v>PETH-(Plan Estratégico de Talento Humano)</v>
          </cell>
        </row>
        <row r="378">
          <cell r="B378" t="str">
            <v>PIC-(Plan Institucional de Capacitación)</v>
          </cell>
        </row>
        <row r="379">
          <cell r="B379" t="str">
            <v>PII-(Plan de Incentivos Institucionales)</v>
          </cell>
        </row>
        <row r="380">
          <cell r="B380" t="str">
            <v>PTASST-(Plan de Trabajo Anual en Seguridad y Salud en el Trabajo)</v>
          </cell>
        </row>
        <row r="381">
          <cell r="B381" t="str">
            <v>PETI-(Plan Estratégico de Tecnologías de la Información y las Comunicaciones)</v>
          </cell>
        </row>
        <row r="382">
          <cell r="B382" t="str">
            <v>PTRSPI- (Plan de Tratamiento de Riesgos de Seguridad y Privacidad de la Información)</v>
          </cell>
        </row>
        <row r="383">
          <cell r="B383" t="str">
            <v>PSPI-(Plan de Seguridad y Privacidad de la Información)</v>
          </cell>
        </row>
        <row r="386">
          <cell r="B386" t="str">
            <v>Gestión de riesgos de corrupción – Mapa de Riesgos</v>
          </cell>
        </row>
        <row r="387">
          <cell r="B387" t="str">
            <v>Estrategia de Servicio al Ciudadano</v>
          </cell>
        </row>
        <row r="388">
          <cell r="B388" t="str">
            <v>Estrategia de Participación Ciudadana</v>
          </cell>
        </row>
        <row r="389">
          <cell r="B389" t="str">
            <v xml:space="preserve">Mecanismos de Rendición de Cuentas </v>
          </cell>
        </row>
        <row r="390">
          <cell r="B390" t="str">
            <v>Racionalización de Tramites</v>
          </cell>
        </row>
        <row r="391">
          <cell r="B391" t="str">
            <v>Transparencia en la gestión y acceso a la información pública</v>
          </cell>
        </row>
        <row r="392">
          <cell r="B392" t="str">
            <v>Iniciativas Adicionales</v>
          </cell>
        </row>
        <row r="395">
          <cell r="B395" t="str">
            <v>Actividad Riesgos Procesos-9001</v>
          </cell>
        </row>
        <row r="396">
          <cell r="B396" t="str">
            <v>Actividad Riesgo de Corrupción</v>
          </cell>
        </row>
        <row r="397">
          <cell r="B397" t="str">
            <v>Actividad Riesgo Seguridad de la Información</v>
          </cell>
        </row>
        <row r="398">
          <cell r="B398" t="str">
            <v>Actividad Riesgos Soborno-37001</v>
          </cell>
        </row>
        <row r="401">
          <cell r="B401" t="str">
            <v>Ambiente de control</v>
          </cell>
        </row>
        <row r="402">
          <cell r="B402" t="str">
            <v>Evaluación del riesgo</v>
          </cell>
        </row>
        <row r="403">
          <cell r="B403" t="str">
            <v>Actividades de control</v>
          </cell>
        </row>
        <row r="404">
          <cell r="B404" t="str">
            <v>Información y comunicación</v>
          </cell>
        </row>
        <row r="405">
          <cell r="B405" t="str">
            <v>Actividades de monitoreo</v>
          </cell>
        </row>
        <row r="408">
          <cell r="B408" t="str">
            <v>Construcción de Puentes Peatonales</v>
          </cell>
        </row>
        <row r="409">
          <cell r="B409" t="str">
            <v>Construcción de Puentes Vehiculares</v>
          </cell>
        </row>
        <row r="410">
          <cell r="B410" t="str">
            <v xml:space="preserve">Viaducto  </v>
          </cell>
        </row>
        <row r="411">
          <cell r="B411" t="str">
            <v xml:space="preserve">Intervención túneles </v>
          </cell>
        </row>
        <row r="412">
          <cell r="B412" t="str">
            <v xml:space="preserve">Sitios Críticos </v>
          </cell>
        </row>
        <row r="415">
          <cell r="B415" t="str">
            <v xml:space="preserve">Construcción Doble Calzada </v>
          </cell>
        </row>
        <row r="416">
          <cell r="B416" t="str">
            <v xml:space="preserve">Construcción Segunda Calzada </v>
          </cell>
        </row>
        <row r="417">
          <cell r="B417" t="str">
            <v>Construcción Calzada Sencilla</v>
          </cell>
        </row>
        <row r="418">
          <cell r="B418" t="str">
            <v xml:space="preserve">Construcción Tercer carril </v>
          </cell>
        </row>
        <row r="422">
          <cell r="B422" t="str">
            <v>SI</v>
          </cell>
        </row>
        <row r="425">
          <cell r="B425" t="str">
            <v>1: Fin de la pobreza</v>
          </cell>
        </row>
        <row r="426">
          <cell r="B426" t="str">
            <v>2: Hambre cero</v>
          </cell>
        </row>
        <row r="427">
          <cell r="B427" t="str">
            <v>3: Salud y bienestar</v>
          </cell>
        </row>
        <row r="428">
          <cell r="B428" t="str">
            <v>4: Educación de calidad</v>
          </cell>
        </row>
        <row r="429">
          <cell r="B429" t="str">
            <v>5: Igualdad de Género</v>
          </cell>
        </row>
        <row r="430">
          <cell r="B430" t="str">
            <v>6: Agua limpia y saneamiento</v>
          </cell>
        </row>
        <row r="431">
          <cell r="B431" t="str">
            <v>7: Energía asequible y no contaminante</v>
          </cell>
        </row>
        <row r="432">
          <cell r="B432" t="str">
            <v>8: Trabajo decente y crecimiento económico</v>
          </cell>
        </row>
        <row r="433">
          <cell r="B433" t="str">
            <v>9: Industria, innovación e infraestructura</v>
          </cell>
        </row>
        <row r="434">
          <cell r="B434" t="str">
            <v>10: Reducción de las desigualdades</v>
          </cell>
        </row>
        <row r="435">
          <cell r="B435" t="str">
            <v>11: Ciudades y comunidades sostenibles</v>
          </cell>
        </row>
        <row r="436">
          <cell r="B436" t="str">
            <v>12: Producción y consumo responsable</v>
          </cell>
        </row>
        <row r="437">
          <cell r="B437" t="str">
            <v>13: Acción por el clima</v>
          </cell>
        </row>
        <row r="438">
          <cell r="B438" t="str">
            <v>14: Vida submarina</v>
          </cell>
        </row>
        <row r="439">
          <cell r="B439" t="str">
            <v>15: Vida de ecosistemas terrestres</v>
          </cell>
        </row>
        <row r="440">
          <cell r="B440" t="str">
            <v>16: Paz, justicia e instituciones sólidas</v>
          </cell>
        </row>
        <row r="441">
          <cell r="B441" t="str">
            <v>17: Alianza para lograr los objetivos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BFC5-9D0B-4134-97A6-EB543B9CC769}">
  <sheetPr>
    <tabColor rgb="FF3333CC"/>
    <pageSetUpPr fitToPage="1"/>
  </sheetPr>
  <dimension ref="A3:AK45"/>
  <sheetViews>
    <sheetView showGridLines="0" tabSelected="1" showRuler="0" zoomScale="30" zoomScaleNormal="30" zoomScaleSheetLayoutView="55" zoomScalePageLayoutView="40" workbookViewId="0">
      <selection activeCell="AJ34" sqref="AJ34"/>
    </sheetView>
  </sheetViews>
  <sheetFormatPr baseColWidth="10" defaultColWidth="11.453125" defaultRowHeight="26" x14ac:dyDescent="0.35"/>
  <cols>
    <col min="1" max="1" width="56.26953125" style="1" customWidth="1"/>
    <col min="2" max="2" width="54.1796875" style="1" customWidth="1"/>
    <col min="3" max="3" width="73.81640625" style="1" customWidth="1"/>
    <col min="4" max="4" width="43.54296875" style="1" customWidth="1"/>
    <col min="5" max="5" width="37.7265625" style="1" hidden="1" customWidth="1"/>
    <col min="6" max="7" width="27.7265625" style="1" hidden="1" customWidth="1"/>
    <col min="8" max="8" width="34.1796875" style="1" hidden="1" customWidth="1"/>
    <col min="9" max="9" width="30.81640625" style="213" customWidth="1"/>
    <col min="10" max="10" width="27.7265625" style="213" customWidth="1"/>
    <col min="11" max="11" width="39.453125" style="2" hidden="1" customWidth="1"/>
    <col min="12" max="12" width="37.7265625" style="2" hidden="1" customWidth="1"/>
    <col min="13" max="13" width="40.1796875" style="2" hidden="1" customWidth="1"/>
    <col min="14" max="14" width="31.26953125" style="2" hidden="1" customWidth="1"/>
    <col min="15" max="15" width="48.26953125" style="2" customWidth="1"/>
    <col min="16" max="18" width="37.54296875" style="2" customWidth="1"/>
    <col min="19" max="19" width="31.26953125" style="2" customWidth="1"/>
    <col min="20" max="20" width="29.81640625" style="2" hidden="1" customWidth="1"/>
    <col min="21" max="22" width="27.7265625" style="2" hidden="1" customWidth="1"/>
    <col min="23" max="23" width="80.7265625" style="213" customWidth="1"/>
    <col min="24" max="24" width="39.1796875" style="213" bestFit="1" customWidth="1"/>
    <col min="25" max="26" width="27.7265625" style="1" hidden="1" customWidth="1"/>
    <col min="27" max="27" width="33.1796875" style="1" hidden="1" customWidth="1"/>
    <col min="28" max="28" width="27.7265625" style="1" hidden="1" customWidth="1"/>
    <col min="29" max="29" width="45.453125" style="1" customWidth="1"/>
    <col min="30" max="30" width="76.54296875" style="1" customWidth="1"/>
    <col min="31" max="31" width="27.453125" style="1" bestFit="1" customWidth="1"/>
    <col min="32" max="32" width="17" style="213" customWidth="1"/>
    <col min="33" max="33" width="26.453125" style="1" customWidth="1"/>
    <col min="34" max="34" width="33.7265625" style="1" customWidth="1"/>
    <col min="35" max="35" width="40.54296875" style="1" customWidth="1"/>
    <col min="36" max="36" width="133.54296875" style="1" customWidth="1"/>
    <col min="37" max="37" width="80.1796875" style="1" customWidth="1"/>
    <col min="38" max="16384" width="11.453125" style="1"/>
  </cols>
  <sheetData>
    <row r="3" spans="1:37" ht="92" x14ac:dyDescent="0.35">
      <c r="A3" s="405" t="s">
        <v>28</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row>
    <row r="4" spans="1:37" ht="103.5" customHeight="1" x14ac:dyDescent="0.35">
      <c r="A4" s="405" t="s">
        <v>46</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row>
    <row r="5" spans="1:37" ht="103.5" customHeight="1" x14ac:dyDescent="0.35">
      <c r="B5" s="403" t="s">
        <v>227</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row>
    <row r="6" spans="1:37" ht="152.25" customHeight="1" x14ac:dyDescent="0.35">
      <c r="C6" s="7" t="s">
        <v>0</v>
      </c>
      <c r="D6" s="8">
        <v>0.99199999999999999</v>
      </c>
      <c r="J6" s="103"/>
      <c r="K6" s="3"/>
      <c r="L6" s="3"/>
      <c r="M6" s="3"/>
      <c r="N6" s="3"/>
      <c r="O6" s="3"/>
      <c r="P6" s="3"/>
      <c r="Q6" s="3"/>
      <c r="R6" s="3"/>
      <c r="S6" s="3"/>
      <c r="T6" s="3"/>
      <c r="U6" s="3"/>
      <c r="V6" s="3"/>
      <c r="W6" s="103"/>
      <c r="X6" s="103"/>
      <c r="Y6" s="3"/>
      <c r="Z6" s="3"/>
      <c r="AA6" s="3"/>
      <c r="AB6" s="3"/>
      <c r="AC6" s="3"/>
      <c r="AD6" s="3"/>
      <c r="AE6" s="3"/>
      <c r="AF6" s="103"/>
      <c r="AG6" s="3"/>
      <c r="AH6" s="3"/>
      <c r="AI6" s="3"/>
      <c r="AJ6" s="9"/>
      <c r="AK6" s="9"/>
    </row>
    <row r="7" spans="1:37" ht="152.25" customHeight="1" x14ac:dyDescent="0.35">
      <c r="C7" s="7" t="s">
        <v>228</v>
      </c>
      <c r="D7" s="8">
        <v>0.96399999999999997</v>
      </c>
      <c r="H7" s="6"/>
      <c r="J7" s="103"/>
      <c r="K7" s="3"/>
      <c r="L7" s="3"/>
      <c r="M7" s="3"/>
      <c r="N7" s="3"/>
      <c r="O7" s="3"/>
      <c r="P7" s="3"/>
      <c r="Q7" s="3"/>
      <c r="R7" s="3"/>
      <c r="S7" s="3"/>
      <c r="T7" s="3"/>
      <c r="U7" s="3"/>
      <c r="V7" s="3"/>
      <c r="W7" s="103"/>
      <c r="X7" s="103"/>
      <c r="Y7" s="3"/>
      <c r="Z7" s="3"/>
      <c r="AA7" s="3"/>
      <c r="AB7" s="3"/>
      <c r="AC7" s="3"/>
      <c r="AD7" s="3"/>
      <c r="AE7" s="3"/>
      <c r="AF7" s="103"/>
      <c r="AG7" s="3"/>
      <c r="AH7" s="3"/>
      <c r="AI7" s="3"/>
      <c r="AJ7" s="10"/>
      <c r="AK7" s="10"/>
    </row>
    <row r="8" spans="1:37" ht="103.5" customHeight="1" x14ac:dyDescent="0.35">
      <c r="B8" s="6"/>
      <c r="C8" s="401"/>
      <c r="D8" s="400"/>
      <c r="E8" s="6"/>
      <c r="F8" s="6"/>
      <c r="G8" s="6"/>
      <c r="H8" s="6"/>
      <c r="I8" s="402"/>
      <c r="J8" s="5"/>
      <c r="K8" s="3"/>
      <c r="L8" s="3"/>
      <c r="M8" s="3"/>
      <c r="N8" s="3"/>
      <c r="O8" s="3"/>
      <c r="P8" s="3"/>
      <c r="Q8" s="3"/>
      <c r="R8" s="3"/>
      <c r="S8" s="3"/>
      <c r="T8" s="3"/>
      <c r="U8" s="3"/>
      <c r="V8" s="3"/>
      <c r="W8" s="103"/>
      <c r="X8" s="103"/>
      <c r="Y8" s="3"/>
      <c r="Z8" s="3"/>
      <c r="AA8" s="3"/>
      <c r="AB8" s="3"/>
      <c r="AC8" s="3"/>
      <c r="AD8" s="3"/>
      <c r="AE8" s="3"/>
      <c r="AF8" s="103"/>
      <c r="AG8" s="3"/>
      <c r="AH8" s="3"/>
      <c r="AI8" s="3"/>
      <c r="AJ8" s="10"/>
      <c r="AK8" s="10"/>
    </row>
    <row r="9" spans="1:37" ht="46" x14ac:dyDescent="0.35">
      <c r="B9" s="6"/>
      <c r="C9" s="401"/>
      <c r="D9" s="400"/>
      <c r="E9" s="6"/>
      <c r="F9" s="6"/>
      <c r="G9" s="6"/>
      <c r="H9" s="6"/>
      <c r="I9" s="402"/>
      <c r="J9" s="5"/>
      <c r="K9" s="3"/>
      <c r="L9" s="3"/>
      <c r="M9" s="3"/>
      <c r="N9" s="3"/>
      <c r="O9" s="3"/>
      <c r="P9" s="3"/>
      <c r="Q9" s="3"/>
      <c r="R9" s="3"/>
      <c r="S9" s="3"/>
      <c r="T9" s="3"/>
      <c r="U9" s="3"/>
      <c r="V9" s="3"/>
      <c r="W9" s="103"/>
      <c r="X9" s="103"/>
      <c r="Y9" s="3"/>
      <c r="Z9" s="3"/>
      <c r="AA9" s="3"/>
      <c r="AB9" s="3"/>
      <c r="AC9" s="3"/>
      <c r="AD9" s="3"/>
      <c r="AE9" s="3"/>
      <c r="AF9" s="103"/>
      <c r="AG9" s="3"/>
      <c r="AH9" s="3"/>
      <c r="AI9" s="3"/>
      <c r="AJ9" s="10"/>
      <c r="AK9" s="10"/>
    </row>
    <row r="10" spans="1:37" x14ac:dyDescent="0.35">
      <c r="J10" s="103"/>
      <c r="K10" s="3"/>
      <c r="L10" s="3"/>
      <c r="M10" s="3"/>
      <c r="N10" s="3"/>
      <c r="O10" s="3"/>
      <c r="P10" s="3"/>
      <c r="Q10" s="3"/>
      <c r="R10" s="3"/>
      <c r="S10" s="3"/>
      <c r="T10" s="3"/>
      <c r="U10" s="3"/>
      <c r="V10" s="3"/>
      <c r="W10" s="103"/>
      <c r="X10" s="103"/>
      <c r="Y10" s="3"/>
      <c r="Z10" s="3"/>
      <c r="AA10" s="3"/>
      <c r="AB10" s="3"/>
      <c r="AC10" s="3"/>
      <c r="AD10" s="3"/>
      <c r="AE10" s="3"/>
      <c r="AF10" s="103"/>
      <c r="AG10" s="3"/>
      <c r="AH10" s="3"/>
      <c r="AJ10" s="3"/>
      <c r="AK10" s="3"/>
    </row>
    <row r="11" spans="1:37" ht="46.5" thickBot="1" x14ac:dyDescent="0.4">
      <c r="E11" s="11" t="s">
        <v>1</v>
      </c>
      <c r="F11" s="12" t="s">
        <v>1</v>
      </c>
      <c r="G11" s="13" t="s">
        <v>1</v>
      </c>
      <c r="H11" s="14"/>
      <c r="K11" s="11" t="s">
        <v>1</v>
      </c>
      <c r="L11" s="12" t="s">
        <v>1</v>
      </c>
      <c r="M11" s="13" t="s">
        <v>1</v>
      </c>
      <c r="T11" s="11"/>
      <c r="U11" s="12"/>
      <c r="V11" s="13"/>
      <c r="Y11" s="11" t="s">
        <v>1</v>
      </c>
      <c r="Z11" s="12" t="s">
        <v>1</v>
      </c>
      <c r="AA11" s="13" t="s">
        <v>1</v>
      </c>
      <c r="AB11" s="15" t="s">
        <v>1</v>
      </c>
      <c r="AG11" s="16"/>
      <c r="AI11" s="3"/>
    </row>
    <row r="12" spans="1:37" ht="171.5" thickBot="1" x14ac:dyDescent="0.4">
      <c r="A12" s="20" t="s">
        <v>35</v>
      </c>
      <c r="B12" s="21" t="s">
        <v>36</v>
      </c>
      <c r="C12" s="21" t="s">
        <v>2</v>
      </c>
      <c r="D12" s="21" t="s">
        <v>71</v>
      </c>
      <c r="E12" s="22" t="s">
        <v>3</v>
      </c>
      <c r="F12" s="23" t="s">
        <v>4</v>
      </c>
      <c r="G12" s="24" t="s">
        <v>5</v>
      </c>
      <c r="H12" s="21" t="s">
        <v>6</v>
      </c>
      <c r="I12" s="21" t="s">
        <v>7</v>
      </c>
      <c r="J12" s="21" t="s">
        <v>72</v>
      </c>
      <c r="K12" s="22" t="s">
        <v>8</v>
      </c>
      <c r="L12" s="23" t="s">
        <v>4</v>
      </c>
      <c r="M12" s="24" t="s">
        <v>5</v>
      </c>
      <c r="N12" s="21" t="s">
        <v>9</v>
      </c>
      <c r="O12" s="21" t="s">
        <v>10</v>
      </c>
      <c r="P12" s="21" t="s">
        <v>17</v>
      </c>
      <c r="Q12" s="21" t="s">
        <v>18</v>
      </c>
      <c r="R12" s="21" t="s">
        <v>161</v>
      </c>
      <c r="S12" s="21" t="s">
        <v>73</v>
      </c>
      <c r="T12" s="22" t="s">
        <v>12</v>
      </c>
      <c r="U12" s="23" t="s">
        <v>4</v>
      </c>
      <c r="V12" s="24" t="s">
        <v>5</v>
      </c>
      <c r="W12" s="214" t="s">
        <v>13</v>
      </c>
      <c r="X12" s="214" t="s">
        <v>11</v>
      </c>
      <c r="Y12" s="22" t="s">
        <v>14</v>
      </c>
      <c r="Z12" s="23" t="s">
        <v>4</v>
      </c>
      <c r="AA12" s="24" t="s">
        <v>5</v>
      </c>
      <c r="AB12" s="21" t="s">
        <v>15</v>
      </c>
      <c r="AC12" s="21" t="s">
        <v>16</v>
      </c>
      <c r="AD12" s="21" t="s">
        <v>17</v>
      </c>
      <c r="AE12" s="21" t="s">
        <v>18</v>
      </c>
      <c r="AF12" s="214" t="s">
        <v>30</v>
      </c>
      <c r="AG12" s="21" t="s">
        <v>19</v>
      </c>
      <c r="AH12" s="21" t="s">
        <v>20</v>
      </c>
      <c r="AI12" s="21" t="s">
        <v>21</v>
      </c>
      <c r="AJ12" s="21" t="s">
        <v>24</v>
      </c>
      <c r="AK12" s="26" t="s">
        <v>25</v>
      </c>
    </row>
    <row r="13" spans="1:37" ht="220.5" customHeight="1" x14ac:dyDescent="0.35">
      <c r="A13" s="415" t="s">
        <v>190</v>
      </c>
      <c r="B13" s="418" t="s">
        <v>183</v>
      </c>
      <c r="C13" s="406" t="s">
        <v>139</v>
      </c>
      <c r="D13" s="409">
        <v>0.4</v>
      </c>
      <c r="E13" s="340"/>
      <c r="F13" s="341"/>
      <c r="G13" s="342"/>
      <c r="H13" s="343"/>
      <c r="I13" s="412" t="s">
        <v>140</v>
      </c>
      <c r="J13" s="409">
        <v>0.35</v>
      </c>
      <c r="K13" s="344"/>
      <c r="L13" s="345"/>
      <c r="M13" s="346"/>
      <c r="N13" s="347"/>
      <c r="O13" s="347" t="s">
        <v>141</v>
      </c>
      <c r="P13" s="347" t="s">
        <v>150</v>
      </c>
      <c r="Q13" s="347" t="s">
        <v>48</v>
      </c>
      <c r="R13" s="273">
        <v>1</v>
      </c>
      <c r="S13" s="272">
        <v>0.4</v>
      </c>
      <c r="T13" s="344"/>
      <c r="U13" s="345"/>
      <c r="V13" s="346"/>
      <c r="W13" s="149" t="s">
        <v>115</v>
      </c>
      <c r="X13" s="271">
        <v>1</v>
      </c>
      <c r="Y13" s="274"/>
      <c r="Z13" s="275"/>
      <c r="AA13" s="276"/>
      <c r="AB13" s="277"/>
      <c r="AC13" s="348" t="s">
        <v>74</v>
      </c>
      <c r="AD13" s="149" t="s">
        <v>75</v>
      </c>
      <c r="AE13" s="149" t="s">
        <v>63</v>
      </c>
      <c r="AF13" s="349">
        <v>100</v>
      </c>
      <c r="AG13" s="394">
        <v>100</v>
      </c>
      <c r="AH13" s="394">
        <v>100</v>
      </c>
      <c r="AI13" s="395">
        <v>1</v>
      </c>
      <c r="AJ13" s="396" t="s">
        <v>203</v>
      </c>
      <c r="AK13" s="297" t="s">
        <v>76</v>
      </c>
    </row>
    <row r="14" spans="1:37" ht="153" hidden="1" customHeight="1" x14ac:dyDescent="0.35">
      <c r="A14" s="416"/>
      <c r="B14" s="419"/>
      <c r="C14" s="407"/>
      <c r="D14" s="410"/>
      <c r="E14" s="372"/>
      <c r="F14" s="359"/>
      <c r="G14" s="360"/>
      <c r="H14" s="373"/>
      <c r="I14" s="413"/>
      <c r="J14" s="410"/>
      <c r="K14" s="354"/>
      <c r="L14" s="355"/>
      <c r="M14" s="356"/>
      <c r="N14" s="353"/>
      <c r="O14" s="353" t="s">
        <v>39</v>
      </c>
      <c r="P14" s="353" t="s">
        <v>49</v>
      </c>
      <c r="Q14" s="353" t="s">
        <v>50</v>
      </c>
      <c r="R14" s="288">
        <v>1</v>
      </c>
      <c r="S14" s="287">
        <v>0.2</v>
      </c>
      <c r="T14" s="354"/>
      <c r="U14" s="355"/>
      <c r="V14" s="356"/>
      <c r="W14" s="200" t="s">
        <v>179</v>
      </c>
      <c r="X14" s="279">
        <v>0</v>
      </c>
      <c r="Y14" s="289"/>
      <c r="Z14" s="290"/>
      <c r="AA14" s="291"/>
      <c r="AB14" s="292"/>
      <c r="AC14" s="357" t="s">
        <v>77</v>
      </c>
      <c r="AD14" s="200" t="s">
        <v>78</v>
      </c>
      <c r="AE14" s="200" t="s">
        <v>78</v>
      </c>
      <c r="AF14" s="358" t="s">
        <v>78</v>
      </c>
      <c r="AG14" s="299"/>
      <c r="AH14" s="299"/>
      <c r="AI14" s="296"/>
      <c r="AJ14" s="200"/>
      <c r="AK14" s="297" t="s">
        <v>78</v>
      </c>
    </row>
    <row r="15" spans="1:37" ht="152.25" hidden="1" customHeight="1" x14ac:dyDescent="0.35">
      <c r="A15" s="416"/>
      <c r="B15" s="419"/>
      <c r="C15" s="407"/>
      <c r="D15" s="410"/>
      <c r="E15" s="372"/>
      <c r="F15" s="359"/>
      <c r="G15" s="360"/>
      <c r="H15" s="373"/>
      <c r="I15" s="413"/>
      <c r="J15" s="410"/>
      <c r="K15" s="354"/>
      <c r="L15" s="355"/>
      <c r="M15" s="356"/>
      <c r="N15" s="353"/>
      <c r="O15" s="353" t="s">
        <v>142</v>
      </c>
      <c r="P15" s="353" t="s">
        <v>149</v>
      </c>
      <c r="Q15" s="353" t="s">
        <v>54</v>
      </c>
      <c r="R15" s="288">
        <v>2</v>
      </c>
      <c r="S15" s="287">
        <v>0.4</v>
      </c>
      <c r="T15" s="354"/>
      <c r="U15" s="355"/>
      <c r="V15" s="356"/>
      <c r="W15" s="200" t="s">
        <v>179</v>
      </c>
      <c r="X15" s="279">
        <v>0</v>
      </c>
      <c r="Y15" s="289"/>
      <c r="Z15" s="290"/>
      <c r="AA15" s="291"/>
      <c r="AB15" s="292"/>
      <c r="AC15" s="357" t="s">
        <v>74</v>
      </c>
      <c r="AD15" s="200" t="s">
        <v>78</v>
      </c>
      <c r="AE15" s="200" t="s">
        <v>78</v>
      </c>
      <c r="AF15" s="358" t="s">
        <v>78</v>
      </c>
      <c r="AG15" s="299"/>
      <c r="AH15" s="299"/>
      <c r="AI15" s="296"/>
      <c r="AJ15" s="200"/>
      <c r="AK15" s="297" t="s">
        <v>78</v>
      </c>
    </row>
    <row r="16" spans="1:37" ht="231" customHeight="1" x14ac:dyDescent="0.35">
      <c r="A16" s="416"/>
      <c r="B16" s="385" t="s">
        <v>184</v>
      </c>
      <c r="C16" s="407"/>
      <c r="D16" s="410"/>
      <c r="E16" s="372"/>
      <c r="F16" s="359"/>
      <c r="G16" s="360"/>
      <c r="H16" s="373"/>
      <c r="I16" s="200" t="s">
        <v>38</v>
      </c>
      <c r="J16" s="279">
        <v>0.35</v>
      </c>
      <c r="K16" s="354"/>
      <c r="L16" s="355"/>
      <c r="M16" s="356"/>
      <c r="N16" s="353"/>
      <c r="O16" s="353" t="s">
        <v>40</v>
      </c>
      <c r="P16" s="353" t="s">
        <v>51</v>
      </c>
      <c r="Q16" s="353" t="s">
        <v>52</v>
      </c>
      <c r="R16" s="288">
        <v>15</v>
      </c>
      <c r="S16" s="287">
        <v>1</v>
      </c>
      <c r="T16" s="354"/>
      <c r="U16" s="355"/>
      <c r="V16" s="356"/>
      <c r="W16" s="200" t="s">
        <v>181</v>
      </c>
      <c r="X16" s="279">
        <v>1</v>
      </c>
      <c r="Y16" s="289"/>
      <c r="Z16" s="290"/>
      <c r="AA16" s="291"/>
      <c r="AB16" s="292"/>
      <c r="AC16" s="357" t="s">
        <v>74</v>
      </c>
      <c r="AD16" s="200" t="s">
        <v>90</v>
      </c>
      <c r="AE16" s="200" t="s">
        <v>63</v>
      </c>
      <c r="AF16" s="298">
        <v>30</v>
      </c>
      <c r="AG16" s="301">
        <v>30</v>
      </c>
      <c r="AH16" s="301">
        <v>30</v>
      </c>
      <c r="AI16" s="397">
        <v>1</v>
      </c>
      <c r="AJ16" s="200" t="s">
        <v>226</v>
      </c>
      <c r="AK16" s="297" t="s">
        <v>221</v>
      </c>
    </row>
    <row r="17" spans="1:37" ht="231" hidden="1" customHeight="1" x14ac:dyDescent="0.35">
      <c r="A17" s="416"/>
      <c r="B17" s="419" t="s">
        <v>185</v>
      </c>
      <c r="C17" s="407"/>
      <c r="D17" s="410"/>
      <c r="E17" s="372"/>
      <c r="F17" s="359"/>
      <c r="G17" s="360"/>
      <c r="H17" s="373"/>
      <c r="I17" s="413" t="s">
        <v>143</v>
      </c>
      <c r="J17" s="410">
        <v>0.3</v>
      </c>
      <c r="K17" s="354"/>
      <c r="L17" s="355"/>
      <c r="M17" s="356"/>
      <c r="N17" s="353"/>
      <c r="O17" s="353" t="s">
        <v>144</v>
      </c>
      <c r="P17" s="353" t="s">
        <v>149</v>
      </c>
      <c r="Q17" s="353" t="s">
        <v>54</v>
      </c>
      <c r="R17" s="288">
        <v>3</v>
      </c>
      <c r="S17" s="287">
        <v>0.2</v>
      </c>
      <c r="T17" s="354"/>
      <c r="U17" s="355"/>
      <c r="V17" s="356"/>
      <c r="W17" s="200" t="s">
        <v>179</v>
      </c>
      <c r="X17" s="279">
        <v>0</v>
      </c>
      <c r="Y17" s="289"/>
      <c r="Z17" s="290"/>
      <c r="AA17" s="291"/>
      <c r="AB17" s="292"/>
      <c r="AC17" s="357" t="s">
        <v>74</v>
      </c>
      <c r="AD17" s="200" t="s">
        <v>78</v>
      </c>
      <c r="AE17" s="200" t="s">
        <v>78</v>
      </c>
      <c r="AF17" s="358" t="s">
        <v>78</v>
      </c>
      <c r="AG17" s="299"/>
      <c r="AH17" s="299"/>
      <c r="AI17" s="296"/>
      <c r="AJ17" s="200"/>
      <c r="AK17" s="297" t="s">
        <v>78</v>
      </c>
    </row>
    <row r="18" spans="1:37" ht="231" hidden="1" customHeight="1" x14ac:dyDescent="0.35">
      <c r="A18" s="416"/>
      <c r="B18" s="419"/>
      <c r="C18" s="407"/>
      <c r="D18" s="410"/>
      <c r="E18" s="372"/>
      <c r="F18" s="359"/>
      <c r="G18" s="360"/>
      <c r="H18" s="373"/>
      <c r="I18" s="413"/>
      <c r="J18" s="410"/>
      <c r="K18" s="354"/>
      <c r="L18" s="355"/>
      <c r="M18" s="356"/>
      <c r="N18" s="353"/>
      <c r="O18" s="353" t="s">
        <v>145</v>
      </c>
      <c r="P18" s="353" t="s">
        <v>149</v>
      </c>
      <c r="Q18" s="353" t="s">
        <v>54</v>
      </c>
      <c r="R18" s="288">
        <v>1</v>
      </c>
      <c r="S18" s="287">
        <v>0.2</v>
      </c>
      <c r="T18" s="354"/>
      <c r="U18" s="355"/>
      <c r="V18" s="356"/>
      <c r="W18" s="200" t="s">
        <v>179</v>
      </c>
      <c r="X18" s="279">
        <v>0</v>
      </c>
      <c r="Y18" s="289"/>
      <c r="Z18" s="290"/>
      <c r="AA18" s="291"/>
      <c r="AB18" s="292"/>
      <c r="AC18" s="293" t="s">
        <v>74</v>
      </c>
      <c r="AD18" s="200" t="s">
        <v>78</v>
      </c>
      <c r="AE18" s="200" t="s">
        <v>78</v>
      </c>
      <c r="AF18" s="358" t="s">
        <v>78</v>
      </c>
      <c r="AG18" s="299"/>
      <c r="AH18" s="299"/>
      <c r="AI18" s="296"/>
      <c r="AJ18" s="200"/>
      <c r="AK18" s="297" t="s">
        <v>78</v>
      </c>
    </row>
    <row r="19" spans="1:37" ht="231" customHeight="1" x14ac:dyDescent="0.35">
      <c r="A19" s="416"/>
      <c r="B19" s="419"/>
      <c r="C19" s="407"/>
      <c r="D19" s="410"/>
      <c r="E19" s="372"/>
      <c r="F19" s="359"/>
      <c r="G19" s="360"/>
      <c r="H19" s="373"/>
      <c r="I19" s="413"/>
      <c r="J19" s="410"/>
      <c r="K19" s="354"/>
      <c r="L19" s="355"/>
      <c r="M19" s="356"/>
      <c r="N19" s="353"/>
      <c r="O19" s="353" t="s">
        <v>146</v>
      </c>
      <c r="P19" s="353" t="s">
        <v>149</v>
      </c>
      <c r="Q19" s="353" t="s">
        <v>54</v>
      </c>
      <c r="R19" s="288">
        <v>41</v>
      </c>
      <c r="S19" s="287">
        <v>0.2</v>
      </c>
      <c r="T19" s="354"/>
      <c r="U19" s="355"/>
      <c r="V19" s="356"/>
      <c r="W19" s="383" t="s">
        <v>223</v>
      </c>
      <c r="X19" s="279">
        <v>1</v>
      </c>
      <c r="Y19" s="289"/>
      <c r="Z19" s="290"/>
      <c r="AA19" s="291"/>
      <c r="AB19" s="292"/>
      <c r="AC19" s="357" t="s">
        <v>74</v>
      </c>
      <c r="AD19" s="200" t="s">
        <v>186</v>
      </c>
      <c r="AE19" s="200" t="s">
        <v>63</v>
      </c>
      <c r="AF19" s="298">
        <v>30</v>
      </c>
      <c r="AG19" s="301">
        <v>30</v>
      </c>
      <c r="AH19" s="301">
        <v>30</v>
      </c>
      <c r="AI19" s="397">
        <v>1</v>
      </c>
      <c r="AJ19" s="200" t="s">
        <v>225</v>
      </c>
      <c r="AK19" s="297" t="s">
        <v>80</v>
      </c>
    </row>
    <row r="20" spans="1:37" ht="171" customHeight="1" x14ac:dyDescent="0.35">
      <c r="A20" s="416"/>
      <c r="B20" s="419"/>
      <c r="C20" s="407"/>
      <c r="D20" s="410"/>
      <c r="E20" s="372"/>
      <c r="F20" s="359"/>
      <c r="G20" s="360"/>
      <c r="H20" s="373"/>
      <c r="I20" s="413"/>
      <c r="J20" s="410"/>
      <c r="K20" s="354"/>
      <c r="L20" s="355"/>
      <c r="M20" s="356"/>
      <c r="N20" s="353"/>
      <c r="O20" s="425" t="s">
        <v>147</v>
      </c>
      <c r="P20" s="404" t="s">
        <v>149</v>
      </c>
      <c r="Q20" s="404" t="s">
        <v>54</v>
      </c>
      <c r="R20" s="421">
        <v>3</v>
      </c>
      <c r="S20" s="422">
        <v>0.2</v>
      </c>
      <c r="T20" s="354"/>
      <c r="U20" s="355"/>
      <c r="V20" s="356"/>
      <c r="W20" s="382" t="s">
        <v>222</v>
      </c>
      <c r="X20" s="386">
        <v>0.9</v>
      </c>
      <c r="Y20" s="384"/>
      <c r="Z20" s="384"/>
      <c r="AA20" s="384"/>
      <c r="AB20" s="384"/>
      <c r="AC20" s="357" t="s">
        <v>74</v>
      </c>
      <c r="AD20" s="387" t="s">
        <v>187</v>
      </c>
      <c r="AE20" s="387" t="s">
        <v>63</v>
      </c>
      <c r="AF20" s="390">
        <v>30</v>
      </c>
      <c r="AG20" s="301">
        <v>30</v>
      </c>
      <c r="AH20" s="301">
        <v>30</v>
      </c>
      <c r="AI20" s="397">
        <v>1</v>
      </c>
      <c r="AJ20" s="200" t="s">
        <v>224</v>
      </c>
      <c r="AK20" s="297" t="s">
        <v>80</v>
      </c>
    </row>
    <row r="21" spans="1:37" ht="148.5" customHeight="1" thickBot="1" x14ac:dyDescent="0.4">
      <c r="A21" s="416"/>
      <c r="B21" s="419"/>
      <c r="C21" s="407"/>
      <c r="D21" s="410"/>
      <c r="E21" s="372"/>
      <c r="F21" s="359"/>
      <c r="G21" s="360"/>
      <c r="H21" s="373"/>
      <c r="I21" s="413"/>
      <c r="J21" s="410"/>
      <c r="K21" s="354"/>
      <c r="L21" s="355"/>
      <c r="M21" s="356"/>
      <c r="N21" s="353"/>
      <c r="O21" s="425"/>
      <c r="P21" s="404"/>
      <c r="Q21" s="404"/>
      <c r="R21" s="421"/>
      <c r="S21" s="422"/>
      <c r="T21" s="354"/>
      <c r="U21" s="355"/>
      <c r="V21" s="356"/>
      <c r="W21" s="200" t="s">
        <v>191</v>
      </c>
      <c r="X21" s="279">
        <v>0.1</v>
      </c>
      <c r="Y21" s="289"/>
      <c r="Z21" s="290"/>
      <c r="AA21" s="291"/>
      <c r="AB21" s="292"/>
      <c r="AC21" s="357" t="s">
        <v>180</v>
      </c>
      <c r="AD21" s="200" t="s">
        <v>79</v>
      </c>
      <c r="AE21" s="200" t="s">
        <v>48</v>
      </c>
      <c r="AF21" s="298">
        <v>1</v>
      </c>
      <c r="AG21" s="295">
        <v>1</v>
      </c>
      <c r="AH21" s="295">
        <v>1</v>
      </c>
      <c r="AI21" s="397">
        <v>1</v>
      </c>
      <c r="AJ21" s="200" t="s">
        <v>229</v>
      </c>
      <c r="AK21" s="297">
        <v>9</v>
      </c>
    </row>
    <row r="22" spans="1:37" ht="196.5" hidden="1" customHeight="1" thickBot="1" x14ac:dyDescent="0.4">
      <c r="A22" s="416"/>
      <c r="B22" s="420"/>
      <c r="C22" s="408"/>
      <c r="D22" s="411"/>
      <c r="E22" s="303"/>
      <c r="F22" s="374"/>
      <c r="G22" s="375"/>
      <c r="H22" s="376"/>
      <c r="I22" s="414"/>
      <c r="J22" s="411"/>
      <c r="K22" s="377"/>
      <c r="L22" s="378"/>
      <c r="M22" s="379"/>
      <c r="N22" s="380"/>
      <c r="O22" s="380" t="s">
        <v>148</v>
      </c>
      <c r="P22" s="380" t="s">
        <v>149</v>
      </c>
      <c r="Q22" s="380" t="s">
        <v>54</v>
      </c>
      <c r="R22" s="310">
        <v>4</v>
      </c>
      <c r="S22" s="311">
        <v>0.2</v>
      </c>
      <c r="T22" s="377"/>
      <c r="U22" s="378"/>
      <c r="V22" s="381"/>
      <c r="W22" s="190" t="s">
        <v>179</v>
      </c>
      <c r="X22" s="302">
        <v>0</v>
      </c>
      <c r="Y22" s="312"/>
      <c r="Z22" s="313"/>
      <c r="AA22" s="314"/>
      <c r="AB22" s="315"/>
      <c r="AC22" s="350" t="s">
        <v>74</v>
      </c>
      <c r="AD22" s="190" t="s">
        <v>78</v>
      </c>
      <c r="AE22" s="190" t="s">
        <v>78</v>
      </c>
      <c r="AF22" s="388" t="s">
        <v>78</v>
      </c>
      <c r="AG22" s="389"/>
      <c r="AH22" s="389"/>
      <c r="AI22" s="319"/>
      <c r="AJ22" s="190"/>
      <c r="AK22" s="320" t="s">
        <v>78</v>
      </c>
    </row>
    <row r="23" spans="1:37" ht="207.65" customHeight="1" x14ac:dyDescent="0.35">
      <c r="A23" s="416"/>
      <c r="B23" s="418" t="s">
        <v>185</v>
      </c>
      <c r="C23" s="406" t="s">
        <v>151</v>
      </c>
      <c r="D23" s="409">
        <v>0.2</v>
      </c>
      <c r="E23" s="391"/>
      <c r="F23" s="341"/>
      <c r="G23" s="342"/>
      <c r="H23" s="392"/>
      <c r="I23" s="412" t="s">
        <v>152</v>
      </c>
      <c r="J23" s="409">
        <v>1</v>
      </c>
      <c r="K23" s="344"/>
      <c r="L23" s="345"/>
      <c r="M23" s="346"/>
      <c r="N23" s="347"/>
      <c r="O23" s="347" t="s">
        <v>41</v>
      </c>
      <c r="P23" s="347" t="s">
        <v>159</v>
      </c>
      <c r="Q23" s="347" t="s">
        <v>53</v>
      </c>
      <c r="R23" s="273">
        <v>8</v>
      </c>
      <c r="S23" s="272">
        <v>0.15</v>
      </c>
      <c r="T23" s="344"/>
      <c r="U23" s="345"/>
      <c r="V23" s="346"/>
      <c r="W23" s="149" t="s">
        <v>119</v>
      </c>
      <c r="X23" s="271">
        <v>1</v>
      </c>
      <c r="Y23" s="274"/>
      <c r="Z23" s="275"/>
      <c r="AA23" s="276"/>
      <c r="AB23" s="277"/>
      <c r="AC23" s="348" t="s">
        <v>74</v>
      </c>
      <c r="AD23" s="149" t="s">
        <v>81</v>
      </c>
      <c r="AE23" s="149" t="s">
        <v>52</v>
      </c>
      <c r="AF23" s="393">
        <v>1</v>
      </c>
      <c r="AG23" s="394">
        <v>1</v>
      </c>
      <c r="AH23" s="394">
        <v>1</v>
      </c>
      <c r="AI23" s="395">
        <v>1</v>
      </c>
      <c r="AJ23" s="149" t="s">
        <v>204</v>
      </c>
      <c r="AK23" s="278">
        <v>9</v>
      </c>
    </row>
    <row r="24" spans="1:37" ht="288.75" customHeight="1" x14ac:dyDescent="0.35">
      <c r="A24" s="416"/>
      <c r="B24" s="419"/>
      <c r="C24" s="407"/>
      <c r="D24" s="410"/>
      <c r="E24" s="280"/>
      <c r="F24" s="359"/>
      <c r="G24" s="360"/>
      <c r="H24" s="361"/>
      <c r="I24" s="413"/>
      <c r="J24" s="410"/>
      <c r="K24" s="354"/>
      <c r="L24" s="355"/>
      <c r="M24" s="356"/>
      <c r="N24" s="353"/>
      <c r="O24" s="353" t="s">
        <v>42</v>
      </c>
      <c r="P24" s="353" t="s">
        <v>77</v>
      </c>
      <c r="Q24" s="353" t="s">
        <v>55</v>
      </c>
      <c r="R24" s="288">
        <v>3727.11</v>
      </c>
      <c r="S24" s="287">
        <v>0.1</v>
      </c>
      <c r="T24" s="354"/>
      <c r="U24" s="355"/>
      <c r="V24" s="356"/>
      <c r="W24" s="200" t="s">
        <v>120</v>
      </c>
      <c r="X24" s="279">
        <v>1</v>
      </c>
      <c r="Y24" s="289"/>
      <c r="Z24" s="290"/>
      <c r="AA24" s="291"/>
      <c r="AB24" s="292"/>
      <c r="AC24" s="357" t="s">
        <v>77</v>
      </c>
      <c r="AD24" s="200" t="s">
        <v>82</v>
      </c>
      <c r="AE24" s="200" t="s">
        <v>56</v>
      </c>
      <c r="AF24" s="298">
        <v>108.78</v>
      </c>
      <c r="AG24" s="295">
        <v>108.78</v>
      </c>
      <c r="AH24" s="295">
        <v>99.84</v>
      </c>
      <c r="AI24" s="397">
        <v>0.92</v>
      </c>
      <c r="AJ24" s="200" t="s">
        <v>205</v>
      </c>
      <c r="AK24" s="297">
        <v>9</v>
      </c>
    </row>
    <row r="25" spans="1:37" ht="277.5" customHeight="1" x14ac:dyDescent="0.35">
      <c r="A25" s="416"/>
      <c r="B25" s="419"/>
      <c r="C25" s="407"/>
      <c r="D25" s="410"/>
      <c r="E25" s="280"/>
      <c r="F25" s="359"/>
      <c r="G25" s="360"/>
      <c r="H25" s="361"/>
      <c r="I25" s="413"/>
      <c r="J25" s="410"/>
      <c r="K25" s="354"/>
      <c r="L25" s="355"/>
      <c r="M25" s="356"/>
      <c r="N25" s="353"/>
      <c r="O25" s="353" t="s">
        <v>43</v>
      </c>
      <c r="P25" s="353" t="s">
        <v>77</v>
      </c>
      <c r="Q25" s="353" t="s">
        <v>57</v>
      </c>
      <c r="R25" s="288">
        <v>4907.41</v>
      </c>
      <c r="S25" s="287">
        <v>0.1</v>
      </c>
      <c r="T25" s="354"/>
      <c r="U25" s="355"/>
      <c r="V25" s="362"/>
      <c r="W25" s="200" t="s">
        <v>121</v>
      </c>
      <c r="X25" s="279">
        <v>1</v>
      </c>
      <c r="Y25" s="289"/>
      <c r="Z25" s="290"/>
      <c r="AA25" s="291"/>
      <c r="AB25" s="292"/>
      <c r="AC25" s="357" t="s">
        <v>77</v>
      </c>
      <c r="AD25" s="200" t="s">
        <v>83</v>
      </c>
      <c r="AE25" s="200" t="s">
        <v>56</v>
      </c>
      <c r="AF25" s="298">
        <v>155.33000000000001</v>
      </c>
      <c r="AG25" s="295">
        <v>155.33000000000001</v>
      </c>
      <c r="AH25" s="295">
        <v>158.47</v>
      </c>
      <c r="AI25" s="397">
        <v>1.02</v>
      </c>
      <c r="AJ25" s="200" t="s">
        <v>206</v>
      </c>
      <c r="AK25" s="297">
        <v>9</v>
      </c>
    </row>
    <row r="26" spans="1:37" ht="126.75" customHeight="1" x14ac:dyDescent="0.35">
      <c r="A26" s="416"/>
      <c r="B26" s="419"/>
      <c r="C26" s="407"/>
      <c r="D26" s="410"/>
      <c r="E26" s="280"/>
      <c r="F26" s="359"/>
      <c r="G26" s="360"/>
      <c r="H26" s="361"/>
      <c r="I26" s="413"/>
      <c r="J26" s="410"/>
      <c r="K26" s="300"/>
      <c r="L26" s="285"/>
      <c r="M26" s="286"/>
      <c r="N26" s="288"/>
      <c r="O26" s="423" t="s">
        <v>153</v>
      </c>
      <c r="P26" s="423" t="s">
        <v>77</v>
      </c>
      <c r="Q26" s="423" t="s">
        <v>58</v>
      </c>
      <c r="R26" s="424">
        <v>10</v>
      </c>
      <c r="S26" s="423">
        <v>0.05</v>
      </c>
      <c r="T26" s="284"/>
      <c r="U26" s="285"/>
      <c r="V26" s="286"/>
      <c r="W26" s="200" t="s">
        <v>192</v>
      </c>
      <c r="X26" s="363">
        <v>0.5</v>
      </c>
      <c r="Y26" s="289"/>
      <c r="Z26" s="290"/>
      <c r="AA26" s="291"/>
      <c r="AB26" s="292"/>
      <c r="AC26" s="293" t="s">
        <v>77</v>
      </c>
      <c r="AD26" s="200" t="s">
        <v>58</v>
      </c>
      <c r="AE26" s="200" t="s">
        <v>59</v>
      </c>
      <c r="AF26" s="298">
        <v>1</v>
      </c>
      <c r="AG26" s="301">
        <v>1</v>
      </c>
      <c r="AH26" s="301">
        <v>1</v>
      </c>
      <c r="AI26" s="397">
        <v>1</v>
      </c>
      <c r="AJ26" s="200" t="s">
        <v>207</v>
      </c>
      <c r="AK26" s="297">
        <v>9</v>
      </c>
    </row>
    <row r="27" spans="1:37" ht="294" customHeight="1" x14ac:dyDescent="0.35">
      <c r="A27" s="416"/>
      <c r="B27" s="419"/>
      <c r="C27" s="407"/>
      <c r="D27" s="410"/>
      <c r="E27" s="280"/>
      <c r="F27" s="359"/>
      <c r="G27" s="360"/>
      <c r="H27" s="361"/>
      <c r="I27" s="413"/>
      <c r="J27" s="410"/>
      <c r="K27" s="300"/>
      <c r="L27" s="285"/>
      <c r="M27" s="286"/>
      <c r="N27" s="288"/>
      <c r="O27" s="423"/>
      <c r="P27" s="423"/>
      <c r="Q27" s="423"/>
      <c r="R27" s="424"/>
      <c r="S27" s="423"/>
      <c r="T27" s="284"/>
      <c r="U27" s="285"/>
      <c r="V27" s="286"/>
      <c r="W27" s="200" t="s">
        <v>193</v>
      </c>
      <c r="X27" s="363">
        <v>0.5</v>
      </c>
      <c r="Y27" s="289"/>
      <c r="Z27" s="290"/>
      <c r="AA27" s="291"/>
      <c r="AB27" s="292"/>
      <c r="AC27" s="357" t="s">
        <v>77</v>
      </c>
      <c r="AD27" s="200" t="s">
        <v>188</v>
      </c>
      <c r="AE27" s="200" t="s">
        <v>56</v>
      </c>
      <c r="AF27" s="298">
        <v>248.36</v>
      </c>
      <c r="AG27" s="301">
        <v>248.36</v>
      </c>
      <c r="AH27" s="301">
        <v>294.8</v>
      </c>
      <c r="AI27" s="397">
        <v>1.18</v>
      </c>
      <c r="AJ27" s="200" t="s">
        <v>208</v>
      </c>
      <c r="AK27" s="297">
        <v>9</v>
      </c>
    </row>
    <row r="28" spans="1:37" ht="228.65" customHeight="1" x14ac:dyDescent="0.35">
      <c r="A28" s="416"/>
      <c r="B28" s="419"/>
      <c r="C28" s="407"/>
      <c r="D28" s="410"/>
      <c r="E28" s="280"/>
      <c r="F28" s="359"/>
      <c r="G28" s="360"/>
      <c r="H28" s="361"/>
      <c r="I28" s="413"/>
      <c r="J28" s="410"/>
      <c r="K28" s="300"/>
      <c r="L28" s="285"/>
      <c r="M28" s="286"/>
      <c r="N28" s="288"/>
      <c r="O28" s="287" t="s">
        <v>154</v>
      </c>
      <c r="P28" s="287" t="s">
        <v>160</v>
      </c>
      <c r="Q28" s="287" t="s">
        <v>60</v>
      </c>
      <c r="R28" s="288">
        <v>12</v>
      </c>
      <c r="S28" s="287">
        <v>0.1</v>
      </c>
      <c r="T28" s="284"/>
      <c r="U28" s="285"/>
      <c r="V28" s="286"/>
      <c r="W28" s="200" t="s">
        <v>194</v>
      </c>
      <c r="X28" s="363">
        <v>1</v>
      </c>
      <c r="Y28" s="289"/>
      <c r="Z28" s="290"/>
      <c r="AA28" s="291"/>
      <c r="AB28" s="292"/>
      <c r="AC28" s="293" t="s">
        <v>160</v>
      </c>
      <c r="AD28" s="200" t="s">
        <v>87</v>
      </c>
      <c r="AE28" s="200" t="s">
        <v>52</v>
      </c>
      <c r="AF28" s="298">
        <v>3</v>
      </c>
      <c r="AG28" s="301">
        <v>3</v>
      </c>
      <c r="AH28" s="301">
        <v>3</v>
      </c>
      <c r="AI28" s="397">
        <v>1</v>
      </c>
      <c r="AJ28" s="200" t="s">
        <v>209</v>
      </c>
      <c r="AK28" s="297" t="s">
        <v>85</v>
      </c>
    </row>
    <row r="29" spans="1:37" ht="142.9" customHeight="1" x14ac:dyDescent="0.35">
      <c r="A29" s="416"/>
      <c r="B29" s="419"/>
      <c r="C29" s="407"/>
      <c r="D29" s="410"/>
      <c r="E29" s="280"/>
      <c r="F29" s="359"/>
      <c r="G29" s="360"/>
      <c r="H29" s="361"/>
      <c r="I29" s="413"/>
      <c r="J29" s="410"/>
      <c r="K29" s="300"/>
      <c r="L29" s="285"/>
      <c r="M29" s="286"/>
      <c r="N29" s="288"/>
      <c r="O29" s="287" t="s">
        <v>155</v>
      </c>
      <c r="P29" s="287" t="s">
        <v>160</v>
      </c>
      <c r="Q29" s="287" t="s">
        <v>61</v>
      </c>
      <c r="R29" s="288">
        <v>8</v>
      </c>
      <c r="S29" s="287">
        <v>0.1</v>
      </c>
      <c r="T29" s="364"/>
      <c r="U29" s="285"/>
      <c r="V29" s="362"/>
      <c r="W29" s="200" t="s">
        <v>195</v>
      </c>
      <c r="X29" s="279">
        <v>1</v>
      </c>
      <c r="Y29" s="289"/>
      <c r="Z29" s="290"/>
      <c r="AA29" s="291"/>
      <c r="AB29" s="292"/>
      <c r="AC29" s="293" t="s">
        <v>160</v>
      </c>
      <c r="AD29" s="200" t="s">
        <v>86</v>
      </c>
      <c r="AE29" s="200" t="s">
        <v>52</v>
      </c>
      <c r="AF29" s="294">
        <v>2</v>
      </c>
      <c r="AG29" s="295">
        <v>2</v>
      </c>
      <c r="AH29" s="295">
        <v>2</v>
      </c>
      <c r="AI29" s="397">
        <v>1</v>
      </c>
      <c r="AJ29" s="200" t="s">
        <v>210</v>
      </c>
      <c r="AK29" s="297">
        <v>8.9</v>
      </c>
    </row>
    <row r="30" spans="1:37" ht="147.75" customHeight="1" x14ac:dyDescent="0.35">
      <c r="A30" s="416"/>
      <c r="B30" s="419"/>
      <c r="C30" s="407"/>
      <c r="D30" s="410"/>
      <c r="E30" s="365"/>
      <c r="F30" s="281"/>
      <c r="G30" s="282"/>
      <c r="H30" s="283"/>
      <c r="I30" s="413"/>
      <c r="J30" s="410"/>
      <c r="K30" s="284"/>
      <c r="L30" s="366"/>
      <c r="M30" s="367"/>
      <c r="N30" s="287"/>
      <c r="O30" s="288" t="s">
        <v>156</v>
      </c>
      <c r="P30" s="288" t="s">
        <v>88</v>
      </c>
      <c r="Q30" s="288" t="s">
        <v>163</v>
      </c>
      <c r="R30" s="288">
        <v>1</v>
      </c>
      <c r="S30" s="287">
        <v>0.15</v>
      </c>
      <c r="T30" s="284"/>
      <c r="U30" s="366"/>
      <c r="V30" s="367"/>
      <c r="W30" s="200" t="s">
        <v>196</v>
      </c>
      <c r="X30" s="279">
        <v>1</v>
      </c>
      <c r="Y30" s="289"/>
      <c r="Z30" s="290"/>
      <c r="AA30" s="291"/>
      <c r="AB30" s="292"/>
      <c r="AC30" s="293" t="s">
        <v>88</v>
      </c>
      <c r="AD30" s="200" t="s">
        <v>89</v>
      </c>
      <c r="AE30" s="200" t="s">
        <v>63</v>
      </c>
      <c r="AF30" s="294">
        <v>100</v>
      </c>
      <c r="AG30" s="295">
        <v>100</v>
      </c>
      <c r="AH30" s="295">
        <v>100</v>
      </c>
      <c r="AI30" s="397">
        <v>1</v>
      </c>
      <c r="AJ30" s="200" t="s">
        <v>211</v>
      </c>
      <c r="AK30" s="297" t="s">
        <v>108</v>
      </c>
    </row>
    <row r="31" spans="1:37" ht="186.75" customHeight="1" x14ac:dyDescent="0.35">
      <c r="A31" s="416"/>
      <c r="B31" s="419"/>
      <c r="C31" s="407"/>
      <c r="D31" s="410"/>
      <c r="E31" s="280"/>
      <c r="F31" s="281"/>
      <c r="G31" s="282"/>
      <c r="H31" s="283"/>
      <c r="I31" s="413"/>
      <c r="J31" s="410"/>
      <c r="K31" s="284"/>
      <c r="L31" s="366"/>
      <c r="M31" s="367"/>
      <c r="N31" s="287"/>
      <c r="O31" s="288" t="s">
        <v>157</v>
      </c>
      <c r="P31" s="288" t="s">
        <v>160</v>
      </c>
      <c r="Q31" s="288" t="s">
        <v>62</v>
      </c>
      <c r="R31" s="288">
        <v>0.85</v>
      </c>
      <c r="S31" s="287">
        <v>0.1</v>
      </c>
      <c r="T31" s="284"/>
      <c r="U31" s="366"/>
      <c r="V31" s="367"/>
      <c r="W31" s="200" t="s">
        <v>197</v>
      </c>
      <c r="X31" s="279">
        <v>1</v>
      </c>
      <c r="Y31" s="289"/>
      <c r="Z31" s="290"/>
      <c r="AA31" s="291"/>
      <c r="AB31" s="292"/>
      <c r="AC31" s="293" t="s">
        <v>160</v>
      </c>
      <c r="AD31" s="200" t="s">
        <v>106</v>
      </c>
      <c r="AE31" s="200" t="s">
        <v>48</v>
      </c>
      <c r="AF31" s="298">
        <v>12</v>
      </c>
      <c r="AG31" s="301">
        <v>12</v>
      </c>
      <c r="AH31" s="301">
        <v>12</v>
      </c>
      <c r="AI31" s="397">
        <v>1</v>
      </c>
      <c r="AJ31" s="200" t="s">
        <v>212</v>
      </c>
      <c r="AK31" s="297" t="s">
        <v>107</v>
      </c>
    </row>
    <row r="32" spans="1:37" ht="187.5" customHeight="1" thickBot="1" x14ac:dyDescent="0.4">
      <c r="A32" s="416"/>
      <c r="B32" s="420"/>
      <c r="C32" s="408"/>
      <c r="D32" s="411"/>
      <c r="E32" s="303"/>
      <c r="F32" s="304"/>
      <c r="G32" s="305"/>
      <c r="H32" s="306"/>
      <c r="I32" s="414"/>
      <c r="J32" s="411"/>
      <c r="K32" s="368"/>
      <c r="L32" s="369"/>
      <c r="M32" s="370"/>
      <c r="N32" s="311"/>
      <c r="O32" s="310" t="s">
        <v>158</v>
      </c>
      <c r="P32" s="310" t="s">
        <v>160</v>
      </c>
      <c r="Q32" s="310" t="s">
        <v>164</v>
      </c>
      <c r="R32" s="310">
        <v>117</v>
      </c>
      <c r="S32" s="311">
        <v>0.15</v>
      </c>
      <c r="T32" s="368"/>
      <c r="U32" s="369"/>
      <c r="V32" s="371"/>
      <c r="W32" s="190" t="s">
        <v>182</v>
      </c>
      <c r="X32" s="302">
        <v>0</v>
      </c>
      <c r="Y32" s="312"/>
      <c r="Z32" s="313"/>
      <c r="AA32" s="314"/>
      <c r="AB32" s="315"/>
      <c r="AC32" s="316" t="s">
        <v>160</v>
      </c>
      <c r="AD32" s="190" t="s">
        <v>78</v>
      </c>
      <c r="AE32" s="190" t="s">
        <v>78</v>
      </c>
      <c r="AF32" s="351" t="s">
        <v>78</v>
      </c>
      <c r="AG32" s="352" t="s">
        <v>78</v>
      </c>
      <c r="AH32" s="352" t="s">
        <v>78</v>
      </c>
      <c r="AI32" s="319" t="s">
        <v>78</v>
      </c>
      <c r="AJ32" s="190" t="s">
        <v>213</v>
      </c>
      <c r="AK32" s="320" t="s">
        <v>78</v>
      </c>
    </row>
    <row r="33" spans="1:37" ht="241.5" customHeight="1" x14ac:dyDescent="0.35">
      <c r="A33" s="416"/>
      <c r="B33" s="426" t="s">
        <v>189</v>
      </c>
      <c r="C33" s="431" t="s">
        <v>165</v>
      </c>
      <c r="D33" s="432">
        <v>0.4</v>
      </c>
      <c r="E33" s="322"/>
      <c r="F33" s="323"/>
      <c r="G33" s="324"/>
      <c r="H33" s="325"/>
      <c r="I33" s="433" t="s">
        <v>166</v>
      </c>
      <c r="J33" s="432">
        <v>0.5</v>
      </c>
      <c r="K33" s="326"/>
      <c r="L33" s="327"/>
      <c r="M33" s="328"/>
      <c r="N33" s="329"/>
      <c r="O33" s="329" t="s">
        <v>167</v>
      </c>
      <c r="P33" s="330" t="s">
        <v>66</v>
      </c>
      <c r="Q33" s="329" t="s">
        <v>67</v>
      </c>
      <c r="R33" s="330">
        <v>93.5</v>
      </c>
      <c r="S33" s="329">
        <v>0.3</v>
      </c>
      <c r="T33" s="326"/>
      <c r="U33" s="327"/>
      <c r="V33" s="328"/>
      <c r="W33" s="157" t="s">
        <v>177</v>
      </c>
      <c r="X33" s="321">
        <v>1</v>
      </c>
      <c r="Y33" s="331"/>
      <c r="Z33" s="332"/>
      <c r="AA33" s="333"/>
      <c r="AB33" s="334"/>
      <c r="AC33" s="335" t="s">
        <v>88</v>
      </c>
      <c r="AD33" s="157" t="s">
        <v>68</v>
      </c>
      <c r="AE33" s="157" t="s">
        <v>63</v>
      </c>
      <c r="AF33" s="336">
        <v>100</v>
      </c>
      <c r="AG33" s="337">
        <v>100</v>
      </c>
      <c r="AH33" s="337">
        <v>100</v>
      </c>
      <c r="AI33" s="398">
        <v>1</v>
      </c>
      <c r="AJ33" s="157" t="s">
        <v>214</v>
      </c>
      <c r="AK33" s="338">
        <v>16</v>
      </c>
    </row>
    <row r="34" spans="1:37" ht="244.5" customHeight="1" x14ac:dyDescent="0.35">
      <c r="A34" s="416"/>
      <c r="B34" s="427"/>
      <c r="C34" s="407"/>
      <c r="D34" s="410"/>
      <c r="E34" s="280"/>
      <c r="F34" s="281"/>
      <c r="G34" s="282"/>
      <c r="H34" s="283"/>
      <c r="I34" s="413"/>
      <c r="J34" s="410"/>
      <c r="K34" s="284"/>
      <c r="L34" s="285"/>
      <c r="M34" s="286"/>
      <c r="N34" s="287"/>
      <c r="O34" s="287" t="s">
        <v>168</v>
      </c>
      <c r="P34" s="288" t="s">
        <v>176</v>
      </c>
      <c r="Q34" s="287" t="s">
        <v>63</v>
      </c>
      <c r="R34" s="288">
        <v>100</v>
      </c>
      <c r="S34" s="287">
        <v>0.5</v>
      </c>
      <c r="T34" s="284"/>
      <c r="U34" s="285"/>
      <c r="V34" s="286"/>
      <c r="W34" s="200" t="s">
        <v>198</v>
      </c>
      <c r="X34" s="279">
        <v>1</v>
      </c>
      <c r="Y34" s="289"/>
      <c r="Z34" s="290"/>
      <c r="AA34" s="291"/>
      <c r="AB34" s="292"/>
      <c r="AC34" s="293" t="s">
        <v>104</v>
      </c>
      <c r="AD34" s="200" t="s">
        <v>114</v>
      </c>
      <c r="AE34" s="200" t="s">
        <v>48</v>
      </c>
      <c r="AF34" s="294">
        <v>4</v>
      </c>
      <c r="AG34" s="295">
        <v>4</v>
      </c>
      <c r="AH34" s="295">
        <v>4</v>
      </c>
      <c r="AI34" s="397">
        <v>1</v>
      </c>
      <c r="AJ34" s="200" t="s">
        <v>215</v>
      </c>
      <c r="AK34" s="297">
        <v>8.17</v>
      </c>
    </row>
    <row r="35" spans="1:37" ht="207.65" hidden="1" customHeight="1" x14ac:dyDescent="0.35">
      <c r="A35" s="416"/>
      <c r="B35" s="427"/>
      <c r="C35" s="407"/>
      <c r="D35" s="410"/>
      <c r="E35" s="280"/>
      <c r="F35" s="281"/>
      <c r="G35" s="282"/>
      <c r="H35" s="283"/>
      <c r="I35" s="413"/>
      <c r="J35" s="410"/>
      <c r="K35" s="284"/>
      <c r="L35" s="285"/>
      <c r="M35" s="286"/>
      <c r="N35" s="287"/>
      <c r="O35" s="287"/>
      <c r="P35" s="288" t="s">
        <v>69</v>
      </c>
      <c r="Q35" s="287" t="s">
        <v>63</v>
      </c>
      <c r="R35" s="288">
        <v>100</v>
      </c>
      <c r="S35" s="287"/>
      <c r="T35" s="284"/>
      <c r="U35" s="285"/>
      <c r="V35" s="286"/>
      <c r="W35" s="200"/>
      <c r="X35" s="279"/>
      <c r="Y35" s="289"/>
      <c r="Z35" s="290"/>
      <c r="AA35" s="291"/>
      <c r="AB35" s="292"/>
      <c r="AC35" s="293"/>
      <c r="AD35" s="200"/>
      <c r="AE35" s="200"/>
      <c r="AF35" s="298"/>
      <c r="AG35" s="299"/>
      <c r="AH35" s="295"/>
      <c r="AI35" s="397"/>
      <c r="AJ35" s="200"/>
      <c r="AK35" s="297"/>
    </row>
    <row r="36" spans="1:37" ht="174" customHeight="1" x14ac:dyDescent="0.35">
      <c r="A36" s="416"/>
      <c r="B36" s="427"/>
      <c r="C36" s="407"/>
      <c r="D36" s="410"/>
      <c r="E36" s="280"/>
      <c r="F36" s="281"/>
      <c r="G36" s="282"/>
      <c r="H36" s="283"/>
      <c r="I36" s="413"/>
      <c r="J36" s="410"/>
      <c r="K36" s="284"/>
      <c r="L36" s="285"/>
      <c r="M36" s="286"/>
      <c r="N36" s="287"/>
      <c r="O36" s="287" t="s">
        <v>169</v>
      </c>
      <c r="P36" s="288" t="s">
        <v>69</v>
      </c>
      <c r="Q36" s="287" t="s">
        <v>63</v>
      </c>
      <c r="R36" s="288">
        <v>100</v>
      </c>
      <c r="S36" s="287">
        <v>0.2</v>
      </c>
      <c r="T36" s="284"/>
      <c r="U36" s="285"/>
      <c r="V36" s="286"/>
      <c r="W36" s="200" t="s">
        <v>199</v>
      </c>
      <c r="X36" s="279">
        <v>1</v>
      </c>
      <c r="Y36" s="289"/>
      <c r="Z36" s="290"/>
      <c r="AA36" s="291"/>
      <c r="AB36" s="292"/>
      <c r="AC36" s="293" t="s">
        <v>105</v>
      </c>
      <c r="AD36" s="200" t="s">
        <v>109</v>
      </c>
      <c r="AE36" s="200" t="s">
        <v>63</v>
      </c>
      <c r="AF36" s="294">
        <v>100</v>
      </c>
      <c r="AG36" s="295">
        <v>100</v>
      </c>
      <c r="AH36" s="295">
        <v>100</v>
      </c>
      <c r="AI36" s="397">
        <v>1</v>
      </c>
      <c r="AJ36" s="200" t="s">
        <v>216</v>
      </c>
      <c r="AK36" s="297">
        <v>16.170000000000002</v>
      </c>
    </row>
    <row r="37" spans="1:37" ht="211.15" customHeight="1" x14ac:dyDescent="0.35">
      <c r="A37" s="416"/>
      <c r="B37" s="427"/>
      <c r="C37" s="407"/>
      <c r="D37" s="410"/>
      <c r="E37" s="280"/>
      <c r="F37" s="281"/>
      <c r="G37" s="282"/>
      <c r="H37" s="283"/>
      <c r="I37" s="413" t="s">
        <v>170</v>
      </c>
      <c r="J37" s="410">
        <v>0.3</v>
      </c>
      <c r="K37" s="300"/>
      <c r="L37" s="285"/>
      <c r="M37" s="286"/>
      <c r="N37" s="288"/>
      <c r="O37" s="288" t="s">
        <v>171</v>
      </c>
      <c r="P37" s="288" t="s">
        <v>64</v>
      </c>
      <c r="Q37" s="287" t="s">
        <v>63</v>
      </c>
      <c r="R37" s="288">
        <v>100</v>
      </c>
      <c r="S37" s="287">
        <v>0.35</v>
      </c>
      <c r="T37" s="300"/>
      <c r="U37" s="285"/>
      <c r="V37" s="286"/>
      <c r="W37" s="200" t="s">
        <v>178</v>
      </c>
      <c r="X37" s="279">
        <v>1</v>
      </c>
      <c r="Y37" s="289"/>
      <c r="Z37" s="290"/>
      <c r="AA37" s="291"/>
      <c r="AB37" s="292"/>
      <c r="AC37" s="293" t="s">
        <v>88</v>
      </c>
      <c r="AD37" s="200" t="s">
        <v>97</v>
      </c>
      <c r="AE37" s="200" t="s">
        <v>48</v>
      </c>
      <c r="AF37" s="294">
        <v>1</v>
      </c>
      <c r="AG37" s="299">
        <v>1</v>
      </c>
      <c r="AH37" s="295">
        <v>1</v>
      </c>
      <c r="AI37" s="397">
        <v>1</v>
      </c>
      <c r="AJ37" s="200" t="s">
        <v>217</v>
      </c>
      <c r="AK37" s="297">
        <v>16.170000000000002</v>
      </c>
    </row>
    <row r="38" spans="1:37" ht="216" customHeight="1" x14ac:dyDescent="0.35">
      <c r="A38" s="416"/>
      <c r="B38" s="427"/>
      <c r="C38" s="407"/>
      <c r="D38" s="410"/>
      <c r="E38" s="280"/>
      <c r="F38" s="281"/>
      <c r="G38" s="282"/>
      <c r="H38" s="283"/>
      <c r="I38" s="413"/>
      <c r="J38" s="410"/>
      <c r="K38" s="300"/>
      <c r="L38" s="285"/>
      <c r="M38" s="286"/>
      <c r="N38" s="288"/>
      <c r="O38" s="424" t="s">
        <v>172</v>
      </c>
      <c r="P38" s="288" t="s">
        <v>65</v>
      </c>
      <c r="Q38" s="287" t="s">
        <v>63</v>
      </c>
      <c r="R38" s="288">
        <v>100</v>
      </c>
      <c r="S38" s="287">
        <v>0.35</v>
      </c>
      <c r="T38" s="300"/>
      <c r="U38" s="285"/>
      <c r="V38" s="286"/>
      <c r="W38" s="200" t="s">
        <v>200</v>
      </c>
      <c r="X38" s="279">
        <v>1</v>
      </c>
      <c r="Y38" s="289"/>
      <c r="Z38" s="290"/>
      <c r="AA38" s="291"/>
      <c r="AB38" s="292"/>
      <c r="AC38" s="293" t="s">
        <v>88</v>
      </c>
      <c r="AD38" s="200" t="s">
        <v>99</v>
      </c>
      <c r="AE38" s="200" t="s">
        <v>98</v>
      </c>
      <c r="AF38" s="294">
        <v>1</v>
      </c>
      <c r="AG38" s="295">
        <v>1</v>
      </c>
      <c r="AH38" s="295">
        <v>1</v>
      </c>
      <c r="AI38" s="397">
        <v>1</v>
      </c>
      <c r="AJ38" s="200" t="s">
        <v>218</v>
      </c>
      <c r="AK38" s="297">
        <v>16.170000000000002</v>
      </c>
    </row>
    <row r="39" spans="1:37" ht="167.25" hidden="1" customHeight="1" x14ac:dyDescent="0.35">
      <c r="A39" s="416"/>
      <c r="B39" s="427"/>
      <c r="C39" s="407"/>
      <c r="D39" s="410"/>
      <c r="E39" s="280"/>
      <c r="F39" s="281"/>
      <c r="G39" s="282"/>
      <c r="H39" s="283"/>
      <c r="I39" s="413"/>
      <c r="J39" s="410"/>
      <c r="K39" s="300"/>
      <c r="L39" s="285"/>
      <c r="M39" s="286"/>
      <c r="N39" s="288"/>
      <c r="O39" s="424"/>
      <c r="P39" s="288" t="s">
        <v>45</v>
      </c>
      <c r="Q39" s="287" t="s">
        <v>63</v>
      </c>
      <c r="R39" s="288">
        <v>100</v>
      </c>
      <c r="S39" s="287"/>
      <c r="T39" s="300"/>
      <c r="U39" s="285"/>
      <c r="V39" s="286"/>
      <c r="W39" s="200"/>
      <c r="X39" s="279"/>
      <c r="Y39" s="289"/>
      <c r="Z39" s="290"/>
      <c r="AA39" s="291"/>
      <c r="AB39" s="292"/>
      <c r="AC39" s="293"/>
      <c r="AD39" s="200"/>
      <c r="AE39" s="200"/>
      <c r="AF39" s="294"/>
      <c r="AG39" s="295"/>
      <c r="AH39" s="295"/>
      <c r="AI39" s="397"/>
      <c r="AJ39" s="200"/>
      <c r="AK39" s="297"/>
    </row>
    <row r="40" spans="1:37" ht="159.75" customHeight="1" x14ac:dyDescent="0.35">
      <c r="A40" s="416"/>
      <c r="B40" s="427"/>
      <c r="C40" s="407"/>
      <c r="D40" s="410"/>
      <c r="E40" s="280"/>
      <c r="F40" s="281"/>
      <c r="G40" s="282"/>
      <c r="H40" s="283"/>
      <c r="I40" s="413"/>
      <c r="J40" s="410"/>
      <c r="K40" s="300"/>
      <c r="L40" s="285"/>
      <c r="M40" s="286"/>
      <c r="N40" s="288"/>
      <c r="O40" s="288" t="s">
        <v>173</v>
      </c>
      <c r="P40" s="288" t="s">
        <v>70</v>
      </c>
      <c r="Q40" s="287" t="s">
        <v>63</v>
      </c>
      <c r="R40" s="288">
        <v>100</v>
      </c>
      <c r="S40" s="287">
        <v>0.3</v>
      </c>
      <c r="T40" s="300"/>
      <c r="U40" s="285"/>
      <c r="V40" s="286"/>
      <c r="W40" s="200" t="s">
        <v>201</v>
      </c>
      <c r="X40" s="279">
        <v>1</v>
      </c>
      <c r="Y40" s="289"/>
      <c r="Z40" s="290"/>
      <c r="AA40" s="291"/>
      <c r="AB40" s="292"/>
      <c r="AC40" s="293" t="s">
        <v>88</v>
      </c>
      <c r="AD40" s="200" t="s">
        <v>100</v>
      </c>
      <c r="AE40" s="200" t="s">
        <v>54</v>
      </c>
      <c r="AF40" s="298">
        <v>1</v>
      </c>
      <c r="AG40" s="301">
        <v>1</v>
      </c>
      <c r="AH40" s="301">
        <v>1</v>
      </c>
      <c r="AI40" s="397">
        <v>1</v>
      </c>
      <c r="AJ40" s="200" t="s">
        <v>219</v>
      </c>
      <c r="AK40" s="297">
        <v>16.170000000000002</v>
      </c>
    </row>
    <row r="41" spans="1:37" ht="305.25" customHeight="1" thickBot="1" x14ac:dyDescent="0.4">
      <c r="A41" s="417"/>
      <c r="B41" s="428"/>
      <c r="C41" s="408"/>
      <c r="D41" s="411"/>
      <c r="E41" s="303"/>
      <c r="F41" s="304"/>
      <c r="G41" s="305"/>
      <c r="H41" s="306"/>
      <c r="I41" s="190" t="s">
        <v>174</v>
      </c>
      <c r="J41" s="302">
        <v>0.2</v>
      </c>
      <c r="K41" s="307"/>
      <c r="L41" s="308"/>
      <c r="M41" s="309"/>
      <c r="N41" s="310"/>
      <c r="O41" s="310" t="s">
        <v>175</v>
      </c>
      <c r="P41" s="310" t="s">
        <v>230</v>
      </c>
      <c r="Q41" s="310" t="s">
        <v>48</v>
      </c>
      <c r="R41" s="310">
        <v>1</v>
      </c>
      <c r="S41" s="311">
        <v>1</v>
      </c>
      <c r="T41" s="307"/>
      <c r="U41" s="308"/>
      <c r="V41" s="309"/>
      <c r="W41" s="190" t="s">
        <v>202</v>
      </c>
      <c r="X41" s="302">
        <v>1</v>
      </c>
      <c r="Y41" s="312"/>
      <c r="Z41" s="313"/>
      <c r="AA41" s="314"/>
      <c r="AB41" s="315"/>
      <c r="AC41" s="316" t="s">
        <v>88</v>
      </c>
      <c r="AD41" s="190" t="s">
        <v>103</v>
      </c>
      <c r="AE41" s="190" t="s">
        <v>48</v>
      </c>
      <c r="AF41" s="317">
        <v>1</v>
      </c>
      <c r="AG41" s="318">
        <v>1</v>
      </c>
      <c r="AH41" s="318">
        <v>1</v>
      </c>
      <c r="AI41" s="399">
        <v>1</v>
      </c>
      <c r="AJ41" s="190" t="s">
        <v>220</v>
      </c>
      <c r="AK41" s="320" t="s">
        <v>102</v>
      </c>
    </row>
    <row r="42" spans="1:37" ht="72.75" customHeight="1" x14ac:dyDescent="0.35">
      <c r="A42" s="258"/>
      <c r="B42" s="259"/>
      <c r="C42" s="258"/>
      <c r="D42" s="260"/>
      <c r="E42" s="259"/>
      <c r="F42" s="261"/>
      <c r="G42" s="261"/>
      <c r="H42" s="262"/>
      <c r="I42" s="267"/>
      <c r="J42" s="339"/>
      <c r="K42" s="263"/>
      <c r="L42" s="264"/>
      <c r="M42" s="264"/>
      <c r="N42" s="265"/>
      <c r="O42" s="265"/>
      <c r="P42" s="265"/>
      <c r="Q42" s="265"/>
      <c r="R42" s="265"/>
      <c r="S42" s="266"/>
      <c r="T42" s="265"/>
      <c r="U42" s="266"/>
      <c r="V42" s="266"/>
      <c r="W42" s="267"/>
      <c r="X42" s="339"/>
      <c r="Y42" s="268"/>
      <c r="Z42" s="268"/>
      <c r="AA42" s="268"/>
      <c r="AB42" s="268"/>
      <c r="AC42" s="269"/>
      <c r="AD42" s="258"/>
      <c r="AE42" s="258"/>
      <c r="AF42" s="267"/>
      <c r="AG42" s="258"/>
      <c r="AH42" s="258"/>
      <c r="AI42" s="270"/>
      <c r="AJ42" s="267"/>
      <c r="AK42" s="258"/>
    </row>
    <row r="43" spans="1:37" ht="105" customHeight="1" x14ac:dyDescent="0.35">
      <c r="A43" s="430"/>
      <c r="B43" s="430"/>
      <c r="C43" s="430"/>
      <c r="D43" s="430"/>
      <c r="E43" s="430"/>
      <c r="F43" s="430"/>
      <c r="G43" s="430"/>
      <c r="H43" s="430"/>
      <c r="I43" s="430"/>
      <c r="J43" s="430"/>
      <c r="K43" s="430"/>
      <c r="L43" s="430"/>
      <c r="M43" s="430"/>
      <c r="N43" s="430"/>
      <c r="O43" s="430"/>
      <c r="P43" s="135"/>
      <c r="Q43" s="135"/>
      <c r="R43" s="135"/>
    </row>
    <row r="44" spans="1:37" x14ac:dyDescent="0.35">
      <c r="A44" s="103"/>
      <c r="AJ44" s="102"/>
      <c r="AK44" s="102"/>
    </row>
    <row r="45" spans="1:37" x14ac:dyDescent="0.35">
      <c r="A45" s="429"/>
      <c r="B45" s="429"/>
      <c r="C45" s="429"/>
      <c r="D45" s="429"/>
    </row>
  </sheetData>
  <autoFilter ref="C12:AJ41" xr:uid="{0E8F8555-1EAE-49D9-BBA9-1382328AF5D6}">
    <filterColumn colId="32" showButton="0"/>
  </autoFilter>
  <mergeCells count="37">
    <mergeCell ref="O20:O21"/>
    <mergeCell ref="B23:B32"/>
    <mergeCell ref="B33:B41"/>
    <mergeCell ref="A45:D45"/>
    <mergeCell ref="C23:C32"/>
    <mergeCell ref="D23:D32"/>
    <mergeCell ref="A43:O43"/>
    <mergeCell ref="C33:C41"/>
    <mergeCell ref="D33:D41"/>
    <mergeCell ref="I23:I32"/>
    <mergeCell ref="I37:I40"/>
    <mergeCell ref="J37:J40"/>
    <mergeCell ref="O38:O39"/>
    <mergeCell ref="I33:I36"/>
    <mergeCell ref="J33:J36"/>
    <mergeCell ref="P26:P27"/>
    <mergeCell ref="Q26:Q27"/>
    <mergeCell ref="R26:R27"/>
    <mergeCell ref="S26:S27"/>
    <mergeCell ref="J23:J32"/>
    <mergeCell ref="O26:O27"/>
    <mergeCell ref="B5:AK5"/>
    <mergeCell ref="P20:P21"/>
    <mergeCell ref="A3:AK3"/>
    <mergeCell ref="A4:AK4"/>
    <mergeCell ref="C13:C22"/>
    <mergeCell ref="D13:D22"/>
    <mergeCell ref="I13:I15"/>
    <mergeCell ref="J13:J15"/>
    <mergeCell ref="I17:I22"/>
    <mergeCell ref="J17:J22"/>
    <mergeCell ref="A13:A41"/>
    <mergeCell ref="B13:B15"/>
    <mergeCell ref="B17:B22"/>
    <mergeCell ref="Q20:Q21"/>
    <mergeCell ref="R20:R21"/>
    <mergeCell ref="S20:S21"/>
  </mergeCells>
  <printOptions horizontalCentered="1"/>
  <pageMargins left="0.25" right="0.25" top="0.75" bottom="0.75" header="0.3" footer="0.3"/>
  <pageSetup paperSize="8" scale="12"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9ECD-B78B-43D6-9610-7C691C6D0498}">
  <sheetPr>
    <tabColor rgb="FF3333CC"/>
    <pageSetUpPr fitToPage="1"/>
  </sheetPr>
  <dimension ref="A3:AU43"/>
  <sheetViews>
    <sheetView showGridLines="0" topLeftCell="A30" zoomScale="20" zoomScaleNormal="20" zoomScaleSheetLayoutView="55" workbookViewId="0">
      <selection activeCell="W39" sqref="W39:AQ39"/>
    </sheetView>
  </sheetViews>
  <sheetFormatPr baseColWidth="10" defaultColWidth="11.453125" defaultRowHeight="26" x14ac:dyDescent="0.35"/>
  <cols>
    <col min="1" max="1" width="40.54296875" style="1" customWidth="1"/>
    <col min="2" max="2" width="54.1796875" style="1" customWidth="1"/>
    <col min="3" max="3" width="73.81640625" style="1" customWidth="1"/>
    <col min="4" max="4" width="27.1796875" style="1" customWidth="1"/>
    <col min="5" max="5" width="37.7265625" style="1" hidden="1" customWidth="1"/>
    <col min="6" max="7" width="27.7265625" style="1" hidden="1" customWidth="1"/>
    <col min="8" max="8" width="34.1796875" style="1" hidden="1" customWidth="1"/>
    <col min="9" max="9" width="30.81640625" style="1" customWidth="1"/>
    <col min="10" max="10" width="27.7265625" style="1" customWidth="1"/>
    <col min="11" max="11" width="39.453125" style="2" hidden="1" customWidth="1"/>
    <col min="12" max="12" width="37.7265625" style="2" hidden="1" customWidth="1"/>
    <col min="13" max="13" width="40.1796875" style="2" hidden="1" customWidth="1"/>
    <col min="14" max="14" width="31.26953125" style="2" hidden="1" customWidth="1"/>
    <col min="15" max="15" width="48.26953125" style="2" customWidth="1"/>
    <col min="16" max="18" width="37.54296875" style="2" customWidth="1"/>
    <col min="19" max="19" width="31.26953125" style="2" customWidth="1"/>
    <col min="20" max="20" width="29.81640625" style="2" hidden="1" customWidth="1"/>
    <col min="21" max="22" width="27.7265625" style="2" hidden="1" customWidth="1"/>
    <col min="23" max="23" width="80.7265625" style="213" customWidth="1"/>
    <col min="24" max="24" width="39.1796875" style="1" bestFit="1" customWidth="1"/>
    <col min="25" max="26" width="27.7265625" style="1" hidden="1" customWidth="1"/>
    <col min="27" max="27" width="33.1796875" style="1" hidden="1" customWidth="1"/>
    <col min="28" max="28" width="27.7265625" style="1" hidden="1" customWidth="1"/>
    <col min="29" max="29" width="45.453125" style="1" customWidth="1"/>
    <col min="30" max="30" width="76.54296875" style="1" customWidth="1"/>
    <col min="31" max="31" width="27.453125" style="1" bestFit="1" customWidth="1"/>
    <col min="32" max="32" width="17" style="1" customWidth="1"/>
    <col min="33" max="33" width="26.453125" style="1" hidden="1" customWidth="1"/>
    <col min="34" max="34" width="33.7265625" style="1" hidden="1" customWidth="1"/>
    <col min="35" max="35" width="24.1796875" style="1" hidden="1" customWidth="1"/>
    <col min="36" max="36" width="29.26953125" style="1" hidden="1" customWidth="1"/>
    <col min="37" max="38" width="15.54296875" style="1" hidden="1" customWidth="1"/>
    <col min="39" max="39" width="34.1796875" style="1" hidden="1" customWidth="1"/>
    <col min="40" max="40" width="25.81640625" style="1" hidden="1" customWidth="1"/>
    <col min="41" max="41" width="133.54296875" style="1" hidden="1" customWidth="1"/>
    <col min="42" max="42" width="49.453125" style="1" customWidth="1"/>
    <col min="43" max="43" width="80.1796875" style="1" customWidth="1"/>
    <col min="44" max="44" width="14.453125" style="1" customWidth="1"/>
    <col min="45" max="46" width="11.453125" style="1"/>
    <col min="47" max="47" width="19" style="1" bestFit="1" customWidth="1"/>
    <col min="48" max="16384" width="11.453125" style="1"/>
  </cols>
  <sheetData>
    <row r="3" spans="1:43" ht="92" x14ac:dyDescent="0.35">
      <c r="A3" s="450" t="s">
        <v>28</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row>
    <row r="4" spans="1:43" ht="92" x14ac:dyDescent="0.35">
      <c r="A4" s="450" t="s">
        <v>46</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row>
    <row r="5" spans="1:43" ht="46" hidden="1" x14ac:dyDescent="0.35">
      <c r="J5" s="3"/>
      <c r="K5" s="3"/>
      <c r="L5" s="3"/>
      <c r="M5" s="3"/>
      <c r="N5" s="3"/>
      <c r="O5" s="3"/>
      <c r="P5" s="3"/>
      <c r="Q5" s="3"/>
      <c r="R5" s="3"/>
      <c r="S5" s="3"/>
      <c r="T5" s="3"/>
      <c r="U5" s="3"/>
      <c r="V5" s="3"/>
      <c r="W5" s="103"/>
      <c r="X5" s="3"/>
      <c r="Y5" s="3"/>
      <c r="Z5" s="3"/>
      <c r="AA5" s="3"/>
      <c r="AB5" s="3"/>
      <c r="AC5" s="3"/>
      <c r="AD5" s="4"/>
      <c r="AE5" s="3"/>
      <c r="AF5" s="3"/>
      <c r="AG5" s="3"/>
      <c r="AH5" s="3"/>
      <c r="AI5" s="3"/>
      <c r="AJ5" s="3"/>
      <c r="AK5" s="3"/>
      <c r="AL5" s="3"/>
      <c r="AN5" s="6"/>
      <c r="AO5" s="5"/>
      <c r="AP5" s="5"/>
      <c r="AQ5" s="5"/>
    </row>
    <row r="6" spans="1:43" ht="77" hidden="1" x14ac:dyDescent="0.35">
      <c r="C6" s="7" t="s">
        <v>0</v>
      </c>
      <c r="D6" s="8"/>
      <c r="J6" s="3"/>
      <c r="K6" s="3"/>
      <c r="L6" s="3"/>
      <c r="M6" s="3"/>
      <c r="N6" s="3"/>
      <c r="O6" s="3"/>
      <c r="P6" s="3"/>
      <c r="Q6" s="3"/>
      <c r="R6" s="3"/>
      <c r="S6" s="3"/>
      <c r="T6" s="3"/>
      <c r="U6" s="3"/>
      <c r="V6" s="3"/>
      <c r="W6" s="103"/>
      <c r="X6" s="3"/>
      <c r="Y6" s="3"/>
      <c r="Z6" s="3"/>
      <c r="AA6" s="3"/>
      <c r="AB6" s="3"/>
      <c r="AC6" s="3"/>
      <c r="AD6" s="3"/>
      <c r="AE6" s="3"/>
      <c r="AF6" s="3"/>
      <c r="AG6" s="3"/>
      <c r="AH6" s="3"/>
      <c r="AI6" s="3"/>
      <c r="AJ6" s="3"/>
      <c r="AK6" s="3"/>
      <c r="AL6" s="3"/>
      <c r="AN6" s="6"/>
      <c r="AO6" s="9"/>
      <c r="AP6" s="9"/>
      <c r="AQ6" s="9"/>
    </row>
    <row r="7" spans="1:43" ht="77" hidden="1" x14ac:dyDescent="0.35">
      <c r="C7" s="7" t="s">
        <v>27</v>
      </c>
      <c r="D7" s="8"/>
      <c r="H7" s="6"/>
      <c r="J7" s="3"/>
      <c r="K7" s="3"/>
      <c r="L7" s="3"/>
      <c r="M7" s="3"/>
      <c r="N7" s="3"/>
      <c r="O7" s="3"/>
      <c r="P7" s="3"/>
      <c r="Q7" s="3"/>
      <c r="R7" s="3"/>
      <c r="S7" s="3"/>
      <c r="T7" s="3"/>
      <c r="U7" s="3"/>
      <c r="V7" s="3"/>
      <c r="W7" s="103"/>
      <c r="X7" s="3"/>
      <c r="Y7" s="3"/>
      <c r="Z7" s="3"/>
      <c r="AA7" s="3"/>
      <c r="AB7" s="3"/>
      <c r="AC7" s="3"/>
      <c r="AD7" s="3"/>
      <c r="AE7" s="3"/>
      <c r="AF7" s="3"/>
      <c r="AG7" s="3"/>
      <c r="AH7" s="3"/>
      <c r="AI7" s="3"/>
      <c r="AJ7" s="3"/>
      <c r="AK7" s="3"/>
      <c r="AL7" s="3"/>
      <c r="AN7" s="6"/>
      <c r="AO7" s="10"/>
      <c r="AP7" s="10"/>
      <c r="AQ7" s="10"/>
    </row>
    <row r="8" spans="1:43" ht="26.5" thickBot="1" x14ac:dyDescent="0.4">
      <c r="J8" s="3"/>
      <c r="K8" s="3"/>
      <c r="L8" s="3"/>
      <c r="M8" s="3"/>
      <c r="N8" s="3"/>
      <c r="O8" s="3"/>
      <c r="P8" s="3"/>
      <c r="Q8" s="3"/>
      <c r="R8" s="3"/>
      <c r="S8" s="3"/>
      <c r="T8" s="3"/>
      <c r="U8" s="3"/>
      <c r="V8" s="3"/>
      <c r="W8" s="103"/>
      <c r="X8" s="3"/>
      <c r="Y8" s="3"/>
      <c r="Z8" s="3"/>
      <c r="AA8" s="3"/>
      <c r="AB8" s="3"/>
      <c r="AC8" s="3"/>
      <c r="AD8" s="3"/>
      <c r="AE8" s="3"/>
      <c r="AF8" s="3"/>
      <c r="AG8" s="3"/>
      <c r="AH8" s="3"/>
      <c r="AI8" s="3"/>
      <c r="AJ8" s="3"/>
      <c r="AK8" s="3"/>
      <c r="AL8" s="3"/>
      <c r="AM8" s="3"/>
      <c r="AN8" s="3"/>
      <c r="AO8" s="3"/>
      <c r="AP8" s="3"/>
      <c r="AQ8" s="3"/>
    </row>
    <row r="9" spans="1:43" ht="46.5" thickBot="1" x14ac:dyDescent="0.4">
      <c r="E9" s="11" t="s">
        <v>1</v>
      </c>
      <c r="F9" s="12" t="s">
        <v>1</v>
      </c>
      <c r="G9" s="13" t="s">
        <v>1</v>
      </c>
      <c r="H9" s="14"/>
      <c r="K9" s="11" t="s">
        <v>1</v>
      </c>
      <c r="L9" s="12" t="s">
        <v>1</v>
      </c>
      <c r="M9" s="13" t="s">
        <v>1</v>
      </c>
      <c r="T9" s="11"/>
      <c r="U9" s="12"/>
      <c r="V9" s="13"/>
      <c r="Y9" s="11" t="s">
        <v>1</v>
      </c>
      <c r="Z9" s="12" t="s">
        <v>1</v>
      </c>
      <c r="AA9" s="13" t="s">
        <v>1</v>
      </c>
      <c r="AB9" s="15" t="s">
        <v>1</v>
      </c>
      <c r="AG9" s="16"/>
      <c r="AI9" s="17" t="s">
        <v>1</v>
      </c>
      <c r="AJ9" s="18"/>
      <c r="AK9" s="17" t="s">
        <v>1</v>
      </c>
      <c r="AL9" s="19"/>
      <c r="AM9" s="17" t="s">
        <v>1</v>
      </c>
    </row>
    <row r="10" spans="1:43" ht="171.5" thickBot="1" x14ac:dyDescent="0.4">
      <c r="A10" s="20" t="s">
        <v>35</v>
      </c>
      <c r="B10" s="20" t="s">
        <v>36</v>
      </c>
      <c r="C10" s="20" t="s">
        <v>2</v>
      </c>
      <c r="D10" s="21" t="s">
        <v>71</v>
      </c>
      <c r="E10" s="22" t="s">
        <v>3</v>
      </c>
      <c r="F10" s="23" t="s">
        <v>4</v>
      </c>
      <c r="G10" s="24" t="s">
        <v>5</v>
      </c>
      <c r="H10" s="21" t="s">
        <v>6</v>
      </c>
      <c r="I10" s="21" t="s">
        <v>7</v>
      </c>
      <c r="J10" s="21" t="s">
        <v>72</v>
      </c>
      <c r="K10" s="22" t="s">
        <v>8</v>
      </c>
      <c r="L10" s="23" t="s">
        <v>4</v>
      </c>
      <c r="M10" s="24" t="s">
        <v>5</v>
      </c>
      <c r="N10" s="21" t="s">
        <v>9</v>
      </c>
      <c r="O10" s="21" t="s">
        <v>10</v>
      </c>
      <c r="P10" s="21" t="s">
        <v>17</v>
      </c>
      <c r="Q10" s="21" t="s">
        <v>18</v>
      </c>
      <c r="R10" s="21" t="s">
        <v>161</v>
      </c>
      <c r="S10" s="21" t="s">
        <v>73</v>
      </c>
      <c r="T10" s="22" t="s">
        <v>12</v>
      </c>
      <c r="U10" s="23" t="s">
        <v>4</v>
      </c>
      <c r="V10" s="24" t="s">
        <v>5</v>
      </c>
      <c r="W10" s="214" t="s">
        <v>13</v>
      </c>
      <c r="X10" s="21" t="s">
        <v>11</v>
      </c>
      <c r="Y10" s="22" t="s">
        <v>14</v>
      </c>
      <c r="Z10" s="23" t="s">
        <v>4</v>
      </c>
      <c r="AA10" s="24" t="s">
        <v>5</v>
      </c>
      <c r="AB10" s="21" t="s">
        <v>15</v>
      </c>
      <c r="AC10" s="21" t="s">
        <v>16</v>
      </c>
      <c r="AD10" s="21" t="s">
        <v>17</v>
      </c>
      <c r="AE10" s="21" t="s">
        <v>18</v>
      </c>
      <c r="AF10" s="21" t="s">
        <v>30</v>
      </c>
      <c r="AG10" s="21" t="s">
        <v>19</v>
      </c>
      <c r="AH10" s="21" t="s">
        <v>20</v>
      </c>
      <c r="AI10" s="451" t="s">
        <v>21</v>
      </c>
      <c r="AJ10" s="452"/>
      <c r="AK10" s="452"/>
      <c r="AL10" s="453"/>
      <c r="AM10" s="25" t="s">
        <v>22</v>
      </c>
      <c r="AN10" s="21" t="s">
        <v>23</v>
      </c>
      <c r="AO10" s="26" t="s">
        <v>24</v>
      </c>
      <c r="AP10" s="26" t="s">
        <v>47</v>
      </c>
      <c r="AQ10" s="26" t="s">
        <v>25</v>
      </c>
    </row>
    <row r="11" spans="1:43" ht="220.5" customHeight="1" x14ac:dyDescent="0.35">
      <c r="A11" s="438" t="s">
        <v>37</v>
      </c>
      <c r="B11" s="249"/>
      <c r="C11" s="415" t="s">
        <v>139</v>
      </c>
      <c r="D11" s="441">
        <v>0.3</v>
      </c>
      <c r="E11" s="109"/>
      <c r="F11" s="112"/>
      <c r="G11" s="115"/>
      <c r="H11" s="118"/>
      <c r="I11" s="455" t="s">
        <v>140</v>
      </c>
      <c r="J11" s="441"/>
      <c r="K11" s="27"/>
      <c r="L11" s="28"/>
      <c r="M11" s="124"/>
      <c r="N11" s="129"/>
      <c r="O11" s="129" t="s">
        <v>141</v>
      </c>
      <c r="P11" s="129" t="s">
        <v>150</v>
      </c>
      <c r="Q11" s="129" t="s">
        <v>48</v>
      </c>
      <c r="R11" s="195">
        <v>1</v>
      </c>
      <c r="S11" s="63"/>
      <c r="T11" s="27"/>
      <c r="U11" s="28"/>
      <c r="V11" s="29"/>
      <c r="W11" s="149" t="s">
        <v>115</v>
      </c>
      <c r="X11" s="31"/>
      <c r="Y11" s="32"/>
      <c r="Z11" s="33"/>
      <c r="AA11" s="34"/>
      <c r="AB11" s="35"/>
      <c r="AC11" s="147" t="s">
        <v>74</v>
      </c>
      <c r="AD11" s="30" t="s">
        <v>75</v>
      </c>
      <c r="AE11" s="30" t="s">
        <v>63</v>
      </c>
      <c r="AF11" s="207">
        <v>100</v>
      </c>
      <c r="AG11" s="36"/>
      <c r="AH11" s="36"/>
      <c r="AI11" s="64"/>
      <c r="AJ11" s="37"/>
      <c r="AK11" s="38"/>
      <c r="AL11" s="65"/>
      <c r="AM11" s="40"/>
      <c r="AN11" s="41"/>
      <c r="AO11" s="149"/>
      <c r="AP11" s="204">
        <v>1121626177</v>
      </c>
      <c r="AQ11" s="150" t="s">
        <v>76</v>
      </c>
    </row>
    <row r="12" spans="1:43" ht="153" customHeight="1" x14ac:dyDescent="0.35">
      <c r="A12" s="439"/>
      <c r="B12" s="250"/>
      <c r="C12" s="416"/>
      <c r="D12" s="442"/>
      <c r="E12" s="151"/>
      <c r="F12" s="152"/>
      <c r="G12" s="153"/>
      <c r="H12" s="154"/>
      <c r="I12" s="447"/>
      <c r="J12" s="442"/>
      <c r="K12" s="106"/>
      <c r="L12" s="107"/>
      <c r="M12" s="108"/>
      <c r="N12" s="134"/>
      <c r="O12" s="134" t="s">
        <v>39</v>
      </c>
      <c r="P12" s="134" t="s">
        <v>49</v>
      </c>
      <c r="Q12" s="134" t="s">
        <v>50</v>
      </c>
      <c r="R12" s="196">
        <v>1</v>
      </c>
      <c r="S12" s="197"/>
      <c r="T12" s="106"/>
      <c r="U12" s="107"/>
      <c r="V12" s="155"/>
      <c r="W12" s="255" t="s">
        <v>116</v>
      </c>
      <c r="X12" s="127"/>
      <c r="Y12" s="137"/>
      <c r="Z12" s="138"/>
      <c r="AA12" s="139"/>
      <c r="AB12" s="140"/>
      <c r="AC12" s="132" t="s">
        <v>77</v>
      </c>
      <c r="AD12" s="131" t="s">
        <v>95</v>
      </c>
      <c r="AE12" s="131" t="s">
        <v>48</v>
      </c>
      <c r="AF12" s="133">
        <v>1</v>
      </c>
      <c r="AG12" s="156"/>
      <c r="AH12" s="156"/>
      <c r="AI12" s="141"/>
      <c r="AJ12" s="142"/>
      <c r="AK12" s="143"/>
      <c r="AL12" s="144"/>
      <c r="AM12" s="145"/>
      <c r="AN12" s="146"/>
      <c r="AO12" s="157"/>
      <c r="AP12" s="198" t="s">
        <v>78</v>
      </c>
      <c r="AQ12" s="158">
        <v>9</v>
      </c>
    </row>
    <row r="13" spans="1:43" ht="152.25" customHeight="1" x14ac:dyDescent="0.35">
      <c r="A13" s="439"/>
      <c r="B13" s="250"/>
      <c r="C13" s="416"/>
      <c r="D13" s="442"/>
      <c r="E13" s="151"/>
      <c r="F13" s="152"/>
      <c r="G13" s="153"/>
      <c r="H13" s="154"/>
      <c r="I13" s="448"/>
      <c r="J13" s="443"/>
      <c r="K13" s="106"/>
      <c r="L13" s="107"/>
      <c r="M13" s="108"/>
      <c r="N13" s="134"/>
      <c r="O13" s="134" t="s">
        <v>142</v>
      </c>
      <c r="P13" s="134" t="s">
        <v>149</v>
      </c>
      <c r="Q13" s="134" t="s">
        <v>54</v>
      </c>
      <c r="R13" s="196">
        <v>2</v>
      </c>
      <c r="S13" s="197"/>
      <c r="T13" s="106"/>
      <c r="U13" s="107"/>
      <c r="V13" s="155"/>
      <c r="W13" s="157"/>
      <c r="X13" s="127"/>
      <c r="Y13" s="137"/>
      <c r="Z13" s="138"/>
      <c r="AA13" s="139"/>
      <c r="AB13" s="140"/>
      <c r="AC13" s="132"/>
      <c r="AD13" s="131"/>
      <c r="AE13" s="131"/>
      <c r="AF13" s="133"/>
      <c r="AG13" s="156"/>
      <c r="AH13" s="156"/>
      <c r="AI13" s="141"/>
      <c r="AJ13" s="142"/>
      <c r="AK13" s="143"/>
      <c r="AL13" s="144"/>
      <c r="AM13" s="145"/>
      <c r="AN13" s="146"/>
      <c r="AO13" s="157"/>
      <c r="AP13" s="198"/>
      <c r="AQ13" s="158"/>
    </row>
    <row r="14" spans="1:43" ht="231" customHeight="1" x14ac:dyDescent="0.35">
      <c r="A14" s="439"/>
      <c r="B14" s="250"/>
      <c r="C14" s="416"/>
      <c r="D14" s="442"/>
      <c r="E14" s="151"/>
      <c r="F14" s="152"/>
      <c r="G14" s="153"/>
      <c r="H14" s="154"/>
      <c r="I14" s="226" t="s">
        <v>38</v>
      </c>
      <c r="J14" s="228"/>
      <c r="K14" s="106"/>
      <c r="L14" s="107"/>
      <c r="M14" s="108"/>
      <c r="N14" s="134"/>
      <c r="O14" s="134" t="s">
        <v>40</v>
      </c>
      <c r="P14" s="134" t="s">
        <v>51</v>
      </c>
      <c r="Q14" s="134" t="s">
        <v>52</v>
      </c>
      <c r="R14" s="196">
        <v>15</v>
      </c>
      <c r="S14" s="197"/>
      <c r="T14" s="106"/>
      <c r="U14" s="107"/>
      <c r="V14" s="155"/>
      <c r="W14" s="157" t="s">
        <v>117</v>
      </c>
      <c r="X14" s="127"/>
      <c r="Y14" s="137"/>
      <c r="Z14" s="138"/>
      <c r="AA14" s="139"/>
      <c r="AB14" s="140"/>
      <c r="AC14" s="132" t="s">
        <v>74</v>
      </c>
      <c r="AD14" s="131" t="s">
        <v>79</v>
      </c>
      <c r="AE14" s="131" t="s">
        <v>48</v>
      </c>
      <c r="AF14" s="133">
        <v>1</v>
      </c>
      <c r="AG14" s="156"/>
      <c r="AH14" s="156"/>
      <c r="AI14" s="141"/>
      <c r="AJ14" s="142"/>
      <c r="AK14" s="143"/>
      <c r="AL14" s="144"/>
      <c r="AM14" s="145"/>
      <c r="AN14" s="146"/>
      <c r="AO14" s="157"/>
      <c r="AP14" s="198" t="s">
        <v>78</v>
      </c>
      <c r="AQ14" s="158" t="s">
        <v>80</v>
      </c>
    </row>
    <row r="15" spans="1:43" ht="231" customHeight="1" x14ac:dyDescent="0.35">
      <c r="A15" s="439"/>
      <c r="B15" s="250"/>
      <c r="C15" s="416"/>
      <c r="D15" s="442"/>
      <c r="E15" s="218"/>
      <c r="F15" s="219"/>
      <c r="G15" s="220"/>
      <c r="H15" s="221"/>
      <c r="I15" s="444" t="s">
        <v>143</v>
      </c>
      <c r="J15" s="445"/>
      <c r="K15" s="222"/>
      <c r="L15" s="223"/>
      <c r="M15" s="224"/>
      <c r="N15" s="225"/>
      <c r="O15" s="130" t="s">
        <v>144</v>
      </c>
      <c r="P15" s="130" t="s">
        <v>149</v>
      </c>
      <c r="Q15" s="130" t="s">
        <v>54</v>
      </c>
      <c r="R15" s="87">
        <v>3</v>
      </c>
      <c r="S15" s="78"/>
      <c r="T15" s="121"/>
      <c r="U15" s="123"/>
      <c r="V15" s="227"/>
      <c r="W15" s="200"/>
      <c r="X15" s="43"/>
      <c r="Y15" s="44"/>
      <c r="Z15" s="45"/>
      <c r="AA15" s="46"/>
      <c r="AB15" s="47"/>
      <c r="AC15" s="48" t="s">
        <v>74</v>
      </c>
      <c r="AD15" s="42"/>
      <c r="AE15" s="42"/>
      <c r="AF15" s="49"/>
      <c r="AG15" s="58"/>
      <c r="AH15" s="58"/>
      <c r="AI15" s="50"/>
      <c r="AJ15" s="51"/>
      <c r="AK15" s="52"/>
      <c r="AL15" s="39"/>
      <c r="AM15" s="53"/>
      <c r="AN15" s="54"/>
      <c r="AO15" s="200"/>
      <c r="AP15" s="205"/>
      <c r="AQ15" s="42" t="s">
        <v>76</v>
      </c>
    </row>
    <row r="16" spans="1:43" ht="231" customHeight="1" x14ac:dyDescent="0.35">
      <c r="A16" s="439"/>
      <c r="B16" s="250"/>
      <c r="C16" s="416"/>
      <c r="D16" s="442"/>
      <c r="E16" s="218"/>
      <c r="F16" s="219"/>
      <c r="G16" s="220"/>
      <c r="H16" s="221"/>
      <c r="I16" s="444"/>
      <c r="J16" s="445"/>
      <c r="K16" s="222"/>
      <c r="L16" s="223"/>
      <c r="M16" s="224"/>
      <c r="N16" s="225"/>
      <c r="O16" s="130" t="s">
        <v>145</v>
      </c>
      <c r="P16" s="130" t="s">
        <v>149</v>
      </c>
      <c r="Q16" s="130" t="s">
        <v>54</v>
      </c>
      <c r="R16" s="87">
        <v>1</v>
      </c>
      <c r="S16" s="78"/>
      <c r="T16" s="121"/>
      <c r="U16" s="123"/>
      <c r="V16" s="227"/>
      <c r="W16" s="200"/>
      <c r="X16" s="43"/>
      <c r="Y16" s="44"/>
      <c r="Z16" s="45"/>
      <c r="AA16" s="46"/>
      <c r="AB16" s="47"/>
      <c r="AC16" s="48" t="s">
        <v>74</v>
      </c>
      <c r="AD16" s="42"/>
      <c r="AE16" s="42"/>
      <c r="AF16" s="49"/>
      <c r="AG16" s="58"/>
      <c r="AH16" s="58"/>
      <c r="AI16" s="50"/>
      <c r="AJ16" s="51"/>
      <c r="AK16" s="52"/>
      <c r="AL16" s="39"/>
      <c r="AM16" s="53"/>
      <c r="AN16" s="54"/>
      <c r="AO16" s="200"/>
      <c r="AP16" s="205"/>
      <c r="AQ16" s="42" t="s">
        <v>76</v>
      </c>
    </row>
    <row r="17" spans="1:47" ht="231" customHeight="1" x14ac:dyDescent="0.35">
      <c r="A17" s="439"/>
      <c r="B17" s="250"/>
      <c r="C17" s="416"/>
      <c r="D17" s="442"/>
      <c r="E17" s="218"/>
      <c r="F17" s="219"/>
      <c r="G17" s="220"/>
      <c r="H17" s="221"/>
      <c r="I17" s="444"/>
      <c r="J17" s="445"/>
      <c r="K17" s="222"/>
      <c r="L17" s="223"/>
      <c r="M17" s="224"/>
      <c r="N17" s="225"/>
      <c r="O17" s="130" t="s">
        <v>146</v>
      </c>
      <c r="P17" s="130" t="s">
        <v>149</v>
      </c>
      <c r="Q17" s="130" t="s">
        <v>54</v>
      </c>
      <c r="R17" s="87">
        <v>41</v>
      </c>
      <c r="S17" s="78"/>
      <c r="T17" s="121"/>
      <c r="U17" s="123"/>
      <c r="V17" s="227"/>
      <c r="W17" s="200"/>
      <c r="X17" s="43"/>
      <c r="Y17" s="44"/>
      <c r="Z17" s="45"/>
      <c r="AA17" s="46"/>
      <c r="AB17" s="47"/>
      <c r="AC17" s="48" t="s">
        <v>74</v>
      </c>
      <c r="AD17" s="42"/>
      <c r="AE17" s="42"/>
      <c r="AF17" s="49"/>
      <c r="AG17" s="58"/>
      <c r="AH17" s="58"/>
      <c r="AI17" s="50"/>
      <c r="AJ17" s="51"/>
      <c r="AK17" s="52"/>
      <c r="AL17" s="39"/>
      <c r="AM17" s="53"/>
      <c r="AN17" s="54"/>
      <c r="AO17" s="200"/>
      <c r="AP17" s="205"/>
      <c r="AQ17" s="42" t="s">
        <v>76</v>
      </c>
    </row>
    <row r="18" spans="1:47" ht="148.5" customHeight="1" x14ac:dyDescent="0.35">
      <c r="A18" s="439"/>
      <c r="B18" s="250"/>
      <c r="C18" s="416"/>
      <c r="D18" s="442"/>
      <c r="E18" s="218"/>
      <c r="F18" s="219"/>
      <c r="G18" s="220"/>
      <c r="H18" s="221"/>
      <c r="I18" s="444"/>
      <c r="J18" s="445"/>
      <c r="K18" s="222"/>
      <c r="L18" s="223"/>
      <c r="M18" s="224"/>
      <c r="N18" s="225"/>
      <c r="O18" s="130" t="s">
        <v>147</v>
      </c>
      <c r="P18" s="130" t="s">
        <v>149</v>
      </c>
      <c r="Q18" s="130" t="s">
        <v>54</v>
      </c>
      <c r="R18" s="87">
        <v>3</v>
      </c>
      <c r="S18" s="78"/>
      <c r="T18" s="121"/>
      <c r="U18" s="123"/>
      <c r="V18" s="227"/>
      <c r="W18" s="157" t="s">
        <v>117</v>
      </c>
      <c r="X18" s="127"/>
      <c r="Y18" s="137"/>
      <c r="Z18" s="138"/>
      <c r="AA18" s="139"/>
      <c r="AB18" s="140"/>
      <c r="AC18" s="132" t="s">
        <v>74</v>
      </c>
      <c r="AD18" s="131" t="s">
        <v>79</v>
      </c>
      <c r="AE18" s="131" t="s">
        <v>48</v>
      </c>
      <c r="AF18" s="133">
        <v>1</v>
      </c>
      <c r="AG18" s="156"/>
      <c r="AH18" s="156"/>
      <c r="AI18" s="141"/>
      <c r="AJ18" s="142"/>
      <c r="AK18" s="143"/>
      <c r="AL18" s="144"/>
      <c r="AM18" s="145"/>
      <c r="AN18" s="146"/>
      <c r="AO18" s="157"/>
      <c r="AP18" s="198" t="s">
        <v>78</v>
      </c>
      <c r="AQ18" s="158" t="s">
        <v>80</v>
      </c>
    </row>
    <row r="19" spans="1:47" ht="196.5" customHeight="1" thickBot="1" x14ac:dyDescent="0.4">
      <c r="A19" s="439"/>
      <c r="B19" s="250"/>
      <c r="C19" s="417"/>
      <c r="D19" s="454"/>
      <c r="E19" s="180"/>
      <c r="F19" s="181"/>
      <c r="G19" s="182"/>
      <c r="H19" s="183"/>
      <c r="I19" s="444"/>
      <c r="J19" s="445"/>
      <c r="K19" s="184"/>
      <c r="L19" s="185"/>
      <c r="M19" s="186"/>
      <c r="N19" s="187"/>
      <c r="O19" s="187" t="s">
        <v>148</v>
      </c>
      <c r="P19" s="187" t="s">
        <v>149</v>
      </c>
      <c r="Q19" s="187" t="s">
        <v>54</v>
      </c>
      <c r="R19" s="89">
        <v>4</v>
      </c>
      <c r="S19" s="171"/>
      <c r="T19" s="184"/>
      <c r="U19" s="185"/>
      <c r="V19" s="188"/>
      <c r="W19" s="256" t="s">
        <v>118</v>
      </c>
      <c r="X19" s="91"/>
      <c r="Y19" s="92"/>
      <c r="Z19" s="93"/>
      <c r="AA19" s="94"/>
      <c r="AB19" s="95"/>
      <c r="AC19" s="189" t="s">
        <v>74</v>
      </c>
      <c r="AD19" s="90" t="s">
        <v>90</v>
      </c>
      <c r="AE19" s="90" t="s">
        <v>63</v>
      </c>
      <c r="AF19" s="172">
        <v>30</v>
      </c>
      <c r="AG19" s="173">
        <v>90</v>
      </c>
      <c r="AH19" s="173">
        <v>90</v>
      </c>
      <c r="AI19" s="97">
        <f>+IF(AH19/AG19&lt;120%,(AH19/AG19),120%)</f>
        <v>1</v>
      </c>
      <c r="AJ19" s="98">
        <v>1</v>
      </c>
      <c r="AK19" s="99" t="s">
        <v>26</v>
      </c>
      <c r="AL19" s="174" t="s">
        <v>26</v>
      </c>
      <c r="AM19" s="100">
        <f t="shared" ref="AM19:AM29" si="0">+AH19/AF19</f>
        <v>3</v>
      </c>
      <c r="AN19" s="101"/>
      <c r="AO19" s="190"/>
      <c r="AP19" s="203">
        <v>16647860106</v>
      </c>
      <c r="AQ19" s="177" t="s">
        <v>76</v>
      </c>
      <c r="AT19" s="55"/>
      <c r="AU19" s="56"/>
    </row>
    <row r="20" spans="1:47" ht="207.65" customHeight="1" x14ac:dyDescent="0.35">
      <c r="A20" s="439"/>
      <c r="B20" s="250"/>
      <c r="C20" s="416" t="s">
        <v>151</v>
      </c>
      <c r="D20" s="442">
        <v>0.25</v>
      </c>
      <c r="E20" s="178"/>
      <c r="F20" s="152"/>
      <c r="G20" s="153"/>
      <c r="H20" s="179"/>
      <c r="I20" s="447" t="s">
        <v>152</v>
      </c>
      <c r="J20" s="442">
        <v>1</v>
      </c>
      <c r="K20" s="106"/>
      <c r="L20" s="107"/>
      <c r="M20" s="108"/>
      <c r="N20" s="134"/>
      <c r="O20" s="134" t="s">
        <v>41</v>
      </c>
      <c r="P20" s="134" t="s">
        <v>159</v>
      </c>
      <c r="Q20" s="134" t="s">
        <v>53</v>
      </c>
      <c r="R20" s="196">
        <v>8</v>
      </c>
      <c r="S20" s="197"/>
      <c r="T20" s="106"/>
      <c r="U20" s="107"/>
      <c r="V20" s="108"/>
      <c r="W20" s="157" t="s">
        <v>119</v>
      </c>
      <c r="X20" s="127"/>
      <c r="Y20" s="137"/>
      <c r="Z20" s="138"/>
      <c r="AA20" s="139"/>
      <c r="AB20" s="140"/>
      <c r="AC20" s="132" t="s">
        <v>159</v>
      </c>
      <c r="AD20" s="131" t="s">
        <v>81</v>
      </c>
      <c r="AE20" s="30" t="s">
        <v>52</v>
      </c>
      <c r="AF20" s="148">
        <v>1</v>
      </c>
      <c r="AG20" s="199">
        <v>95</v>
      </c>
      <c r="AH20" s="199">
        <v>95</v>
      </c>
      <c r="AI20" s="64"/>
      <c r="AJ20" s="37">
        <v>1</v>
      </c>
      <c r="AK20" s="38" t="s">
        <v>26</v>
      </c>
      <c r="AL20" s="65" t="s">
        <v>26</v>
      </c>
      <c r="AM20" s="40">
        <f t="shared" si="0"/>
        <v>95</v>
      </c>
      <c r="AN20" s="41"/>
      <c r="AO20" s="149"/>
      <c r="AP20" s="202" t="s">
        <v>78</v>
      </c>
      <c r="AQ20" s="150">
        <v>9</v>
      </c>
      <c r="AU20" s="55"/>
    </row>
    <row r="21" spans="1:47" ht="166.15" customHeight="1" x14ac:dyDescent="0.35">
      <c r="A21" s="439"/>
      <c r="B21" s="250"/>
      <c r="C21" s="416"/>
      <c r="D21" s="442"/>
      <c r="E21" s="110"/>
      <c r="F21" s="113"/>
      <c r="G21" s="116"/>
      <c r="H21" s="119"/>
      <c r="I21" s="447"/>
      <c r="J21" s="442"/>
      <c r="K21" s="121"/>
      <c r="L21" s="123"/>
      <c r="M21" s="125"/>
      <c r="N21" s="130"/>
      <c r="O21" s="130" t="s">
        <v>42</v>
      </c>
      <c r="P21" s="130" t="s">
        <v>77</v>
      </c>
      <c r="Q21" s="130" t="s">
        <v>55</v>
      </c>
      <c r="R21" s="87">
        <v>3727.11</v>
      </c>
      <c r="S21" s="78"/>
      <c r="T21" s="121"/>
      <c r="U21" s="123"/>
      <c r="V21" s="125"/>
      <c r="W21" s="200" t="s">
        <v>120</v>
      </c>
      <c r="X21" s="43"/>
      <c r="Y21" s="44"/>
      <c r="Z21" s="45"/>
      <c r="AA21" s="46"/>
      <c r="AB21" s="47"/>
      <c r="AC21" s="48" t="s">
        <v>77</v>
      </c>
      <c r="AD21" s="42" t="s">
        <v>82</v>
      </c>
      <c r="AE21" s="42" t="s">
        <v>56</v>
      </c>
      <c r="AF21" s="49">
        <v>173.39</v>
      </c>
      <c r="AG21" s="58"/>
      <c r="AH21" s="58"/>
      <c r="AI21" s="50"/>
      <c r="AJ21" s="51"/>
      <c r="AK21" s="52"/>
      <c r="AL21" s="39"/>
      <c r="AM21" s="53"/>
      <c r="AN21" s="54"/>
      <c r="AO21" s="200"/>
      <c r="AP21" s="456">
        <v>4811194871576</v>
      </c>
      <c r="AQ21" s="201">
        <v>9</v>
      </c>
      <c r="AU21" s="55"/>
    </row>
    <row r="22" spans="1:47" ht="185.5" customHeight="1" x14ac:dyDescent="0.35">
      <c r="A22" s="439"/>
      <c r="B22" s="250"/>
      <c r="C22" s="416"/>
      <c r="D22" s="442"/>
      <c r="E22" s="110"/>
      <c r="F22" s="113"/>
      <c r="G22" s="116"/>
      <c r="H22" s="119"/>
      <c r="I22" s="447"/>
      <c r="J22" s="442"/>
      <c r="K22" s="121"/>
      <c r="L22" s="123"/>
      <c r="M22" s="125"/>
      <c r="N22" s="130"/>
      <c r="O22" s="130" t="s">
        <v>43</v>
      </c>
      <c r="P22" s="130" t="s">
        <v>77</v>
      </c>
      <c r="Q22" s="130" t="s">
        <v>57</v>
      </c>
      <c r="R22" s="87">
        <v>4907.41</v>
      </c>
      <c r="S22" s="78"/>
      <c r="T22" s="121"/>
      <c r="U22" s="123"/>
      <c r="V22" s="169"/>
      <c r="W22" s="200" t="s">
        <v>121</v>
      </c>
      <c r="X22" s="43"/>
      <c r="Y22" s="44"/>
      <c r="Z22" s="45"/>
      <c r="AA22" s="46"/>
      <c r="AB22" s="47"/>
      <c r="AC22" s="48" t="s">
        <v>77</v>
      </c>
      <c r="AD22" s="42" t="s">
        <v>83</v>
      </c>
      <c r="AE22" s="42" t="s">
        <v>56</v>
      </c>
      <c r="AF22" s="49">
        <v>224.63</v>
      </c>
      <c r="AG22" s="58">
        <v>0</v>
      </c>
      <c r="AH22" s="58">
        <v>6</v>
      </c>
      <c r="AI22" s="50" t="e">
        <f>+IF(AH22/AG22&lt;120%,(AH22/AG22),120%)</f>
        <v>#DIV/0!</v>
      </c>
      <c r="AJ22" s="51">
        <v>1.2</v>
      </c>
      <c r="AK22" s="52" t="s">
        <v>26</v>
      </c>
      <c r="AL22" s="39" t="s">
        <v>26</v>
      </c>
      <c r="AM22" s="53">
        <f t="shared" si="0"/>
        <v>2.6710590749232072E-2</v>
      </c>
      <c r="AN22" s="54"/>
      <c r="AO22" s="200"/>
      <c r="AP22" s="457"/>
      <c r="AQ22" s="201">
        <v>9</v>
      </c>
    </row>
    <row r="23" spans="1:47" ht="185.5" customHeight="1" x14ac:dyDescent="0.35">
      <c r="A23" s="439"/>
      <c r="B23" s="250"/>
      <c r="C23" s="416"/>
      <c r="D23" s="442"/>
      <c r="E23" s="110"/>
      <c r="F23" s="113"/>
      <c r="G23" s="116"/>
      <c r="H23" s="119"/>
      <c r="I23" s="447"/>
      <c r="J23" s="442"/>
      <c r="K23" s="88"/>
      <c r="L23" s="80"/>
      <c r="M23" s="81"/>
      <c r="N23" s="87"/>
      <c r="O23" s="78" t="s">
        <v>153</v>
      </c>
      <c r="P23" s="78" t="s">
        <v>77</v>
      </c>
      <c r="Q23" s="78" t="s">
        <v>58</v>
      </c>
      <c r="R23" s="87">
        <v>26</v>
      </c>
      <c r="S23" s="78"/>
      <c r="T23" s="79"/>
      <c r="U23" s="80"/>
      <c r="V23" s="81"/>
      <c r="W23" s="257" t="s">
        <v>122</v>
      </c>
      <c r="X23" s="59"/>
      <c r="Y23" s="44"/>
      <c r="Z23" s="45"/>
      <c r="AA23" s="46"/>
      <c r="AB23" s="47"/>
      <c r="AC23" s="48" t="s">
        <v>77</v>
      </c>
      <c r="AD23" s="42" t="s">
        <v>84</v>
      </c>
      <c r="AE23" s="42" t="s">
        <v>56</v>
      </c>
      <c r="AF23" s="49">
        <v>336.97</v>
      </c>
      <c r="AG23" s="57">
        <v>8</v>
      </c>
      <c r="AH23" s="57">
        <v>11</v>
      </c>
      <c r="AI23" s="50">
        <f>+AH23/AG23</f>
        <v>1.375</v>
      </c>
      <c r="AJ23" s="51">
        <v>1.2</v>
      </c>
      <c r="AK23" s="52" t="s">
        <v>26</v>
      </c>
      <c r="AL23" s="39" t="s">
        <v>26</v>
      </c>
      <c r="AM23" s="53">
        <f t="shared" si="0"/>
        <v>3.2643855536101135E-2</v>
      </c>
      <c r="AN23" s="54"/>
      <c r="AO23" s="200"/>
      <c r="AP23" s="457"/>
      <c r="AQ23" s="201">
        <v>9</v>
      </c>
    </row>
    <row r="24" spans="1:47" ht="228.65" customHeight="1" x14ac:dyDescent="0.35">
      <c r="A24" s="439"/>
      <c r="B24" s="250"/>
      <c r="C24" s="416"/>
      <c r="D24" s="442"/>
      <c r="E24" s="111"/>
      <c r="F24" s="114"/>
      <c r="G24" s="117"/>
      <c r="H24" s="120"/>
      <c r="I24" s="447"/>
      <c r="J24" s="442"/>
      <c r="K24" s="126"/>
      <c r="L24" s="62"/>
      <c r="M24" s="85"/>
      <c r="N24" s="128"/>
      <c r="O24" s="78" t="s">
        <v>154</v>
      </c>
      <c r="P24" s="78" t="s">
        <v>160</v>
      </c>
      <c r="Q24" s="78" t="s">
        <v>60</v>
      </c>
      <c r="R24" s="87">
        <v>12</v>
      </c>
      <c r="S24" s="78"/>
      <c r="T24" s="79"/>
      <c r="U24" s="80"/>
      <c r="V24" s="81"/>
      <c r="W24" s="200" t="s">
        <v>123</v>
      </c>
      <c r="X24" s="59"/>
      <c r="Y24" s="44"/>
      <c r="Z24" s="45"/>
      <c r="AA24" s="46"/>
      <c r="AB24" s="47"/>
      <c r="AC24" s="60" t="s">
        <v>160</v>
      </c>
      <c r="AD24" s="42" t="s">
        <v>58</v>
      </c>
      <c r="AE24" s="42" t="s">
        <v>59</v>
      </c>
      <c r="AF24" s="49">
        <v>1</v>
      </c>
      <c r="AG24" s="57">
        <v>14</v>
      </c>
      <c r="AH24" s="57">
        <v>71</v>
      </c>
      <c r="AI24" s="50">
        <f>+IF(AH24/AG24&lt;120%,(AH24/AG24),120%)</f>
        <v>1.2</v>
      </c>
      <c r="AJ24" s="51">
        <v>1.2</v>
      </c>
      <c r="AK24" s="52" t="s">
        <v>26</v>
      </c>
      <c r="AL24" s="39" t="s">
        <v>26</v>
      </c>
      <c r="AM24" s="53">
        <f t="shared" si="0"/>
        <v>71</v>
      </c>
      <c r="AN24" s="54"/>
      <c r="AO24" s="200"/>
      <c r="AP24" s="458"/>
      <c r="AQ24" s="201">
        <v>9</v>
      </c>
    </row>
    <row r="25" spans="1:47" ht="142.9" customHeight="1" x14ac:dyDescent="0.35">
      <c r="A25" s="439"/>
      <c r="B25" s="250"/>
      <c r="C25" s="416"/>
      <c r="D25" s="442"/>
      <c r="E25" s="111"/>
      <c r="F25" s="114"/>
      <c r="G25" s="117"/>
      <c r="H25" s="120"/>
      <c r="I25" s="447"/>
      <c r="J25" s="442"/>
      <c r="K25" s="126"/>
      <c r="L25" s="62"/>
      <c r="M25" s="85"/>
      <c r="N25" s="128"/>
      <c r="O25" s="78" t="s">
        <v>155</v>
      </c>
      <c r="P25" s="78" t="s">
        <v>160</v>
      </c>
      <c r="Q25" s="78" t="s">
        <v>61</v>
      </c>
      <c r="R25" s="87">
        <v>8</v>
      </c>
      <c r="S25" s="78"/>
      <c r="T25" s="170"/>
      <c r="U25" s="80"/>
      <c r="V25" s="169"/>
      <c r="W25" s="200" t="s">
        <v>124</v>
      </c>
      <c r="X25" s="59"/>
      <c r="Y25" s="44"/>
      <c r="Z25" s="45"/>
      <c r="AA25" s="46"/>
      <c r="AB25" s="47"/>
      <c r="AC25" s="60" t="s">
        <v>160</v>
      </c>
      <c r="AD25" s="42" t="s">
        <v>87</v>
      </c>
      <c r="AE25" s="42" t="s">
        <v>52</v>
      </c>
      <c r="AF25" s="49">
        <v>3</v>
      </c>
      <c r="AG25" s="57">
        <v>1</v>
      </c>
      <c r="AH25" s="57">
        <v>1</v>
      </c>
      <c r="AI25" s="50">
        <f>+IF(AH25/AG25&lt;120%,(AH25/AG25),120%)</f>
        <v>1</v>
      </c>
      <c r="AJ25" s="51">
        <v>1</v>
      </c>
      <c r="AK25" s="52" t="s">
        <v>26</v>
      </c>
      <c r="AL25" s="39" t="s">
        <v>26</v>
      </c>
      <c r="AM25" s="53">
        <f t="shared" si="0"/>
        <v>0.33333333333333331</v>
      </c>
      <c r="AN25" s="54"/>
      <c r="AO25" s="200"/>
      <c r="AP25" s="206">
        <v>5210000000</v>
      </c>
      <c r="AQ25" s="201" t="s">
        <v>85</v>
      </c>
    </row>
    <row r="26" spans="1:47" ht="147.75" customHeight="1" x14ac:dyDescent="0.35">
      <c r="A26" s="439"/>
      <c r="B26" s="250"/>
      <c r="C26" s="416"/>
      <c r="D26" s="442"/>
      <c r="E26" s="162"/>
      <c r="F26" s="67"/>
      <c r="G26" s="68"/>
      <c r="H26" s="163"/>
      <c r="I26" s="447"/>
      <c r="J26" s="442"/>
      <c r="K26" s="75"/>
      <c r="L26" s="164"/>
      <c r="M26" s="165"/>
      <c r="N26" s="78"/>
      <c r="O26" s="87" t="s">
        <v>156</v>
      </c>
      <c r="P26" s="87" t="s">
        <v>88</v>
      </c>
      <c r="Q26" s="87" t="s">
        <v>163</v>
      </c>
      <c r="R26" s="87">
        <v>1</v>
      </c>
      <c r="S26" s="78"/>
      <c r="T26" s="79"/>
      <c r="U26" s="166"/>
      <c r="V26" s="167"/>
      <c r="W26" s="200" t="s">
        <v>125</v>
      </c>
      <c r="X26" s="43"/>
      <c r="Y26" s="44"/>
      <c r="Z26" s="45"/>
      <c r="AA26" s="46"/>
      <c r="AB26" s="47"/>
      <c r="AC26" s="60" t="s">
        <v>88</v>
      </c>
      <c r="AD26" s="42" t="s">
        <v>86</v>
      </c>
      <c r="AE26" s="42" t="s">
        <v>52</v>
      </c>
      <c r="AF26" s="168">
        <v>2</v>
      </c>
      <c r="AG26" s="58">
        <v>1</v>
      </c>
      <c r="AH26" s="58">
        <v>0</v>
      </c>
      <c r="AI26" s="50">
        <v>1.2</v>
      </c>
      <c r="AJ26" s="51">
        <v>1</v>
      </c>
      <c r="AK26" s="52" t="s">
        <v>26</v>
      </c>
      <c r="AL26" s="39" t="s">
        <v>26</v>
      </c>
      <c r="AM26" s="53" t="e">
        <f>+AH26/#REF!</f>
        <v>#REF!</v>
      </c>
      <c r="AN26" s="54"/>
      <c r="AO26" s="200"/>
      <c r="AP26" s="206">
        <v>3746000000</v>
      </c>
      <c r="AQ26" s="201">
        <v>8.9</v>
      </c>
    </row>
    <row r="27" spans="1:47" ht="186.75" customHeight="1" x14ac:dyDescent="0.35">
      <c r="A27" s="439"/>
      <c r="B27" s="250"/>
      <c r="C27" s="416"/>
      <c r="D27" s="442"/>
      <c r="E27" s="159"/>
      <c r="F27" s="160"/>
      <c r="G27" s="161"/>
      <c r="H27" s="122"/>
      <c r="I27" s="447"/>
      <c r="J27" s="442"/>
      <c r="K27" s="69"/>
      <c r="L27" s="70"/>
      <c r="M27" s="71"/>
      <c r="N27" s="105"/>
      <c r="O27" s="87" t="s">
        <v>157</v>
      </c>
      <c r="P27" s="87" t="s">
        <v>160</v>
      </c>
      <c r="Q27" s="87" t="s">
        <v>62</v>
      </c>
      <c r="R27" s="87">
        <v>0.85</v>
      </c>
      <c r="S27" s="78"/>
      <c r="T27" s="79"/>
      <c r="U27" s="166"/>
      <c r="V27" s="167"/>
      <c r="W27" s="200" t="s">
        <v>126</v>
      </c>
      <c r="X27" s="43"/>
      <c r="Y27" s="44"/>
      <c r="Z27" s="45"/>
      <c r="AA27" s="46"/>
      <c r="AB27" s="47"/>
      <c r="AC27" s="60" t="s">
        <v>160</v>
      </c>
      <c r="AD27" s="42" t="s">
        <v>89</v>
      </c>
      <c r="AE27" s="42" t="s">
        <v>63</v>
      </c>
      <c r="AF27" s="168">
        <v>100</v>
      </c>
      <c r="AG27" s="58">
        <v>5</v>
      </c>
      <c r="AH27" s="58">
        <v>3</v>
      </c>
      <c r="AI27" s="50"/>
      <c r="AJ27" s="51">
        <v>0.6</v>
      </c>
      <c r="AK27" s="52" t="s">
        <v>26</v>
      </c>
      <c r="AL27" s="72" t="s">
        <v>26</v>
      </c>
      <c r="AM27" s="53">
        <f>+AH27/AF26</f>
        <v>1.5</v>
      </c>
      <c r="AN27" s="54"/>
      <c r="AO27" s="200"/>
      <c r="AP27" s="42" t="s">
        <v>78</v>
      </c>
      <c r="AQ27" s="201" t="s">
        <v>108</v>
      </c>
    </row>
    <row r="28" spans="1:47" ht="187.5" customHeight="1" thickBot="1" x14ac:dyDescent="0.4">
      <c r="A28" s="439"/>
      <c r="B28" s="251"/>
      <c r="C28" s="416"/>
      <c r="D28" s="442"/>
      <c r="E28" s="191"/>
      <c r="F28" s="192"/>
      <c r="G28" s="193"/>
      <c r="H28" s="122"/>
      <c r="I28" s="447"/>
      <c r="J28" s="442"/>
      <c r="K28" s="69"/>
      <c r="L28" s="70"/>
      <c r="M28" s="71"/>
      <c r="N28" s="105"/>
      <c r="O28" s="128" t="s">
        <v>158</v>
      </c>
      <c r="P28" s="128" t="s">
        <v>160</v>
      </c>
      <c r="Q28" s="128" t="s">
        <v>164</v>
      </c>
      <c r="R28" s="128">
        <v>117</v>
      </c>
      <c r="S28" s="84"/>
      <c r="T28" s="73"/>
      <c r="U28" s="231"/>
      <c r="V28" s="232"/>
      <c r="W28" s="215" t="s">
        <v>127</v>
      </c>
      <c r="X28" s="217"/>
      <c r="Y28" s="233"/>
      <c r="Z28" s="234"/>
      <c r="AA28" s="235"/>
      <c r="AB28" s="236"/>
      <c r="AC28" s="61" t="s">
        <v>160</v>
      </c>
      <c r="AD28" s="216" t="s">
        <v>106</v>
      </c>
      <c r="AE28" s="216" t="s">
        <v>48</v>
      </c>
      <c r="AF28" s="237">
        <v>12</v>
      </c>
      <c r="AG28" s="238">
        <v>2</v>
      </c>
      <c r="AH28" s="238">
        <v>2</v>
      </c>
      <c r="AI28" s="239"/>
      <c r="AJ28" s="240">
        <v>1</v>
      </c>
      <c r="AK28" s="241" t="s">
        <v>26</v>
      </c>
      <c r="AL28" s="242" t="s">
        <v>26</v>
      </c>
      <c r="AM28" s="243">
        <f t="shared" si="0"/>
        <v>0.16666666666666666</v>
      </c>
      <c r="AN28" s="244"/>
      <c r="AO28" s="215"/>
      <c r="AP28" s="245">
        <v>135968894272</v>
      </c>
      <c r="AQ28" s="246" t="s">
        <v>107</v>
      </c>
    </row>
    <row r="29" spans="1:47" ht="241.5" customHeight="1" x14ac:dyDescent="0.35">
      <c r="A29" s="439"/>
      <c r="B29" s="252"/>
      <c r="C29" s="434" t="s">
        <v>165</v>
      </c>
      <c r="D29" s="449"/>
      <c r="E29" s="66"/>
      <c r="F29" s="67"/>
      <c r="G29" s="68"/>
      <c r="H29" s="163"/>
      <c r="I29" s="446" t="s">
        <v>166</v>
      </c>
      <c r="J29" s="449"/>
      <c r="K29" s="75"/>
      <c r="L29" s="76"/>
      <c r="M29" s="77"/>
      <c r="N29" s="78"/>
      <c r="O29" s="78" t="s">
        <v>167</v>
      </c>
      <c r="P29" s="87" t="s">
        <v>66</v>
      </c>
      <c r="Q29" s="78" t="s">
        <v>67</v>
      </c>
      <c r="R29" s="87">
        <v>93.5</v>
      </c>
      <c r="S29" s="78"/>
      <c r="T29" s="79"/>
      <c r="U29" s="80"/>
      <c r="V29" s="81"/>
      <c r="W29" s="257" t="s">
        <v>128</v>
      </c>
      <c r="X29" s="43">
        <v>1</v>
      </c>
      <c r="Y29" s="44"/>
      <c r="Z29" s="45"/>
      <c r="AA29" s="46"/>
      <c r="AB29" s="47"/>
      <c r="AC29" s="60" t="s">
        <v>74</v>
      </c>
      <c r="AD29" s="42" t="s">
        <v>92</v>
      </c>
      <c r="AE29" s="42" t="s">
        <v>63</v>
      </c>
      <c r="AF29" s="49">
        <v>30</v>
      </c>
      <c r="AG29" s="83">
        <v>43.82</v>
      </c>
      <c r="AH29" s="58">
        <v>42.33</v>
      </c>
      <c r="AI29" s="50"/>
      <c r="AJ29" s="51">
        <f>AH29/AG29</f>
        <v>0.965997261524418</v>
      </c>
      <c r="AK29" s="52"/>
      <c r="AL29" s="82"/>
      <c r="AM29" s="53">
        <f t="shared" si="0"/>
        <v>1.411</v>
      </c>
      <c r="AN29" s="54"/>
      <c r="AO29" s="200"/>
      <c r="AP29" s="247" t="s">
        <v>91</v>
      </c>
      <c r="AQ29" s="42" t="s">
        <v>76</v>
      </c>
      <c r="AS29" s="74"/>
    </row>
    <row r="30" spans="1:47" ht="244.5" customHeight="1" x14ac:dyDescent="0.35">
      <c r="A30" s="439"/>
      <c r="B30" s="253"/>
      <c r="C30" s="435"/>
      <c r="D30" s="442"/>
      <c r="E30" s="66"/>
      <c r="F30" s="67"/>
      <c r="G30" s="68"/>
      <c r="H30" s="163"/>
      <c r="I30" s="447"/>
      <c r="J30" s="442"/>
      <c r="K30" s="75"/>
      <c r="L30" s="76"/>
      <c r="M30" s="77"/>
      <c r="N30" s="78"/>
      <c r="O30" s="78" t="s">
        <v>168</v>
      </c>
      <c r="P30" s="87" t="s">
        <v>176</v>
      </c>
      <c r="Q30" s="78" t="s">
        <v>63</v>
      </c>
      <c r="R30" s="87">
        <v>100</v>
      </c>
      <c r="S30" s="78"/>
      <c r="T30" s="79"/>
      <c r="U30" s="80"/>
      <c r="V30" s="81"/>
      <c r="W30" s="257" t="s">
        <v>129</v>
      </c>
      <c r="X30" s="43">
        <v>1</v>
      </c>
      <c r="Y30" s="44"/>
      <c r="Z30" s="45"/>
      <c r="AA30" s="46"/>
      <c r="AB30" s="47"/>
      <c r="AC30" s="60" t="s">
        <v>74</v>
      </c>
      <c r="AD30" s="42" t="s">
        <v>94</v>
      </c>
      <c r="AE30" s="42" t="s">
        <v>93</v>
      </c>
      <c r="AF30" s="104">
        <v>1</v>
      </c>
      <c r="AG30" s="83">
        <v>3</v>
      </c>
      <c r="AH30" s="83">
        <v>1</v>
      </c>
      <c r="AI30" s="50">
        <f>+IF(AH30/AG30&lt;120%,(AH30/AG30),120%)</f>
        <v>0.33333333333333331</v>
      </c>
      <c r="AJ30" s="51">
        <v>0.33</v>
      </c>
      <c r="AK30" s="52" t="s">
        <v>26</v>
      </c>
      <c r="AL30" s="82" t="s">
        <v>26</v>
      </c>
      <c r="AM30" s="53">
        <f t="shared" ref="AM30:AM39" si="1">+AH30/AF30</f>
        <v>1</v>
      </c>
      <c r="AN30" s="54"/>
      <c r="AO30" s="200"/>
      <c r="AP30" s="208">
        <v>1000000000</v>
      </c>
      <c r="AQ30" s="42" t="s">
        <v>80</v>
      </c>
      <c r="AS30" s="74"/>
    </row>
    <row r="31" spans="1:47" ht="207.65" hidden="1" customHeight="1" thickBot="1" x14ac:dyDescent="0.4">
      <c r="A31" s="439"/>
      <c r="B31" s="253"/>
      <c r="C31" s="435"/>
      <c r="D31" s="442"/>
      <c r="E31" s="66"/>
      <c r="F31" s="67"/>
      <c r="G31" s="68"/>
      <c r="H31" s="163"/>
      <c r="I31" s="447"/>
      <c r="J31" s="442"/>
      <c r="K31" s="75"/>
      <c r="L31" s="76"/>
      <c r="M31" s="77"/>
      <c r="N31" s="78"/>
      <c r="O31" s="78"/>
      <c r="P31" s="87" t="s">
        <v>69</v>
      </c>
      <c r="Q31" s="78" t="s">
        <v>63</v>
      </c>
      <c r="R31" s="87">
        <v>100</v>
      </c>
      <c r="S31" s="78"/>
      <c r="T31" s="79"/>
      <c r="U31" s="80"/>
      <c r="V31" s="81"/>
      <c r="W31" s="200" t="s">
        <v>101</v>
      </c>
      <c r="X31" s="43">
        <v>1</v>
      </c>
      <c r="Y31" s="44"/>
      <c r="Z31" s="45"/>
      <c r="AA31" s="46"/>
      <c r="AB31" s="47"/>
      <c r="AC31" s="60" t="s">
        <v>77</v>
      </c>
      <c r="AD31" s="42" t="s">
        <v>78</v>
      </c>
      <c r="AE31" s="42" t="s">
        <v>78</v>
      </c>
      <c r="AF31" s="49" t="s">
        <v>78</v>
      </c>
      <c r="AG31" s="83">
        <v>134.99</v>
      </c>
      <c r="AH31" s="58">
        <v>104.66</v>
      </c>
      <c r="AI31" s="50"/>
      <c r="AJ31" s="248">
        <f>+AH31/AG31</f>
        <v>0.77531669012519433</v>
      </c>
      <c r="AK31" s="52"/>
      <c r="AL31" s="82"/>
      <c r="AM31" s="53" t="e">
        <f t="shared" si="1"/>
        <v>#VALUE!</v>
      </c>
      <c r="AN31" s="54"/>
      <c r="AO31" s="200"/>
      <c r="AP31" s="42" t="s">
        <v>78</v>
      </c>
      <c r="AQ31" s="42">
        <v>9</v>
      </c>
      <c r="AS31" s="74"/>
    </row>
    <row r="32" spans="1:47" ht="174" customHeight="1" x14ac:dyDescent="0.35">
      <c r="A32" s="439"/>
      <c r="B32" s="253"/>
      <c r="C32" s="435"/>
      <c r="D32" s="442"/>
      <c r="E32" s="66"/>
      <c r="F32" s="67"/>
      <c r="G32" s="68"/>
      <c r="H32" s="163"/>
      <c r="I32" s="448"/>
      <c r="J32" s="443"/>
      <c r="K32" s="75"/>
      <c r="L32" s="76"/>
      <c r="M32" s="77"/>
      <c r="N32" s="78"/>
      <c r="O32" s="78" t="s">
        <v>169</v>
      </c>
      <c r="P32" s="87" t="s">
        <v>69</v>
      </c>
      <c r="Q32" s="78" t="s">
        <v>63</v>
      </c>
      <c r="R32" s="87">
        <v>100</v>
      </c>
      <c r="S32" s="78"/>
      <c r="T32" s="79"/>
      <c r="U32" s="80"/>
      <c r="V32" s="81"/>
      <c r="W32" s="200" t="s">
        <v>130</v>
      </c>
      <c r="X32" s="43">
        <v>1</v>
      </c>
      <c r="Y32" s="44"/>
      <c r="Z32" s="45"/>
      <c r="AA32" s="46"/>
      <c r="AB32" s="47"/>
      <c r="AC32" s="60" t="s">
        <v>88</v>
      </c>
      <c r="AD32" s="42" t="s">
        <v>97</v>
      </c>
      <c r="AE32" s="42" t="s">
        <v>48</v>
      </c>
      <c r="AF32" s="168">
        <v>1</v>
      </c>
      <c r="AG32" s="83">
        <v>305.73</v>
      </c>
      <c r="AH32" s="58">
        <v>218.32</v>
      </c>
      <c r="AI32" s="50"/>
      <c r="AJ32" s="51">
        <f>+AH32/AG32</f>
        <v>0.714094135348183</v>
      </c>
      <c r="AK32" s="52"/>
      <c r="AL32" s="82"/>
      <c r="AM32" s="53">
        <f t="shared" si="1"/>
        <v>218.32</v>
      </c>
      <c r="AN32" s="54"/>
      <c r="AO32" s="200"/>
      <c r="AP32" s="459">
        <v>6215000000</v>
      </c>
      <c r="AQ32" s="42">
        <v>16.170000000000002</v>
      </c>
      <c r="AS32" s="74"/>
    </row>
    <row r="33" spans="1:43" ht="211.15" customHeight="1" thickBot="1" x14ac:dyDescent="0.4">
      <c r="A33" s="439"/>
      <c r="B33" s="254"/>
      <c r="C33" s="435"/>
      <c r="D33" s="442"/>
      <c r="E33" s="66"/>
      <c r="F33" s="67"/>
      <c r="G33" s="68"/>
      <c r="H33" s="163"/>
      <c r="I33" s="446" t="s">
        <v>170</v>
      </c>
      <c r="J33" s="449"/>
      <c r="K33" s="86"/>
      <c r="L33" s="76"/>
      <c r="M33" s="77"/>
      <c r="N33" s="87"/>
      <c r="O33" s="87" t="s">
        <v>171</v>
      </c>
      <c r="P33" s="87" t="s">
        <v>64</v>
      </c>
      <c r="Q33" s="78" t="s">
        <v>63</v>
      </c>
      <c r="R33" s="87">
        <v>100</v>
      </c>
      <c r="S33" s="78"/>
      <c r="T33" s="88"/>
      <c r="U33" s="80"/>
      <c r="V33" s="81"/>
      <c r="W33" s="200" t="s">
        <v>131</v>
      </c>
      <c r="X33" s="43">
        <v>1</v>
      </c>
      <c r="Y33" s="44"/>
      <c r="Z33" s="45"/>
      <c r="AA33" s="46"/>
      <c r="AB33" s="47"/>
      <c r="AC33" s="60" t="s">
        <v>88</v>
      </c>
      <c r="AD33" s="42" t="s">
        <v>99</v>
      </c>
      <c r="AE33" s="42" t="s">
        <v>98</v>
      </c>
      <c r="AF33" s="168">
        <v>1</v>
      </c>
      <c r="AG33" s="58">
        <v>1077</v>
      </c>
      <c r="AH33" s="58">
        <v>1077</v>
      </c>
      <c r="AI33" s="50">
        <f>+IF(AH33/AG33&lt;120%,(AH33/AG33),120%)</f>
        <v>1</v>
      </c>
      <c r="AJ33" s="51">
        <v>1</v>
      </c>
      <c r="AK33" s="52" t="s">
        <v>26</v>
      </c>
      <c r="AL33" s="39" t="s">
        <v>26</v>
      </c>
      <c r="AM33" s="53">
        <f t="shared" si="1"/>
        <v>1077</v>
      </c>
      <c r="AN33" s="54"/>
      <c r="AO33" s="200"/>
      <c r="AP33" s="459"/>
      <c r="AQ33" s="42">
        <v>16.170000000000002</v>
      </c>
    </row>
    <row r="34" spans="1:43" ht="216" customHeight="1" x14ac:dyDescent="0.35">
      <c r="A34" s="439"/>
      <c r="B34" s="252"/>
      <c r="C34" s="435"/>
      <c r="D34" s="442"/>
      <c r="E34" s="66"/>
      <c r="F34" s="67"/>
      <c r="G34" s="68"/>
      <c r="H34" s="163"/>
      <c r="I34" s="447"/>
      <c r="J34" s="442"/>
      <c r="K34" s="86"/>
      <c r="L34" s="76"/>
      <c r="M34" s="77"/>
      <c r="N34" s="87"/>
      <c r="O34" s="421" t="s">
        <v>172</v>
      </c>
      <c r="P34" s="87" t="s">
        <v>65</v>
      </c>
      <c r="Q34" s="78" t="s">
        <v>63</v>
      </c>
      <c r="R34" s="87">
        <v>100</v>
      </c>
      <c r="S34" s="78"/>
      <c r="T34" s="88"/>
      <c r="U34" s="80"/>
      <c r="V34" s="81"/>
      <c r="W34" s="200" t="s">
        <v>132</v>
      </c>
      <c r="X34" s="43">
        <v>0.5</v>
      </c>
      <c r="Y34" s="44"/>
      <c r="Z34" s="45"/>
      <c r="AA34" s="46"/>
      <c r="AB34" s="47"/>
      <c r="AC34" s="60" t="s">
        <v>88</v>
      </c>
      <c r="AD34" s="42" t="s">
        <v>103</v>
      </c>
      <c r="AE34" s="42" t="s">
        <v>48</v>
      </c>
      <c r="AF34" s="168">
        <v>5</v>
      </c>
      <c r="AG34" s="58"/>
      <c r="AH34" s="58"/>
      <c r="AI34" s="50"/>
      <c r="AJ34" s="51"/>
      <c r="AK34" s="52"/>
      <c r="AL34" s="39"/>
      <c r="AM34" s="53"/>
      <c r="AN34" s="54"/>
      <c r="AO34" s="200"/>
      <c r="AP34" s="205" t="s">
        <v>78</v>
      </c>
      <c r="AQ34" s="42" t="s">
        <v>102</v>
      </c>
    </row>
    <row r="35" spans="1:43" ht="167.25" hidden="1" customHeight="1" thickBot="1" x14ac:dyDescent="0.4">
      <c r="A35" s="439"/>
      <c r="B35" s="253"/>
      <c r="C35" s="435"/>
      <c r="D35" s="442"/>
      <c r="E35" s="66"/>
      <c r="F35" s="67"/>
      <c r="G35" s="68"/>
      <c r="H35" s="163"/>
      <c r="I35" s="447"/>
      <c r="J35" s="442"/>
      <c r="K35" s="86"/>
      <c r="L35" s="76"/>
      <c r="M35" s="77"/>
      <c r="N35" s="87"/>
      <c r="O35" s="421"/>
      <c r="P35" s="87" t="s">
        <v>45</v>
      </c>
      <c r="Q35" s="78" t="s">
        <v>63</v>
      </c>
      <c r="R35" s="87">
        <v>100</v>
      </c>
      <c r="S35" s="78"/>
      <c r="T35" s="88"/>
      <c r="U35" s="80"/>
      <c r="V35" s="81"/>
      <c r="W35" s="200" t="s">
        <v>101</v>
      </c>
      <c r="X35" s="43">
        <v>0.5</v>
      </c>
      <c r="Y35" s="44"/>
      <c r="Z35" s="45"/>
      <c r="AA35" s="46"/>
      <c r="AB35" s="47"/>
      <c r="AC35" s="60" t="s">
        <v>88</v>
      </c>
      <c r="AD35" s="42" t="s">
        <v>78</v>
      </c>
      <c r="AE35" s="42" t="s">
        <v>78</v>
      </c>
      <c r="AF35" s="168" t="s">
        <v>78</v>
      </c>
      <c r="AG35" s="58"/>
      <c r="AH35" s="58"/>
      <c r="AI35" s="50"/>
      <c r="AJ35" s="51"/>
      <c r="AK35" s="52"/>
      <c r="AL35" s="39"/>
      <c r="AM35" s="53"/>
      <c r="AN35" s="54"/>
      <c r="AO35" s="42"/>
      <c r="AP35" s="205" t="s">
        <v>78</v>
      </c>
      <c r="AQ35" s="42" t="s">
        <v>102</v>
      </c>
    </row>
    <row r="36" spans="1:43" ht="159.75" customHeight="1" x14ac:dyDescent="0.35">
      <c r="A36" s="439"/>
      <c r="B36" s="253"/>
      <c r="C36" s="435"/>
      <c r="D36" s="442"/>
      <c r="E36" s="66"/>
      <c r="F36" s="67"/>
      <c r="G36" s="68"/>
      <c r="H36" s="163"/>
      <c r="I36" s="448"/>
      <c r="J36" s="443"/>
      <c r="K36" s="86"/>
      <c r="L36" s="76"/>
      <c r="M36" s="77"/>
      <c r="N36" s="87"/>
      <c r="O36" s="87" t="s">
        <v>173</v>
      </c>
      <c r="P36" s="87" t="s">
        <v>70</v>
      </c>
      <c r="Q36" s="78" t="s">
        <v>63</v>
      </c>
      <c r="R36" s="87">
        <v>100</v>
      </c>
      <c r="S36" s="78"/>
      <c r="T36" s="88"/>
      <c r="U36" s="80"/>
      <c r="V36" s="81"/>
      <c r="W36" s="200" t="s">
        <v>133</v>
      </c>
      <c r="X36" s="43">
        <v>1</v>
      </c>
      <c r="Y36" s="44"/>
      <c r="Z36" s="45"/>
      <c r="AA36" s="46"/>
      <c r="AB36" s="47"/>
      <c r="AC36" s="60" t="s">
        <v>88</v>
      </c>
      <c r="AD36" s="42" t="s">
        <v>68</v>
      </c>
      <c r="AE36" s="42" t="s">
        <v>63</v>
      </c>
      <c r="AF36" s="168">
        <v>100</v>
      </c>
      <c r="AG36" s="58"/>
      <c r="AH36" s="58"/>
      <c r="AI36" s="50"/>
      <c r="AJ36" s="51"/>
      <c r="AK36" s="52"/>
      <c r="AL36" s="39"/>
      <c r="AM36" s="53"/>
      <c r="AN36" s="54"/>
      <c r="AO36" s="200"/>
      <c r="AP36" s="205" t="s">
        <v>78</v>
      </c>
      <c r="AQ36" s="42">
        <v>16</v>
      </c>
    </row>
    <row r="37" spans="1:43" ht="294" customHeight="1" x14ac:dyDescent="0.35">
      <c r="A37" s="439"/>
      <c r="B37" s="253"/>
      <c r="C37" s="436"/>
      <c r="D37" s="443"/>
      <c r="E37" s="66"/>
      <c r="F37" s="67"/>
      <c r="G37" s="68"/>
      <c r="H37" s="163"/>
      <c r="I37" s="230" t="s">
        <v>174</v>
      </c>
      <c r="J37" s="228"/>
      <c r="K37" s="86"/>
      <c r="L37" s="76"/>
      <c r="M37" s="77"/>
      <c r="N37" s="87"/>
      <c r="O37" s="87" t="s">
        <v>175</v>
      </c>
      <c r="P37" s="87" t="s">
        <v>45</v>
      </c>
      <c r="Q37" s="87" t="s">
        <v>48</v>
      </c>
      <c r="R37" s="87">
        <v>24</v>
      </c>
      <c r="S37" s="78"/>
      <c r="T37" s="88"/>
      <c r="U37" s="80"/>
      <c r="V37" s="81"/>
      <c r="W37" s="200" t="s">
        <v>134</v>
      </c>
      <c r="X37" s="43">
        <v>1</v>
      </c>
      <c r="Y37" s="44"/>
      <c r="Z37" s="45"/>
      <c r="AA37" s="46"/>
      <c r="AB37" s="47"/>
      <c r="AC37" s="60" t="s">
        <v>104</v>
      </c>
      <c r="AD37" s="42" t="s">
        <v>114</v>
      </c>
      <c r="AE37" s="42" t="s">
        <v>48</v>
      </c>
      <c r="AF37" s="168">
        <v>4</v>
      </c>
      <c r="AG37" s="58"/>
      <c r="AH37" s="58"/>
      <c r="AI37" s="50"/>
      <c r="AJ37" s="51"/>
      <c r="AK37" s="52"/>
      <c r="AL37" s="39"/>
      <c r="AM37" s="53"/>
      <c r="AN37" s="54"/>
      <c r="AO37" s="200"/>
      <c r="AP37" s="205" t="s">
        <v>78</v>
      </c>
      <c r="AQ37" s="42">
        <v>8.17</v>
      </c>
    </row>
    <row r="38" spans="1:43" ht="223.5" customHeight="1" x14ac:dyDescent="0.35">
      <c r="A38" s="439"/>
      <c r="B38" s="253"/>
      <c r="C38" s="229"/>
      <c r="D38" s="228"/>
      <c r="E38" s="66"/>
      <c r="F38" s="67"/>
      <c r="G38" s="68"/>
      <c r="H38" s="163"/>
      <c r="I38" s="230"/>
      <c r="J38" s="228"/>
      <c r="K38" s="86"/>
      <c r="L38" s="76"/>
      <c r="M38" s="77"/>
      <c r="N38" s="87"/>
      <c r="O38" s="87"/>
      <c r="P38" s="87"/>
      <c r="Q38" s="87"/>
      <c r="R38" s="87"/>
      <c r="S38" s="78"/>
      <c r="T38" s="88"/>
      <c r="U38" s="80"/>
      <c r="V38" s="81"/>
      <c r="W38" s="200" t="s">
        <v>135</v>
      </c>
      <c r="X38" s="43">
        <v>1</v>
      </c>
      <c r="Y38" s="44"/>
      <c r="Z38" s="45"/>
      <c r="AA38" s="46"/>
      <c r="AB38" s="47"/>
      <c r="AC38" s="60" t="s">
        <v>105</v>
      </c>
      <c r="AD38" s="42" t="s">
        <v>109</v>
      </c>
      <c r="AE38" s="42" t="s">
        <v>63</v>
      </c>
      <c r="AF38" s="168">
        <v>100</v>
      </c>
      <c r="AG38" s="58"/>
      <c r="AH38" s="58"/>
      <c r="AI38" s="50"/>
      <c r="AJ38" s="51"/>
      <c r="AK38" s="52"/>
      <c r="AL38" s="39"/>
      <c r="AM38" s="53"/>
      <c r="AN38" s="54"/>
      <c r="AO38" s="200"/>
      <c r="AP38" s="205" t="s">
        <v>78</v>
      </c>
      <c r="AQ38" s="201">
        <v>16.170000000000002</v>
      </c>
    </row>
    <row r="39" spans="1:43" ht="197.25" customHeight="1" thickBot="1" x14ac:dyDescent="0.4">
      <c r="A39" s="440"/>
      <c r="B39" s="254"/>
      <c r="C39" s="229"/>
      <c r="D39" s="228"/>
      <c r="E39" s="66"/>
      <c r="F39" s="67"/>
      <c r="G39" s="68"/>
      <c r="H39" s="163"/>
      <c r="I39" s="230"/>
      <c r="J39" s="228"/>
      <c r="K39" s="86"/>
      <c r="L39" s="76"/>
      <c r="M39" s="77"/>
      <c r="N39" s="87"/>
      <c r="O39" s="87"/>
      <c r="P39" s="89"/>
      <c r="Q39" s="89"/>
      <c r="R39" s="89"/>
      <c r="S39" s="171"/>
      <c r="T39" s="194"/>
      <c r="U39" s="175"/>
      <c r="V39" s="176"/>
      <c r="W39" s="190" t="s">
        <v>136</v>
      </c>
      <c r="X39" s="91">
        <v>1</v>
      </c>
      <c r="Y39" s="92"/>
      <c r="Z39" s="93"/>
      <c r="AA39" s="94"/>
      <c r="AB39" s="95"/>
      <c r="AC39" s="96" t="s">
        <v>88</v>
      </c>
      <c r="AD39" s="90" t="s">
        <v>100</v>
      </c>
      <c r="AE39" s="90" t="s">
        <v>54</v>
      </c>
      <c r="AF39" s="172">
        <v>1</v>
      </c>
      <c r="AG39" s="173">
        <v>0</v>
      </c>
      <c r="AH39" s="173">
        <v>3</v>
      </c>
      <c r="AI39" s="97" t="e">
        <f>+IF(AH39/AG39&lt;120%,(AH39/AG39),120%)</f>
        <v>#DIV/0!</v>
      </c>
      <c r="AJ39" s="98">
        <v>1.2</v>
      </c>
      <c r="AK39" s="99" t="s">
        <v>26</v>
      </c>
      <c r="AL39" s="174" t="s">
        <v>26</v>
      </c>
      <c r="AM39" s="100">
        <f t="shared" si="1"/>
        <v>3</v>
      </c>
      <c r="AN39" s="101"/>
      <c r="AO39" s="190"/>
      <c r="AP39" s="209" t="s">
        <v>96</v>
      </c>
      <c r="AQ39" s="177">
        <v>16.170000000000002</v>
      </c>
    </row>
    <row r="40" spans="1:43" ht="31" x14ac:dyDescent="0.35">
      <c r="A40" s="437" t="s">
        <v>29</v>
      </c>
      <c r="B40" s="437"/>
      <c r="C40" s="437"/>
      <c r="D40" s="437"/>
      <c r="E40" s="437"/>
      <c r="F40" s="437"/>
      <c r="G40" s="437"/>
      <c r="H40" s="437"/>
      <c r="I40" s="437"/>
      <c r="J40" s="437"/>
      <c r="K40" s="437"/>
      <c r="L40" s="437"/>
      <c r="M40" s="437"/>
      <c r="N40" s="437"/>
      <c r="O40" s="437"/>
      <c r="P40" s="135"/>
      <c r="Q40" s="135"/>
      <c r="R40" s="135"/>
    </row>
    <row r="41" spans="1:43" ht="31" x14ac:dyDescent="0.35">
      <c r="A41" s="429" t="s">
        <v>138</v>
      </c>
      <c r="B41" s="429"/>
      <c r="C41" s="429"/>
      <c r="D41" s="429"/>
      <c r="E41" s="135"/>
      <c r="F41" s="135"/>
      <c r="G41" s="135"/>
      <c r="H41" s="135"/>
      <c r="I41" s="135"/>
      <c r="J41" s="135"/>
      <c r="K41" s="135"/>
      <c r="L41" s="135"/>
      <c r="M41" s="135"/>
      <c r="N41" s="135"/>
      <c r="O41" s="135"/>
      <c r="P41" s="135"/>
      <c r="Q41" s="135"/>
      <c r="R41" s="135"/>
    </row>
    <row r="42" spans="1:43" x14ac:dyDescent="0.35">
      <c r="A42" s="103" t="s">
        <v>137</v>
      </c>
      <c r="AO42" s="102"/>
      <c r="AP42" s="102"/>
      <c r="AQ42" s="102"/>
    </row>
    <row r="43" spans="1:43" x14ac:dyDescent="0.35">
      <c r="A43" s="429" t="s">
        <v>162</v>
      </c>
      <c r="B43" s="429"/>
      <c r="C43" s="429"/>
      <c r="D43" s="429"/>
    </row>
  </sheetData>
  <autoFilter ref="C10:AO39" xr:uid="{0E8F8555-1EAE-49D9-BBA9-1382328AF5D6}">
    <filterColumn colId="32" showButton="0"/>
    <filterColumn colId="33" showButton="0"/>
    <filterColumn colId="34" showButton="0"/>
  </autoFilter>
  <mergeCells count="26">
    <mergeCell ref="A43:D43"/>
    <mergeCell ref="A41:D41"/>
    <mergeCell ref="A3:AQ3"/>
    <mergeCell ref="A4:AQ4"/>
    <mergeCell ref="AI10:AL10"/>
    <mergeCell ref="D11:D19"/>
    <mergeCell ref="I11:I13"/>
    <mergeCell ref="C11:C19"/>
    <mergeCell ref="AP21:AP24"/>
    <mergeCell ref="AP32:AP33"/>
    <mergeCell ref="I20:I28"/>
    <mergeCell ref="J20:J28"/>
    <mergeCell ref="C20:C28"/>
    <mergeCell ref="D20:D28"/>
    <mergeCell ref="J33:J36"/>
    <mergeCell ref="I33:I36"/>
    <mergeCell ref="C29:C37"/>
    <mergeCell ref="A40:O40"/>
    <mergeCell ref="O34:O35"/>
    <mergeCell ref="A11:A39"/>
    <mergeCell ref="J11:J13"/>
    <mergeCell ref="I15:I19"/>
    <mergeCell ref="J15:J19"/>
    <mergeCell ref="I29:I32"/>
    <mergeCell ref="J29:J32"/>
    <mergeCell ref="D29:D37"/>
  </mergeCells>
  <conditionalFormatting sqref="AK11:AK25">
    <cfRule type="expression" dxfId="10" priority="29">
      <formula>+AND(AI11&gt;=70%,AI11&lt;90%)</formula>
    </cfRule>
    <cfRule type="expression" dxfId="9" priority="30">
      <formula>+AND(AG11&lt;&gt;0%,AH11=0%)</formula>
    </cfRule>
    <cfRule type="expression" dxfId="8" priority="31">
      <formula>AI11&gt;=90%</formula>
    </cfRule>
  </conditionalFormatting>
  <conditionalFormatting sqref="AK11:AK39">
    <cfRule type="expression" dxfId="7" priority="7">
      <formula>+AND(AI11&gt;0%,AI11&lt;=69.9999999999999%,AG11&lt;&gt;0%)</formula>
    </cfRule>
    <cfRule type="expression" dxfId="6" priority="8">
      <formula>+AND(AG11=0%,AH11=0%)</formula>
    </cfRule>
  </conditionalFormatting>
  <conditionalFormatting sqref="AK19">
    <cfRule type="expression" dxfId="5" priority="26">
      <formula>+AND(AI19&gt;=70%,AI19&lt;90%)</formula>
    </cfRule>
    <cfRule type="expression" dxfId="4" priority="27">
      <formula>+AND(AG19&lt;&gt;0%,AH19=0%)</formula>
    </cfRule>
    <cfRule type="expression" dxfId="3" priority="28">
      <formula>AI19&gt;=90%</formula>
    </cfRule>
  </conditionalFormatting>
  <conditionalFormatting sqref="AK26:AK39">
    <cfRule type="expression" dxfId="2" priority="9">
      <formula>+AND(AI26&gt;=70%,AI26&lt;90%)</formula>
    </cfRule>
    <cfRule type="expression" dxfId="1" priority="10">
      <formula>+AND(AG26&lt;&gt;0%,AH26=0%)</formula>
    </cfRule>
    <cfRule type="expression" dxfId="0" priority="11">
      <formula>AI26&gt;=90%</formula>
    </cfRule>
  </conditionalFormatting>
  <conditionalFormatting sqref="AN29">
    <cfRule type="iconSet" priority="12">
      <iconSet iconSet="4TrafficLights">
        <cfvo type="percent" val="0"/>
        <cfvo type="num" val="0" gte="0"/>
        <cfvo type="num" val="70"/>
        <cfvo type="num" val="90" gte="0"/>
      </iconSet>
    </cfRule>
  </conditionalFormatting>
  <conditionalFormatting sqref="AN30">
    <cfRule type="iconSet" priority="18">
      <iconSet iconSet="4TrafficLights">
        <cfvo type="percent" val="0"/>
        <cfvo type="num" val="0" gte="0"/>
        <cfvo type="num" val="70"/>
        <cfvo type="num" val="90" gte="0"/>
      </iconSet>
    </cfRule>
  </conditionalFormatting>
  <conditionalFormatting sqref="AN31:AN39 AN11:AN28">
    <cfRule type="iconSet" priority="38">
      <iconSet iconSet="4TrafficLights">
        <cfvo type="percent" val="0"/>
        <cfvo type="num" val="0" gte="0"/>
        <cfvo type="num" val="70"/>
        <cfvo type="num" val="90" gte="0"/>
      </iconSet>
    </cfRule>
  </conditionalFormatting>
  <printOptions horizontalCentered="1"/>
  <pageMargins left="0.25" right="0.25" top="0.75" bottom="0.75" header="0.3" footer="0.3"/>
  <pageSetup paperSize="8" scale="14"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4666F-C05C-47C8-95C7-3BF51B41DAF2}">
  <dimension ref="B3:B6"/>
  <sheetViews>
    <sheetView workbookViewId="0">
      <selection activeCell="C3" sqref="C3"/>
    </sheetView>
  </sheetViews>
  <sheetFormatPr baseColWidth="10" defaultRowHeight="14.5" x14ac:dyDescent="0.35"/>
  <cols>
    <col min="2" max="2" width="28.26953125" customWidth="1"/>
  </cols>
  <sheetData>
    <row r="3" spans="2:2" ht="65" x14ac:dyDescent="0.35">
      <c r="B3" s="136" t="s">
        <v>31</v>
      </c>
    </row>
    <row r="4" spans="2:2" ht="52" x14ac:dyDescent="0.35">
      <c r="B4" s="136" t="s">
        <v>32</v>
      </c>
    </row>
    <row r="5" spans="2:2" ht="39" x14ac:dyDescent="0.35">
      <c r="B5" s="136" t="s">
        <v>33</v>
      </c>
    </row>
    <row r="6" spans="2:2" ht="52" x14ac:dyDescent="0.35">
      <c r="B6" s="136"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2AF1-B9A1-45C6-8668-085BE97B7FF6}">
  <dimension ref="D4:J5"/>
  <sheetViews>
    <sheetView workbookViewId="0">
      <selection activeCell="F5" sqref="F5"/>
    </sheetView>
  </sheetViews>
  <sheetFormatPr baseColWidth="10" defaultRowHeight="14.5" x14ac:dyDescent="0.35"/>
  <cols>
    <col min="4" max="6" width="24.54296875" style="210" customWidth="1"/>
    <col min="7" max="10" width="11.453125" style="210"/>
  </cols>
  <sheetData>
    <row r="4" spans="4:7" x14ac:dyDescent="0.35">
      <c r="D4" s="211" t="s">
        <v>110</v>
      </c>
      <c r="E4" s="211" t="s">
        <v>111</v>
      </c>
      <c r="F4" s="211" t="s">
        <v>17</v>
      </c>
      <c r="G4" s="211" t="s">
        <v>112</v>
      </c>
    </row>
    <row r="5" spans="4:7" ht="81.75" customHeight="1" x14ac:dyDescent="0.35">
      <c r="D5" s="211" t="s">
        <v>44</v>
      </c>
      <c r="E5" s="211" t="s">
        <v>113</v>
      </c>
      <c r="F5" s="211" t="s">
        <v>106</v>
      </c>
      <c r="G5" s="212">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Tablero </vt:lpstr>
      <vt:lpstr>Tablero cc</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Aguilera Wilches</dc:creator>
  <cp:lastModifiedBy>Carolina Largo</cp:lastModifiedBy>
  <dcterms:created xsi:type="dcterms:W3CDTF">2021-01-26T03:18:09Z</dcterms:created>
  <dcterms:modified xsi:type="dcterms:W3CDTF">2024-02-04T22:35:38Z</dcterms:modified>
</cp:coreProperties>
</file>