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anionline.sharepoint.com/sites/LICITACINPBLICARIOMAGDALENA/Documentos compartidos/General/PLIEGO DE CONDICIONES/ADENDA 1/"/>
    </mc:Choice>
  </mc:AlternateContent>
  <xr:revisionPtr revIDLastSave="7" documentId="8_{AD863873-0C7A-40AC-BDDC-EAF086C53A76}" xr6:coauthVersionLast="47" xr6:coauthVersionMax="47" xr10:uidLastSave="{FE2F4ED6-F747-4D03-94C4-F16CEFE64AAB}"/>
  <bookViews>
    <workbookView xWindow="-120" yWindow="-120" windowWidth="20730" windowHeight="11160" xr2:uid="{00000000-000D-0000-FFFF-FFFF00000000}"/>
  </bookViews>
  <sheets>
    <sheet name="Anexo No. 12-Oferta Economica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2" l="1"/>
  <c r="I4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L31" i="2"/>
  <c r="L30" i="2"/>
  <c r="L28" i="2"/>
  <c r="K47" i="2"/>
  <c r="M55" i="2"/>
  <c r="K59" i="2" l="1"/>
  <c r="K76" i="2"/>
  <c r="K53" i="2"/>
  <c r="K75" i="2"/>
  <c r="K52" i="2"/>
  <c r="K69" i="2"/>
  <c r="K51" i="2"/>
  <c r="K68" i="2"/>
  <c r="K67" i="2"/>
  <c r="K61" i="2"/>
  <c r="K60" i="2"/>
  <c r="K74" i="2"/>
  <c r="K50" i="2"/>
  <c r="K73" i="2"/>
  <c r="K65" i="2"/>
  <c r="K57" i="2"/>
  <c r="K49" i="2"/>
  <c r="K66" i="2"/>
  <c r="K58" i="2"/>
  <c r="K72" i="2"/>
  <c r="K64" i="2"/>
  <c r="K56" i="2"/>
  <c r="K48" i="2"/>
  <c r="K71" i="2"/>
  <c r="K63" i="2"/>
  <c r="K55" i="2"/>
  <c r="K70" i="2"/>
  <c r="K62" i="2"/>
  <c r="K54" i="2"/>
  <c r="M53" i="2"/>
  <c r="M47" i="2"/>
  <c r="M75" i="2"/>
  <c r="M70" i="2"/>
  <c r="M67" i="2"/>
  <c r="M61" i="2"/>
  <c r="M59" i="2"/>
  <c r="M54" i="2"/>
  <c r="M51" i="2"/>
  <c r="M69" i="2"/>
  <c r="K40" i="2"/>
  <c r="M62" i="2"/>
  <c r="M76" i="2"/>
  <c r="M68" i="2"/>
  <c r="M60" i="2"/>
  <c r="M52" i="2"/>
  <c r="M74" i="2"/>
  <c r="M66" i="2"/>
  <c r="M58" i="2"/>
  <c r="M50" i="2"/>
  <c r="M73" i="2"/>
  <c r="M65" i="2"/>
  <c r="M57" i="2"/>
  <c r="M49" i="2"/>
  <c r="M72" i="2"/>
  <c r="M64" i="2"/>
  <c r="M56" i="2"/>
  <c r="M48" i="2"/>
  <c r="M71" i="2"/>
  <c r="M63" i="2"/>
  <c r="L39" i="2" l="1"/>
  <c r="O48" i="2"/>
  <c r="P48" i="2" s="1"/>
  <c r="O64" i="2"/>
  <c r="O72" i="2"/>
  <c r="O57" i="2"/>
  <c r="O49" i="2"/>
  <c r="P49" i="2" s="1"/>
  <c r="O50" i="2"/>
  <c r="P50" i="2" s="1"/>
  <c r="O58" i="2"/>
  <c r="O66" i="2"/>
  <c r="O74" i="2"/>
  <c r="O51" i="2"/>
  <c r="P51" i="2" s="1"/>
  <c r="O59" i="2"/>
  <c r="O67" i="2"/>
  <c r="O75" i="2"/>
  <c r="O52" i="2"/>
  <c r="P52" i="2" s="1"/>
  <c r="O60" i="2"/>
  <c r="O68" i="2"/>
  <c r="O76" i="2"/>
  <c r="O65" i="2"/>
  <c r="O53" i="2"/>
  <c r="P53" i="2" s="1"/>
  <c r="O61" i="2"/>
  <c r="O69" i="2"/>
  <c r="O47" i="2"/>
  <c r="P47" i="2" s="1"/>
  <c r="O54" i="2"/>
  <c r="P54" i="2" s="1"/>
  <c r="O62" i="2"/>
  <c r="O70" i="2"/>
  <c r="L40" i="2"/>
  <c r="O55" i="2"/>
  <c r="P55" i="2" s="1"/>
  <c r="O63" i="2"/>
  <c r="O71" i="2"/>
  <c r="O56" i="2"/>
  <c r="O73" i="2"/>
  <c r="P57" i="2" l="1"/>
  <c r="P58" i="2"/>
  <c r="P56" i="2"/>
  <c r="P59" i="2"/>
  <c r="P67" i="2" l="1"/>
  <c r="P65" i="2" l="1"/>
  <c r="P63" i="2"/>
  <c r="P75" i="2"/>
  <c r="P62" i="2"/>
  <c r="P64" i="2"/>
  <c r="P61" i="2"/>
  <c r="P66" i="2"/>
  <c r="P69" i="2" l="1"/>
  <c r="P74" i="2"/>
  <c r="P72" i="2"/>
  <c r="P70" i="2"/>
  <c r="P71" i="2"/>
  <c r="P73" i="2"/>
  <c r="P60" i="2"/>
  <c r="P68" i="2" l="1"/>
  <c r="P76" i="2"/>
  <c r="F79" i="2" l="1"/>
</calcChain>
</file>

<file path=xl/sharedStrings.xml><?xml version="1.0" encoding="utf-8"?>
<sst xmlns="http://schemas.openxmlformats.org/spreadsheetml/2006/main" count="87" uniqueCount="80">
  <si>
    <t>ANEXO No. 12</t>
  </si>
  <si>
    <t>Oferta Económica</t>
  </si>
  <si>
    <t>(insertar fecha)</t>
  </si>
  <si>
    <t>Señores</t>
  </si>
  <si>
    <t>Agencia Nacional de Infraestructura</t>
  </si>
  <si>
    <t>Bogota D.C</t>
  </si>
  <si>
    <t>Referencia</t>
  </si>
  <si>
    <t>Proceso No  VJ-VE-APP-IPB-005-2021</t>
  </si>
  <si>
    <t>Apreciados señores</t>
  </si>
  <si>
    <t>Por la presente, el suscrito actuando en nombre y representación de (insertar nombre Estructura Plural) conformada por (insertar nombre de los miembros de la Estructura Plural)</t>
  </si>
  <si>
    <r>
      <t>y en desarrollo del proceso de referencia, me permito presentar Oferta Económica para el Proyecto de Iniciativa Pública No. VJ-VE-APP-IPB-005-2021</t>
    </r>
    <r>
      <rPr>
        <i/>
        <sz val="11"/>
        <color indexed="8"/>
        <rFont val="Times New Roman"/>
        <family val="1"/>
      </rPr>
      <t xml:space="preserve">, </t>
    </r>
    <r>
      <rPr>
        <sz val="11"/>
        <color theme="1"/>
        <rFont val="Times New Roman"/>
        <family val="1"/>
      </rPr>
      <t>en los siguientes términos :</t>
    </r>
  </si>
  <si>
    <t>COMPONENTE</t>
  </si>
  <si>
    <t>Descripción</t>
  </si>
  <si>
    <t>Valor limite</t>
  </si>
  <si>
    <t>Porcentaje de descuento ofertado</t>
  </si>
  <si>
    <t>Valor</t>
  </si>
  <si>
    <t>COMPONENTE A</t>
  </si>
  <si>
    <r>
      <rPr>
        <b/>
        <sz val="11"/>
        <color indexed="8"/>
        <rFont val="Times New Roman"/>
        <family val="1"/>
      </rPr>
      <t>[Valor de la Oferta]</t>
    </r>
    <r>
      <rPr>
        <sz val="11"/>
        <color theme="1"/>
        <rFont val="Times New Roman"/>
        <family val="1"/>
      </rPr>
      <t xml:space="preserve"> -Expresado como un valor semestral en Pesos del Mes de Referencia.</t>
    </r>
  </si>
  <si>
    <t>Indicar la proporción del Componente asociada al comportamiento del Dólar (%USDA) sin exceder el porcentaje máximo señalado en el numeral 5.2.3 del Pliego de Condiciones</t>
  </si>
  <si>
    <t>COMPONENTE B</t>
  </si>
  <si>
    <t>COMPONENTE C</t>
  </si>
  <si>
    <r>
      <rPr>
        <b/>
        <sz val="11"/>
        <color indexed="8"/>
        <rFont val="Times New Roman"/>
        <family val="1"/>
      </rPr>
      <t>[Valor de la Oferta]</t>
    </r>
    <r>
      <rPr>
        <sz val="11"/>
        <color theme="1"/>
        <rFont val="Times New Roman"/>
        <family val="1"/>
      </rPr>
      <t xml:space="preserve"> -Expresado como un valor total en Pesos del Mes de Referencia.</t>
    </r>
  </si>
  <si>
    <t>Indicar la proporción del Componente asociada al comportamiento del Dólar (%USDC) sin exceder el valor máximo señalado en el numeral 5.2.3 del Pliego de Condiciones</t>
  </si>
  <si>
    <t>Los siguientes valores no deben ser modificados</t>
  </si>
  <si>
    <t>COMPONENTE D</t>
  </si>
  <si>
    <t>Expresado como un valor total en Pesos del Mes de Referencia</t>
  </si>
  <si>
    <t>COMPONENTE E</t>
  </si>
  <si>
    <t>Expresado como un valor semestral Pesos del Mes de Referencia</t>
  </si>
  <si>
    <t>TDI</t>
  </si>
  <si>
    <t xml:space="preserve">Semestre </t>
  </si>
  <si>
    <t>Valor semestral limite Componente A</t>
  </si>
  <si>
    <t>Valor semestral maximo del Componente A ofertado en pesos de diciembre de 2020</t>
  </si>
  <si>
    <t>Valor semestral limite Componente B</t>
  </si>
  <si>
    <t>Valor semestral maximo del Componente B ofertado en pesos de diciembre de 2020</t>
  </si>
  <si>
    <t>Valor semestral limite Componente C</t>
  </si>
  <si>
    <t>Valor semestral maximo del Componente C ofertado en pesos de diciembre de 2020</t>
  </si>
  <si>
    <t>Valor semestral limite Componente D</t>
  </si>
  <si>
    <t>Valor semestral maximo del Componente D ofertado en pesos de diciembre de 2020</t>
  </si>
  <si>
    <t>Valor semestral limite Componente E</t>
  </si>
  <si>
    <t>Valor semestral maximo del Componente E ofertado en pesos de diciembre de 2020</t>
  </si>
  <si>
    <t>Total</t>
  </si>
  <si>
    <t>30 de junio de 2023</t>
  </si>
  <si>
    <t>31 de diciembre de 2023</t>
  </si>
  <si>
    <t>30 de junio de 2024</t>
  </si>
  <si>
    <t>31 de diciembre de 2024</t>
  </si>
  <si>
    <t>30 de junio de 2025</t>
  </si>
  <si>
    <t>31 de diciembre de 2025</t>
  </si>
  <si>
    <t>30 de junio de 2026</t>
  </si>
  <si>
    <t>31 de diciembre de 2026</t>
  </si>
  <si>
    <t>30 de junio de 2027</t>
  </si>
  <si>
    <t>31 de diciembre de 2027</t>
  </si>
  <si>
    <t>30 de junio de 2028</t>
  </si>
  <si>
    <t>31 de diciembre de 2028</t>
  </si>
  <si>
    <t>30 de junio de 2029</t>
  </si>
  <si>
    <t>31 de diciembre de 2029</t>
  </si>
  <si>
    <t>30 de junio de 2030</t>
  </si>
  <si>
    <t>31 de diciembre de 2030</t>
  </si>
  <si>
    <t>30 de junio de 2031</t>
  </si>
  <si>
    <t>31 de diciembre de 2031</t>
  </si>
  <si>
    <t>30 de junio de 2032</t>
  </si>
  <si>
    <t>31 de diciembre de 2032</t>
  </si>
  <si>
    <t>30 de junio de 2033</t>
  </si>
  <si>
    <t>31 de diciembre de 2033</t>
  </si>
  <si>
    <t>30 de junio de 2034</t>
  </si>
  <si>
    <t>31 de diciembre de 2034</t>
  </si>
  <si>
    <t>30 de junio de 2035</t>
  </si>
  <si>
    <t>31 de diciembre de 2035</t>
  </si>
  <si>
    <t>30 de junio de 2036</t>
  </si>
  <si>
    <t>31 de diciembre de 2036</t>
  </si>
  <si>
    <t>30 de junio de 2037</t>
  </si>
  <si>
    <t>31 de diciembre de 2037</t>
  </si>
  <si>
    <t>VALOR OFERTA ECONÓMICA</t>
  </si>
  <si>
    <t>Nota 1: Las unicas celdas que podran ser modifcadas son las celdas que se encuentran en color gris</t>
  </si>
  <si>
    <t>Nota 2: El descuento realizado al Componente C será aplicado de igual forma al Componente D y al Componente E</t>
  </si>
  <si>
    <t>Nota 3: La Oferta Económica en ningún caso podrá ser superior al Valor Máximo de la Oferta Económica, en los términos descritos en el Pliego de Condiciones.</t>
  </si>
  <si>
    <t>Nota 4: El porcentaje ofertado deberá corresponder a un porcentaje con dos decimales unicamente (0,00%), utilizando el formato del software Microsoft Excel “Porcentaje”. No se tendran en cuenta decimales adicionales y por lo tanto no se realizará ningun tipo de redondeo al segundo decimal.</t>
  </si>
  <si>
    <t>Nombre</t>
  </si>
  <si>
    <t>Identificación</t>
  </si>
  <si>
    <t>Cargo</t>
  </si>
  <si>
    <t>Nota 5: La  porción solicitada en Dólares será aplicada en la misma proporción para todos los semestres indicados en la tabla contenida en esta oferta económica.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</si>
</sst>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\ _€_-;\-* #,##0\ _€_-;_-* &quot;-&quot;\ _€_-;_-@_-"/>
    <numFmt numFmtId="165" formatCode="&quot;$&quot;\ #,##0"/>
    <numFmt numFmtId="166" formatCode="0.0000%"/>
    <numFmt numFmtId="167" formatCode="0.000%"/>
    <numFmt numFmtId="168" formatCode="0.00000%"/>
    <numFmt numFmtId="169" formatCode="0.0000000%"/>
    <numFmt numFmtId="170" formatCode="0.0000000000%"/>
    <numFmt numFmtId="171" formatCode="&quot;$&quot;\ #,##0.000"/>
    <numFmt numFmtId="172" formatCode="&quot;$&quot;\ #,##0.00"/>
    <numFmt numFmtId="173" formatCode="#,##0.0"/>
    <numFmt numFmtId="174" formatCode="0.0000000000000000000000%"/>
    <numFmt numFmtId="175" formatCode="_-&quot;$&quot;* #,##0_-;\-&quot;$&quot;* #,##0_-;_-&quot;$&quot;* &quot;-&quot;_-;_-@_-"/>
    <numFmt numFmtId="176" formatCode="0.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u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4" fillId="2" borderId="5" xfId="0" applyFont="1" applyFill="1" applyBorder="1" applyProtection="1"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0" fontId="5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4" fillId="2" borderId="12" xfId="0" applyFont="1" applyFill="1" applyBorder="1"/>
    <xf numFmtId="165" fontId="4" fillId="2" borderId="12" xfId="0" applyNumberFormat="1" applyFont="1" applyFill="1" applyBorder="1"/>
    <xf numFmtId="0" fontId="4" fillId="2" borderId="0" xfId="0" applyFont="1" applyFill="1"/>
    <xf numFmtId="0" fontId="2" fillId="0" borderId="13" xfId="0" applyFont="1" applyBorder="1" applyAlignment="1">
      <alignment vertical="center" wrapText="1"/>
    </xf>
    <xf numFmtId="166" fontId="4" fillId="2" borderId="0" xfId="0" applyNumberFormat="1" applyFont="1" applyFill="1"/>
    <xf numFmtId="169" fontId="4" fillId="2" borderId="0" xfId="0" applyNumberFormat="1" applyFont="1" applyFill="1" applyAlignment="1">
      <alignment horizontal="left" indent="2"/>
    </xf>
    <xf numFmtId="173" fontId="5" fillId="2" borderId="9" xfId="2" applyNumberFormat="1" applyFont="1" applyFill="1" applyBorder="1" applyAlignment="1" applyProtection="1">
      <alignment horizontal="center" vertical="center" wrapText="1"/>
    </xf>
    <xf numFmtId="175" fontId="3" fillId="0" borderId="13" xfId="0" applyNumberFormat="1" applyFont="1" applyBorder="1" applyAlignment="1">
      <alignment horizontal="center" vertical="center" wrapText="1"/>
    </xf>
    <xf numFmtId="10" fontId="5" fillId="4" borderId="12" xfId="2" applyNumberFormat="1" applyFont="1" applyFill="1" applyBorder="1" applyProtection="1">
      <protection locked="0"/>
    </xf>
    <xf numFmtId="172" fontId="5" fillId="2" borderId="12" xfId="1" applyNumberFormat="1" applyFont="1" applyFill="1" applyBorder="1" applyAlignment="1" applyProtection="1">
      <alignment vertical="center" wrapText="1"/>
    </xf>
    <xf numFmtId="0" fontId="4" fillId="0" borderId="0" xfId="0" applyFont="1"/>
    <xf numFmtId="0" fontId="4" fillId="2" borderId="4" xfId="0" applyFont="1" applyFill="1" applyBorder="1"/>
    <xf numFmtId="0" fontId="4" fillId="2" borderId="5" xfId="0" applyFont="1" applyFill="1" applyBorder="1"/>
    <xf numFmtId="0" fontId="5" fillId="2" borderId="12" xfId="0" applyFont="1" applyFill="1" applyBorder="1" applyAlignment="1">
      <alignment horizontal="center"/>
    </xf>
    <xf numFmtId="165" fontId="5" fillId="0" borderId="10" xfId="1" applyNumberFormat="1" applyFont="1" applyFill="1" applyBorder="1" applyAlignment="1" applyProtection="1">
      <alignment vertical="center" wrapText="1"/>
    </xf>
    <xf numFmtId="165" fontId="5" fillId="0" borderId="12" xfId="1" applyNumberFormat="1" applyFont="1" applyFill="1" applyBorder="1" applyAlignment="1" applyProtection="1">
      <alignment vertical="center" wrapText="1"/>
    </xf>
    <xf numFmtId="165" fontId="4" fillId="2" borderId="5" xfId="1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0" fontId="5" fillId="0" borderId="12" xfId="2" applyNumberFormat="1" applyFont="1" applyBorder="1" applyAlignment="1" applyProtection="1">
      <alignment vertical="center"/>
    </xf>
    <xf numFmtId="4" fontId="4" fillId="2" borderId="0" xfId="0" applyNumberFormat="1" applyFont="1" applyFill="1"/>
    <xf numFmtId="172" fontId="4" fillId="2" borderId="5" xfId="0" applyNumberFormat="1" applyFont="1" applyFill="1" applyBorder="1"/>
    <xf numFmtId="168" fontId="4" fillId="0" borderId="0" xfId="2" applyNumberFormat="1" applyFont="1" applyProtection="1"/>
    <xf numFmtId="170" fontId="4" fillId="0" borderId="0" xfId="2" applyNumberFormat="1" applyFont="1" applyProtection="1"/>
    <xf numFmtId="9" fontId="4" fillId="0" borderId="0" xfId="2" applyFont="1" applyFill="1" applyProtection="1"/>
    <xf numFmtId="166" fontId="4" fillId="0" borderId="0" xfId="0" applyNumberFormat="1" applyFont="1"/>
    <xf numFmtId="174" fontId="4" fillId="2" borderId="0" xfId="2" applyNumberFormat="1" applyFont="1" applyFill="1" applyBorder="1" applyProtection="1"/>
    <xf numFmtId="167" fontId="4" fillId="0" borderId="0" xfId="0" applyNumberFormat="1" applyFont="1"/>
    <xf numFmtId="171" fontId="4" fillId="0" borderId="0" xfId="0" applyNumberFormat="1" applyFont="1"/>
    <xf numFmtId="169" fontId="4" fillId="2" borderId="0" xfId="0" applyNumberFormat="1" applyFont="1" applyFill="1"/>
    <xf numFmtId="168" fontId="4" fillId="2" borderId="0" xfId="2" applyNumberFormat="1" applyFont="1" applyFill="1" applyBorder="1" applyProtection="1"/>
    <xf numFmtId="176" fontId="4" fillId="2" borderId="0" xfId="2" applyNumberFormat="1" applyFont="1" applyFill="1" applyBorder="1" applyProtection="1"/>
    <xf numFmtId="168" fontId="4" fillId="2" borderId="0" xfId="2" applyNumberFormat="1" applyFont="1" applyFill="1" applyProtection="1"/>
    <xf numFmtId="0" fontId="8" fillId="2" borderId="0" xfId="0" applyFont="1" applyFill="1"/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5" fontId="4" fillId="0" borderId="9" xfId="1" applyNumberFormat="1" applyFont="1" applyFill="1" applyBorder="1" applyAlignment="1" applyProtection="1">
      <alignment horizontal="center" vertical="center" wrapText="1"/>
    </xf>
    <xf numFmtId="165" fontId="4" fillId="0" borderId="11" xfId="1" applyNumberFormat="1" applyFont="1" applyFill="1" applyBorder="1" applyAlignment="1" applyProtection="1">
      <alignment horizontal="center" vertical="center" wrapText="1"/>
    </xf>
    <xf numFmtId="9" fontId="5" fillId="4" borderId="9" xfId="2" applyFont="1" applyFill="1" applyBorder="1" applyAlignment="1" applyProtection="1">
      <alignment horizontal="center" vertical="center" wrapText="1"/>
      <protection locked="0"/>
    </xf>
    <xf numFmtId="9" fontId="5" fillId="4" borderId="10" xfId="2" applyFont="1" applyFill="1" applyBorder="1" applyAlignment="1" applyProtection="1">
      <alignment horizontal="center" vertical="center" wrapText="1"/>
      <protection locked="0"/>
    </xf>
    <xf numFmtId="9" fontId="5" fillId="4" borderId="11" xfId="2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166" fontId="4" fillId="2" borderId="12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9" fontId="5" fillId="2" borderId="9" xfId="2" applyFont="1" applyFill="1" applyBorder="1" applyAlignment="1" applyProtection="1">
      <alignment horizontal="center" vertical="center" wrapText="1"/>
    </xf>
    <xf numFmtId="9" fontId="5" fillId="2" borderId="10" xfId="2" applyFont="1" applyFill="1" applyBorder="1" applyAlignment="1" applyProtection="1">
      <alignment horizontal="center" vertical="center" wrapText="1"/>
    </xf>
    <xf numFmtId="9" fontId="5" fillId="2" borderId="11" xfId="2" applyFont="1" applyFill="1" applyBorder="1" applyAlignment="1" applyProtection="1">
      <alignment horizontal="center" vertical="center" wrapText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296C9-AA17-4FFA-8E37-91984D29BA66}">
  <dimension ref="B1:Y92"/>
  <sheetViews>
    <sheetView tabSelected="1" topLeftCell="A25" zoomScale="85" zoomScaleNormal="85" workbookViewId="0">
      <selection activeCell="H29" sqref="H29:I29"/>
    </sheetView>
  </sheetViews>
  <sheetFormatPr baseColWidth="10" defaultColWidth="9.140625" defaultRowHeight="15" x14ac:dyDescent="0.25"/>
  <cols>
    <col min="1" max="1" width="5.42578125" style="4" customWidth="1"/>
    <col min="2" max="3" width="11.42578125" style="4" customWidth="1"/>
    <col min="4" max="4" width="11.5703125" style="4" customWidth="1"/>
    <col min="5" max="5" width="31.42578125" style="4" bestFit="1" customWidth="1"/>
    <col min="6" max="6" width="23.85546875" style="4" customWidth="1"/>
    <col min="7" max="7" width="16" style="4" bestFit="1" customWidth="1"/>
    <col min="8" max="8" width="20.5703125" style="4" bestFit="1" customWidth="1"/>
    <col min="9" max="9" width="16.140625" style="4" bestFit="1" customWidth="1"/>
    <col min="10" max="10" width="23.42578125" style="4" customWidth="1"/>
    <col min="11" max="11" width="39.140625" style="4" bestFit="1" customWidth="1"/>
    <col min="12" max="12" width="30" style="4" bestFit="1" customWidth="1"/>
    <col min="13" max="13" width="19.7109375" style="4" bestFit="1" customWidth="1"/>
    <col min="14" max="14" width="15.140625" style="4" bestFit="1" customWidth="1"/>
    <col min="15" max="15" width="20.140625" style="4" bestFit="1" customWidth="1"/>
    <col min="16" max="17" width="19.140625" style="4" customWidth="1"/>
    <col min="18" max="18" width="9.140625" style="4"/>
    <col min="19" max="19" width="17.85546875" style="4" customWidth="1"/>
    <col min="20" max="20" width="14" style="4" bestFit="1" customWidth="1"/>
    <col min="21" max="22" width="9.140625" style="4"/>
    <col min="23" max="23" width="9.85546875" style="4" bestFit="1" customWidth="1"/>
    <col min="24" max="24" width="9.140625" style="4"/>
    <col min="25" max="25" width="16" style="4" bestFit="1" customWidth="1"/>
    <col min="26" max="16384" width="9.140625" style="4"/>
  </cols>
  <sheetData>
    <row r="1" spans="2:17" s="25" customFormat="1" x14ac:dyDescent="0.25"/>
    <row r="2" spans="2:17" s="25" customFormat="1" x14ac:dyDescent="0.25"/>
    <row r="3" spans="2:17" x14ac:dyDescent="0.25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2:17" x14ac:dyDescent="0.2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2:17" x14ac:dyDescent="0.25">
      <c r="B5" s="48" t="s">
        <v>0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8"/>
    </row>
    <row r="6" spans="2:17" x14ac:dyDescent="0.25">
      <c r="B6" s="48" t="s">
        <v>1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8"/>
    </row>
    <row r="7" spans="2:17" x14ac:dyDescent="0.25">
      <c r="B7" s="48" t="s">
        <v>2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8"/>
    </row>
    <row r="8" spans="2:17" x14ac:dyDescent="0.2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7"/>
    </row>
    <row r="9" spans="2:17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7"/>
    </row>
    <row r="10" spans="2:17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7"/>
    </row>
    <row r="11" spans="2:17" x14ac:dyDescent="0.25">
      <c r="B11" s="5"/>
      <c r="C11" s="6" t="s">
        <v>3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7"/>
    </row>
    <row r="12" spans="2:17" x14ac:dyDescent="0.25">
      <c r="B12" s="5"/>
      <c r="C12" s="9" t="s">
        <v>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7"/>
    </row>
    <row r="13" spans="2:17" x14ac:dyDescent="0.25">
      <c r="B13" s="5"/>
      <c r="C13" s="6" t="s">
        <v>5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7"/>
    </row>
    <row r="14" spans="2:17" x14ac:dyDescent="0.2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7"/>
    </row>
    <row r="15" spans="2:17" x14ac:dyDescent="0.2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7"/>
    </row>
    <row r="16" spans="2:17" x14ac:dyDescent="0.25">
      <c r="B16" s="5"/>
      <c r="C16" s="6" t="s">
        <v>6</v>
      </c>
      <c r="D16" s="6"/>
      <c r="E16" s="6" t="s">
        <v>7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7"/>
    </row>
    <row r="17" spans="2:17" x14ac:dyDescent="0.25">
      <c r="B17" s="5"/>
      <c r="C17" s="6"/>
      <c r="D17" s="6"/>
      <c r="E17" s="6" t="s">
        <v>1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7"/>
    </row>
    <row r="18" spans="2:17" x14ac:dyDescent="0.25"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7"/>
    </row>
    <row r="19" spans="2:17" x14ac:dyDescent="0.25"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</row>
    <row r="20" spans="2:17" x14ac:dyDescent="0.25">
      <c r="B20" s="5"/>
      <c r="C20" s="6" t="s">
        <v>8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2:17" x14ac:dyDescent="0.25"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"/>
    </row>
    <row r="22" spans="2:17" ht="15.75" customHeight="1" x14ac:dyDescent="0.25">
      <c r="B22" s="5"/>
      <c r="C22" s="6" t="s">
        <v>9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</row>
    <row r="23" spans="2:17" x14ac:dyDescent="0.25">
      <c r="B23" s="5"/>
      <c r="C23" s="6" t="s">
        <v>10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7"/>
    </row>
    <row r="24" spans="2:17" s="25" customFormat="1" x14ac:dyDescent="0.25">
      <c r="B24" s="2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27"/>
    </row>
    <row r="25" spans="2:17" s="25" customFormat="1" x14ac:dyDescent="0.25">
      <c r="B25" s="2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27"/>
    </row>
    <row r="26" spans="2:17" s="25" customFormat="1" x14ac:dyDescent="0.25">
      <c r="B26" s="2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27"/>
    </row>
    <row r="27" spans="2:17" s="25" customFormat="1" x14ac:dyDescent="0.25">
      <c r="B27" s="26"/>
      <c r="C27" s="17"/>
      <c r="D27" s="17"/>
      <c r="E27" s="63" t="s">
        <v>11</v>
      </c>
      <c r="F27" s="63"/>
      <c r="G27" s="63"/>
      <c r="H27" s="63" t="s">
        <v>12</v>
      </c>
      <c r="I27" s="63"/>
      <c r="J27" s="28" t="s">
        <v>13</v>
      </c>
      <c r="K27" s="28" t="s">
        <v>14</v>
      </c>
      <c r="L27" s="28" t="s">
        <v>15</v>
      </c>
      <c r="M27" s="17"/>
      <c r="N27" s="17"/>
      <c r="O27" s="17"/>
      <c r="P27" s="17"/>
      <c r="Q27" s="27"/>
    </row>
    <row r="28" spans="2:17" s="25" customFormat="1" ht="79.349999999999994" customHeight="1" x14ac:dyDescent="0.25">
      <c r="B28" s="26"/>
      <c r="C28" s="17"/>
      <c r="D28" s="17"/>
      <c r="E28" s="50" t="s">
        <v>16</v>
      </c>
      <c r="F28" s="51"/>
      <c r="G28" s="52"/>
      <c r="H28" s="56" t="s">
        <v>17</v>
      </c>
      <c r="I28" s="57"/>
      <c r="J28" s="29">
        <v>32386041000</v>
      </c>
      <c r="K28" s="23">
        <v>0</v>
      </c>
      <c r="L28" s="30">
        <f>J28*(1-K28)</f>
        <v>32386041000</v>
      </c>
      <c r="M28" s="17"/>
      <c r="N28" s="17"/>
      <c r="O28" s="17"/>
      <c r="P28" s="17"/>
      <c r="Q28" s="31"/>
    </row>
    <row r="29" spans="2:17" s="25" customFormat="1" ht="79.349999999999994" customHeight="1" x14ac:dyDescent="0.25">
      <c r="B29" s="26"/>
      <c r="C29" s="17"/>
      <c r="D29" s="17"/>
      <c r="E29" s="53"/>
      <c r="F29" s="54"/>
      <c r="G29" s="55"/>
      <c r="H29" s="58" t="s">
        <v>18</v>
      </c>
      <c r="I29" s="59"/>
      <c r="J29" s="60">
        <v>0</v>
      </c>
      <c r="K29" s="61"/>
      <c r="L29" s="62"/>
      <c r="M29" s="17"/>
      <c r="N29" s="17"/>
      <c r="O29" s="17"/>
      <c r="P29" s="17"/>
      <c r="Q29" s="31"/>
    </row>
    <row r="30" spans="2:17" s="25" customFormat="1" ht="77.099999999999994" customHeight="1" x14ac:dyDescent="0.25">
      <c r="B30" s="26"/>
      <c r="C30" s="17"/>
      <c r="D30" s="17"/>
      <c r="E30" s="64" t="s">
        <v>19</v>
      </c>
      <c r="F30" s="64"/>
      <c r="G30" s="64"/>
      <c r="H30" s="56" t="s">
        <v>17</v>
      </c>
      <c r="I30" s="57"/>
      <c r="J30" s="29">
        <v>8612463000</v>
      </c>
      <c r="K30" s="23">
        <v>0</v>
      </c>
      <c r="L30" s="30">
        <f>J30*(1-K30)</f>
        <v>8612463000</v>
      </c>
      <c r="M30" s="17"/>
      <c r="N30" s="17"/>
      <c r="O30" s="17"/>
      <c r="P30" s="17"/>
      <c r="Q30" s="31"/>
    </row>
    <row r="31" spans="2:17" s="25" customFormat="1" ht="76.349999999999994" customHeight="1" x14ac:dyDescent="0.25">
      <c r="B31" s="26"/>
      <c r="C31" s="17"/>
      <c r="D31" s="17"/>
      <c r="E31" s="50" t="s">
        <v>20</v>
      </c>
      <c r="F31" s="51"/>
      <c r="G31" s="52"/>
      <c r="H31" s="56" t="s">
        <v>21</v>
      </c>
      <c r="I31" s="57"/>
      <c r="J31" s="29">
        <v>498697364000</v>
      </c>
      <c r="K31" s="23">
        <v>0</v>
      </c>
      <c r="L31" s="30">
        <f>J31*(1-K31)</f>
        <v>498697364000</v>
      </c>
      <c r="M31" s="17"/>
      <c r="N31" s="17"/>
      <c r="O31" s="17"/>
      <c r="P31" s="17"/>
      <c r="Q31" s="31"/>
    </row>
    <row r="32" spans="2:17" s="25" customFormat="1" ht="76.349999999999994" customHeight="1" x14ac:dyDescent="0.25">
      <c r="B32" s="26"/>
      <c r="C32" s="17"/>
      <c r="D32" s="17"/>
      <c r="E32" s="53"/>
      <c r="F32" s="54"/>
      <c r="G32" s="55"/>
      <c r="H32" s="58" t="s">
        <v>22</v>
      </c>
      <c r="I32" s="59"/>
      <c r="J32" s="68">
        <v>0</v>
      </c>
      <c r="K32" s="69"/>
      <c r="L32" s="70"/>
      <c r="M32" s="17"/>
      <c r="N32" s="17"/>
      <c r="O32" s="17"/>
      <c r="P32" s="17"/>
      <c r="Q32" s="31"/>
    </row>
    <row r="33" spans="2:23" s="25" customFormat="1" x14ac:dyDescent="0.25">
      <c r="B33" s="26"/>
      <c r="C33" s="17"/>
      <c r="D33" s="17"/>
      <c r="E33" s="32"/>
      <c r="F33" s="32"/>
      <c r="G33" s="32"/>
      <c r="H33" s="17"/>
      <c r="I33" s="17"/>
      <c r="J33" s="17"/>
      <c r="L33" s="17"/>
      <c r="M33" s="17"/>
      <c r="N33" s="17"/>
      <c r="O33" s="17"/>
      <c r="P33" s="17"/>
      <c r="Q33" s="31"/>
    </row>
    <row r="34" spans="2:23" s="25" customFormat="1" x14ac:dyDescent="0.25">
      <c r="B34" s="26"/>
      <c r="C34" s="17"/>
      <c r="D34" s="17"/>
      <c r="E34" s="32"/>
      <c r="F34" s="32"/>
      <c r="G34" s="32"/>
      <c r="H34" s="17"/>
      <c r="I34" s="17"/>
      <c r="J34" s="17"/>
      <c r="K34" s="17"/>
      <c r="L34" s="17"/>
      <c r="M34" s="45"/>
      <c r="N34" s="44"/>
      <c r="O34" s="17"/>
      <c r="P34" s="17"/>
      <c r="Q34" s="31"/>
    </row>
    <row r="35" spans="2:23" s="25" customFormat="1" x14ac:dyDescent="0.25">
      <c r="B35" s="26"/>
      <c r="C35" s="17"/>
      <c r="D35" s="17"/>
      <c r="E35" s="32"/>
      <c r="F35" s="32"/>
      <c r="G35" s="32"/>
      <c r="H35" s="17"/>
      <c r="I35" s="17"/>
      <c r="J35" s="17"/>
      <c r="K35" s="17"/>
      <c r="L35" s="17"/>
      <c r="M35" s="17"/>
      <c r="N35" s="17"/>
      <c r="O35" s="17"/>
      <c r="P35" s="17"/>
      <c r="Q35" s="31"/>
    </row>
    <row r="36" spans="2:23" s="25" customFormat="1" x14ac:dyDescent="0.25">
      <c r="B36" s="26"/>
      <c r="C36" s="17" t="s">
        <v>23</v>
      </c>
      <c r="D36" s="17"/>
      <c r="E36" s="32"/>
      <c r="F36" s="32"/>
      <c r="G36" s="32"/>
      <c r="H36" s="17"/>
      <c r="I36" s="17"/>
      <c r="J36" s="17"/>
      <c r="K36" s="17"/>
      <c r="L36" s="17"/>
      <c r="M36" s="17"/>
      <c r="N36" s="17"/>
      <c r="O36" s="17"/>
      <c r="P36" s="17"/>
      <c r="Q36" s="31"/>
    </row>
    <row r="37" spans="2:23" s="25" customFormat="1" x14ac:dyDescent="0.25">
      <c r="B37" s="2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27"/>
    </row>
    <row r="38" spans="2:23" s="25" customFormat="1" x14ac:dyDescent="0.25">
      <c r="B38" s="26"/>
      <c r="C38" s="17"/>
      <c r="D38" s="17"/>
      <c r="E38" s="63" t="s">
        <v>11</v>
      </c>
      <c r="F38" s="63"/>
      <c r="G38" s="63"/>
      <c r="H38" s="63" t="s">
        <v>12</v>
      </c>
      <c r="I38" s="63"/>
      <c r="J38" s="28" t="s">
        <v>13</v>
      </c>
      <c r="K38" s="28" t="s">
        <v>14</v>
      </c>
      <c r="L38" s="28" t="s">
        <v>15</v>
      </c>
      <c r="M38" s="17"/>
      <c r="N38" s="17"/>
      <c r="O38" s="17"/>
      <c r="P38" s="17"/>
      <c r="Q38" s="27"/>
    </row>
    <row r="39" spans="2:23" s="25" customFormat="1" ht="82.5" customHeight="1" x14ac:dyDescent="0.25">
      <c r="B39" s="26"/>
      <c r="C39" s="17"/>
      <c r="D39" s="17"/>
      <c r="E39" s="64" t="s">
        <v>24</v>
      </c>
      <c r="F39" s="64"/>
      <c r="G39" s="64"/>
      <c r="H39" s="66" t="s">
        <v>25</v>
      </c>
      <c r="I39" s="67"/>
      <c r="J39" s="21">
        <v>424752999000</v>
      </c>
      <c r="K39" s="33">
        <f>K31</f>
        <v>0</v>
      </c>
      <c r="L39" s="24">
        <f>SUM(M47:M76)</f>
        <v>424752999000</v>
      </c>
      <c r="M39" s="17"/>
      <c r="N39" s="17"/>
      <c r="O39" s="17"/>
      <c r="P39" s="17"/>
      <c r="Q39" s="27"/>
    </row>
    <row r="40" spans="2:23" s="25" customFormat="1" ht="82.5" customHeight="1" x14ac:dyDescent="0.25">
      <c r="B40" s="26"/>
      <c r="C40" s="17"/>
      <c r="D40" s="17"/>
      <c r="E40" s="64" t="s">
        <v>26</v>
      </c>
      <c r="F40" s="64"/>
      <c r="G40" s="64"/>
      <c r="H40" s="66" t="s">
        <v>27</v>
      </c>
      <c r="I40" s="67"/>
      <c r="J40" s="21">
        <v>2096934000</v>
      </c>
      <c r="K40" s="33">
        <f>K31</f>
        <v>0</v>
      </c>
      <c r="L40" s="24">
        <f>ROUND(J40*(1-K40),0)</f>
        <v>2096934000</v>
      </c>
      <c r="M40" s="46"/>
      <c r="N40" s="17"/>
      <c r="O40" s="17"/>
      <c r="P40" s="17"/>
      <c r="Q40" s="27"/>
    </row>
    <row r="41" spans="2:23" s="25" customFormat="1" x14ac:dyDescent="0.25">
      <c r="B41" s="2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27"/>
    </row>
    <row r="42" spans="2:23" s="25" customFormat="1" x14ac:dyDescent="0.25">
      <c r="B42" s="26"/>
      <c r="C42" s="17"/>
      <c r="D42" s="17"/>
      <c r="E42" s="64" t="s">
        <v>28</v>
      </c>
      <c r="F42" s="64"/>
      <c r="G42" s="64"/>
      <c r="H42" s="65">
        <v>4.0066999999999998E-2</v>
      </c>
      <c r="I42" s="65"/>
      <c r="J42" s="65"/>
      <c r="K42" s="17"/>
      <c r="L42" s="17"/>
      <c r="M42" s="17"/>
      <c r="N42" s="17"/>
      <c r="O42" s="17"/>
      <c r="P42" s="17"/>
      <c r="Q42" s="27"/>
    </row>
    <row r="43" spans="2:23" s="25" customFormat="1" x14ac:dyDescent="0.25">
      <c r="B43" s="2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27"/>
    </row>
    <row r="44" spans="2:23" s="25" customFormat="1" x14ac:dyDescent="0.25">
      <c r="B44" s="2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27"/>
    </row>
    <row r="45" spans="2:23" s="25" customFormat="1" x14ac:dyDescent="0.25">
      <c r="B45" s="2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27"/>
    </row>
    <row r="46" spans="2:23" s="25" customFormat="1" ht="128.44999999999999" customHeight="1" x14ac:dyDescent="0.25">
      <c r="B46" s="26"/>
      <c r="C46" s="17"/>
      <c r="D46" s="17"/>
      <c r="E46" s="13" t="s">
        <v>29</v>
      </c>
      <c r="F46" s="14" t="s">
        <v>30</v>
      </c>
      <c r="G46" s="14" t="s">
        <v>31</v>
      </c>
      <c r="H46" s="14" t="s">
        <v>32</v>
      </c>
      <c r="I46" s="14" t="s">
        <v>33</v>
      </c>
      <c r="J46" s="14" t="s">
        <v>34</v>
      </c>
      <c r="K46" s="14" t="s">
        <v>35</v>
      </c>
      <c r="L46" s="14" t="s">
        <v>36</v>
      </c>
      <c r="M46" s="14" t="s">
        <v>37</v>
      </c>
      <c r="N46" s="14" t="s">
        <v>38</v>
      </c>
      <c r="O46" s="14" t="s">
        <v>39</v>
      </c>
      <c r="P46" s="13" t="s">
        <v>40</v>
      </c>
      <c r="Q46" s="27"/>
    </row>
    <row r="47" spans="2:23" s="25" customFormat="1" x14ac:dyDescent="0.25">
      <c r="B47" s="26"/>
      <c r="C47" s="17"/>
      <c r="D47" s="17"/>
      <c r="E47" s="15" t="s">
        <v>41</v>
      </c>
      <c r="F47" s="16">
        <v>32386041000</v>
      </c>
      <c r="G47" s="16">
        <f>F47*(1-$K$28)</f>
        <v>32386041000</v>
      </c>
      <c r="H47" s="16">
        <v>8612463000</v>
      </c>
      <c r="I47" s="16">
        <f>H47*(1-$K$30)</f>
        <v>8612463000</v>
      </c>
      <c r="J47" s="16">
        <v>0</v>
      </c>
      <c r="K47" s="16">
        <f t="shared" ref="K47:K76" si="0">J47*(1-$K$31)</f>
        <v>0</v>
      </c>
      <c r="L47" s="16">
        <v>0</v>
      </c>
      <c r="M47" s="16">
        <f t="shared" ref="M47:M76" si="1">ROUND(L47*(1-$K$39),0)</f>
        <v>0</v>
      </c>
      <c r="N47" s="16">
        <v>0</v>
      </c>
      <c r="O47" s="16">
        <f t="shared" ref="O47:O76" si="2">ROUND(N47*(1-$K$40),0)</f>
        <v>0</v>
      </c>
      <c r="P47" s="16">
        <f t="shared" ref="P47:P76" si="3">SUM(G47,I47,K47,M47,O47)</f>
        <v>40998504000</v>
      </c>
      <c r="Q47" s="35"/>
      <c r="S47" s="36"/>
      <c r="T47" s="37"/>
      <c r="V47" s="38"/>
      <c r="W47" s="39"/>
    </row>
    <row r="48" spans="2:23" s="25" customFormat="1" x14ac:dyDescent="0.25">
      <c r="B48" s="26"/>
      <c r="C48" s="17"/>
      <c r="D48" s="17"/>
      <c r="E48" s="15" t="s">
        <v>42</v>
      </c>
      <c r="F48" s="16">
        <v>32386041000</v>
      </c>
      <c r="G48" s="16">
        <f t="shared" ref="G48:G76" si="4">F48*(1-$K$28)</f>
        <v>32386041000</v>
      </c>
      <c r="H48" s="16">
        <v>8612463000</v>
      </c>
      <c r="I48" s="16">
        <f t="shared" ref="I48:I76" si="5">H48*(1-$K$30)</f>
        <v>8612463000</v>
      </c>
      <c r="J48" s="16">
        <v>0</v>
      </c>
      <c r="K48" s="16">
        <f t="shared" si="0"/>
        <v>0</v>
      </c>
      <c r="L48" s="16">
        <v>0</v>
      </c>
      <c r="M48" s="16">
        <f t="shared" si="1"/>
        <v>0</v>
      </c>
      <c r="N48" s="16">
        <v>0</v>
      </c>
      <c r="O48" s="16">
        <f t="shared" si="2"/>
        <v>0</v>
      </c>
      <c r="P48" s="16">
        <f t="shared" si="3"/>
        <v>40998504000</v>
      </c>
      <c r="Q48" s="35"/>
      <c r="S48" s="36"/>
      <c r="T48" s="37"/>
      <c r="V48" s="38"/>
      <c r="W48" s="39"/>
    </row>
    <row r="49" spans="2:25" s="25" customFormat="1" x14ac:dyDescent="0.25">
      <c r="B49" s="26"/>
      <c r="C49" s="17"/>
      <c r="D49" s="17"/>
      <c r="E49" s="15" t="s">
        <v>43</v>
      </c>
      <c r="F49" s="16">
        <v>32386041000</v>
      </c>
      <c r="G49" s="16">
        <f t="shared" si="4"/>
        <v>32386041000</v>
      </c>
      <c r="H49" s="16">
        <v>8612463000</v>
      </c>
      <c r="I49" s="16">
        <f t="shared" si="5"/>
        <v>8612463000</v>
      </c>
      <c r="J49" s="16">
        <v>0</v>
      </c>
      <c r="K49" s="16">
        <f t="shared" si="0"/>
        <v>0</v>
      </c>
      <c r="L49" s="16">
        <v>0</v>
      </c>
      <c r="M49" s="16">
        <f t="shared" si="1"/>
        <v>0</v>
      </c>
      <c r="N49" s="16">
        <v>0</v>
      </c>
      <c r="O49" s="16">
        <f t="shared" si="2"/>
        <v>0</v>
      </c>
      <c r="P49" s="16">
        <f t="shared" si="3"/>
        <v>40998504000</v>
      </c>
      <c r="Q49" s="35"/>
      <c r="S49" s="36"/>
      <c r="T49" s="37"/>
      <c r="V49" s="38"/>
      <c r="W49" s="39"/>
    </row>
    <row r="50" spans="2:25" s="25" customFormat="1" x14ac:dyDescent="0.25">
      <c r="B50" s="26"/>
      <c r="C50" s="17"/>
      <c r="D50" s="17"/>
      <c r="E50" s="15" t="s">
        <v>44</v>
      </c>
      <c r="F50" s="16">
        <v>32386041000</v>
      </c>
      <c r="G50" s="16">
        <f t="shared" si="4"/>
        <v>32386041000</v>
      </c>
      <c r="H50" s="16">
        <v>8612463000</v>
      </c>
      <c r="I50" s="16">
        <f t="shared" si="5"/>
        <v>8612463000</v>
      </c>
      <c r="J50" s="16">
        <v>0</v>
      </c>
      <c r="K50" s="16">
        <f t="shared" si="0"/>
        <v>0</v>
      </c>
      <c r="L50" s="16">
        <v>0</v>
      </c>
      <c r="M50" s="16">
        <f t="shared" si="1"/>
        <v>0</v>
      </c>
      <c r="N50" s="16">
        <v>0</v>
      </c>
      <c r="O50" s="16">
        <f t="shared" si="2"/>
        <v>0</v>
      </c>
      <c r="P50" s="16">
        <f t="shared" si="3"/>
        <v>40998504000</v>
      </c>
      <c r="Q50" s="35"/>
      <c r="S50" s="36"/>
      <c r="T50" s="37"/>
      <c r="V50" s="38"/>
      <c r="W50" s="39"/>
    </row>
    <row r="51" spans="2:25" s="25" customFormat="1" x14ac:dyDescent="0.25">
      <c r="B51" s="26"/>
      <c r="C51" s="17"/>
      <c r="D51" s="40"/>
      <c r="E51" s="15" t="s">
        <v>45</v>
      </c>
      <c r="F51" s="16">
        <v>32386041000</v>
      </c>
      <c r="G51" s="16">
        <f t="shared" si="4"/>
        <v>32386041000</v>
      </c>
      <c r="H51" s="16">
        <v>8612463000</v>
      </c>
      <c r="I51" s="16">
        <f t="shared" si="5"/>
        <v>8612463000</v>
      </c>
      <c r="J51" s="16">
        <v>6077542000</v>
      </c>
      <c r="K51" s="16">
        <f t="shared" si="0"/>
        <v>6077542000</v>
      </c>
      <c r="L51" s="16">
        <v>4359069000</v>
      </c>
      <c r="M51" s="16">
        <f t="shared" si="1"/>
        <v>4359069000</v>
      </c>
      <c r="N51" s="16">
        <v>618389000</v>
      </c>
      <c r="O51" s="16">
        <f t="shared" si="2"/>
        <v>618389000</v>
      </c>
      <c r="P51" s="16">
        <f t="shared" si="3"/>
        <v>52053504000</v>
      </c>
      <c r="Q51" s="35"/>
      <c r="S51" s="36"/>
      <c r="T51" s="37"/>
      <c r="V51" s="38"/>
      <c r="W51" s="39"/>
      <c r="X51" s="41"/>
      <c r="Y51" s="42"/>
    </row>
    <row r="52" spans="2:25" s="25" customFormat="1" x14ac:dyDescent="0.25">
      <c r="B52" s="26"/>
      <c r="C52" s="17"/>
      <c r="D52" s="17"/>
      <c r="E52" s="15" t="s">
        <v>46</v>
      </c>
      <c r="F52" s="16">
        <v>32386041000</v>
      </c>
      <c r="G52" s="16">
        <f t="shared" si="4"/>
        <v>32386041000</v>
      </c>
      <c r="H52" s="16">
        <v>8612463000</v>
      </c>
      <c r="I52" s="16">
        <f t="shared" si="5"/>
        <v>8612463000</v>
      </c>
      <c r="J52" s="16">
        <v>6077542000</v>
      </c>
      <c r="K52" s="16">
        <f t="shared" si="0"/>
        <v>6077542000</v>
      </c>
      <c r="L52" s="16">
        <v>4359069000</v>
      </c>
      <c r="M52" s="16">
        <f t="shared" si="1"/>
        <v>4359069000</v>
      </c>
      <c r="N52" s="16">
        <v>960798000</v>
      </c>
      <c r="O52" s="16">
        <f t="shared" si="2"/>
        <v>960798000</v>
      </c>
      <c r="P52" s="16">
        <f t="shared" si="3"/>
        <v>52395913000</v>
      </c>
      <c r="Q52" s="35"/>
      <c r="S52" s="36"/>
      <c r="T52" s="37"/>
      <c r="V52" s="38"/>
      <c r="W52" s="39"/>
      <c r="X52" s="41"/>
      <c r="Y52" s="42"/>
    </row>
    <row r="53" spans="2:25" s="25" customFormat="1" x14ac:dyDescent="0.25">
      <c r="B53" s="26"/>
      <c r="C53" s="17"/>
      <c r="D53" s="17"/>
      <c r="E53" s="15" t="s">
        <v>47</v>
      </c>
      <c r="F53" s="16">
        <v>32386041000</v>
      </c>
      <c r="G53" s="16">
        <f t="shared" si="4"/>
        <v>32386041000</v>
      </c>
      <c r="H53" s="16">
        <v>8612463000</v>
      </c>
      <c r="I53" s="16">
        <f t="shared" si="5"/>
        <v>8612463000</v>
      </c>
      <c r="J53" s="16">
        <v>6077542000</v>
      </c>
      <c r="K53" s="16">
        <f t="shared" si="0"/>
        <v>6077542000</v>
      </c>
      <c r="L53" s="16">
        <v>4359069000</v>
      </c>
      <c r="M53" s="16">
        <f t="shared" si="1"/>
        <v>4359069000</v>
      </c>
      <c r="N53" s="16">
        <v>960798000</v>
      </c>
      <c r="O53" s="16">
        <f t="shared" si="2"/>
        <v>960798000</v>
      </c>
      <c r="P53" s="16">
        <f t="shared" si="3"/>
        <v>52395913000</v>
      </c>
      <c r="Q53" s="35"/>
      <c r="S53" s="36"/>
      <c r="T53" s="37"/>
      <c r="V53" s="38"/>
      <c r="W53" s="39"/>
      <c r="X53" s="41"/>
      <c r="Y53" s="42"/>
    </row>
    <row r="54" spans="2:25" s="25" customFormat="1" x14ac:dyDescent="0.25">
      <c r="B54" s="26"/>
      <c r="C54" s="17"/>
      <c r="D54" s="17"/>
      <c r="E54" s="15" t="s">
        <v>48</v>
      </c>
      <c r="F54" s="16">
        <v>32386041000</v>
      </c>
      <c r="G54" s="16">
        <f t="shared" si="4"/>
        <v>32386041000</v>
      </c>
      <c r="H54" s="16">
        <v>8612463000</v>
      </c>
      <c r="I54" s="16">
        <f t="shared" si="5"/>
        <v>8612463000</v>
      </c>
      <c r="J54" s="16">
        <v>6077542000</v>
      </c>
      <c r="K54" s="16">
        <f t="shared" si="0"/>
        <v>6077542000</v>
      </c>
      <c r="L54" s="16">
        <v>4359069000</v>
      </c>
      <c r="M54" s="16">
        <f t="shared" si="1"/>
        <v>4359069000</v>
      </c>
      <c r="N54" s="16">
        <v>949145000</v>
      </c>
      <c r="O54" s="16">
        <f t="shared" si="2"/>
        <v>949145000</v>
      </c>
      <c r="P54" s="16">
        <f t="shared" si="3"/>
        <v>52384260000</v>
      </c>
      <c r="Q54" s="35"/>
      <c r="S54" s="36"/>
      <c r="T54" s="37"/>
      <c r="V54" s="38"/>
      <c r="W54" s="39"/>
      <c r="X54" s="41"/>
      <c r="Y54" s="42"/>
    </row>
    <row r="55" spans="2:25" s="25" customFormat="1" x14ac:dyDescent="0.25">
      <c r="B55" s="26"/>
      <c r="C55" s="17"/>
      <c r="D55" s="17"/>
      <c r="E55" s="15" t="s">
        <v>49</v>
      </c>
      <c r="F55" s="16">
        <v>32386041000</v>
      </c>
      <c r="G55" s="16">
        <f t="shared" si="4"/>
        <v>32386041000</v>
      </c>
      <c r="H55" s="16">
        <v>8612463000</v>
      </c>
      <c r="I55" s="16">
        <f t="shared" si="5"/>
        <v>8612463000</v>
      </c>
      <c r="J55" s="16">
        <v>11176202000</v>
      </c>
      <c r="K55" s="16">
        <f t="shared" si="0"/>
        <v>11176202000</v>
      </c>
      <c r="L55" s="16">
        <v>8016043000</v>
      </c>
      <c r="M55" s="16">
        <f t="shared" si="1"/>
        <v>8016043000</v>
      </c>
      <c r="N55" s="16">
        <v>1179212000</v>
      </c>
      <c r="O55" s="16">
        <f t="shared" si="2"/>
        <v>1179212000</v>
      </c>
      <c r="P55" s="16">
        <f t="shared" si="3"/>
        <v>61369961000</v>
      </c>
      <c r="Q55" s="35"/>
      <c r="S55" s="36"/>
      <c r="T55" s="37"/>
      <c r="V55" s="38"/>
      <c r="W55" s="39"/>
      <c r="X55" s="41"/>
      <c r="Y55" s="42"/>
    </row>
    <row r="56" spans="2:25" s="25" customFormat="1" x14ac:dyDescent="0.25">
      <c r="B56" s="26"/>
      <c r="C56" s="17"/>
      <c r="D56" s="17"/>
      <c r="E56" s="15" t="s">
        <v>50</v>
      </c>
      <c r="F56" s="16">
        <v>32386041000</v>
      </c>
      <c r="G56" s="16">
        <f t="shared" si="4"/>
        <v>32386041000</v>
      </c>
      <c r="H56" s="16">
        <v>8612463000</v>
      </c>
      <c r="I56" s="16">
        <f t="shared" si="5"/>
        <v>8612463000</v>
      </c>
      <c r="J56" s="16">
        <v>11176202000</v>
      </c>
      <c r="K56" s="16">
        <f t="shared" si="0"/>
        <v>11176202000</v>
      </c>
      <c r="L56" s="16">
        <v>8016043000</v>
      </c>
      <c r="M56" s="16">
        <f t="shared" si="1"/>
        <v>8016043000</v>
      </c>
      <c r="N56" s="16">
        <v>1231038000</v>
      </c>
      <c r="O56" s="16">
        <f t="shared" si="2"/>
        <v>1231038000</v>
      </c>
      <c r="P56" s="16">
        <f t="shared" si="3"/>
        <v>61421787000</v>
      </c>
      <c r="Q56" s="35"/>
      <c r="S56" s="36"/>
      <c r="T56" s="37"/>
      <c r="V56" s="38"/>
      <c r="W56" s="39"/>
      <c r="X56" s="41"/>
      <c r="Y56" s="42"/>
    </row>
    <row r="57" spans="2:25" s="25" customFormat="1" x14ac:dyDescent="0.25">
      <c r="B57" s="26"/>
      <c r="C57" s="17"/>
      <c r="D57" s="17"/>
      <c r="E57" s="15" t="s">
        <v>51</v>
      </c>
      <c r="F57" s="16">
        <v>32386041000</v>
      </c>
      <c r="G57" s="16">
        <f t="shared" si="4"/>
        <v>32386041000</v>
      </c>
      <c r="H57" s="16">
        <v>8612463000</v>
      </c>
      <c r="I57" s="16">
        <f t="shared" si="5"/>
        <v>8612463000</v>
      </c>
      <c r="J57" s="16">
        <v>11176202000</v>
      </c>
      <c r="K57" s="16">
        <f t="shared" si="0"/>
        <v>11176202000</v>
      </c>
      <c r="L57" s="16">
        <v>8016043000</v>
      </c>
      <c r="M57" s="16">
        <f t="shared" si="1"/>
        <v>8016043000</v>
      </c>
      <c r="N57" s="16">
        <v>1227917000</v>
      </c>
      <c r="O57" s="16">
        <f t="shared" si="2"/>
        <v>1227917000</v>
      </c>
      <c r="P57" s="16">
        <f t="shared" si="3"/>
        <v>61418666000</v>
      </c>
      <c r="Q57" s="35"/>
      <c r="S57" s="36"/>
      <c r="T57" s="37"/>
      <c r="V57" s="38"/>
      <c r="W57" s="39"/>
      <c r="X57" s="41"/>
      <c r="Y57" s="42"/>
    </row>
    <row r="58" spans="2:25" s="25" customFormat="1" x14ac:dyDescent="0.25">
      <c r="B58" s="26"/>
      <c r="C58" s="17"/>
      <c r="D58" s="17"/>
      <c r="E58" s="15" t="s">
        <v>52</v>
      </c>
      <c r="F58" s="16">
        <v>32386041000</v>
      </c>
      <c r="G58" s="16">
        <f t="shared" si="4"/>
        <v>32386041000</v>
      </c>
      <c r="H58" s="16">
        <v>8612463000</v>
      </c>
      <c r="I58" s="16">
        <f t="shared" si="5"/>
        <v>8612463000</v>
      </c>
      <c r="J58" s="16">
        <v>31168585000</v>
      </c>
      <c r="K58" s="16">
        <f t="shared" si="0"/>
        <v>31168585000</v>
      </c>
      <c r="L58" s="16">
        <v>22355421000</v>
      </c>
      <c r="M58" s="16">
        <f t="shared" si="1"/>
        <v>22355421000</v>
      </c>
      <c r="N58" s="16">
        <v>1687395000</v>
      </c>
      <c r="O58" s="16">
        <f t="shared" si="2"/>
        <v>1687395000</v>
      </c>
      <c r="P58" s="16">
        <f t="shared" si="3"/>
        <v>96209905000</v>
      </c>
      <c r="Q58" s="35"/>
      <c r="S58" s="36"/>
      <c r="T58" s="37"/>
      <c r="V58" s="38"/>
      <c r="W58" s="39"/>
      <c r="X58" s="41"/>
      <c r="Y58" s="42"/>
    </row>
    <row r="59" spans="2:25" s="25" customFormat="1" x14ac:dyDescent="0.25">
      <c r="B59" s="26"/>
      <c r="C59" s="17"/>
      <c r="D59" s="17"/>
      <c r="E59" s="15" t="s">
        <v>53</v>
      </c>
      <c r="F59" s="16">
        <v>32386041000</v>
      </c>
      <c r="G59" s="16">
        <f t="shared" si="4"/>
        <v>32386041000</v>
      </c>
      <c r="H59" s="16">
        <v>8612463000</v>
      </c>
      <c r="I59" s="16">
        <f t="shared" si="5"/>
        <v>8612463000</v>
      </c>
      <c r="J59" s="16">
        <v>31168585000</v>
      </c>
      <c r="K59" s="16">
        <f t="shared" si="0"/>
        <v>31168585000</v>
      </c>
      <c r="L59" s="16">
        <v>22355421000</v>
      </c>
      <c r="M59" s="16">
        <f t="shared" si="1"/>
        <v>22355421000</v>
      </c>
      <c r="N59" s="16">
        <v>2096934000.0000002</v>
      </c>
      <c r="O59" s="16">
        <f t="shared" si="2"/>
        <v>2096934000</v>
      </c>
      <c r="P59" s="16">
        <f t="shared" si="3"/>
        <v>96619444000</v>
      </c>
      <c r="Q59" s="35"/>
      <c r="S59" s="36"/>
      <c r="T59" s="37"/>
      <c r="V59" s="38"/>
      <c r="W59" s="39"/>
      <c r="X59" s="41"/>
      <c r="Y59" s="42"/>
    </row>
    <row r="60" spans="2:25" s="25" customFormat="1" x14ac:dyDescent="0.25">
      <c r="B60" s="26"/>
      <c r="C60" s="17"/>
      <c r="D60" s="17"/>
      <c r="E60" s="15" t="s">
        <v>54</v>
      </c>
      <c r="F60" s="16">
        <v>32386041000</v>
      </c>
      <c r="G60" s="16">
        <f t="shared" si="4"/>
        <v>32386041000</v>
      </c>
      <c r="H60" s="16">
        <v>8612463000</v>
      </c>
      <c r="I60" s="16">
        <f t="shared" si="5"/>
        <v>8612463000</v>
      </c>
      <c r="J60" s="16">
        <v>31168585000</v>
      </c>
      <c r="K60" s="16">
        <f t="shared" si="0"/>
        <v>31168585000</v>
      </c>
      <c r="L60" s="16">
        <v>22355421000</v>
      </c>
      <c r="M60" s="16">
        <f t="shared" si="1"/>
        <v>22355421000</v>
      </c>
      <c r="N60" s="16">
        <v>2096934000.0000002</v>
      </c>
      <c r="O60" s="16">
        <f t="shared" si="2"/>
        <v>2096934000</v>
      </c>
      <c r="P60" s="16">
        <f t="shared" si="3"/>
        <v>96619444000</v>
      </c>
      <c r="Q60" s="35"/>
      <c r="S60" s="36"/>
      <c r="T60" s="37"/>
      <c r="V60" s="38"/>
      <c r="W60" s="39"/>
      <c r="X60" s="41"/>
      <c r="Y60" s="42"/>
    </row>
    <row r="61" spans="2:25" s="25" customFormat="1" x14ac:dyDescent="0.25">
      <c r="B61" s="26"/>
      <c r="C61" s="17"/>
      <c r="D61" s="17"/>
      <c r="E61" s="15" t="s">
        <v>55</v>
      </c>
      <c r="F61" s="16">
        <v>32386041000</v>
      </c>
      <c r="G61" s="16">
        <f t="shared" si="4"/>
        <v>32386041000</v>
      </c>
      <c r="H61" s="16">
        <v>8612463000</v>
      </c>
      <c r="I61" s="16">
        <f t="shared" si="5"/>
        <v>8612463000</v>
      </c>
      <c r="J61" s="16">
        <v>31168585000</v>
      </c>
      <c r="K61" s="16">
        <f t="shared" si="0"/>
        <v>31168585000</v>
      </c>
      <c r="L61" s="16">
        <v>22355421000</v>
      </c>
      <c r="M61" s="16">
        <f t="shared" si="1"/>
        <v>22355421000</v>
      </c>
      <c r="N61" s="16">
        <v>2096934000.0000002</v>
      </c>
      <c r="O61" s="16">
        <f t="shared" si="2"/>
        <v>2096934000</v>
      </c>
      <c r="P61" s="16">
        <f t="shared" si="3"/>
        <v>96619444000</v>
      </c>
      <c r="Q61" s="35"/>
      <c r="S61" s="36"/>
      <c r="T61" s="37"/>
      <c r="V61" s="38"/>
      <c r="W61" s="39"/>
      <c r="X61" s="41"/>
      <c r="Y61" s="42"/>
    </row>
    <row r="62" spans="2:25" s="25" customFormat="1" x14ac:dyDescent="0.25">
      <c r="B62" s="26"/>
      <c r="C62" s="17"/>
      <c r="D62" s="17"/>
      <c r="E62" s="15" t="s">
        <v>56</v>
      </c>
      <c r="F62" s="16">
        <v>32386041000</v>
      </c>
      <c r="G62" s="16">
        <f t="shared" si="4"/>
        <v>32386041000</v>
      </c>
      <c r="H62" s="16">
        <v>8612463000</v>
      </c>
      <c r="I62" s="16">
        <f t="shared" si="5"/>
        <v>8612463000</v>
      </c>
      <c r="J62" s="16">
        <v>31168585000</v>
      </c>
      <c r="K62" s="16">
        <f t="shared" si="0"/>
        <v>31168585000</v>
      </c>
      <c r="L62" s="16">
        <v>22355421000</v>
      </c>
      <c r="M62" s="16">
        <f t="shared" si="1"/>
        <v>22355421000</v>
      </c>
      <c r="N62" s="16">
        <v>2096934000.0000002</v>
      </c>
      <c r="O62" s="16">
        <f t="shared" si="2"/>
        <v>2096934000</v>
      </c>
      <c r="P62" s="16">
        <f t="shared" si="3"/>
        <v>96619444000</v>
      </c>
      <c r="Q62" s="35"/>
      <c r="S62" s="36"/>
      <c r="T62" s="37"/>
      <c r="V62" s="38"/>
      <c r="W62" s="39"/>
      <c r="X62" s="41"/>
      <c r="Y62" s="42"/>
    </row>
    <row r="63" spans="2:25" s="25" customFormat="1" x14ac:dyDescent="0.25">
      <c r="B63" s="26"/>
      <c r="C63" s="17"/>
      <c r="D63" s="17"/>
      <c r="E63" s="15" t="s">
        <v>57</v>
      </c>
      <c r="F63" s="16">
        <v>32386041000</v>
      </c>
      <c r="G63" s="16">
        <f t="shared" si="4"/>
        <v>32386041000</v>
      </c>
      <c r="H63" s="16">
        <v>8612463000</v>
      </c>
      <c r="I63" s="16">
        <f t="shared" si="5"/>
        <v>8612463000</v>
      </c>
      <c r="J63" s="16">
        <v>31168585000</v>
      </c>
      <c r="K63" s="16">
        <f t="shared" si="0"/>
        <v>31168585000</v>
      </c>
      <c r="L63" s="16">
        <v>22355421000</v>
      </c>
      <c r="M63" s="16">
        <f t="shared" si="1"/>
        <v>22355421000</v>
      </c>
      <c r="N63" s="16">
        <v>2096934000.0000002</v>
      </c>
      <c r="O63" s="16">
        <f t="shared" si="2"/>
        <v>2096934000</v>
      </c>
      <c r="P63" s="16">
        <f t="shared" si="3"/>
        <v>96619444000</v>
      </c>
      <c r="Q63" s="35"/>
      <c r="S63" s="36"/>
      <c r="T63" s="37"/>
      <c r="V63" s="38"/>
      <c r="W63" s="39"/>
      <c r="X63" s="41"/>
      <c r="Y63" s="42"/>
    </row>
    <row r="64" spans="2:25" s="25" customFormat="1" x14ac:dyDescent="0.25">
      <c r="B64" s="26"/>
      <c r="C64" s="17"/>
      <c r="D64" s="17"/>
      <c r="E64" s="15" t="s">
        <v>58</v>
      </c>
      <c r="F64" s="16">
        <v>32386041000</v>
      </c>
      <c r="G64" s="16">
        <f t="shared" si="4"/>
        <v>32386041000</v>
      </c>
      <c r="H64" s="16">
        <v>8612463000</v>
      </c>
      <c r="I64" s="16">
        <f t="shared" si="5"/>
        <v>8612463000</v>
      </c>
      <c r="J64" s="16">
        <v>31168585000</v>
      </c>
      <c r="K64" s="16">
        <f t="shared" si="0"/>
        <v>31168585000</v>
      </c>
      <c r="L64" s="16">
        <v>22355421000</v>
      </c>
      <c r="M64" s="16">
        <f t="shared" si="1"/>
        <v>22355421000</v>
      </c>
      <c r="N64" s="16">
        <v>2096934000.0000002</v>
      </c>
      <c r="O64" s="16">
        <f t="shared" si="2"/>
        <v>2096934000</v>
      </c>
      <c r="P64" s="16">
        <f t="shared" si="3"/>
        <v>96619444000</v>
      </c>
      <c r="Q64" s="35"/>
      <c r="S64" s="36"/>
      <c r="T64" s="37"/>
      <c r="V64" s="38"/>
      <c r="W64" s="39"/>
      <c r="X64" s="41"/>
      <c r="Y64" s="42"/>
    </row>
    <row r="65" spans="2:25" s="25" customFormat="1" x14ac:dyDescent="0.25">
      <c r="B65" s="26"/>
      <c r="C65" s="17"/>
      <c r="D65" s="17"/>
      <c r="E65" s="15" t="s">
        <v>59</v>
      </c>
      <c r="F65" s="16">
        <v>32386041000</v>
      </c>
      <c r="G65" s="16">
        <f t="shared" si="4"/>
        <v>32386041000</v>
      </c>
      <c r="H65" s="16">
        <v>8612463000</v>
      </c>
      <c r="I65" s="16">
        <f t="shared" si="5"/>
        <v>8612463000</v>
      </c>
      <c r="J65" s="16">
        <v>31168585000</v>
      </c>
      <c r="K65" s="16">
        <f t="shared" si="0"/>
        <v>31168585000</v>
      </c>
      <c r="L65" s="16">
        <v>22355421000</v>
      </c>
      <c r="M65" s="16">
        <f t="shared" si="1"/>
        <v>22355421000</v>
      </c>
      <c r="N65" s="16">
        <v>2096934000.0000002</v>
      </c>
      <c r="O65" s="16">
        <f t="shared" si="2"/>
        <v>2096934000</v>
      </c>
      <c r="P65" s="16">
        <f t="shared" si="3"/>
        <v>96619444000</v>
      </c>
      <c r="Q65" s="35"/>
      <c r="S65" s="36"/>
      <c r="T65" s="37"/>
      <c r="V65" s="38"/>
      <c r="W65" s="39"/>
      <c r="X65" s="41"/>
      <c r="Y65" s="42"/>
    </row>
    <row r="66" spans="2:25" s="25" customFormat="1" x14ac:dyDescent="0.25">
      <c r="B66" s="26"/>
      <c r="C66" s="17"/>
      <c r="D66" s="17"/>
      <c r="E66" s="15" t="s">
        <v>60</v>
      </c>
      <c r="F66" s="16">
        <v>32386041000</v>
      </c>
      <c r="G66" s="16">
        <f t="shared" si="4"/>
        <v>32386041000</v>
      </c>
      <c r="H66" s="16">
        <v>8612463000</v>
      </c>
      <c r="I66" s="16">
        <f t="shared" si="5"/>
        <v>8612463000</v>
      </c>
      <c r="J66" s="16">
        <v>31168585000</v>
      </c>
      <c r="K66" s="16">
        <f t="shared" si="0"/>
        <v>31168585000</v>
      </c>
      <c r="L66" s="16">
        <v>22355421000</v>
      </c>
      <c r="M66" s="16">
        <f t="shared" si="1"/>
        <v>22355421000</v>
      </c>
      <c r="N66" s="16">
        <v>2096934000.0000002</v>
      </c>
      <c r="O66" s="16">
        <f t="shared" si="2"/>
        <v>2096934000</v>
      </c>
      <c r="P66" s="16">
        <f t="shared" si="3"/>
        <v>96619444000</v>
      </c>
      <c r="Q66" s="35"/>
      <c r="S66" s="36"/>
      <c r="T66" s="37"/>
      <c r="V66" s="38"/>
      <c r="W66" s="39"/>
      <c r="X66" s="41"/>
      <c r="Y66" s="42"/>
    </row>
    <row r="67" spans="2:25" s="25" customFormat="1" x14ac:dyDescent="0.25">
      <c r="B67" s="26"/>
      <c r="C67" s="17"/>
      <c r="D67" s="17"/>
      <c r="E67" s="15" t="s">
        <v>61</v>
      </c>
      <c r="F67" s="16">
        <v>32386041000</v>
      </c>
      <c r="G67" s="16">
        <f t="shared" si="4"/>
        <v>32386041000</v>
      </c>
      <c r="H67" s="16">
        <v>8612463000</v>
      </c>
      <c r="I67" s="16">
        <f t="shared" si="5"/>
        <v>8612463000</v>
      </c>
      <c r="J67" s="16">
        <v>25091044000</v>
      </c>
      <c r="K67" s="16">
        <f t="shared" si="0"/>
        <v>25091044000</v>
      </c>
      <c r="L67" s="16">
        <v>22355421000</v>
      </c>
      <c r="M67" s="16">
        <f t="shared" si="1"/>
        <v>22355421000</v>
      </c>
      <c r="N67" s="16">
        <v>2096934000.0000002</v>
      </c>
      <c r="O67" s="16">
        <f t="shared" si="2"/>
        <v>2096934000</v>
      </c>
      <c r="P67" s="16">
        <f t="shared" si="3"/>
        <v>90541903000</v>
      </c>
      <c r="Q67" s="35"/>
      <c r="S67" s="36"/>
      <c r="T67" s="37"/>
      <c r="V67" s="38"/>
      <c r="W67" s="39"/>
      <c r="X67" s="41"/>
      <c r="Y67" s="42"/>
    </row>
    <row r="68" spans="2:25" s="25" customFormat="1" x14ac:dyDescent="0.25">
      <c r="B68" s="26"/>
      <c r="C68" s="17"/>
      <c r="D68" s="17"/>
      <c r="E68" s="15" t="s">
        <v>62</v>
      </c>
      <c r="F68" s="16">
        <v>32386041000</v>
      </c>
      <c r="G68" s="16">
        <f t="shared" si="4"/>
        <v>32386041000</v>
      </c>
      <c r="H68" s="16">
        <v>8612463000</v>
      </c>
      <c r="I68" s="16">
        <f t="shared" si="5"/>
        <v>8612463000</v>
      </c>
      <c r="J68" s="16">
        <v>25091044000</v>
      </c>
      <c r="K68" s="16">
        <f t="shared" si="0"/>
        <v>25091044000</v>
      </c>
      <c r="L68" s="16">
        <v>22355421000</v>
      </c>
      <c r="M68" s="16">
        <f t="shared" si="1"/>
        <v>22355421000</v>
      </c>
      <c r="N68" s="16">
        <v>2096934000.0000002</v>
      </c>
      <c r="O68" s="16">
        <f t="shared" si="2"/>
        <v>2096934000</v>
      </c>
      <c r="P68" s="16">
        <f t="shared" si="3"/>
        <v>90541903000</v>
      </c>
      <c r="Q68" s="35"/>
      <c r="S68" s="36"/>
      <c r="T68" s="37"/>
      <c r="V68" s="38"/>
      <c r="W68" s="39"/>
      <c r="X68" s="41"/>
      <c r="Y68" s="42"/>
    </row>
    <row r="69" spans="2:25" s="25" customFormat="1" x14ac:dyDescent="0.25">
      <c r="B69" s="26"/>
      <c r="C69" s="17"/>
      <c r="D69" s="17"/>
      <c r="E69" s="15" t="s">
        <v>63</v>
      </c>
      <c r="F69" s="16">
        <v>32386041000</v>
      </c>
      <c r="G69" s="16">
        <f t="shared" si="4"/>
        <v>32386041000</v>
      </c>
      <c r="H69" s="16">
        <v>8612463000</v>
      </c>
      <c r="I69" s="16">
        <f t="shared" si="5"/>
        <v>8612463000</v>
      </c>
      <c r="J69" s="16">
        <v>25091044000</v>
      </c>
      <c r="K69" s="16">
        <f t="shared" si="0"/>
        <v>25091044000</v>
      </c>
      <c r="L69" s="16">
        <v>22355421000</v>
      </c>
      <c r="M69" s="16">
        <f t="shared" si="1"/>
        <v>22355421000</v>
      </c>
      <c r="N69" s="16">
        <v>2096934000.0000002</v>
      </c>
      <c r="O69" s="16">
        <f t="shared" si="2"/>
        <v>2096934000</v>
      </c>
      <c r="P69" s="16">
        <f t="shared" si="3"/>
        <v>90541903000</v>
      </c>
      <c r="Q69" s="35"/>
      <c r="S69" s="36"/>
      <c r="T69" s="37"/>
      <c r="V69" s="38"/>
      <c r="W69" s="39"/>
      <c r="X69" s="41"/>
      <c r="Y69" s="42"/>
    </row>
    <row r="70" spans="2:25" s="25" customFormat="1" x14ac:dyDescent="0.25">
      <c r="B70" s="26"/>
      <c r="C70" s="17"/>
      <c r="D70" s="17"/>
      <c r="E70" s="15" t="s">
        <v>64</v>
      </c>
      <c r="F70" s="16">
        <v>32386041000</v>
      </c>
      <c r="G70" s="16">
        <f t="shared" si="4"/>
        <v>32386041000</v>
      </c>
      <c r="H70" s="16">
        <v>8612463000</v>
      </c>
      <c r="I70" s="16">
        <f t="shared" si="5"/>
        <v>8612463000</v>
      </c>
      <c r="J70" s="16">
        <v>25091044000</v>
      </c>
      <c r="K70" s="16">
        <f t="shared" si="0"/>
        <v>25091044000</v>
      </c>
      <c r="L70" s="16">
        <v>17996352000</v>
      </c>
      <c r="M70" s="16">
        <f t="shared" si="1"/>
        <v>17996352000</v>
      </c>
      <c r="N70" s="16">
        <v>2096934000.0000002</v>
      </c>
      <c r="O70" s="16">
        <f t="shared" si="2"/>
        <v>2096934000</v>
      </c>
      <c r="P70" s="16">
        <f t="shared" si="3"/>
        <v>86182834000</v>
      </c>
      <c r="Q70" s="35"/>
      <c r="S70" s="36"/>
      <c r="T70" s="37"/>
      <c r="V70" s="38"/>
      <c r="W70" s="39"/>
      <c r="X70" s="41"/>
      <c r="Y70" s="42"/>
    </row>
    <row r="71" spans="2:25" s="25" customFormat="1" x14ac:dyDescent="0.25">
      <c r="B71" s="26"/>
      <c r="C71" s="17"/>
      <c r="D71" s="17"/>
      <c r="E71" s="15" t="s">
        <v>65</v>
      </c>
      <c r="F71" s="16">
        <v>32386041000</v>
      </c>
      <c r="G71" s="16">
        <f t="shared" si="4"/>
        <v>32386041000</v>
      </c>
      <c r="H71" s="16">
        <v>8612463000</v>
      </c>
      <c r="I71" s="16">
        <f t="shared" si="5"/>
        <v>8612463000</v>
      </c>
      <c r="J71" s="16">
        <v>19992383000</v>
      </c>
      <c r="K71" s="16">
        <f t="shared" si="0"/>
        <v>19992383000</v>
      </c>
      <c r="L71" s="16">
        <v>17996352000</v>
      </c>
      <c r="M71" s="16">
        <f t="shared" si="1"/>
        <v>17996352000</v>
      </c>
      <c r="N71" s="16">
        <v>2096934000.0000002</v>
      </c>
      <c r="O71" s="16">
        <f t="shared" si="2"/>
        <v>2096934000</v>
      </c>
      <c r="P71" s="16">
        <f t="shared" si="3"/>
        <v>81084173000</v>
      </c>
      <c r="Q71" s="35"/>
      <c r="S71" s="36"/>
      <c r="T71" s="37"/>
      <c r="V71" s="38"/>
      <c r="W71" s="39"/>
      <c r="X71" s="41"/>
      <c r="Y71" s="42"/>
    </row>
    <row r="72" spans="2:25" s="25" customFormat="1" x14ac:dyDescent="0.25">
      <c r="B72" s="26"/>
      <c r="C72" s="17"/>
      <c r="D72" s="17"/>
      <c r="E72" s="15" t="s">
        <v>66</v>
      </c>
      <c r="F72" s="16">
        <v>32386041000</v>
      </c>
      <c r="G72" s="16">
        <f t="shared" si="4"/>
        <v>32386041000</v>
      </c>
      <c r="H72" s="16">
        <v>8612463000</v>
      </c>
      <c r="I72" s="16">
        <f t="shared" si="5"/>
        <v>8612463000</v>
      </c>
      <c r="J72" s="16">
        <v>19992383000</v>
      </c>
      <c r="K72" s="16">
        <f t="shared" si="0"/>
        <v>19992383000</v>
      </c>
      <c r="L72" s="16">
        <v>17996352000</v>
      </c>
      <c r="M72" s="16">
        <f t="shared" si="1"/>
        <v>17996352000</v>
      </c>
      <c r="N72" s="16">
        <v>2096934000.0000002</v>
      </c>
      <c r="O72" s="16">
        <f t="shared" si="2"/>
        <v>2096934000</v>
      </c>
      <c r="P72" s="16">
        <f t="shared" si="3"/>
        <v>81084173000</v>
      </c>
      <c r="Q72" s="35"/>
      <c r="S72" s="36"/>
      <c r="T72" s="37"/>
      <c r="V72" s="38"/>
      <c r="W72" s="39"/>
      <c r="X72" s="41"/>
      <c r="Y72" s="42"/>
    </row>
    <row r="73" spans="2:25" s="25" customFormat="1" x14ac:dyDescent="0.25">
      <c r="B73" s="26"/>
      <c r="C73" s="17"/>
      <c r="D73" s="17"/>
      <c r="E73" s="15" t="s">
        <v>67</v>
      </c>
      <c r="F73" s="16">
        <v>32386041000</v>
      </c>
      <c r="G73" s="16">
        <f t="shared" si="4"/>
        <v>32386041000</v>
      </c>
      <c r="H73" s="16">
        <v>8612463000</v>
      </c>
      <c r="I73" s="16">
        <f t="shared" si="5"/>
        <v>8612463000</v>
      </c>
      <c r="J73" s="16">
        <v>19992383000</v>
      </c>
      <c r="K73" s="16">
        <f t="shared" si="0"/>
        <v>19992383000</v>
      </c>
      <c r="L73" s="16">
        <v>17996352000</v>
      </c>
      <c r="M73" s="16">
        <f t="shared" si="1"/>
        <v>17996352000</v>
      </c>
      <c r="N73" s="16">
        <v>2096934000.0000002</v>
      </c>
      <c r="O73" s="16">
        <f t="shared" si="2"/>
        <v>2096934000</v>
      </c>
      <c r="P73" s="16">
        <f t="shared" si="3"/>
        <v>81084173000</v>
      </c>
      <c r="Q73" s="35"/>
      <c r="S73" s="36"/>
      <c r="T73" s="37"/>
      <c r="V73" s="38"/>
      <c r="W73" s="39"/>
      <c r="X73" s="41"/>
      <c r="Y73" s="42"/>
    </row>
    <row r="74" spans="2:25" s="25" customFormat="1" x14ac:dyDescent="0.25">
      <c r="B74" s="26"/>
      <c r="C74" s="17"/>
      <c r="D74" s="17"/>
      <c r="E74" s="15" t="s">
        <v>68</v>
      </c>
      <c r="F74" s="16">
        <v>32386041000</v>
      </c>
      <c r="G74" s="16">
        <f t="shared" si="4"/>
        <v>32386041000</v>
      </c>
      <c r="H74" s="16">
        <v>8612463000</v>
      </c>
      <c r="I74" s="16">
        <f t="shared" si="5"/>
        <v>8612463000</v>
      </c>
      <c r="J74" s="16">
        <v>0</v>
      </c>
      <c r="K74" s="16">
        <f t="shared" si="0"/>
        <v>0</v>
      </c>
      <c r="L74" s="16">
        <v>14339378000</v>
      </c>
      <c r="M74" s="16">
        <f t="shared" si="1"/>
        <v>14339378000</v>
      </c>
      <c r="N74" s="16">
        <v>2096934000.0000002</v>
      </c>
      <c r="O74" s="16">
        <f t="shared" si="2"/>
        <v>2096934000</v>
      </c>
      <c r="P74" s="16">
        <f t="shared" si="3"/>
        <v>57434816000</v>
      </c>
      <c r="Q74" s="35"/>
      <c r="S74" s="36"/>
      <c r="T74" s="37"/>
      <c r="V74" s="38"/>
      <c r="W74" s="39"/>
      <c r="X74" s="41"/>
      <c r="Y74" s="42"/>
    </row>
    <row r="75" spans="2:25" s="25" customFormat="1" x14ac:dyDescent="0.25">
      <c r="B75" s="26"/>
      <c r="C75" s="17"/>
      <c r="D75" s="17"/>
      <c r="E75" s="15" t="s">
        <v>69</v>
      </c>
      <c r="F75" s="16">
        <v>32386041000</v>
      </c>
      <c r="G75" s="16">
        <f t="shared" si="4"/>
        <v>32386041000</v>
      </c>
      <c r="H75" s="16">
        <v>8612463000</v>
      </c>
      <c r="I75" s="16">
        <f t="shared" si="5"/>
        <v>8612463000</v>
      </c>
      <c r="J75" s="16">
        <v>0</v>
      </c>
      <c r="K75" s="16">
        <f t="shared" si="0"/>
        <v>0</v>
      </c>
      <c r="L75" s="16">
        <v>14339378000</v>
      </c>
      <c r="M75" s="16">
        <f t="shared" si="1"/>
        <v>14339378000</v>
      </c>
      <c r="N75" s="16">
        <v>2096934000.0000002</v>
      </c>
      <c r="O75" s="16">
        <f t="shared" si="2"/>
        <v>2096934000</v>
      </c>
      <c r="P75" s="16">
        <f t="shared" si="3"/>
        <v>57434816000</v>
      </c>
      <c r="Q75" s="35"/>
      <c r="S75" s="36"/>
      <c r="T75" s="37"/>
      <c r="V75" s="38"/>
      <c r="W75" s="39"/>
      <c r="X75" s="41"/>
      <c r="Y75" s="42"/>
    </row>
    <row r="76" spans="2:25" s="25" customFormat="1" x14ac:dyDescent="0.25">
      <c r="B76" s="26"/>
      <c r="C76" s="17"/>
      <c r="D76" s="17"/>
      <c r="E76" s="15" t="s">
        <v>70</v>
      </c>
      <c r="F76" s="16">
        <v>32386041000</v>
      </c>
      <c r="G76" s="16">
        <f t="shared" si="4"/>
        <v>32386041000</v>
      </c>
      <c r="H76" s="16">
        <v>8612463000</v>
      </c>
      <c r="I76" s="16">
        <f t="shared" si="5"/>
        <v>8612463000</v>
      </c>
      <c r="J76" s="16">
        <v>0</v>
      </c>
      <c r="K76" s="16">
        <f t="shared" si="0"/>
        <v>0</v>
      </c>
      <c r="L76" s="16">
        <v>14339378000</v>
      </c>
      <c r="M76" s="16">
        <f t="shared" si="1"/>
        <v>14339378000</v>
      </c>
      <c r="N76" s="16">
        <v>2096934000.0000002</v>
      </c>
      <c r="O76" s="16">
        <f t="shared" si="2"/>
        <v>2096934000</v>
      </c>
      <c r="P76" s="16">
        <f t="shared" si="3"/>
        <v>57434816000</v>
      </c>
      <c r="Q76" s="35"/>
      <c r="S76" s="36"/>
      <c r="T76" s="37"/>
      <c r="V76" s="38"/>
      <c r="W76" s="39"/>
      <c r="X76" s="41"/>
      <c r="Y76" s="42"/>
    </row>
    <row r="77" spans="2:25" s="25" customFormat="1" x14ac:dyDescent="0.25">
      <c r="B77" s="26"/>
      <c r="C77" s="17"/>
      <c r="D77" s="17"/>
      <c r="E77" s="17"/>
      <c r="F77" s="17"/>
      <c r="G77" s="17"/>
      <c r="H77" s="20"/>
      <c r="I77" s="17"/>
      <c r="J77" s="20"/>
      <c r="K77" s="17"/>
      <c r="L77" s="19"/>
      <c r="M77" s="17"/>
      <c r="N77" s="17"/>
      <c r="O77" s="17"/>
      <c r="P77" s="34"/>
      <c r="Q77" s="35"/>
      <c r="W77" s="39"/>
      <c r="X77" s="41"/>
      <c r="Y77" s="42"/>
    </row>
    <row r="78" spans="2:25" s="25" customFormat="1" ht="15.75" thickBot="1" x14ac:dyDescent="0.3">
      <c r="B78" s="2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27"/>
      <c r="W78" s="39"/>
      <c r="X78" s="41"/>
      <c r="Y78" s="42"/>
    </row>
    <row r="79" spans="2:25" s="25" customFormat="1" ht="32.25" thickBot="1" x14ac:dyDescent="0.3">
      <c r="B79" s="26"/>
      <c r="C79" s="17"/>
      <c r="D79" s="17"/>
      <c r="E79" s="18" t="s">
        <v>71</v>
      </c>
      <c r="F79" s="22">
        <f>ROUND(NPV(H42,P47:P76)/(1+H42)^4,0)</f>
        <v>1018890898520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27"/>
      <c r="W79" s="39"/>
      <c r="X79" s="41"/>
      <c r="Y79" s="42"/>
    </row>
    <row r="80" spans="2:25" s="25" customFormat="1" x14ac:dyDescent="0.25">
      <c r="B80" s="26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27"/>
      <c r="W80" s="39"/>
      <c r="X80" s="41"/>
      <c r="Y80" s="42"/>
    </row>
    <row r="81" spans="2:17" s="25" customFormat="1" x14ac:dyDescent="0.25">
      <c r="B81" s="26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27"/>
    </row>
    <row r="82" spans="2:17" s="25" customFormat="1" x14ac:dyDescent="0.25">
      <c r="B82" s="26"/>
      <c r="C82" s="17"/>
      <c r="D82" s="17"/>
      <c r="E82" s="17"/>
      <c r="F82" s="17"/>
      <c r="G82" s="17"/>
      <c r="H82" s="17"/>
      <c r="I82" s="17"/>
      <c r="J82" s="17"/>
      <c r="K82" s="43"/>
      <c r="L82" s="17"/>
      <c r="M82" s="17"/>
      <c r="N82" s="17"/>
      <c r="O82" s="17"/>
      <c r="P82" s="17"/>
      <c r="Q82" s="27"/>
    </row>
    <row r="83" spans="2:17" s="25" customFormat="1" x14ac:dyDescent="0.25">
      <c r="B83" s="26"/>
      <c r="C83" s="17" t="s">
        <v>72</v>
      </c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27"/>
    </row>
    <row r="84" spans="2:17" s="25" customFormat="1" x14ac:dyDescent="0.25">
      <c r="B84" s="26"/>
      <c r="C84" s="17" t="s">
        <v>73</v>
      </c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27"/>
    </row>
    <row r="85" spans="2:17" s="25" customFormat="1" x14ac:dyDescent="0.25">
      <c r="B85" s="26"/>
      <c r="C85" s="17" t="s">
        <v>74</v>
      </c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27"/>
    </row>
    <row r="86" spans="2:17" s="25" customFormat="1" x14ac:dyDescent="0.25">
      <c r="B86" s="26"/>
      <c r="C86" s="17" t="s">
        <v>75</v>
      </c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27"/>
    </row>
    <row r="87" spans="2:17" s="25" customFormat="1" x14ac:dyDescent="0.25">
      <c r="B87" s="26"/>
      <c r="C87" s="17" t="s">
        <v>79</v>
      </c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27"/>
    </row>
    <row r="88" spans="2:17" s="25" customFormat="1" x14ac:dyDescent="0.25">
      <c r="B88" s="26"/>
      <c r="C88" s="4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27"/>
    </row>
    <row r="89" spans="2:17" x14ac:dyDescent="0.25">
      <c r="B89" s="5"/>
      <c r="C89" s="6" t="s">
        <v>76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7"/>
    </row>
    <row r="90" spans="2:17" x14ac:dyDescent="0.25">
      <c r="B90" s="5"/>
      <c r="C90" s="6" t="s">
        <v>77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7"/>
    </row>
    <row r="91" spans="2:17" x14ac:dyDescent="0.25">
      <c r="B91" s="5"/>
      <c r="C91" s="6" t="s">
        <v>78</v>
      </c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7"/>
    </row>
    <row r="92" spans="2:17" x14ac:dyDescent="0.25">
      <c r="B92" s="10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2"/>
    </row>
  </sheetData>
  <sheetProtection algorithmName="SHA-512" hashValue="gXu+z5aQyOcQg6aHb0xIeRpEE/fK+K0exsHIPeGeBInRtsNQLOGTWpe0EuXdqLz6CE7I3fmrwKW/MjFKMQUHyA==" saltValue="05qtDOJLlK5iFSWD1CzIjA==" spinCount="100000" sheet="1" objects="1" scenarios="1"/>
  <mergeCells count="23">
    <mergeCell ref="E42:G42"/>
    <mergeCell ref="H42:J42"/>
    <mergeCell ref="H39:I39"/>
    <mergeCell ref="E39:G39"/>
    <mergeCell ref="E30:G30"/>
    <mergeCell ref="E31:G32"/>
    <mergeCell ref="H30:I30"/>
    <mergeCell ref="H31:I31"/>
    <mergeCell ref="J32:L32"/>
    <mergeCell ref="E38:G38"/>
    <mergeCell ref="H38:I38"/>
    <mergeCell ref="H32:I32"/>
    <mergeCell ref="E40:G40"/>
    <mergeCell ref="H40:I40"/>
    <mergeCell ref="B5:P5"/>
    <mergeCell ref="B6:P6"/>
    <mergeCell ref="B7:P7"/>
    <mergeCell ref="E28:G29"/>
    <mergeCell ref="H28:I28"/>
    <mergeCell ref="H29:I29"/>
    <mergeCell ref="J29:L29"/>
    <mergeCell ref="E27:G27"/>
    <mergeCell ref="H27:I27"/>
  </mergeCells>
  <dataValidations count="5">
    <dataValidation type="whole" allowBlank="1" showInputMessage="1" showErrorMessage="1" sqref="J31" xr:uid="{9BC05E87-2687-47DA-AB45-BBBBEC7E41ED}">
      <formula1>0</formula1>
      <formula2>498697364000</formula2>
    </dataValidation>
    <dataValidation type="whole" allowBlank="1" showInputMessage="1" showErrorMessage="1" sqref="J30" xr:uid="{E35489B2-56BA-4871-9F1A-3D45F16FE042}">
      <formula1>0</formula1>
      <formula2>8612463000</formula2>
    </dataValidation>
    <dataValidation type="whole" allowBlank="1" showInputMessage="1" showErrorMessage="1" sqref="L30:L31 J28 L28" xr:uid="{45E935DB-151F-41E3-9F2A-646F42D6ABC1}">
      <formula1>0</formula1>
      <formula2>32386041000</formula2>
    </dataValidation>
    <dataValidation type="custom" showInputMessage="1" showErrorMessage="1" sqref="K28" xr:uid="{0A9CBE70-4047-446C-9B45-4AED475CF755}">
      <formula1>TRUNC(K28*10000)=(K28*10000)</formula1>
    </dataValidation>
    <dataValidation type="custom" allowBlank="1" showInputMessage="1" showErrorMessage="1" sqref="K30:K31" xr:uid="{EF4A8BDD-B6DB-4ED5-95AC-B41572833BD9}">
      <formula1>TRUNC(K30*10000)=(K30*10000)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61BA652CF1884BB3E976D93E167835" ma:contentTypeVersion="0" ma:contentTypeDescription="Crear nuevo documento." ma:contentTypeScope="" ma:versionID="de1a305ab23e82283a86d762ee6a6a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819B28-EE2C-4C35-9AD3-1FA1828D306A}"/>
</file>

<file path=customXml/itemProps2.xml><?xml version="1.0" encoding="utf-8"?>
<ds:datastoreItem xmlns:ds="http://schemas.openxmlformats.org/officeDocument/2006/customXml" ds:itemID="{AE94D25A-2DC4-451A-828E-21E5900B9C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89B02A-47A3-4BF7-8EB6-4EC507B7AD4D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69737109-bdfc-4eb6-bfb9-2faf84c7b3c5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No. 12-Oferta Economica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Ximena  Vallejo Guzman</dc:creator>
  <cp:keywords/>
  <dc:description/>
  <cp:lastModifiedBy>Juan Francisco Echeverry Holguin</cp:lastModifiedBy>
  <cp:revision/>
  <dcterms:created xsi:type="dcterms:W3CDTF">2015-03-18T21:21:52Z</dcterms:created>
  <dcterms:modified xsi:type="dcterms:W3CDTF">2022-03-23T22:09:13Z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20200325132423029</vt:lpwstr>
  </property>
  <property fmtid="{D5CDD505-2E9C-101B-9397-08002B2CF9AE}" pid="3" name="ContentTypeId">
    <vt:lpwstr>0x010100B161BA652CF1884BB3E976D93E167835</vt:lpwstr>
  </property>
  <property fmtid="{D5CDD505-2E9C-101B-9397-08002B2CF9AE}" pid="4" name="FileName">
    <vt:lpwstr/>
  </property>
</Properties>
</file>