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https://anionline-my.sharepoint.com/personal/hvanegas_ani_gov_co/Documents/Documentos HV/HV ANI/2023/Transparencia/Mapa Aseguramiento/"/>
    </mc:Choice>
  </mc:AlternateContent>
  <xr:revisionPtr revIDLastSave="4" documentId="8_{CE4D0BA2-A3BB-4294-AB22-B8821F956F3E}" xr6:coauthVersionLast="47" xr6:coauthVersionMax="47" xr10:uidLastSave="{405F80A4-DC90-4E12-984D-2550E2B90B0E}"/>
  <bookViews>
    <workbookView xWindow="20370" yWindow="-120" windowWidth="24240" windowHeight="13140" tabRatio="606" xr2:uid="{00000000-000D-0000-FFFF-FFFF00000000}"/>
  </bookViews>
  <sheets>
    <sheet name="Formato - Mapa de aseguramiento" sheetId="46" r:id="rId1"/>
    <sheet name="Datos" sheetId="40" state="hidden" r:id="rId2"/>
  </sheets>
  <externalReferences>
    <externalReference r:id="rId3"/>
    <externalReference r:id="rId4"/>
    <externalReference r:id="rId5"/>
  </externalReferences>
  <definedNames>
    <definedName name="¿TIENE_HERRAMIENTA_PARA_EJERCER_EL_CONTROL?">#REF!</definedName>
    <definedName name="A">#REF!</definedName>
    <definedName name="B">#REF!</definedName>
    <definedName name="Cargos">[1]Formulas!$B$2:$B$18</definedName>
    <definedName name="CE">#REF!</definedName>
    <definedName name="EXISTENCONTROLES">#REF!</definedName>
    <definedName name="fdhgdhk">[2]DB!$B$5:$B$11</definedName>
    <definedName name="FrecuenciaSeguim">#REF!</definedName>
    <definedName name="FrecuendiaSeguim">#REF!</definedName>
    <definedName name="HerramientaControl">#REF!</definedName>
    <definedName name="HerramientaEfectiva">#REF!</definedName>
    <definedName name="impac">[3]DB!$B$24:$B$28</definedName>
    <definedName name="IMPACTO">#REF!</definedName>
    <definedName name="ManualesInstructivos">#REF!</definedName>
    <definedName name="Opciones">[1]Formulas!$A$2:$A$18</definedName>
    <definedName name="OPCIONESDEMANEJO">#REF!</definedName>
    <definedName name="probab">[3]DB!$B$16:$B$20</definedName>
    <definedName name="PROBABILIDAD">#REF!</definedName>
    <definedName name="ResponDefinidos">#REF!</definedName>
    <definedName name="TieneHerramientaControl1">#REF!</definedName>
    <definedName name="TIPODERIESGO">#REF!</definedName>
    <definedName name="valor">[3]DB!$B$32:$B$34</definedName>
    <definedName name="X">[1]Formulas!$B$13</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46" l="1"/>
  <c r="X16" i="46" l="1"/>
  <c r="Y16" i="46" s="1"/>
  <c r="Q31" i="46"/>
  <c r="X31" i="46" s="1"/>
  <c r="Y31" i="46" s="1"/>
  <c r="M30" i="46"/>
  <c r="AA27" i="46"/>
  <c r="AA26" i="46"/>
  <c r="X14" i="46"/>
  <c r="Y14" i="46" s="1"/>
  <c r="Z14" i="46" s="1"/>
  <c r="X30" i="46"/>
  <c r="Y30" i="46" s="1"/>
  <c r="M16" i="46"/>
  <c r="X15" i="46"/>
  <c r="Y15" i="46" s="1"/>
  <c r="X13" i="46"/>
  <c r="Y13" i="46" s="1"/>
  <c r="AA13" i="46" s="1"/>
  <c r="X11" i="46"/>
  <c r="Y11" i="46" s="1"/>
  <c r="M11" i="46"/>
  <c r="X12" i="46"/>
  <c r="Y12" i="46" s="1"/>
  <c r="AA12" i="46" s="1"/>
  <c r="X9" i="46"/>
  <c r="Y9" i="46" s="1"/>
  <c r="AA9" i="46" s="1"/>
  <c r="M9" i="46"/>
  <c r="X7" i="46"/>
  <c r="Y7" i="46" s="1"/>
  <c r="AA7" i="46" s="1"/>
  <c r="M7" i="46"/>
  <c r="X8" i="46"/>
  <c r="Y8" i="46" s="1"/>
  <c r="AA8" i="46" s="1"/>
  <c r="X35" i="46"/>
  <c r="Y35" i="46" s="1"/>
  <c r="X36" i="46"/>
  <c r="Y36" i="46" s="1"/>
  <c r="Z36" i="46" s="1"/>
  <c r="M36" i="46"/>
  <c r="X34" i="46"/>
  <c r="Y34" i="46" s="1"/>
  <c r="AA34" i="46" s="1"/>
  <c r="M34" i="46"/>
  <c r="X6" i="46"/>
  <c r="Y6" i="46" s="1"/>
  <c r="X32" i="46"/>
  <c r="Y32" i="46" s="1"/>
  <c r="X25" i="46"/>
  <c r="Y25" i="46" s="1"/>
  <c r="M25" i="46"/>
  <c r="X10" i="46"/>
  <c r="Y10" i="46" s="1"/>
  <c r="Z10" i="46" s="1"/>
  <c r="X18" i="46"/>
  <c r="Y18" i="46" s="1"/>
  <c r="X19" i="46"/>
  <c r="Y19" i="46" s="1"/>
  <c r="X24" i="46"/>
  <c r="Y24" i="46" s="1"/>
  <c r="AA24" i="46" s="1"/>
  <c r="X28" i="46"/>
  <c r="Y28" i="46" s="1"/>
  <c r="Z28" i="46" s="1"/>
  <c r="X29" i="46"/>
  <c r="Y29" i="46" s="1"/>
  <c r="X33" i="46"/>
  <c r="Y33" i="46" s="1"/>
  <c r="X38" i="46"/>
  <c r="Y38" i="46" s="1"/>
  <c r="Z38" i="46" s="1"/>
  <c r="M18" i="46"/>
  <c r="M19" i="46"/>
  <c r="M24" i="46"/>
  <c r="M28" i="46"/>
  <c r="M29" i="46"/>
  <c r="M33" i="46"/>
  <c r="M6" i="46"/>
  <c r="Z31" i="46" l="1"/>
  <c r="AA31" i="46"/>
  <c r="AA38" i="46"/>
  <c r="AA10" i="46"/>
  <c r="AA29" i="46"/>
  <c r="Z29" i="46"/>
  <c r="Z24" i="46"/>
  <c r="Z34" i="46"/>
  <c r="Z13" i="46"/>
  <c r="Z16" i="46"/>
  <c r="AA16" i="46"/>
  <c r="Z18" i="46"/>
  <c r="AA18" i="46"/>
  <c r="Z8" i="46"/>
  <c r="Z11" i="46"/>
  <c r="AA11" i="46"/>
  <c r="Z7" i="46"/>
  <c r="Z6" i="46"/>
  <c r="AA6" i="46"/>
  <c r="AA15" i="46"/>
  <c r="Z15" i="46"/>
  <c r="Z9" i="46"/>
  <c r="Z12" i="46"/>
  <c r="AA28" i="46"/>
  <c r="AA14" i="46"/>
  <c r="AA30" i="46"/>
  <c r="Z30" i="46"/>
  <c r="AA33" i="46"/>
  <c r="Z33" i="46"/>
  <c r="Z25" i="46"/>
  <c r="AA25" i="46"/>
  <c r="AA35" i="46"/>
  <c r="Z35" i="46"/>
  <c r="AA32" i="46"/>
  <c r="Z32" i="46"/>
  <c r="Z19" i="46"/>
  <c r="AA19"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Montoya Ortiz</author>
    <author>Yuly Andrea Ujueta Castillo</author>
    <author>Microsoft Office User</author>
  </authors>
  <commentList>
    <comment ref="O5" authorId="0" shapeId="0" xr:uid="{0951F57F-7319-4980-9517-14D328D2CC6D}">
      <text>
        <r>
          <rPr>
            <sz val="10"/>
            <color rgb="FF000000"/>
            <rFont val="Tahoma"/>
            <family val="2"/>
          </rPr>
          <t xml:space="preserve">Revisar la pertinencia de que todos los resultados de las funciones de aseguramiento de las segundas líneas de defensa, se presente a través de un informe en el Comité Institucional de Gestión y Desempeño.
</t>
        </r>
        <r>
          <rPr>
            <sz val="10"/>
            <color rgb="FF000000"/>
            <rFont val="Tahoma"/>
            <family val="2"/>
          </rPr>
          <t xml:space="preserve">(Procedimiento o que el Comité pida un informe a la segunda línea de defensa, de acuerdo con el aspecto clave)
</t>
        </r>
        <r>
          <rPr>
            <sz val="10"/>
            <color rgb="FF000000"/>
            <rFont val="Tahoma"/>
            <family val="2"/>
          </rPr>
          <t>¿Adicionar una columna para relacionar el aspecto clave con las dimensiones y politicas del Modelo?</t>
        </r>
      </text>
    </comment>
    <comment ref="C18" authorId="1" shapeId="0" xr:uid="{4F1E72B5-C9EC-4A9C-8963-077CE891B1DD}">
      <text>
        <r>
          <rPr>
            <b/>
            <sz val="9"/>
            <color rgb="FF000000"/>
            <rFont val="Tahoma"/>
            <family val="2"/>
          </rPr>
          <t>Yuly Andrea Ujueta Castillo:</t>
        </r>
        <r>
          <rPr>
            <sz val="9"/>
            <color rgb="FF000000"/>
            <rFont val="Tahoma"/>
            <family val="2"/>
          </rPr>
          <t xml:space="preserve">
</t>
        </r>
        <r>
          <rPr>
            <sz val="9"/>
            <color rgb="FF000000"/>
            <rFont val="Tahoma"/>
            <family val="2"/>
          </rPr>
          <t xml:space="preserve">Incluir Sistema de gestión de calidad
</t>
        </r>
        <r>
          <rPr>
            <sz val="9"/>
            <color rgb="FF000000"/>
            <rFont val="Tahoma"/>
            <family val="2"/>
          </rPr>
          <t xml:space="preserve">
</t>
        </r>
        <r>
          <rPr>
            <sz val="9"/>
            <color rgb="FF000000"/>
            <rFont val="Tahoma"/>
            <family val="2"/>
          </rPr>
          <t>Determinar como atributo de la función de aseguramiento. Teniendo en cuenta que es un insumo para el mejoramiento de la gestión en la Entidad y es transversal para el MIPG</t>
        </r>
      </text>
    </comment>
    <comment ref="O28" authorId="2" shapeId="0" xr:uid="{7AA030FE-16C4-7E44-A0CE-EF4CAFAA7216}">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Correspondencia diferentes mecanismos de radicación
</t>
        </r>
        <r>
          <rPr>
            <sz val="10"/>
            <color rgb="FF000000"/>
            <rFont val="Tahoma"/>
            <family val="2"/>
          </rPr>
          <t xml:space="preserve">
</t>
        </r>
        <r>
          <rPr>
            <sz val="10"/>
            <color rgb="FF000000"/>
            <rFont val="Tahoma"/>
            <family val="2"/>
          </rPr>
          <t xml:space="preserve">Valor probatorio - mecanismos adoptados para mejorar esta gestión en la Entidad - capacitación a los supervisores. 
</t>
        </r>
        <r>
          <rPr>
            <sz val="10"/>
            <color rgb="FF000000"/>
            <rFont val="Tahoma"/>
            <family val="2"/>
          </rPr>
          <t xml:space="preserve">
</t>
        </r>
        <r>
          <rPr>
            <sz val="10"/>
            <color rgb="FF000000"/>
            <rFont val="Tahoma"/>
            <family val="2"/>
          </rPr>
          <t>No hay archivistas que sea directo de la vicepresidencia ejecutiva y gestión contractual de gestión documental.</t>
        </r>
      </text>
    </comment>
    <comment ref="O31" authorId="1" shapeId="0" xr:uid="{70F861E8-6FEA-49F5-BB31-E516AB93F903}">
      <text>
        <r>
          <rPr>
            <b/>
            <sz val="9"/>
            <color indexed="81"/>
            <rFont val="Tahoma"/>
            <family val="2"/>
          </rPr>
          <t>Yuly Andrea Ujueta Castillo:</t>
        </r>
        <r>
          <rPr>
            <sz val="9"/>
            <color indexed="81"/>
            <rFont val="Tahoma"/>
            <family val="2"/>
          </rPr>
          <t xml:space="preserve">
Revisado evalaudo con daniel el 7 de abril</t>
        </r>
      </text>
    </comment>
  </commentList>
</comments>
</file>

<file path=xl/sharedStrings.xml><?xml version="1.0" encoding="utf-8"?>
<sst xmlns="http://schemas.openxmlformats.org/spreadsheetml/2006/main" count="454" uniqueCount="282">
  <si>
    <t>MAPA DE ASEGURAMIENTO</t>
  </si>
  <si>
    <t>PROCESO</t>
  </si>
  <si>
    <t>ASPECTO CLAVE A ASEGURAR</t>
  </si>
  <si>
    <t>GESTIÓN DE RIESGOS</t>
  </si>
  <si>
    <t>SEGUNDA LINEA DE DEFENSA</t>
  </si>
  <si>
    <t>CRITERIOS EVALUADORES DE LA FUNCIÓN DE ASEGURAMIENTO</t>
  </si>
  <si>
    <t>NIVEL DE CONFIANZA</t>
  </si>
  <si>
    <t>OBSERVACIONES</t>
  </si>
  <si>
    <t>TERCERA LÍNEA DE DEFENSA</t>
  </si>
  <si>
    <t>No.</t>
  </si>
  <si>
    <t>Aspecto clave del éxito</t>
  </si>
  <si>
    <t>Riesgo asociado al aspecto clave del éxito</t>
  </si>
  <si>
    <t>ID del Riesgo</t>
  </si>
  <si>
    <t>Nivel de Riesgo asociado al aspecto clave del éxito</t>
  </si>
  <si>
    <t>Proceso responsable</t>
  </si>
  <si>
    <t xml:space="preserve">Vicepresidencia/ Oficina responsable </t>
  </si>
  <si>
    <t>Área funcional responsable</t>
  </si>
  <si>
    <t>¿Pertenece a la Media o Alta Gerencia?</t>
  </si>
  <si>
    <t>¿Responde ante la Alta Dirección?</t>
  </si>
  <si>
    <t>¿Realiza actividades de seguimiento?</t>
  </si>
  <si>
    <t>Clasificación</t>
  </si>
  <si>
    <t xml:space="preserve">Función de Aseguramiento </t>
  </si>
  <si>
    <t xml:space="preserve">Atributos de la Función de Aseguramiento </t>
  </si>
  <si>
    <t>Objetivo y Alcance de la función de aseguramiento</t>
  </si>
  <si>
    <t>CALIFICACIÓN
(20%)</t>
  </si>
  <si>
    <t>Metodología</t>
  </si>
  <si>
    <t>CALIFICACIÓN
(30%)</t>
  </si>
  <si>
    <t>Responsable</t>
  </si>
  <si>
    <t xml:space="preserve">Comunicación de resultados </t>
  </si>
  <si>
    <t>TOTAL</t>
  </si>
  <si>
    <t>Planeación estratégica</t>
  </si>
  <si>
    <t>Posibilidad de pérdida de credibilidad de nuestros grupos de interés, por incumplir las metas de los planes formulados y/o por un ineficiente seguimiento realizado a estos, debido a la inadecuada formulación de las metas y/o mal diseño y uso de las herramientas utilizadas en la etapa de seguimiento.</t>
  </si>
  <si>
    <t>SEPG-01</t>
  </si>
  <si>
    <t>EXTREMO</t>
  </si>
  <si>
    <t>Sistema Estratégico de Planeación y Gestión</t>
  </si>
  <si>
    <t>Vicepresidencia de Planeación, Riesgos y Entorno</t>
  </si>
  <si>
    <t>Grupo Interno de Trabajo Planeación</t>
  </si>
  <si>
    <t>SI</t>
  </si>
  <si>
    <t>Seguimiento y monitoreo al avance de la Planeación Estratégica de la ANI.</t>
  </si>
  <si>
    <t>La coordinación y el Equipo de Trabajo de Planeación del GIT Planeación, realiza seguimiento mensual al cumplimiento de las metas del plan de acción y plan operativo, con base en lo establecido en el Instructivo "Elaboración, actualización y seguimiento del plan estratégico, plan de acción y plan operativo" (SEPG-I-008), al solicitar a las distintas áreas por medio de correo electrónico el avance de la programación y el diligenciamiento de la matriz de Excel respectiva, y verificando las evidencias suministradas por la primera línea de defensa y lo reportado en el "Seguimiento Planes" por medio de la herramienta de seguimiento ANIscopio. Posteriormente, elaboran el informe para presentarlo trimestralmente al Comité Institucional de Gestión y Desempeño, y a la Alta Dirección. Además, se socializa y publica en la página web institucional para conocimiento de las partes interesadas.</t>
  </si>
  <si>
    <t>Validar el cumplimiento de la planeación estratégica de la Entidad con evidencias</t>
  </si>
  <si>
    <t>Se encuentra pendiente implementar la verificación de las evidencias con lo reportado por la primera línea de defensa.</t>
  </si>
  <si>
    <t>No se encontraron observaciones.</t>
  </si>
  <si>
    <t>Si bien se comunican los resultados a la Alta Dirección en las instancias pertinentes, la presentación avances y su socialización deben ser durante la vigencia.</t>
  </si>
  <si>
    <t xml:space="preserve">Administración del riesgo </t>
  </si>
  <si>
    <t>Pérdida de credibilidad de nuestros grupos de interés por una administración inadecuada de los riesgos de gestión y de cumplimiento, debido a un incorrecto asesoramiento, capacitación y/o validación por parte de la segunda línea de defensa.</t>
  </si>
  <si>
    <t>SEPG-08</t>
  </si>
  <si>
    <t>MODERADO</t>
  </si>
  <si>
    <t>Asesorar la administración de los riesgos de gestión de la entidad.</t>
  </si>
  <si>
    <t>La coordinación y el equipo de riesgos del GIT Planeación, anualmente o cada vez que se requiera, asesoran la debida aplicación de la metodología para la Administración del Riesgo aprobada por la ANI, a través de mesas de trabajo, en las cuales se generan recomendaciones para la mejora de la gestión. El registro de las asesoria y gestión que se realiza, se evidencia en el SharePoint gestión integral de riesgos.</t>
  </si>
  <si>
    <t>Dar lineamientos claros para aplicar la politica de la administración del riesgo en la Entidad</t>
  </si>
  <si>
    <t>Capacitación virtual UNIANI - Curso de la administración del riesgo en la Entidad</t>
  </si>
  <si>
    <t>Responsable asignado</t>
  </si>
  <si>
    <t>Se presenta la estrategia en el comité de gestión y desempeño
Hace falta presentar información al Comité Institucional de Coordinación de Control Interno</t>
  </si>
  <si>
    <t>Realizar seguimiento a la gestión de los riesgos de gestión de la entidad.</t>
  </si>
  <si>
    <t>La coordinación y el equipo de riesgos del GIT Planeación, validan con los informes de seguimiento enviados por la primera línea de defensa y sus evidencias, la debida aplicación de la política de administración del riesgo establecida por la entidad, la identificación de posibles riesgos materializados, la eficacia de controles y el cumplimiento de las acciones de mitigación, así como las necesidades de capacitación, y recomendaciones u oportunidades de mejora para la etapa de monitoreo a los riesgos. Las observaciones generadas por el GIT Planeación son documentadas en dichos informes (Formato SEPG-F-030). Asimismo, elaboran un informe anual, con los resultados de la gestión de riesgos, el cual es presentado a la Alta Dirección a través del Comité Institucional de Gestión y Desempeño y el Comité Institucional de Coordinación de Control Interno. Los seguimientos a los riesgos se registran en el sitio de SharePoint de la Gestión Integral de Riesgos y los informes presentados a la alta dirección se anexan a las actas de los comités.</t>
  </si>
  <si>
    <t>Validar el cumplimiento de la política para la administración del riesgo</t>
  </si>
  <si>
    <t>Retroalimentación a los procesos a patir de los  seguimientos y monitoreos</t>
  </si>
  <si>
    <t>Gestión Tecnológica</t>
  </si>
  <si>
    <t>Grupo Interno de Trabajo Tecnologías de la Información y las Telecomunicaciones</t>
  </si>
  <si>
    <t>Asesorar la administración de los riesgos de seguridad de la información de la entidad.</t>
  </si>
  <si>
    <r>
      <t xml:space="preserve">La coordinación y el equipo de riesgos del GIT Tecnologías de la Información y las Telecomunicaciones, anualmente o cada vez que se requiera, asesoran la debida aplicación de la metodología para la Administración del Riesgo aprobada por la ANI, a través de mesas de trabajo, en las cuales se generan recomendaciones para la mejora de la gestión. 
</t>
    </r>
    <r>
      <rPr>
        <sz val="10"/>
        <color rgb="FFFF0000"/>
        <rFont val="Calibri Light"/>
        <family val="2"/>
      </rPr>
      <t>Mediante el acta de reunión (SEPG-F-027), se deja el registro de las asesorias, así como de las observaciones dadas por el equipo de riesgos por cada proceso (¿Qué evidencia se va a dejar por parte del GIT Tecnologías?)</t>
    </r>
    <r>
      <rPr>
        <sz val="10"/>
        <color theme="1"/>
        <rFont val="Calibri Light"/>
        <family val="2"/>
      </rPr>
      <t xml:space="preserve">
</t>
    </r>
    <r>
      <rPr>
        <sz val="10"/>
        <color theme="4"/>
        <rFont val="Calibri Light"/>
        <family val="2"/>
      </rPr>
      <t>No se esta generando actualmente estos atributos de la función de aseguramiento en la Entidad, se establecerán los mecanismos y se trabajará durante el utimo trimestre de 2022.</t>
    </r>
  </si>
  <si>
    <t>Dar lineamientos claros para aplicar la metodología asociada a los de seguridad digital</t>
  </si>
  <si>
    <t>La Entidad aún no establece los lineamientos para administrar los riesgos de seguridad información</t>
  </si>
  <si>
    <t>La Entidad aún no genera reportes asociados a la gestión de los riesgos de seguridad digital para la alta dirección.</t>
  </si>
  <si>
    <t>Realizar seguimiento a la gestión de los riesgos de seguridad de la información de la entidad.</t>
  </si>
  <si>
    <r>
      <t xml:space="preserve">La coordinación y el equipo de riesgos del GIT Tecnologías de la Información y las Telecomunicaciones, validan con los informes de seguimiento enviados por la primera línea de defensa y sus evidencias, la debida aplicación de la metodología establecida por la entidad, la identificación de posibles riesgos materializados, la eficacia de controles y el cumplimiento de las acciones de mitigación, así como las necesidades de capacitación, y recomendaciones u oportunidades de mejora para la etapa de monitoreo a los riesgos. </t>
    </r>
    <r>
      <rPr>
        <sz val="10"/>
        <color rgb="FFFF0000"/>
        <rFont val="Calibri Light"/>
        <family val="2"/>
      </rPr>
      <t>Las observaciones generadas por el GIT Tecnologías de la Información y las Telecomunicaciones, son documentadas en dichos informes (Formato SEPG-F-030). Con base en los resultados elaboran un informe anual, el cual es presentado a la Alta Dirección a través del Comité Institucional de Gestión y Desempeño y el Comité Institucional de Coordinación de Control Interno. Además, se socializa y se publica... ¿Qué registro se va a generar? ¿Cómo se va a comunicar y socializar a la Alta Dirección y las partes interesadas?</t>
    </r>
    <r>
      <rPr>
        <sz val="10"/>
        <color theme="1"/>
        <rFont val="Calibri Light"/>
        <family val="2"/>
      </rPr>
      <t xml:space="preserve">
</t>
    </r>
    <r>
      <rPr>
        <sz val="10"/>
        <color theme="4"/>
        <rFont val="Calibri Light"/>
        <family val="2"/>
      </rPr>
      <t>No se esta generando actualmente estos atributos de la función de aseguramiento en la Entidad, se establecerán los mecanismos y se trabajará durante el utimo trimestre de 2022.</t>
    </r>
  </si>
  <si>
    <t>La Entidad aún no cuenta con un mecanismo para validar la aplicación de la metodología en los riesgos de seguridad de la información</t>
  </si>
  <si>
    <t>Gestión estratégica del Talento Humano</t>
  </si>
  <si>
    <t>Posible pérdida reputacional por Inadecuada administración de Talento Humano debido al incumplimiento de la planeación, ejecución, control y seguimiento de las actividades programadas en el Plan Estrategico de Talento Humano.   
Posible pérdida de confianza en la entidad por los bajos niveles de satisfacción de las capacitaciones, debido a la aplicación incorrecta de la metologia para la formulación del Plan Instucional de Capacitación.
Posible pérdida de la reputación de la entidad, por desmejoramiento de la calidad de vida
laboral de los servidores públicos, debido a la falta de identificación de las necesidades y
ejecución de las actividades del Plan de Bienestar y Estímulos.</t>
  </si>
  <si>
    <t>GETH-01
GETH-02
GETH-03</t>
  </si>
  <si>
    <t>Gestión del Talento Humano</t>
  </si>
  <si>
    <t>Vicepresidencia Administrativa y Financiera</t>
  </si>
  <si>
    <t>Grupo Interno de Trabajo de Talento Humano</t>
  </si>
  <si>
    <t>Realizar seguimiento sobre el avance de las actividades del Plan Estrategico de Talento Humano.</t>
  </si>
  <si>
    <t>El Coordinador del GIT de Talento Humano y el Experto responsable, verifican las necesidades identificadas por cada área responsable,  para elaborar anualmente el Plan Estratégico de Talento Humano, teniendo en cuenta el plan de Institucional de capacitación y el Plan de bienestar e incentivos, a través de los diagnósticos de necesidades de cada plan.
Posteriormente  se realiza seguimiento periódico a la ejecución de las actividades programadas en el Plan Estratégico de Talento Humano, a través de la matriz de "seguimiento plan anual de acción" (SEPG-F-011), contrastando el cronograma de actividades aprobado y publicado en cada uno de los planes con las evidencias de su ejecución, validando que las necesidades inicialmente identificadas se cubrieron a través de dichas actividades y analizando la satisfacción  y el impacto, según corresponda,mediante la aplicación de los formatos GETH- F-001, GETH- F -009 , GETH-F-010 para el análisis de la información que se reporta.
Como evidencia reposa la mencionada matriz y se lleva registro trimestral del porcentaje (%) de avance del Plan Estratégico de Talento Humano. Los resultados e indicadores se socializan por medio del micrositio ANISCOPIO , los informes de gestión trimestrales y a través del plan operativo se reportan los avances, para la toma de decisiones a la alta dirección, a través de la vicepresidencia de Gestión Corporativa.</t>
  </si>
  <si>
    <t>Adecuado el objetivo y el alcance de la función de aseguramiento</t>
  </si>
  <si>
    <t>Es pertinente validar la planeación con la información reportada a través del plan de acción de la Entidad</t>
  </si>
  <si>
    <t>Definidos a través del proceso de gestión de talento humano</t>
  </si>
  <si>
    <t>Hace falta comunicar a la alta dirección los resultados de esta gestión con respecto al cumplimiento de las necesidades indentificadas</t>
  </si>
  <si>
    <t>Realizar seguimiento a  la evaluación del desempeño para los servidores de la entidad</t>
  </si>
  <si>
    <t xml:space="preserve">El coordinador del GIT de Talento Humano y el colaborador encargado, de acuerdo con la metodología y la normatividad, realiza el seguimiento desde la concertación de compromisos, las evaluaciones de desempeño que se deben realizar en los periodos establecidos, validando  la información de la evaluación de desempeño de los servidores de la Entidad y  contrastándola con  aquella asociada a los objetivos institucionales, competencias comportamentales y politica de integridad, según la modalidad de vinculación y el nivel del empleo, gestionando los planes de mejoramiento a través del plan de capacitación. Resultado de esta evaluación, se presenta un informe, respecto del nivel de cumplimiento o brechas a fortalecer. </t>
  </si>
  <si>
    <t>Se podrian generar herramientas de control más efectivas</t>
  </si>
  <si>
    <t>Hace falta comunicar a la alta dirección los resultados generados a partir del analisis de las evaluaciones de los servidores, identificaciones de acciones de emjroa y su implementación</t>
  </si>
  <si>
    <t>Realizar seguimiento a los resultados del clima laboral en la entidad.</t>
  </si>
  <si>
    <t>El Coordinador del GIT de Talento Humano y el colaborador encargado, como mínimo  cada dos años , planean la medición de clima organizacional, eligiendo la metodología  de acuerdo con las necesidades de la entidad y  conforme a las directrices de la Alta dirección. Una vez definida la metodología se procede a socializar el plan de trabajo con la alta dirección y se realiza la sensibilización a los colaboradores, para iniciar la medición del clima laboral. Una vez aplicada la encuesta, los resultados se socializan a la Alta dirección y a los colaborades de la Agencia. Como resultado de esta gestión, se genera cada vez que se requiera  un plan de gestión de intervención del clima laboral, el cual es insumo para la construcción del plan de Bienestar e incentivos. Cómo registro se realiza la campaña de sensibilización, registro de asistencia de socializaciones a la Alta dirección y colaboradores.</t>
  </si>
  <si>
    <t>Adecuada, cuando sigue lineamientos establecidos por terceros</t>
  </si>
  <si>
    <t>La comunicación de los resultados del clima laboral ha sido muy activa en la Entidad</t>
  </si>
  <si>
    <t>Realizar seguimiento a los resultados del SG-SST</t>
  </si>
  <si>
    <t>El Coordinador del GIT de Talento Humano y  el colaborador encargado, cada año  valida internamente el cumplimiento del SG-SST, a través de las auditorías internas y la autoevaluación de la Resolución 312 de 2019,  con el fin de propender por condiciones óptimas de seguridad, el bienestar físico, mental y social de los funcionarios mediante la mejora continua y el seguimiento de las acciones de mejora implementadas. Así mismo, presenta los resultados del SG-SST a la Alta Dirección a través  de un acta de revisión gerencial, para luego presentarlo al Comité Institucional de Gestión y Desempeño y Rendición de cuentas. Como evidencia, reposa el acta de la revisión del SG-SST, la presentación realizada en el Comité y el seguimiento de las acciones de mejora (plan operativo).</t>
  </si>
  <si>
    <t>auditorías internas como metodo de evaluación interna</t>
  </si>
  <si>
    <t>Los resultados de la gestión generada a través del SG-SST debe ser informada a toda la Entidad. Es importante que la alta dirección las fortalezas, debilidades y amaenzas que se han identificado a través del este sistema. Importante reportar resultados a la alta dirección</t>
  </si>
  <si>
    <t>Evaluación a la aplicación del código de integridad</t>
  </si>
  <si>
    <t>El coordinador de GIT Talento Humano y el colaborador encargado, semestralmente consolidan el avance al seguimiento al plan de trabajo para la implementación del código de integridad, y verifican el estado de temas puntuales relacionados con la convivencia laboral, procesos disciplinarios internos, quejas o denuncias sobre los servidores de la entidad, hallazgos de los entes de control, materialización de riesgos de cumplimiento y resultados de la encuesta "Tests de percepción". Los resultados se presentan al Comité Institucional de Gestión y Desempeño para definir acciones de mejora. Como evidencia se genera un reporte del análisis realizado anexo al acta del comité.</t>
  </si>
  <si>
    <t>Aún no se presentan resultados sobre esta gestión a la alta dirección</t>
  </si>
  <si>
    <t>Gestión de peticiones, quejas, reclamos y solicitudes - PQRS</t>
  </si>
  <si>
    <t>Posibilidad de afectación de la buena imagen en la gestión, al no atender a tiempo aquellos asuntos clasificados como petición, en razón a la no activación de las alertas y herramientas dispuestas en el sistema de gestión documental - Orfeo-, debido la desatención de la tipificación de PQRS por parte de los responsables de tal función</t>
  </si>
  <si>
    <t>TPSC-01</t>
  </si>
  <si>
    <t>Transparencia, Participación, Servicio al Ciudadano y Comunicación</t>
  </si>
  <si>
    <t>Vicepresidencia de Gestión Contractual y Seguimiento de Proyectos</t>
  </si>
  <si>
    <t>Equipo de Servicio al Ciudadano</t>
  </si>
  <si>
    <t>Seguimiento a la adecuada atención de las peticiones, quejas reclamos y solicitudes - PQRS de manera eficiente, oportuna y de calidad</t>
  </si>
  <si>
    <t>El Equipo de Servicio al Ciudadano, diaramente verifican las PQRS  ingresadas al Sistema de Gestión Documental vigente, a través de una matriz de seguimiento en la cual registran la tipificación y los plazos de respuesta teniendo en cuenta los lineamientos establecidos en la Ley 1755 de 2015, con el fin de generar alertas preliminares a través de correo electrónico para su oportuna atención por parte de las áreas responsables. Como evidencia de esta gestión,  se genera y envia un informe mensual de la atención y trámite a las PQRS asignadas a cada Vicepresidencia y oficinas.</t>
  </si>
  <si>
    <t>Equipo de transparencia y oficial de cumplimiento - asociado a denuncias</t>
  </si>
  <si>
    <t>Hay una oportunidad de mejora en la herramienta para realizar el seguimiento y tipificación de las PQRS - El proceso de seguimiento se realiza de manera Manual</t>
  </si>
  <si>
    <t>No hay observaciones</t>
  </si>
  <si>
    <t>Oportunidad de mejora - reportes sobre resultados y acciones implementadas a partir de estos resultados.
Resultados de los laboratorios por ejemplo</t>
  </si>
  <si>
    <t>El Equipo de Servicio al Ciudadano, cada vez que se requiera (definir una periodicidad) analiza y evalúa la gestión y atención oportuna de las PQRS, teniendo en cuenta los resultados presentados en los informes mensuales, con el fin de generar acciones preventivas a partir de la presentación de estos resultados ante el Equipo de Trabajo para la Transparencia y el Comité Institucional de Gestión y Desempeño. Como evidencia se encuentran las actas del comité</t>
  </si>
  <si>
    <t>Modelo Integrado de Planeación y Gestión - MIPG de la ANI</t>
  </si>
  <si>
    <t>Posibilidad de pérdida de credibilidad de las partes interesadas por el resultado anual dado por el FURAG inferior al 90%, debido al inadecuado seguimiento al MIPG en su implementación y gestión.</t>
  </si>
  <si>
    <t>SEPG-06</t>
  </si>
  <si>
    <t>Seguimiento a la implementación y gestión del Modelo Integrado de Planeación y Gestión - MIPG de la ANI enfocados en una cultura de mejora</t>
  </si>
  <si>
    <t>La coordinación del GIT Planeación y su equipo de trabajo, realiza seguimiento permanente a la implementación de los planes de mejora establecidos para cada política con base en los resultados obtenidos en el FURAG y los autodiagnosticos, con el fin de contribuir en el mejoramiento del MIPG. Los resultados de las acciones implementadas y los avances de las políticas asociadas al MIPG se presentan en el Comité de Gestión y Desempeño. Asimismo, se cuenta con un sitio en SharePoint con la información soporte del MIPG para todos los servidores de la Entidad. Como evidencia se encuentra el plan de implementación del MIPG y las actas del Comité de Gestión y Desempeño.</t>
  </si>
  <si>
    <t>Pendiente validar mesas de trabajo para las acciones de mejora de las politicas del MIPG</t>
  </si>
  <si>
    <t>Validar la frecuencia con la que aplican el seguimiento</t>
  </si>
  <si>
    <t>Ninguna observación</t>
  </si>
  <si>
    <t>Pendiente validar socialización del sitio sharepoint y mesas de trabajo a servidores nuevos en la Entidad</t>
  </si>
  <si>
    <t>Gestión de cumplimiento (anticorrupción y soborno)</t>
  </si>
  <si>
    <t xml:space="preserve">Posibilidad de pérdida de confianza y/o de recursos, por hechos de soborno materializados, debido a una inadecuada identificación de alertas rojas por proceso, provenientes de un incorrecto diseño e implementación de controles antisoborno
</t>
  </si>
  <si>
    <t>TPSC-05</t>
  </si>
  <si>
    <t>Seguimiento a la Gestión de cumplimiento de la Entidad (corrupción y soborno)</t>
  </si>
  <si>
    <t>El GIT de planeación, anualmente  realiza auditorías internas al Sistema de Gestión Antisoborno, validando el cumplimiento de los requisitos de la Norma ISO 37001:2016, con el fin de identificar oportunidades de mejora para fortalecer los controles asociados a la gestión de los riesgos de cumplimiento. Los resultados de estas auditorías son presentados a la Alta Dirección en el Comité Institucional de Gestión Desempeño, de igual manera las actividades o acciones implementadas para fortalecer el Sistema de Gestión Antisoborno-SGAS.</t>
  </si>
  <si>
    <t>Se encuentre pertinente el objetivo y el alcance de la función de aseguramiento</t>
  </si>
  <si>
    <t>Las validaciones, evaluaciones y seguimientos por parte de la segunda linea de defensa son pertinentes</t>
  </si>
  <si>
    <t>Claramente definidos</t>
  </si>
  <si>
    <t>la comunicación de los resultados no siempre es constante con la alta dirección, sin embargo, sde presentan resultados</t>
  </si>
  <si>
    <t xml:space="preserve">Posibilidad de  afectación económica y/o reputacional  por procesos judiciales fallados en firme en contra de la entidad y sanciones de los entes de control y/o la Fiscalía General de la Nación, debido a la omisión o dilatación de la gestión de la debida diligencia de las denuncias, que recibe la entidad, por parte de los encargados  del trámite. </t>
  </si>
  <si>
    <t>TPSC-06</t>
  </si>
  <si>
    <t>El Equipo de Transparencia, cada trimestre realiza el seguimiento a las denuncias validando que los riesgos de cumplimiento no se encuentren materializados o que las causas no se encuentren vulneradas a través de situaciones identificadas. En caso de identificar en las denuncias un presunto hecho de corrupción, se reporta a los entes externos pertinentes, se realizan ajustes en los mapas de riesgos y se toman las medidas al interior de la Entidad. El resultado del seguimiento, de las denuncias se presenta en el Comité Institucional de Gestión y Desempeño, así mismo, se informan las acciones de mejora identificadas y su implementación en la Entidad.</t>
  </si>
  <si>
    <t>Vicepresidencia Gestión Corporativa</t>
  </si>
  <si>
    <t>Segunda Línea de Defensa</t>
  </si>
  <si>
    <t>El comité estructurador realiza el seguimiento de las licitaciones y APP- procesos misionales, cuando se requiera, a través del SECOP II, validando el cumplimiento de los requisitos de la Ley 80. En caso de que alguno de los proponentes reporte incosistencias o posibles hechos de corrupción, se activan el mecanismos MRAN y se reporta ante los entes externos de control y la Secretaria de Transparencia, con el fin de iniciar las investigaciones pertinentes.</t>
  </si>
  <si>
    <r>
      <rPr>
        <sz val="10"/>
        <color theme="1"/>
        <rFont val="Calibri Light"/>
        <family val="2"/>
      </rPr>
      <t>El Oficial de cumplimiento, cada vez que se requiera analiza y valida los hechos generados a partir de las alertas rojas, con el fin de darle un tratamiento oportuno y adecuado a la denuncia recibida. Adicionalmente, reportá presuntos hechos de corrupción, soborno y fraude, a los Entes externos c</t>
    </r>
    <r>
      <rPr>
        <sz val="10"/>
        <rFont val="Calibri Light"/>
        <family val="2"/>
      </rPr>
      <t>orrespondientes y generá los informes de resultados asociados a la gestión de cumplimiento para presentarlos a la Alta Dirección.</t>
    </r>
  </si>
  <si>
    <t>El GIT de Planeación cada año valida con los procesos el seguimiento a los riesgos de cumplimiento, con el fin de asesorar y retroalimentar las acciones de mejora a implementar frente a la gestión de los riesgos. El resultado de la gestión de los riesgos y las acciones de mejora implementadas  se presentan al Cómite  Institucional de gestión y desempeño y el Cómite Institucional de coordinación de control interno.</t>
  </si>
  <si>
    <t xml:space="preserve">Gestión de tecnologías de la información </t>
  </si>
  <si>
    <t>Posibilidad de pérdida de la credibilidad y/o recursos de la entidad por  incumplimiento de los objetivos definidos en los planes de la Gestión tecnológica  debido a no entrega o entrega inoportuna y/o inadecuada de las soluciones tecnológicas.</t>
  </si>
  <si>
    <t>GTEC - 02</t>
  </si>
  <si>
    <t>Monitoreo sobre las herramientas implementadas en la Entidad</t>
  </si>
  <si>
    <t>El coordinador y el equipo técnico del G.I.T de Tecnologías de la Información y las Telecomunicaciones, cada vez que se requiera, evalúa la funcionalidad de las herramientas o su implementación en la Entidad con el fin de cumplir las necesidades identificadas. Asimismo, presenta al Comité Institucional de Gestión y Desempeño los resultados de estas evaluaciones y el nivel de cumplimiento de las necesidades tecnológicas identificas en la Entidad. Como evidencia de estos resultados se encuentra la presentación anexa al acta del comité de gestión y desempeño.</t>
  </si>
  <si>
    <t>Requerimientos a través de las mesas de ayuda para solucionar.
Aprobaciones de los requerimientos de manera formal a partir de correos electrónicos</t>
  </si>
  <si>
    <t>Se encuentra definido claramente en la Entidad</t>
  </si>
  <si>
    <t>Se debe trabajar en la comunicación de resultados a la alta dirección. En este periodo estos resultados no se presentan a la alta dirección y seria de gran ayuda par enterar a la alta dirección sobre los avances y ajustes implementados en las herramientas tecnológicas que se adelantan desde este proceso.</t>
  </si>
  <si>
    <t>Gestión Jurídica</t>
  </si>
  <si>
    <t>Posibilidad de pérdida económica y reputacional, por atender de manera inadecuada las acciones judiciales, arbitrales y extrajudiciales en contra de la Entidad, debido a la desatención de términos procesales u omisión de información relevante a favor de la posición de la Agencia</t>
  </si>
  <si>
    <t>GEJU-01</t>
  </si>
  <si>
    <t>Vicepresidencia Jurídica</t>
  </si>
  <si>
    <t>Grupo Interno de Trabajo Defensa Judicial</t>
  </si>
  <si>
    <t>Realizar seguimiento a las diferentes acciones judiciales, arbitrales y extrajudiciales en las que la Agencia intervenga.</t>
  </si>
  <si>
    <r>
      <t xml:space="preserve">El coordinador del Grupo Interno de Trabjo de defensa judicial,  ... valicacion del cumplimiento 
La Oficina de Control Interno realiza seguimiento periódico al sistema e-Kogui y acciones de repetición, de igual forma, asiste a los Comités de Conciliación. Por otra parte, la Defensa Judicial y el Equipo de Procesos Sancionatorios participa en mayor medida en los procesos misionales. 
</t>
    </r>
    <r>
      <rPr>
        <sz val="10"/>
        <color rgb="FFFF0000"/>
        <rFont val="Calibri Light"/>
        <family val="2"/>
      </rPr>
      <t>Revisar con el abogado de la Oficina de Control Interno (Andrea Reyes)</t>
    </r>
  </si>
  <si>
    <t>Posibilidad de pérdida económica y reputacional, por no realizar el pago de las condenas y acuerdos conciliatoios a cargo de la Entidad dentro del término legal debido a la desatención de términos procesales por una inadecuada gestión del pago</t>
  </si>
  <si>
    <t>GEJU-03</t>
  </si>
  <si>
    <t>Posibilidad de pérdida reputacional, por la pérdida de la facultad administrativa sancionatoria de la Entidad, debido a la inactividad del GIT de sancionatorios desde la solicitud formal de inicio que derive en citación</t>
  </si>
  <si>
    <t xml:space="preserve">GEJU-05 </t>
  </si>
  <si>
    <t>Equipo Procesos Sancionatorios</t>
  </si>
  <si>
    <t xml:space="preserve">Programa de gestión documental </t>
  </si>
  <si>
    <t>Posibilidad de pérdida económica y reputacional por perdida o daño de la información (física o digital) de la Agencia, debido a la falta de mantenimiento de la infraestructura física y tecnológica o por incumplimiento de los lineamientos legales vigentes.</t>
  </si>
  <si>
    <t>GADF-07</t>
  </si>
  <si>
    <t>ALTO</t>
  </si>
  <si>
    <t>Gestión Administrativa y Financiera</t>
  </si>
  <si>
    <t>Equipo de Archivo y Correspondencia</t>
  </si>
  <si>
    <t>Seguimiento al cumplimiento de la politica de gestión documental</t>
  </si>
  <si>
    <t>El responsable de gestión documental asignado, anualmente, valida la gestión documental a través de la generación de un informe que incluye aspectos relacionados con las acciones implementadas para mejorar esta gestión, los riesgos emergentes, las oportunidades de mejora y las dificultades que se han presentado, lo anterior con el fin de presentar esta información a la alta dirección a través del comité de gestión y desempeño. Como evidencia se encuentran las actas del comité.</t>
  </si>
  <si>
    <t>Aplicar el autodiagnostico de AGN anualmente. Identificación de acciones de mejora. Revisar implementación de acciones de mejora identificadas a partir del resultado del autodiagnostico</t>
  </si>
  <si>
    <t>No hay una comunicación sobre los resultados de esta gestión a la alta dirección</t>
  </si>
  <si>
    <t>Gestión de inventarios</t>
  </si>
  <si>
    <t xml:space="preserve">Posibilidad de pérdida económica por la falta de disponibilidad de los productos y servicios requeridos para la adecuada operación de la Entidad,  debido al error en el registro de las entradas, salidas, traslados y reintegros de los bienes  y/o la inadecuada supervisión de los contratos. </t>
  </si>
  <si>
    <t>GADF-08</t>
  </si>
  <si>
    <t>Equipo de Servicios Generales</t>
  </si>
  <si>
    <t>Seguimiento al adecuado manejo y  disposición de los  bienes de la entidad  (estado de inventarios, traslados y bajas)</t>
  </si>
  <si>
    <r>
      <t>La Coordinación del GIT-Administrativo y Financiero y el Equipo de Servicios Generales, realizan el plan de trabajo para levantamiento de inventario físico anual de los bienes (Activos Fijos y Consumo) en servicio y bodega, mediante cronograma de trabajo que contemple: actividades, áreas de apoyo, fechas límite y responsables; y  mediante reportes individuales de inventario de bienes en servicio - SINFAD; verificación física del inventario de bienes en servicio; registro en planilla de bienes que no están en los reportes y verificación en SINFAD a nombre de quien se encuentra el bi</t>
    </r>
    <r>
      <rPr>
        <sz val="10"/>
        <color theme="1"/>
        <rFont val="Calibri Light"/>
        <family val="2"/>
      </rPr>
      <t>en encontrado; definir quien utilizará el y/o bien(es) para su asignación final. Por último, realizan anualmente la actualización del inventario de bienes en servicio, en el sistema de información - SINFAD. Esto, de acuerdo con el procedimiento "Administración de Inventarios" (GADF-P-007)</t>
    </r>
    <r>
      <rPr>
        <sz val="10"/>
        <rFont val="Calibri Light"/>
        <family val="2"/>
      </rPr>
      <t>, con el propósito de asegurar el normal funcionamiento de la organización. En el mencionado procedimiento se referencian las respectivas evidencias.</t>
    </r>
  </si>
  <si>
    <t xml:space="preserve">En mesa de trabajo con la gestión de inventarios, se validaron los controles relacionados con el seguimiento correspondiente a la identificación de necesidades de bienes en la Entidad, los recursos asignados para las áreas y el seguimiento de los resultados a los inventarios, en este sentido, se identificó que la gestión de inventarios realiza sus actividades cumplimiento los lineamientos internos de la entidad obedeciendo a su rol como primera línea de defensa. 
Se reporta información del resultado de inventarios en el comité de inventarios, sin embargo, allí no participa la alta dirección.
No se presentan resultados a la alta dirección asociada al cumplimiento de las necesidades informadas por las áreas a la gestión de inventarios, no se informa sobre el análisis de necesidades cumplidas vs la ejecución del presupuesto asignado y no se identifican acciones de mejora para implementar en los procesos para mejorar la gestión de inventarios. Lo anterior obedece a que los roles que se cumplen corresponden a la primera línea de defensa; hace parte de sus responsabilidades. 
La información que se genera desde la gestión de inventarios es reportada a la gestión contable que es allí donde asume un papel importante para la segunda línea de defensa, que en este caso sería la gestión contable. Por lo anterior, se determina que la gestión de inventarios no es segunda línea de defensa
</t>
  </si>
  <si>
    <t>Gestión contractual</t>
  </si>
  <si>
    <t>En los procesos estratégicos, de apoyo y de evaluación no hay riesgos asociados con este aspecto clave. Tampoco se encuentra un riesgo asociado con la verificación del estado de la contratación pública en los diferentes procesos de la Entidad. Sin embargo, en el proceso de Gestión Contractual y Seguimiento de Proyectos de Infraestructura de Transporte se identificaron los riesgos GCSP-04, GCSP-05 y GCSP-06 asociados con este aspecto clave y la función de aseguramiento.</t>
  </si>
  <si>
    <t>Todos los procesos (Supervisores de contratos)</t>
  </si>
  <si>
    <t>Seguimiento a la supervisión de contratos, con alertas en posibles incumplimientos en los servicios contratados y al estado del proceso de contratación.</t>
  </si>
  <si>
    <t>El supervisor del contrato, mensualmente o cada vez que se requiera de acuerdo con la modalidad de contratación, verifica el cumplimiento de las obligaciones contractuales contra las actividades reportadas en la herramienta ANIscopio, donde se genera la cuenta de cobro respectiva. En caso de identificar incumplimiento de alguna obligación contractual para el periodo reportado, el supervisor del contrato procede a la no aprobación de la cuenta de cobro. Como evidencia se deja la "certificación de cumplimiento y solicitud pago a contratistas" (GADF-F-059) y el "informe final del supervisor" (GCOP-F-011).</t>
  </si>
  <si>
    <t>El equipo de coordinación y seguimiento al proyecto ejecuta de manera permanente actividades encaminadas a coordinar, evaluar y controlar el correcto desarrollo del proyecto de infraestructura pública de transporte a cargo de la ANI, teniendo en cuenta las obligaciones contractuales de las interventorías, concesionarios o contratistas de obra y obedeciendo el cumplimiento de las funciones del equipo relacionadas en el manual de seguimiento a proyectos e interventoría y supervisión contractual (GCSP-M-002). En caso de evidenciar incumplimientos contractuales, el equipo de coordinación y seguimiento del proyecto gestiona las alertas para que estos sean subsanados. Si los incumplimientos persisten, se procede a gestionar las sanciones establecidas contractualmente. Como evidencia se encuentran los informes de supervisión, actas de los comités de conciliación y contratación, solicitudes de inicio de procesos sancionatorios.</t>
  </si>
  <si>
    <t>Validar el cumplimiento de las obligaciones contractuales de los proyectos
24 no conformidades/ 20 no conformidades asociadas al incumplimiento de la revisión por la supervisión</t>
  </si>
  <si>
    <t>En aniscopio se proyectan los resultados y avances de los proyectos
Falta robustecer el estado de los proyectos para los diferentes modos de transporte, presentando de manera detallada el estado de los componentes de cada uno de los proyectos (financiero,social,predial, ambiental, técnico, jurídico)</t>
  </si>
  <si>
    <t>Siempre hay un equipo de coordinación y seguimiento de proyectos</t>
  </si>
  <si>
    <t>Es adecuada, sin embargo no hay evidencia clara sobre la  comunicación de resultados con la alta dirección.</t>
  </si>
  <si>
    <r>
      <rPr>
        <sz val="10"/>
        <color theme="1"/>
        <rFont val="Calibri Light"/>
        <family val="2"/>
      </rPr>
      <t xml:space="preserve">El GIT Contratación anualmente verifican el estado de la gestión de la contratación pública, teniendo en cuenta los reportes suministrados por los supervisores de los contratos </t>
    </r>
    <r>
      <rPr>
        <sz val="10"/>
        <color rgb="FFFF0000"/>
        <rFont val="Calibri Light"/>
        <family val="2"/>
      </rPr>
      <t xml:space="preserve">(revisar informe final del supervisor) </t>
    </r>
    <r>
      <rPr>
        <sz val="10"/>
        <color theme="1"/>
        <rFont val="Calibri Light"/>
        <family val="2"/>
      </rPr>
      <t xml:space="preserve">con el fin de identificar el número de contratos gestionados, en ejecución, finalizados, con prórroga, con adición, pendientes, con dificultades presentadas, correcciones y riesgos nuevos o materializados, así como el número de contratos frente a los cuales se hicieron efectivas las garantías establecidas en las pólizas </t>
    </r>
    <r>
      <rPr>
        <sz val="10"/>
        <color rgb="FFFF0000"/>
        <rFont val="Calibri Light"/>
        <family val="2"/>
      </rPr>
      <t>(validar)</t>
    </r>
    <r>
      <rPr>
        <sz val="10"/>
        <color theme="1"/>
        <rFont val="Calibri Light"/>
        <family val="2"/>
      </rPr>
      <t>.</t>
    </r>
    <r>
      <rPr>
        <sz val="10"/>
        <color rgb="FFFF0000"/>
        <rFont val="Calibri Light"/>
        <family val="2"/>
      </rPr>
      <t xml:space="preserve"> </t>
    </r>
    <r>
      <rPr>
        <sz val="10"/>
        <color theme="1"/>
        <rFont val="Calibri Light"/>
        <family val="2"/>
      </rPr>
      <t xml:space="preserve">Como evidencia se encuentra el "Informe de gestión contratación pública" el cual se publica en la página web institucional y las actas con los resultados que se presentan ante el Comité... </t>
    </r>
    <r>
      <rPr>
        <sz val="10"/>
        <color rgb="FFFF0000"/>
        <rFont val="Calibri Light"/>
        <family val="2"/>
      </rPr>
      <t>¿a quién se presenta esos resultados? ¿Qué temas se tratan en el Comité de Contratación, ahí se reportan situaciones y dificultades presentadas frente a los contratos? ¿sabemos cuales son los contratos que están incumpliendo? ¿qué se hace en el momento en el que se identifica un incumplimiento contractual? (Preguntar a contratación)</t>
    </r>
  </si>
  <si>
    <t>Componente de gestión ambiental interna</t>
  </si>
  <si>
    <t>No hay riesgos asociados a la gestión ambiental 
Definir  si se intregan las dos políticas ambientales y definir los responsables para incluir actividades en los procesos en su cadena de valor</t>
  </si>
  <si>
    <t>Grupo Interno de Trabajo Administrativo y Financiero</t>
  </si>
  <si>
    <t>Seguimiento al cumplimiento de los objetivos del sistema de gestión ambiental establecidos en la política ambiental interna (GADF-PT-002)</t>
  </si>
  <si>
    <r>
      <t>La coordinación del Grupo Interno de Trabajo Administrativo y Fina</t>
    </r>
    <r>
      <rPr>
        <sz val="10"/>
        <color theme="1"/>
        <rFont val="Calibri Light"/>
        <family val="2"/>
      </rPr>
      <t xml:space="preserve">nciero y el profesional ambiental designado, </t>
    </r>
    <r>
      <rPr>
        <sz val="10"/>
        <color rgb="FFFF0000"/>
        <rFont val="Calibri Light"/>
        <family val="2"/>
      </rPr>
      <t>cada año, valida internamente el cumplimiento del</t>
    </r>
    <r>
      <rPr>
        <sz val="10"/>
        <color theme="1"/>
        <rFont val="Calibri Light"/>
        <family val="2"/>
      </rPr>
      <t xml:space="preserve"> SGA (Sistema de Gestión ambiental), a través de las auditorías internas con el fin de promover el cumplimiento de los objetivos ambientales de la Entidad y así mismo, presentar los resultados del SGA a la Alta Dirección a través del Comité Institucional de Gestión y Desempeño (validar el Comité). Como evidencia, reposa el acta de la reunión, la presentación realizada en el Comité y el seguimiento de las acciones de mejora (plan operativo).</t>
    </r>
  </si>
  <si>
    <t>Validar el cumplimiento de la política del SGA</t>
  </si>
  <si>
    <t>Auditorías internas combinadas
Implementación del Sistema de Gestión Ambiental en la Entidad</t>
  </si>
  <si>
    <t>Esta definido el responsible, sin embargo es importante actualizar la caracterización del proceso</t>
  </si>
  <si>
    <t>La Entidad aún no cuenta con resultados asociados a la aplicación de la política del Sistema de Gestión Ambiental
Inducción - UNIANI</t>
  </si>
  <si>
    <t>Información y Comunicación</t>
  </si>
  <si>
    <t>Posibilidad de afectación en la imagen y buen nombre de la entidad por la omisión de la validación del contenido a publicar, a causa de la no verificación con los responsables, el incumplimiento de los lineamientos de aprobación y/o filtración de la información</t>
  </si>
  <si>
    <t>TPSC-04</t>
  </si>
  <si>
    <t>Oficina de Comunicaciones</t>
  </si>
  <si>
    <t>Seguimiento al cumplimiento de las políticas de comunicación en la Entidad</t>
  </si>
  <si>
    <t>VALIDACIÓN PREVIA DE LA INFORMACIÓN A PUBLICAR
La Oficina de Comunicaciones realiza la validación y aprobación del contenido o información a publicar con los responsables directos y el presidente de la entidad, cada vez que se requiera, atendiendo a lo establecido en los instructivos y procedimientos internos y externos, con el propósito de evitar la publicación de información no verificada y/o filtrada, que incumpla los lineamientos definidos por la oficina para su aprobación. Como evidencia de esto las aprobaciones y VoBo. reposan en los correos electrónicos y/o chats de WhatsApp.</t>
  </si>
  <si>
    <t>Validar la información a publicar</t>
  </si>
  <si>
    <t>Validación de la información con los responsables y el Presidente de la ANI (Se tienen en cuenta lineamientos por parte del Ministerio de Transporte?)</t>
  </si>
  <si>
    <t>Definido a través del proceso de Transparencia</t>
  </si>
  <si>
    <t>Si bien no se evidencia la materialización del riesgo, sin embargo, cuando se presente la gestión de este proceso, se informe sobre eventos o desviaciones que se presentan en los procesos cuando se requiere la publicación de información.</t>
  </si>
  <si>
    <t>Teniendo en cuenta que la función de aseguramiento se encuentra asociada al cumplimiento de la politica de comunicación, se determinó que esta politica esta asociada a la politica de transparencia. Adicional a lo anterior, los roles que tiene la oficina de comunicación corresponden a un nivel asesor y las actividades que realizan dan cumplimiento a su rol como primera línea de defensa, por lo anterior, el aspecto clave de éxtio de información y comunicación no cumple como segunda línea de defensa.</t>
  </si>
  <si>
    <t>SEGUIMIENTO A LOS CANALES DE COMUNICACIÓN INTERNA Y EXTERNA
La Oficina de Comunicaciones, evalúa periódicamente la efectividad de los canales de comunicación, con el fin de mejorarlos y generar confianza en los grupos de valor. Los resultados obtenidos de estas evaluaciones se presentan en el Comité de Gestión y Desempeño anualmente, quedando como evidencia el acta de dicho comité.</t>
  </si>
  <si>
    <t>Dar cumplimiento al componente de información y comunicación del Modelo Estandar de Control Interno y fortalecer el Indice de Desempeño Institucional</t>
  </si>
  <si>
    <t xml:space="preserve">La Entidad aun no cuenta con una metodología para realizar la evaluación de la efectividad de los canales de comunicación internos y externos de la Entidad. </t>
  </si>
  <si>
    <t>La Entidad aún no cuenta con los reportes de resultados asociados a la efectividad de los canales de comunicación interna y externa</t>
  </si>
  <si>
    <t>Gestión contable</t>
  </si>
  <si>
    <t>Posibilidad de pérdida reputacional, por el registro errado de los hechos económicos, debido a información insuficiente e inoportuna o a una interpretación errónea de las normas contables.</t>
  </si>
  <si>
    <t>GADF-03</t>
  </si>
  <si>
    <t>Seguimiento a la gestión contable de la Entidad</t>
  </si>
  <si>
    <t>El GIT administrativo y financiero, anualmente, informa al Comité de Sostenibilidad Contable situaciones de la gestión contable realizada, con el fin de fijar políticas, definir, estudiar y evaluar los informes relativos al sistema de contabilidad y recomendar la depuración de los valores contables cuando haya lugar a ello. Como evidencia se encuentran las actas del Comité de Sostenibilidad Contable.</t>
  </si>
  <si>
    <t>Se identificó una oportunidad de mejora en la metodologia que se esta aplicando para hacer el seguimiento</t>
  </si>
  <si>
    <t>Reporte de acciones de mejora identificadas desde la segunda línea de defensa, dificultades presentadas en la gestión contable y reportes de cumplimiento.</t>
  </si>
  <si>
    <t>Priorizar en su Plan Anual de Auditoría</t>
  </si>
  <si>
    <t>El responsable del área contable, mensualmente valida la información de hechos contables entregada por las áreas con el fin de verificar que la información cumpla con lo establecido en la normatividad contable o manual contable y financiero de la Entidad, a través del diligenciamientos de los formatos establecidos para el efecto y otra documentación requerida. Si la información no cumple con lo establecido, se informa a través de correo electrónico al área responsable para que se tomen los correctivos. Como evidencia se encuentran los correos electrónicos sobre los casos que se devuelven y cuando la información es adecuada queda la información registrada en un comprobante contable.</t>
  </si>
  <si>
    <t>Auditorias internas asociadas a la caja menor…</t>
  </si>
  <si>
    <t>APROBACIÓN MAPA DE ASEGURAMIENTO</t>
  </si>
  <si>
    <t>CARGO</t>
  </si>
  <si>
    <t>Elaboró</t>
  </si>
  <si>
    <t>Hector Vanegas</t>
  </si>
  <si>
    <t>Mapa de aseguramiento aprobado mediante memorando con Radicado ANI No. ______________</t>
  </si>
  <si>
    <t>Yuly Andrea Ujueta Castillo</t>
  </si>
  <si>
    <t>Vo.Bo</t>
  </si>
  <si>
    <t>Gloria Margoth Cabrera Rubio</t>
  </si>
  <si>
    <t>Diana Catalina Chirivi</t>
  </si>
  <si>
    <t>APROBÓ</t>
  </si>
  <si>
    <t>Comité Institucional de Coordinación de Control Interno</t>
  </si>
  <si>
    <t>Criterios segunda linea de defensa</t>
  </si>
  <si>
    <t>Vicepresidencias/Oficina</t>
  </si>
  <si>
    <t>Areas funcionales</t>
  </si>
  <si>
    <t>Vicepresidencia Ejecutiva</t>
  </si>
  <si>
    <t>Alto Aseguramiento</t>
  </si>
  <si>
    <t>La Oficina de Control Interno o quien haga sus veces confiará en los resultados del aseguramiento de la 2ª línea y basado en sus informes, auditará la efectividad de dicha función, evitando evaluar los controles de la 1ª línea.</t>
  </si>
  <si>
    <t>Estructuración de Proyectos de Infraestructura de Transporte</t>
  </si>
  <si>
    <t>NO</t>
  </si>
  <si>
    <t>Carretero 1 VEJ</t>
  </si>
  <si>
    <t>Medio Aseguramiento</t>
  </si>
  <si>
    <t>La Oficina de Control Interno o quien haga sus veces deberá auditar y generar hallazgos y recomendaciones a la función de aseguramiento (2ª línea) para su mejora y evaluará los aspectos que considere relevantes de la 1ª línea de defensa.</t>
  </si>
  <si>
    <t>Gestión de la Contratación Pública</t>
  </si>
  <si>
    <t>Vicepresidencia de Estructuración</t>
  </si>
  <si>
    <t>Carretero 2 VEJ</t>
  </si>
  <si>
    <t>Bajo Aseguramiento</t>
  </si>
  <si>
    <t>La Oficina de Control Interno o quien haga sus veces deberá auditar y generar hallazgos y recomendaciones a la función de aseguramiento para su mejora y evaluará los controles de 1ª línea de defensa que corresponderían a la 2ª línea de defensa.</t>
  </si>
  <si>
    <t>Gestión Contractual y Seguimiento de Proyectos de Infraestructura de Transporte</t>
  </si>
  <si>
    <t>Carretero 3 VEJ</t>
  </si>
  <si>
    <t>Carretero 4 VEJ</t>
  </si>
  <si>
    <t>Oficina de Control Interno</t>
  </si>
  <si>
    <t>NIVELES DE SEVERIDAD</t>
  </si>
  <si>
    <t xml:space="preserve">Equipo Proyectos Férreos </t>
  </si>
  <si>
    <t>N/A</t>
  </si>
  <si>
    <t>Equipo Financiero VEJ</t>
  </si>
  <si>
    <t>Carretero 1 VGC</t>
  </si>
  <si>
    <t>Vicepresidencias de Gestión Contractual y Ejecutiva</t>
  </si>
  <si>
    <t>Carretero 2 VGC</t>
  </si>
  <si>
    <t>Evaluación y Control Institucional</t>
  </si>
  <si>
    <t>BAJO</t>
  </si>
  <si>
    <t>Carretero 3 VGC</t>
  </si>
  <si>
    <t>Todos los lideres de proceso</t>
  </si>
  <si>
    <t>Carretero 4 VGC</t>
  </si>
  <si>
    <t>Todos los ordenadores del gasto</t>
  </si>
  <si>
    <t>Carretero 5 VGC</t>
  </si>
  <si>
    <t>Presidencia</t>
  </si>
  <si>
    <t>Vicepresidencia de Gestión Contractual</t>
  </si>
  <si>
    <t xml:space="preserve">Vicepresidencia de Planeación, Riesgos y Entorno </t>
  </si>
  <si>
    <t>Equipo Proyectos Portuarios</t>
  </si>
  <si>
    <t>Grupo Interno de Trabajo Financiero 1</t>
  </si>
  <si>
    <t>Grupo Interno de Trabajo Financiero 2</t>
  </si>
  <si>
    <t>Equipo Proyectos Aeroportuarios</t>
  </si>
  <si>
    <t>Grupo Interno de Trabajo Riesgos</t>
  </si>
  <si>
    <t>Grupo Interno de Trabajo Social</t>
  </si>
  <si>
    <t>Grupo Interno de Trabajo Ambiental</t>
  </si>
  <si>
    <t>Grupo Interno de Trabajo Predial</t>
  </si>
  <si>
    <t>Grupo Interno de Trabajo Juridico Predial</t>
  </si>
  <si>
    <t>Grupo Interno de Trabajo Contratación</t>
  </si>
  <si>
    <t>Grupo Interno de Trabajo Asesoría Estructuración</t>
  </si>
  <si>
    <t>Grupo Interno de Trabajo Asesoría Gestión Contractual 1</t>
  </si>
  <si>
    <t>Grupo Interno de Trabajo Asesoría Gestión Contractual 2</t>
  </si>
  <si>
    <t>Equipo Asesoría de Gestión Contractual 3</t>
  </si>
  <si>
    <t xml:space="preserve">Equipo de Trabajo Disciplinario </t>
  </si>
  <si>
    <t>Equipo de Presupuesto</t>
  </si>
  <si>
    <t>Equipo de  Contabilidad</t>
  </si>
  <si>
    <t>Equipo de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</si>
</sst>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1"/>
      <color theme="1"/>
      <name val="Calibri Light"/>
      <family val="2"/>
    </font>
    <font>
      <sz val="10"/>
      <name val="Calibri Light"/>
      <family val="2"/>
    </font>
    <font>
      <sz val="11"/>
      <name val="Calibri Light"/>
      <family val="2"/>
    </font>
    <font>
      <sz val="12"/>
      <color theme="1"/>
      <name val="Calibri"/>
      <family val="2"/>
      <scheme val="minor"/>
    </font>
    <font>
      <sz val="14"/>
      <name val="Calibri Light"/>
      <family val="2"/>
    </font>
    <font>
      <b/>
      <sz val="18"/>
      <color rgb="FFFF0000"/>
      <name val="Calibri Light"/>
      <family val="2"/>
    </font>
    <font>
      <b/>
      <sz val="12"/>
      <color theme="1"/>
      <name val="Calibri Light"/>
      <family val="2"/>
    </font>
    <font>
      <sz val="12"/>
      <color theme="1"/>
      <name val="Calibri Light"/>
      <family val="2"/>
    </font>
    <font>
      <b/>
      <sz val="24"/>
      <name val="Calibri Light"/>
      <family val="2"/>
    </font>
    <font>
      <b/>
      <sz val="12"/>
      <color theme="0"/>
      <name val="Arial"/>
      <family val="2"/>
    </font>
    <font>
      <b/>
      <sz val="12"/>
      <color theme="1"/>
      <name val="Arial"/>
      <family val="2"/>
    </font>
    <font>
      <b/>
      <sz val="12"/>
      <name val="Arial Narrow"/>
      <family val="2"/>
    </font>
    <font>
      <b/>
      <sz val="11"/>
      <name val="Calibri Light"/>
      <family val="2"/>
    </font>
    <font>
      <b/>
      <sz val="11"/>
      <name val="Calibri"/>
      <family val="2"/>
      <scheme val="minor"/>
    </font>
    <font>
      <sz val="12"/>
      <name val="Calibri Light"/>
      <family val="2"/>
    </font>
    <font>
      <b/>
      <sz val="12"/>
      <color theme="1"/>
      <name val="Calibri"/>
      <family val="2"/>
      <scheme val="minor"/>
    </font>
    <font>
      <sz val="10"/>
      <color rgb="FFFF0000"/>
      <name val="Calibri Light"/>
      <family val="2"/>
    </font>
    <font>
      <sz val="10"/>
      <color theme="1"/>
      <name val="Calibri Light"/>
      <family val="2"/>
    </font>
    <font>
      <sz val="11"/>
      <color theme="1"/>
      <name val="Calibri Light"/>
      <family val="2"/>
    </font>
    <font>
      <sz val="11"/>
      <color rgb="FFFF0000"/>
      <name val="Calibri Light"/>
      <family val="2"/>
    </font>
    <font>
      <sz val="10"/>
      <name val="Arial"/>
      <family val="2"/>
    </font>
    <font>
      <sz val="9"/>
      <color indexed="81"/>
      <name val="Tahoma"/>
      <family val="2"/>
    </font>
    <font>
      <sz val="10"/>
      <color theme="4"/>
      <name val="Calibri Light"/>
      <family val="2"/>
    </font>
    <font>
      <b/>
      <sz val="9"/>
      <color indexed="81"/>
      <name val="Tahoma"/>
      <family val="2"/>
    </font>
    <font>
      <sz val="11"/>
      <color rgb="FF000000"/>
      <name val="Calibri Light"/>
      <family val="2"/>
    </font>
    <font>
      <sz val="8"/>
      <name val="Arial"/>
      <family val="2"/>
    </font>
    <font>
      <sz val="10"/>
      <color rgb="FF000000"/>
      <name val="Tahoma"/>
      <family val="2"/>
    </font>
    <font>
      <b/>
      <sz val="9"/>
      <color rgb="FF000000"/>
      <name val="Tahoma"/>
      <family val="2"/>
    </font>
    <font>
      <sz val="9"/>
      <color rgb="FF000000"/>
      <name val="Tahoma"/>
      <family val="2"/>
    </font>
    <font>
      <b/>
      <sz val="10"/>
      <color rgb="FF000000"/>
      <name val="Tahoma"/>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E79B"/>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FF"/>
        <bgColor rgb="FF000000"/>
      </patternFill>
    </fill>
  </fills>
  <borders count="1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s>
  <cellStyleXfs count="35">
    <xf numFmtId="0" fontId="0" fillId="0" borderId="0"/>
    <xf numFmtId="0" fontId="5" fillId="0" borderId="0"/>
    <xf numFmtId="0" fontId="3" fillId="0" borderId="0"/>
    <xf numFmtId="164" fontId="5" fillId="0" borderId="0" applyFont="0" applyFill="0" applyBorder="0" applyAlignment="0" applyProtection="0"/>
    <xf numFmtId="164" fontId="5"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 fillId="0" borderId="0"/>
    <xf numFmtId="9" fontId="5" fillId="0" borderId="0" applyFont="0" applyFill="0" applyBorder="0" applyAlignment="0" applyProtection="0"/>
    <xf numFmtId="0" fontId="10"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1" fillId="0" borderId="0"/>
    <xf numFmtId="9" fontId="27" fillId="0" borderId="0" applyFont="0" applyFill="0" applyBorder="0" applyAlignment="0" applyProtection="0"/>
  </cellStyleXfs>
  <cellXfs count="155">
    <xf numFmtId="0" fontId="0" fillId="0" borderId="0" xfId="0"/>
    <xf numFmtId="0" fontId="0" fillId="0" borderId="0" xfId="0" applyAlignment="1">
      <alignment horizontal="center" vertical="center" wrapText="1"/>
    </xf>
    <xf numFmtId="0" fontId="0" fillId="0" borderId="0" xfId="0" applyAlignment="1">
      <alignment wrapText="1"/>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xf>
    <xf numFmtId="0" fontId="5" fillId="2" borderId="0" xfId="0" applyFont="1" applyFill="1"/>
    <xf numFmtId="0" fontId="7" fillId="5" borderId="2" xfId="16" applyFont="1" applyFill="1" applyBorder="1" applyAlignment="1">
      <alignment horizontal="center" vertical="center" wrapText="1"/>
    </xf>
    <xf numFmtId="0" fontId="5" fillId="2" borderId="0" xfId="0" applyFont="1" applyFill="1" applyProtection="1">
      <protection locked="0"/>
    </xf>
    <xf numFmtId="0" fontId="7" fillId="6" borderId="2" xfId="16" applyFont="1" applyFill="1" applyBorder="1" applyAlignment="1">
      <alignment horizontal="center" vertical="center" wrapText="1"/>
    </xf>
    <xf numFmtId="0" fontId="7" fillId="7" borderId="2" xfId="16" applyFont="1" applyFill="1" applyBorder="1" applyAlignment="1">
      <alignment horizontal="center" vertical="center" wrapText="1"/>
    </xf>
    <xf numFmtId="0" fontId="5" fillId="0" borderId="2" xfId="0" applyFont="1" applyBorder="1" applyAlignment="1">
      <alignment horizontal="left" vertical="center" wrapText="1"/>
    </xf>
    <xf numFmtId="0" fontId="9" fillId="2" borderId="0" xfId="0" applyFont="1" applyFill="1"/>
    <xf numFmtId="0" fontId="11" fillId="2" borderId="0" xfId="0" applyFont="1" applyFill="1" applyAlignment="1">
      <alignment vertical="center"/>
    </xf>
    <xf numFmtId="0" fontId="14"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2" fillId="0" borderId="0" xfId="0" applyFont="1" applyAlignment="1">
      <alignment vertical="center"/>
    </xf>
    <xf numFmtId="0" fontId="14" fillId="3" borderId="2"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7" fillId="9" borderId="2" xfId="16"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hidden="1"/>
    </xf>
    <xf numFmtId="0" fontId="7" fillId="11" borderId="2" xfId="16" applyFont="1" applyFill="1" applyBorder="1" applyAlignment="1">
      <alignment horizontal="center" vertical="center" wrapText="1"/>
    </xf>
    <xf numFmtId="0" fontId="19" fillId="2" borderId="3"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0" fillId="0" borderId="2" xfId="0" applyBorder="1"/>
    <xf numFmtId="0" fontId="21" fillId="2" borderId="2" xfId="0" applyFont="1" applyFill="1" applyBorder="1" applyAlignment="1" applyProtection="1">
      <alignment horizontal="center" vertical="center" wrapText="1"/>
      <protection locked="0"/>
    </xf>
    <xf numFmtId="0" fontId="7" fillId="12" borderId="2" xfId="16" applyFont="1" applyFill="1" applyBorder="1" applyAlignment="1">
      <alignment horizontal="center" vertical="center" wrapText="1"/>
    </xf>
    <xf numFmtId="0" fontId="5" fillId="0" borderId="6" xfId="0" applyFont="1" applyBorder="1" applyAlignment="1">
      <alignment horizontal="left" vertical="center" wrapText="1"/>
    </xf>
    <xf numFmtId="0" fontId="16" fillId="8" borderId="2" xfId="0" applyFont="1" applyFill="1" applyBorder="1" applyAlignment="1">
      <alignment horizontal="center" vertical="center" wrapText="1"/>
    </xf>
    <xf numFmtId="0" fontId="13" fillId="3" borderId="0" xfId="1" applyFont="1" applyFill="1" applyAlignment="1">
      <alignment horizontal="center" vertical="center" wrapText="1"/>
    </xf>
    <xf numFmtId="0" fontId="13" fillId="0" borderId="0" xfId="0" applyFont="1" applyAlignment="1">
      <alignment vertical="center" wrapText="1"/>
    </xf>
    <xf numFmtId="0" fontId="14" fillId="0" borderId="0" xfId="0" applyFont="1" applyAlignment="1" applyProtection="1">
      <alignment horizontal="center" vertical="center" wrapText="1"/>
      <protection locked="0"/>
    </xf>
    <xf numFmtId="0" fontId="20" fillId="9" borderId="2" xfId="0" applyFont="1" applyFill="1" applyBorder="1" applyAlignment="1" applyProtection="1">
      <alignment horizontal="center" vertical="center" wrapText="1"/>
      <protection locked="0" hidden="1"/>
    </xf>
    <xf numFmtId="0" fontId="22" fillId="0" borderId="2" xfId="0" applyFont="1" applyBorder="1" applyAlignment="1" applyProtection="1">
      <alignment horizontal="center" vertical="center" wrapText="1"/>
      <protection hidden="1"/>
    </xf>
    <xf numFmtId="0" fontId="9"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justify" vertical="center" wrapText="1"/>
    </xf>
    <xf numFmtId="0" fontId="24" fillId="0" borderId="2" xfId="0" applyFont="1" applyBorder="1" applyAlignment="1">
      <alignment horizontal="justify" vertical="center" wrapText="1"/>
    </xf>
    <xf numFmtId="0" fontId="23" fillId="0" borderId="2" xfId="0" applyFont="1" applyBorder="1" applyAlignment="1">
      <alignment horizontal="justify" vertical="center" wrapText="1"/>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25" fillId="2" borderId="3"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hidden="1"/>
    </xf>
    <xf numFmtId="0" fontId="8" fillId="2" borderId="3" xfId="0" applyFont="1" applyFill="1" applyBorder="1" applyAlignment="1">
      <alignment horizontal="center" vertical="center" wrapText="1"/>
    </xf>
    <xf numFmtId="0" fontId="22" fillId="0" borderId="3" xfId="0" applyFont="1" applyBorder="1" applyAlignment="1" applyProtection="1">
      <alignment horizontal="center" vertical="center" wrapText="1"/>
      <protection hidden="1"/>
    </xf>
    <xf numFmtId="9" fontId="9" fillId="2" borderId="2" xfId="34" applyFont="1" applyFill="1" applyBorder="1" applyAlignment="1" applyProtection="1">
      <alignment horizontal="center" vertical="center" wrapText="1"/>
      <protection locked="0"/>
    </xf>
    <xf numFmtId="1" fontId="21" fillId="2" borderId="2" xfId="0" applyNumberFormat="1" applyFont="1" applyFill="1" applyBorder="1" applyAlignment="1" applyProtection="1">
      <alignment horizontal="center" vertical="center" wrapText="1"/>
      <protection locked="0"/>
    </xf>
    <xf numFmtId="0" fontId="29" fillId="0" borderId="2" xfId="0" applyFont="1" applyBorder="1" applyAlignment="1">
      <alignment horizontal="justify" vertical="center" wrapText="1"/>
    </xf>
    <xf numFmtId="0" fontId="9" fillId="2" borderId="2" xfId="0" applyFont="1" applyFill="1" applyBorder="1" applyAlignment="1" applyProtection="1">
      <alignment horizontal="justify" vertical="center" wrapText="1"/>
      <protection locked="0"/>
    </xf>
    <xf numFmtId="0" fontId="9" fillId="13" borderId="2"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9"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21" fillId="2" borderId="0" xfId="0" applyFont="1" applyFill="1" applyAlignment="1" applyProtection="1">
      <alignment horizontal="center" vertical="center" wrapText="1"/>
      <protection locked="0"/>
    </xf>
    <xf numFmtId="0" fontId="22" fillId="0" borderId="0" xfId="0" applyFont="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8" fillId="2" borderId="0" xfId="0" applyFont="1" applyFill="1" applyAlignment="1">
      <alignment horizontal="center" vertical="center" wrapText="1"/>
    </xf>
    <xf numFmtId="0" fontId="31" fillId="14" borderId="2" xfId="0" applyFont="1" applyFill="1" applyBorder="1" applyAlignment="1">
      <alignment horizontal="center" vertical="center" wrapText="1"/>
    </xf>
    <xf numFmtId="0" fontId="25" fillId="2" borderId="2" xfId="0" applyFont="1" applyFill="1" applyBorder="1" applyAlignment="1" applyProtection="1">
      <alignment horizontal="center" vertical="center" wrapText="1"/>
      <protection locked="0"/>
    </xf>
    <xf numFmtId="0" fontId="9" fillId="13" borderId="3" xfId="0" applyFont="1" applyFill="1" applyBorder="1" applyAlignment="1" applyProtection="1">
      <alignment horizontal="center" vertical="center" wrapText="1"/>
      <protection locked="0"/>
    </xf>
    <xf numFmtId="0" fontId="9" fillId="2" borderId="0" xfId="0" applyFont="1" applyFill="1" applyAlignment="1">
      <alignment horizontal="justify" vertical="center" wrapText="1"/>
    </xf>
    <xf numFmtId="0" fontId="5" fillId="2" borderId="0" xfId="0" applyFont="1" applyFill="1" applyAlignment="1" applyProtection="1">
      <alignment wrapText="1"/>
      <protection locked="0"/>
    </xf>
    <xf numFmtId="0" fontId="14" fillId="0" borderId="3" xfId="0" applyFont="1" applyBorder="1" applyAlignment="1">
      <alignment horizontal="center" vertical="center" wrapText="1"/>
    </xf>
    <xf numFmtId="0" fontId="14" fillId="0" borderId="3" xfId="0" applyFont="1" applyBorder="1" applyAlignment="1">
      <alignment horizontal="justify" vertical="center" wrapText="1"/>
    </xf>
    <xf numFmtId="0" fontId="18" fillId="2" borderId="3" xfId="0" applyFont="1" applyFill="1" applyBorder="1" applyAlignment="1" applyProtection="1">
      <alignment horizontal="center" vertical="center" wrapText="1"/>
      <protection hidden="1"/>
    </xf>
    <xf numFmtId="0" fontId="18" fillId="2" borderId="7" xfId="0" applyFont="1" applyFill="1" applyBorder="1" applyAlignment="1" applyProtection="1">
      <alignment horizontal="center" vertical="center" wrapText="1"/>
      <protection hidden="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9" fillId="2" borderId="11" xfId="0" applyFont="1" applyFill="1" applyBorder="1" applyAlignment="1">
      <alignment horizontal="center" vertical="center" wrapText="1"/>
    </xf>
    <xf numFmtId="0" fontId="18" fillId="2" borderId="6" xfId="0" applyFont="1" applyFill="1" applyBorder="1" applyAlignment="1" applyProtection="1">
      <alignment horizontal="center" vertical="center" wrapText="1"/>
      <protection hidden="1"/>
    </xf>
    <xf numFmtId="0" fontId="8" fillId="2" borderId="6" xfId="0" applyFont="1" applyFill="1" applyBorder="1" applyAlignment="1">
      <alignment horizontal="center" vertical="center" wrapText="1"/>
    </xf>
    <xf numFmtId="0" fontId="9" fillId="2" borderId="6"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hidden="1"/>
    </xf>
    <xf numFmtId="0" fontId="9" fillId="13" borderId="3"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9" fillId="2" borderId="6"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1" fillId="0" borderId="3" xfId="0" applyFont="1" applyBorder="1" applyAlignment="1">
      <alignment horizontal="center" vertical="center" wrapText="1"/>
    </xf>
    <xf numFmtId="0" fontId="25" fillId="2" borderId="3"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0" fontId="26" fillId="2" borderId="3"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8"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17" fillId="4"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4" fillId="0" borderId="5"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3" borderId="4"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35">
    <cellStyle name="Millares 2" xfId="3" xr:uid="{00000000-0005-0000-0000-000000000000}"/>
    <cellStyle name="Millares 2 2" xfId="4" xr:uid="{00000000-0005-0000-0000-000001000000}"/>
    <cellStyle name="Millares 2 2 2" xfId="5" xr:uid="{00000000-0005-0000-0000-000002000000}"/>
    <cellStyle name="Millares 2 2 2 2" xfId="21" xr:uid="{F9D74261-02A1-4489-94D0-8945E42928EA}"/>
    <cellStyle name="Millares 3" xfId="6" xr:uid="{00000000-0005-0000-0000-000003000000}"/>
    <cellStyle name="Millares 3 10" xfId="7" xr:uid="{00000000-0005-0000-0000-000004000000}"/>
    <cellStyle name="Millares 3 10 2" xfId="23" xr:uid="{A314CAC7-10C0-4E74-83DB-4239667CDDEF}"/>
    <cellStyle name="Millares 3 11" xfId="22" xr:uid="{38CB131E-B9AC-459A-BAAF-32E60FAFE5BB}"/>
    <cellStyle name="Millares 3 2" xfId="8" xr:uid="{00000000-0005-0000-0000-000005000000}"/>
    <cellStyle name="Millares 3 2 2" xfId="24" xr:uid="{495E93F3-DDAE-416A-98C6-F566A9FA8C5F}"/>
    <cellStyle name="Millares 3 3" xfId="9" xr:uid="{00000000-0005-0000-0000-000006000000}"/>
    <cellStyle name="Millares 3 3 2" xfId="25" xr:uid="{D15329E9-76C8-454D-B90C-2EB1091EFEA2}"/>
    <cellStyle name="Millares 3 4" xfId="10" xr:uid="{00000000-0005-0000-0000-000007000000}"/>
    <cellStyle name="Millares 3 4 2" xfId="26" xr:uid="{61C28C81-B7F8-43EF-A96D-B50C9A959264}"/>
    <cellStyle name="Millares 3 5" xfId="11" xr:uid="{00000000-0005-0000-0000-000008000000}"/>
    <cellStyle name="Millares 3 5 2" xfId="27" xr:uid="{AFCF3567-8E64-45BD-B4D0-56924A1A996E}"/>
    <cellStyle name="Millares 3 6" xfId="12" xr:uid="{00000000-0005-0000-0000-000009000000}"/>
    <cellStyle name="Millares 3 6 2" xfId="28" xr:uid="{21D89CCC-EC30-4C91-8B05-93D259E769E0}"/>
    <cellStyle name="Millares 3 7" xfId="13" xr:uid="{00000000-0005-0000-0000-00000A000000}"/>
    <cellStyle name="Millares 3 7 2" xfId="29" xr:uid="{035C760D-7719-4603-8DE1-BA1829763206}"/>
    <cellStyle name="Millares 3 8" xfId="14" xr:uid="{00000000-0005-0000-0000-00000B000000}"/>
    <cellStyle name="Millares 3 8 2" xfId="30" xr:uid="{0F398A39-8A0D-4AE1-B106-1EA9143E8448}"/>
    <cellStyle name="Millares 3 9" xfId="15" xr:uid="{00000000-0005-0000-0000-00000C000000}"/>
    <cellStyle name="Millares 3 9 2" xfId="31" xr:uid="{109E6F60-292B-4CC9-B4E9-CF9666C963DD}"/>
    <cellStyle name="Normal" xfId="0" builtinId="0"/>
    <cellStyle name="Normal 2" xfId="1" xr:uid="{00000000-0005-0000-0000-00000E000000}"/>
    <cellStyle name="Normal 3" xfId="16" xr:uid="{00000000-0005-0000-0000-00000F000000}"/>
    <cellStyle name="Normal 3 2" xfId="32" xr:uid="{50AAE1AF-72DC-40C0-BD2F-1DFA7351B466}"/>
    <cellStyle name="Normal 4" xfId="2" xr:uid="{00000000-0005-0000-0000-000010000000}"/>
    <cellStyle name="Normal 4 2" xfId="20" xr:uid="{943A3C1A-C501-42AF-9DD0-20724C096B7D}"/>
    <cellStyle name="Normal 5" xfId="18" xr:uid="{00000000-0005-0000-0000-000011000000}"/>
    <cellStyle name="Normal 6" xfId="33" xr:uid="{79B7BD7C-3A29-4ADA-A2C9-0AD11634E0B8}"/>
    <cellStyle name="Porcentaje" xfId="34" builtinId="5"/>
    <cellStyle name="Porcentaje 2" xfId="19" xr:uid="{7A8718AE-F1BD-4071-8E67-201CEE4F606F}"/>
    <cellStyle name="Porcentual 2" xfId="17" xr:uid="{00000000-0005-0000-0000-000013000000}"/>
  </cellStyles>
  <dxfs count="40">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ont>
        <color theme="0"/>
      </font>
    </dxf>
    <dxf>
      <font>
        <color theme="0"/>
      </font>
    </dxf>
    <dxf>
      <font>
        <color theme="0"/>
      </font>
    </dxf>
    <dxf>
      <font>
        <color theme="0"/>
      </font>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FFE79B"/>
      <color rgb="FFFFFF00"/>
      <color rgb="FFFFFF66"/>
      <color rgb="FFFFD44B"/>
      <color rgb="FFFF0101"/>
      <color rgb="FFCC0000"/>
      <color rgb="FFFFFD41"/>
      <color rgb="FFB9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600377</xdr:colOff>
      <xdr:row>0</xdr:row>
      <xdr:rowOff>108829</xdr:rowOff>
    </xdr:from>
    <xdr:ext cx="923623" cy="684206"/>
    <xdr:pic>
      <xdr:nvPicPr>
        <xdr:cNvPr id="2" name="Imagen 1">
          <a:extLst>
            <a:ext uri="{FF2B5EF4-FFF2-40B4-BE49-F238E27FC236}">
              <a16:creationId xmlns:a16="http://schemas.microsoft.com/office/drawing/2014/main" id="{DEBE8616-1FE0-48F1-BDDB-86B1170A30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13" y="108829"/>
          <a:ext cx="923623" cy="684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yujueta_ani_gov_co/Documents/11_PROCESO%20DE%20EVALUACION%20Y%20CONTROL/Mapa%20de%20aseguramiento/Documentos%20de%20apoyo%20(DAFP)/DAFP/2020-10-20_Propuesta_estructura_l&#237;neas_defensa_ejemplos%20(2).xlsm?256A3C31" TargetMode="External"/><Relationship Id="rId1" Type="http://schemas.openxmlformats.org/officeDocument/2006/relationships/externalLinkPath" Target="file:///\\256A3C31\2020-10-20_Propuesta_estructura_l&#237;neas_defensa_ejemplos%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aldonado/Downloads/Matriz%20de%20Riesgos%20de%20Seguridad%20de%20la%20informacio&#769;n%20DAF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hfajardo/Downloads/matriz_control_interno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uctura"/>
      <sheetName val="Diagnóstico_RR"/>
      <sheetName val="Formulas"/>
      <sheetName val="Segunda línea"/>
      <sheetName val="Mapa de Aseguramiento"/>
      <sheetName val="Hoja2"/>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2B2EE-4058-4BCE-8716-35CEA1DE2E1E}">
  <dimension ref="A2:AB48"/>
  <sheetViews>
    <sheetView showGridLines="0" tabSelected="1" zoomScale="80" zoomScaleNormal="80" workbookViewId="0">
      <pane xSplit="3" ySplit="5" topLeftCell="V6" activePane="bottomRight" state="frozen"/>
      <selection pane="topRight" activeCell="D1" sqref="D1"/>
      <selection pane="bottomLeft" activeCell="A6" sqref="A6"/>
      <selection pane="bottomRight" activeCell="Y1" sqref="Y1"/>
    </sheetView>
  </sheetViews>
  <sheetFormatPr baseColWidth="10" defaultColWidth="11.42578125" defaultRowHeight="12.75" x14ac:dyDescent="0.2"/>
  <cols>
    <col min="1" max="1" width="3.28515625" style="6" customWidth="1"/>
    <col min="2" max="2" width="8.7109375" style="8" customWidth="1"/>
    <col min="3" max="3" width="32.7109375" style="8" customWidth="1"/>
    <col min="4" max="4" width="48.7109375" style="8" customWidth="1"/>
    <col min="5" max="5" width="14.85546875" style="8" customWidth="1"/>
    <col min="6" max="6" width="35.7109375" style="8" customWidth="1"/>
    <col min="7" max="8" width="21.42578125" style="8" customWidth="1"/>
    <col min="9" max="9" width="22.42578125" style="8" customWidth="1"/>
    <col min="10" max="13" width="21.42578125" style="8" customWidth="1"/>
    <col min="14" max="14" width="47.28515625" style="8" customWidth="1"/>
    <col min="15" max="15" width="99" style="8" customWidth="1"/>
    <col min="16" max="16" width="46.140625" style="8" customWidth="1"/>
    <col min="17" max="17" width="20.85546875" style="8" customWidth="1"/>
    <col min="18" max="18" width="46.140625" style="8" customWidth="1"/>
    <col min="19" max="19" width="20.85546875" style="8" customWidth="1"/>
    <col min="20" max="20" width="46.140625" style="8" customWidth="1"/>
    <col min="21" max="21" width="20.85546875" style="8" customWidth="1"/>
    <col min="22" max="22" width="46.140625" style="8" customWidth="1"/>
    <col min="23" max="23" width="20.85546875" style="8" customWidth="1"/>
    <col min="24" max="24" width="17" style="8" customWidth="1"/>
    <col min="25" max="25" width="27" style="8" customWidth="1"/>
    <col min="26" max="26" width="56.28515625" style="8" customWidth="1"/>
    <col min="27" max="27" width="46.140625" style="8" customWidth="1"/>
    <col min="28" max="28" width="53.7109375" style="6" customWidth="1"/>
    <col min="29" max="16384" width="11.42578125" style="6"/>
  </cols>
  <sheetData>
    <row r="2" spans="1:27" ht="50.25" customHeight="1" x14ac:dyDescent="0.2">
      <c r="A2" s="13"/>
      <c r="B2" s="19"/>
      <c r="D2" s="137" t="s">
        <v>0</v>
      </c>
      <c r="E2" s="138"/>
      <c r="F2" s="138"/>
      <c r="G2" s="138"/>
      <c r="H2" s="138"/>
      <c r="I2" s="138"/>
      <c r="J2" s="138"/>
      <c r="K2" s="138"/>
      <c r="L2" s="138"/>
      <c r="M2" s="138"/>
      <c r="N2" s="138"/>
      <c r="O2" s="138"/>
      <c r="P2" s="138"/>
      <c r="Q2" s="138"/>
      <c r="R2" s="138"/>
      <c r="S2" s="138"/>
      <c r="T2" s="138"/>
      <c r="U2" s="138"/>
      <c r="V2" s="138"/>
      <c r="W2" s="138"/>
      <c r="X2" s="138"/>
      <c r="Y2" s="138"/>
      <c r="Z2" s="138"/>
      <c r="AA2" s="139"/>
    </row>
    <row r="3" spans="1:27" customFormat="1" ht="12.75" customHeight="1" x14ac:dyDescent="0.2"/>
    <row r="4" spans="1:27" ht="39" customHeight="1" x14ac:dyDescent="0.2">
      <c r="B4"/>
      <c r="C4" s="32" t="s">
        <v>2</v>
      </c>
      <c r="D4" s="135" t="s">
        <v>3</v>
      </c>
      <c r="E4" s="135"/>
      <c r="F4" s="135"/>
      <c r="G4" s="135" t="s">
        <v>4</v>
      </c>
      <c r="H4" s="135"/>
      <c r="I4" s="135"/>
      <c r="J4" s="135"/>
      <c r="K4" s="135"/>
      <c r="L4" s="135"/>
      <c r="M4" s="135"/>
      <c r="N4" s="135"/>
      <c r="O4" s="135"/>
      <c r="P4" s="135" t="s">
        <v>5</v>
      </c>
      <c r="Q4" s="135"/>
      <c r="R4" s="135"/>
      <c r="S4" s="135"/>
      <c r="T4" s="135"/>
      <c r="U4" s="135"/>
      <c r="V4" s="135"/>
      <c r="W4" s="135"/>
      <c r="X4" s="135"/>
      <c r="Y4" s="135" t="s">
        <v>6</v>
      </c>
      <c r="Z4" s="136" t="s">
        <v>7</v>
      </c>
      <c r="AA4" s="134" t="s">
        <v>8</v>
      </c>
    </row>
    <row r="5" spans="1:27" ht="72.75" customHeight="1" x14ac:dyDescent="0.2">
      <c r="B5" s="10" t="s">
        <v>9</v>
      </c>
      <c r="C5" s="10" t="s">
        <v>10</v>
      </c>
      <c r="D5" s="7" t="s">
        <v>11</v>
      </c>
      <c r="E5" s="7" t="s">
        <v>12</v>
      </c>
      <c r="F5" s="7" t="s">
        <v>13</v>
      </c>
      <c r="G5" s="25" t="s">
        <v>14</v>
      </c>
      <c r="H5" s="25" t="s">
        <v>15</v>
      </c>
      <c r="I5" s="25" t="s">
        <v>16</v>
      </c>
      <c r="J5" s="9" t="s">
        <v>17</v>
      </c>
      <c r="K5" s="9" t="s">
        <v>18</v>
      </c>
      <c r="L5" s="9" t="s">
        <v>19</v>
      </c>
      <c r="M5" s="9" t="s">
        <v>20</v>
      </c>
      <c r="N5" s="25" t="s">
        <v>21</v>
      </c>
      <c r="O5" s="25" t="s">
        <v>22</v>
      </c>
      <c r="P5" s="23" t="s">
        <v>23</v>
      </c>
      <c r="Q5" s="30" t="s">
        <v>24</v>
      </c>
      <c r="R5" s="23" t="s">
        <v>25</v>
      </c>
      <c r="S5" s="30" t="s">
        <v>26</v>
      </c>
      <c r="T5" s="23" t="s">
        <v>27</v>
      </c>
      <c r="U5" s="30" t="s">
        <v>26</v>
      </c>
      <c r="V5" s="23" t="s">
        <v>28</v>
      </c>
      <c r="W5" s="30" t="s">
        <v>24</v>
      </c>
      <c r="X5" s="36" t="s">
        <v>29</v>
      </c>
      <c r="Y5" s="135"/>
      <c r="Z5" s="136"/>
      <c r="AA5" s="134"/>
    </row>
    <row r="6" spans="1:27" s="12" customFormat="1" ht="176.25" customHeight="1" x14ac:dyDescent="0.25">
      <c r="B6" s="22">
        <v>1</v>
      </c>
      <c r="C6" s="57" t="s">
        <v>30</v>
      </c>
      <c r="D6" s="22" t="s">
        <v>31</v>
      </c>
      <c r="E6" s="27" t="s">
        <v>32</v>
      </c>
      <c r="F6" s="26" t="s">
        <v>33</v>
      </c>
      <c r="G6" s="22" t="s">
        <v>34</v>
      </c>
      <c r="H6" s="22" t="s">
        <v>35</v>
      </c>
      <c r="I6" s="22" t="s">
        <v>36</v>
      </c>
      <c r="J6" s="22" t="s">
        <v>37</v>
      </c>
      <c r="K6" s="22" t="s">
        <v>37</v>
      </c>
      <c r="L6" s="22" t="s">
        <v>37</v>
      </c>
      <c r="M6" s="38" t="str">
        <f t="shared" ref="M6:M33" si="0">IF(COUNTIF(J6:L6,"SI")=3,"Segunda Línea de Defensa",IF(COUNTIF(J6:L6,"SI")=2,"Primera Línea de Defensa",IF(COUNTIF(J6:L6,"SI")=1,"Primera Línea de Defensa"," ")))</f>
        <v>Segunda Línea de Defensa</v>
      </c>
      <c r="N6" s="39" t="s">
        <v>38</v>
      </c>
      <c r="O6" s="44" t="s">
        <v>39</v>
      </c>
      <c r="P6" s="22" t="s">
        <v>40</v>
      </c>
      <c r="Q6" s="29">
        <v>4</v>
      </c>
      <c r="R6" s="22" t="s">
        <v>41</v>
      </c>
      <c r="S6" s="29">
        <v>2</v>
      </c>
      <c r="T6" s="22" t="s">
        <v>42</v>
      </c>
      <c r="U6" s="29">
        <v>5</v>
      </c>
      <c r="V6" s="22" t="s">
        <v>43</v>
      </c>
      <c r="W6" s="29">
        <v>3</v>
      </c>
      <c r="X6" s="37">
        <f>(Q6*0.2)+(S6*0.3)+(U6*0.3)+(W6*0.2)</f>
        <v>3.5</v>
      </c>
      <c r="Y6" s="24" t="str">
        <f t="shared" ref="Y6:Y38" si="1">IF(X6&lt;0.9," ",IF(X6&lt;3,"BAJO ASEGURAMIENTO",IF(X6&lt;4,"MEDIO ASEGURAMIENTO","ALTO ASEGURAMIENTO")))</f>
        <v>MEDIO ASEGURAMIENTO</v>
      </c>
      <c r="Z6" s="42" t="str">
        <f>IF(Y6="ALTO ASEGURAMIENTO",Datos!$K$3,IF(Y6="MEDIO ASEGURAMIENTO",Datos!$K$4,IF(Y6="BAJO ASEGURAMIENTO",Datos!$K$5," ")))</f>
        <v>La Oficina de Control Interno o quien haga sus veces deberá auditar y generar hallazgos y recomendaciones a la función de aseguramiento (2ª línea) para su mejora y evaluará los aspectos que considere relevantes de la 1ª línea de defensa.</v>
      </c>
      <c r="AA6" s="42" t="str">
        <f>IF(Y6="ALTO ASEGURAMIENTO",Datos!$K$8,IF(Y6="MEDIO ASEGURAMIENTO",Datos!$K$9,IF(Y6="BAJO ASEGURAMIENTO",Datos!$K$10," ")))</f>
        <v>Priorizar en su Plan Anual de Auditoría</v>
      </c>
    </row>
    <row r="7" spans="1:27" s="12" customFormat="1" ht="123.75" customHeight="1" x14ac:dyDescent="0.25">
      <c r="B7" s="79">
        <v>2</v>
      </c>
      <c r="C7" s="94" t="s">
        <v>44</v>
      </c>
      <c r="D7" s="79" t="s">
        <v>45</v>
      </c>
      <c r="E7" s="96" t="s">
        <v>46</v>
      </c>
      <c r="F7" s="96" t="s">
        <v>47</v>
      </c>
      <c r="G7" s="79" t="s">
        <v>34</v>
      </c>
      <c r="H7" s="79" t="s">
        <v>35</v>
      </c>
      <c r="I7" s="79" t="s">
        <v>36</v>
      </c>
      <c r="J7" s="79" t="s">
        <v>37</v>
      </c>
      <c r="K7" s="79" t="s">
        <v>37</v>
      </c>
      <c r="L7" s="79" t="s">
        <v>37</v>
      </c>
      <c r="M7" s="103" t="str">
        <f t="shared" si="0"/>
        <v>Segunda Línea de Defensa</v>
      </c>
      <c r="N7" s="40" t="s">
        <v>48</v>
      </c>
      <c r="O7" s="44" t="s">
        <v>49</v>
      </c>
      <c r="P7" s="22" t="s">
        <v>50</v>
      </c>
      <c r="Q7" s="29">
        <v>5</v>
      </c>
      <c r="R7" s="22" t="s">
        <v>51</v>
      </c>
      <c r="S7" s="29">
        <v>5</v>
      </c>
      <c r="T7" s="22" t="s">
        <v>52</v>
      </c>
      <c r="U7" s="29">
        <v>5</v>
      </c>
      <c r="V7" s="22" t="s">
        <v>53</v>
      </c>
      <c r="W7" s="29">
        <v>4</v>
      </c>
      <c r="X7" s="37">
        <f t="shared" ref="X7" si="2">(Q7*0.2)+(S7*0.3)+(U7*0.3)+(W7*0.2)</f>
        <v>4.8</v>
      </c>
      <c r="Y7" s="24" t="str">
        <f t="shared" si="1"/>
        <v>ALTO ASEGURAMIENTO</v>
      </c>
      <c r="Z7" s="42" t="str">
        <f>IF(Y7="ALTO ASEGURAMIENTO",Datos!$K$3,IF(Y7="MEDIO ASEGURAMIENTO",Datos!$K$4,IF(Y7="BAJO ASEGURAMIENTO",Datos!$K$5," ")))</f>
        <v>La Oficina de Control Interno o quien haga sus veces confiará en los resultados del aseguramiento de la 2ª línea y basado en sus informes, auditará la efectividad de dicha función, evitando evaluar los controles de la 1ª línea.</v>
      </c>
      <c r="AA7" s="42" t="str">
        <f>IF(Y7="ALTO ASEGURAMIENTO",Datos!$K$8,IF(Y7="MEDIO ASEGURAMIENTO",Datos!$K$9,IF(Y7="BAJO ASEGURAMIENTO",Datos!$K$10," ")))</f>
        <v>N/A</v>
      </c>
    </row>
    <row r="8" spans="1:27" s="12" customFormat="1" ht="172.5" customHeight="1" x14ac:dyDescent="0.25">
      <c r="B8" s="88"/>
      <c r="C8" s="106"/>
      <c r="D8" s="88"/>
      <c r="E8" s="105"/>
      <c r="F8" s="105"/>
      <c r="G8" s="80"/>
      <c r="H8" s="80"/>
      <c r="I8" s="80"/>
      <c r="J8" s="80"/>
      <c r="K8" s="80"/>
      <c r="L8" s="80"/>
      <c r="M8" s="104"/>
      <c r="N8" s="40" t="s">
        <v>54</v>
      </c>
      <c r="O8" s="44" t="s">
        <v>55</v>
      </c>
      <c r="P8" s="22" t="s">
        <v>56</v>
      </c>
      <c r="Q8" s="29">
        <v>4</v>
      </c>
      <c r="R8" s="22" t="s">
        <v>57</v>
      </c>
      <c r="S8" s="29">
        <v>3</v>
      </c>
      <c r="T8" s="22" t="s">
        <v>52</v>
      </c>
      <c r="U8" s="29">
        <v>5</v>
      </c>
      <c r="V8" s="22" t="s">
        <v>53</v>
      </c>
      <c r="W8" s="29">
        <v>4</v>
      </c>
      <c r="X8" s="37">
        <f t="shared" ref="X8:X9" si="3">(Q8*0.2)+(S8*0.3)+(U8*0.3)+(W8*0.2)</f>
        <v>4</v>
      </c>
      <c r="Y8" s="24" t="str">
        <f t="shared" ref="Y8:Y9" si="4">IF(X8&lt;0.9," ",IF(X8&lt;3,"BAJO ASEGURAMIENTO",IF(X8&lt;4,"MEDIO ASEGURAMIENTO","ALTO ASEGURAMIENTO")))</f>
        <v>ALTO ASEGURAMIENTO</v>
      </c>
      <c r="Z8" s="42" t="str">
        <f>IF(Y8="ALTO ASEGURAMIENTO",Datos!$K$3,IF(Y8="MEDIO ASEGURAMIENTO",Datos!$K$4,IF(Y8="BAJO ASEGURAMIENTO",Datos!$K$5," ")))</f>
        <v>La Oficina de Control Interno o quien haga sus veces confiará en los resultados del aseguramiento de la 2ª línea y basado en sus informes, auditará la efectividad de dicha función, evitando evaluar los controles de la 1ª línea.</v>
      </c>
      <c r="AA8" s="42" t="str">
        <f>IF(Y8="ALTO ASEGURAMIENTO",Datos!$K$8,IF(Y8="MEDIO ASEGURAMIENTO",Datos!$K$9,IF(Y8="BAJO ASEGURAMIENTO",Datos!$K$10," ")))</f>
        <v>N/A</v>
      </c>
    </row>
    <row r="9" spans="1:27" s="12" customFormat="1" ht="133.5" customHeight="1" x14ac:dyDescent="0.25">
      <c r="B9" s="88"/>
      <c r="C9" s="106"/>
      <c r="D9" s="88"/>
      <c r="E9" s="105"/>
      <c r="F9" s="105"/>
      <c r="G9" s="79" t="s">
        <v>58</v>
      </c>
      <c r="H9" s="79" t="s">
        <v>35</v>
      </c>
      <c r="I9" s="79" t="s">
        <v>59</v>
      </c>
      <c r="J9" s="79" t="s">
        <v>37</v>
      </c>
      <c r="K9" s="79" t="s">
        <v>37</v>
      </c>
      <c r="L9" s="79" t="s">
        <v>37</v>
      </c>
      <c r="M9" s="103" t="str">
        <f t="shared" ref="M9" si="5">IF(COUNTIF(J9:L9,"SI")=3,"Segunda Línea de Defensa",IF(COUNTIF(J9:L9,"SI")=2,"Primera Línea de Defensa",IF(COUNTIF(J9:L9,"SI")=1,"Primera Línea de Defensa"," ")))</f>
        <v>Segunda Línea de Defensa</v>
      </c>
      <c r="N9" s="40" t="s">
        <v>60</v>
      </c>
      <c r="O9" s="44" t="s">
        <v>61</v>
      </c>
      <c r="P9" s="22" t="s">
        <v>62</v>
      </c>
      <c r="Q9" s="29">
        <v>2</v>
      </c>
      <c r="R9" s="22" t="s">
        <v>63</v>
      </c>
      <c r="S9" s="29">
        <v>1</v>
      </c>
      <c r="T9" s="22" t="s">
        <v>52</v>
      </c>
      <c r="U9" s="29">
        <v>5</v>
      </c>
      <c r="V9" s="22" t="s">
        <v>64</v>
      </c>
      <c r="W9" s="29">
        <v>1</v>
      </c>
      <c r="X9" s="37">
        <f t="shared" si="3"/>
        <v>2.4000000000000004</v>
      </c>
      <c r="Y9" s="24" t="str">
        <f t="shared" si="4"/>
        <v>BAJO ASEGURAMIENTO</v>
      </c>
      <c r="Z9" s="42" t="str">
        <f>IF(Y9="ALTO ASEGURAMIENTO",Datos!$K$3,IF(Y9="MEDIO ASEGURAMIENTO",Datos!$K$4,IF(Y9="BAJO ASEGURAMIENTO",Datos!$K$5," ")))</f>
        <v>La Oficina de Control Interno o quien haga sus veces deberá auditar y generar hallazgos y recomendaciones a la función de aseguramiento para su mejora y evaluará los controles de 1ª línea de defensa que corresponderían a la 2ª línea de defensa.</v>
      </c>
      <c r="AA9" s="42" t="str">
        <f>IF(Y9="ALTO ASEGURAMIENTO",Datos!$K$8,IF(Y9="MEDIO ASEGURAMIENTO",Datos!$K$9,IF(Y9="BAJO ASEGURAMIENTO",Datos!$K$10," ")))</f>
        <v>Priorizar en su Plan Anual de Auditoría</v>
      </c>
    </row>
    <row r="10" spans="1:27" s="12" customFormat="1" ht="133.5" customHeight="1" x14ac:dyDescent="0.25">
      <c r="B10" s="80"/>
      <c r="C10" s="95"/>
      <c r="D10" s="80"/>
      <c r="E10" s="97"/>
      <c r="F10" s="97"/>
      <c r="G10" s="80"/>
      <c r="H10" s="80"/>
      <c r="I10" s="80"/>
      <c r="J10" s="80"/>
      <c r="K10" s="80"/>
      <c r="L10" s="80"/>
      <c r="M10" s="104"/>
      <c r="N10" s="40" t="s">
        <v>65</v>
      </c>
      <c r="O10" s="44" t="s">
        <v>66</v>
      </c>
      <c r="P10" s="22" t="s">
        <v>56</v>
      </c>
      <c r="Q10" s="29">
        <v>2</v>
      </c>
      <c r="R10" s="22" t="s">
        <v>67</v>
      </c>
      <c r="S10" s="29">
        <v>1</v>
      </c>
      <c r="T10" s="22" t="s">
        <v>52</v>
      </c>
      <c r="U10" s="29">
        <v>5</v>
      </c>
      <c r="V10" s="22" t="s">
        <v>64</v>
      </c>
      <c r="W10" s="29">
        <v>1</v>
      </c>
      <c r="X10" s="37">
        <f t="shared" ref="X10:X38" si="6">(Q10*0.2)+(S10*0.3)+(U10*0.3)+(W10*0.2)</f>
        <v>2.4000000000000004</v>
      </c>
      <c r="Y10" s="24" t="str">
        <f t="shared" si="1"/>
        <v>BAJO ASEGURAMIENTO</v>
      </c>
      <c r="Z10" s="42" t="str">
        <f>IF(Y10="ALTO ASEGURAMIENTO",Datos!$K$3,IF(Y10="MEDIO ASEGURAMIENTO",Datos!$K$4,IF(Y10="BAJO ASEGURAMIENTO",Datos!$K$5," ")))</f>
        <v>La Oficina de Control Interno o quien haga sus veces deberá auditar y generar hallazgos y recomendaciones a la función de aseguramiento para su mejora y evaluará los controles de 1ª línea de defensa que corresponderían a la 2ª línea de defensa.</v>
      </c>
      <c r="AA10" s="42" t="str">
        <f>IF(Y10="ALTO ASEGURAMIENTO",Datos!$K$8,IF(Y10="MEDIO ASEGURAMIENTO",Datos!$K$9,IF(Y10="BAJO ASEGURAMIENTO",Datos!$K$10," ")))</f>
        <v>Priorizar en su Plan Anual de Auditoría</v>
      </c>
    </row>
    <row r="11" spans="1:27" s="12" customFormat="1" ht="213" customHeight="1" x14ac:dyDescent="0.25">
      <c r="B11" s="79">
        <v>3</v>
      </c>
      <c r="C11" s="94" t="s">
        <v>68</v>
      </c>
      <c r="D11" s="79" t="s">
        <v>69</v>
      </c>
      <c r="E11" s="96" t="s">
        <v>70</v>
      </c>
      <c r="F11" s="96" t="s">
        <v>47</v>
      </c>
      <c r="G11" s="79" t="s">
        <v>71</v>
      </c>
      <c r="H11" s="79" t="s">
        <v>72</v>
      </c>
      <c r="I11" s="79" t="s">
        <v>73</v>
      </c>
      <c r="J11" s="79" t="s">
        <v>37</v>
      </c>
      <c r="K11" s="79" t="s">
        <v>37</v>
      </c>
      <c r="L11" s="79" t="s">
        <v>37</v>
      </c>
      <c r="M11" s="79" t="str">
        <f t="shared" ref="M11" si="7">IF(COUNTIF(J11:L11,"SI")=3,"Segunda Línea de Defensa",IF(COUNTIF(J11:L11,"SI")=2,"Primera Línea de Defensa",IF(COUNTIF(J11:L11,"SI")=1,"Primera Línea de Defensa"," ")))</f>
        <v>Segunda Línea de Defensa</v>
      </c>
      <c r="N11" s="39" t="s">
        <v>74</v>
      </c>
      <c r="O11" s="43" t="s">
        <v>75</v>
      </c>
      <c r="P11" s="22" t="s">
        <v>76</v>
      </c>
      <c r="Q11" s="29">
        <v>5</v>
      </c>
      <c r="R11" s="22" t="s">
        <v>77</v>
      </c>
      <c r="S11" s="29">
        <v>4</v>
      </c>
      <c r="T11" s="22" t="s">
        <v>78</v>
      </c>
      <c r="U11" s="29">
        <v>5</v>
      </c>
      <c r="V11" s="22" t="s">
        <v>79</v>
      </c>
      <c r="W11" s="29">
        <v>3</v>
      </c>
      <c r="X11" s="37">
        <f t="shared" ref="X11" si="8">(Q11*0.2)+(S11*0.3)+(U11*0.3)+(W11*0.2)</f>
        <v>4.3000000000000007</v>
      </c>
      <c r="Y11" s="24" t="str">
        <f t="shared" ref="Y11" si="9">IF(X11&lt;0.9," ",IF(X11&lt;3,"BAJO ASEGURAMIENTO",IF(X11&lt;4,"MEDIO ASEGURAMIENTO","ALTO ASEGURAMIENTO")))</f>
        <v>ALTO ASEGURAMIENTO</v>
      </c>
      <c r="Z11" s="42" t="str">
        <f>IF(Y11="ALTO ASEGURAMIENTO",Datos!$K$3,IF(Y11="MEDIO ASEGURAMIENTO",Datos!$K$4,IF(Y11="BAJO ASEGURAMIENTO",Datos!$K$5," ")))</f>
        <v>La Oficina de Control Interno o quien haga sus veces confiará en los resultados del aseguramiento de la 2ª línea y basado en sus informes, auditará la efectividad de dicha función, evitando evaluar los controles de la 1ª línea.</v>
      </c>
      <c r="AA11" s="42" t="str">
        <f>IF(Y11="ALTO ASEGURAMIENTO",Datos!$K$8,IF(Y11="MEDIO ASEGURAMIENTO",Datos!$K$9,IF(Y11="BAJO ASEGURAMIENTO",Datos!$K$10," ")))</f>
        <v>N/A</v>
      </c>
    </row>
    <row r="12" spans="1:27" s="12" customFormat="1" ht="118.5" customHeight="1" x14ac:dyDescent="0.25">
      <c r="B12" s="88"/>
      <c r="C12" s="106"/>
      <c r="D12" s="88"/>
      <c r="E12" s="105"/>
      <c r="F12" s="105"/>
      <c r="G12" s="88"/>
      <c r="H12" s="88"/>
      <c r="I12" s="88"/>
      <c r="J12" s="88"/>
      <c r="K12" s="88"/>
      <c r="L12" s="88"/>
      <c r="M12" s="88"/>
      <c r="N12" s="39" t="s">
        <v>80</v>
      </c>
      <c r="O12" s="43" t="s">
        <v>81</v>
      </c>
      <c r="P12" s="22" t="s">
        <v>76</v>
      </c>
      <c r="Q12" s="29">
        <v>5</v>
      </c>
      <c r="R12" s="22" t="s">
        <v>82</v>
      </c>
      <c r="S12" s="29">
        <v>3</v>
      </c>
      <c r="T12" s="22" t="s">
        <v>78</v>
      </c>
      <c r="U12" s="29">
        <v>5</v>
      </c>
      <c r="V12" s="22" t="s">
        <v>83</v>
      </c>
      <c r="W12" s="29">
        <v>3</v>
      </c>
      <c r="X12" s="37">
        <f t="shared" si="6"/>
        <v>4</v>
      </c>
      <c r="Y12" s="24" t="str">
        <f t="shared" si="1"/>
        <v>ALTO ASEGURAMIENTO</v>
      </c>
      <c r="Z12" s="42" t="str">
        <f>IF(Y12="ALTO ASEGURAMIENTO",Datos!$K$3,IF(Y12="MEDIO ASEGURAMIENTO",Datos!$K$4,IF(Y12="BAJO ASEGURAMIENTO",Datos!$K$5," ")))</f>
        <v>La Oficina de Control Interno o quien haga sus veces confiará en los resultados del aseguramiento de la 2ª línea y basado en sus informes, auditará la efectividad de dicha función, evitando evaluar los controles de la 1ª línea.</v>
      </c>
      <c r="AA12" s="42" t="str">
        <f>IF(Y12="ALTO ASEGURAMIENTO",Datos!$K$8,IF(Y12="MEDIO ASEGURAMIENTO",Datos!$K$9,IF(Y12="BAJO ASEGURAMIENTO",Datos!$K$10," ")))</f>
        <v>N/A</v>
      </c>
    </row>
    <row r="13" spans="1:27" s="12" customFormat="1" ht="105" customHeight="1" x14ac:dyDescent="0.25">
      <c r="B13" s="88"/>
      <c r="C13" s="106"/>
      <c r="D13" s="88"/>
      <c r="E13" s="105"/>
      <c r="F13" s="105"/>
      <c r="G13" s="88"/>
      <c r="H13" s="88"/>
      <c r="I13" s="88"/>
      <c r="J13" s="88"/>
      <c r="K13" s="88"/>
      <c r="L13" s="88"/>
      <c r="M13" s="88"/>
      <c r="N13" s="39" t="s">
        <v>84</v>
      </c>
      <c r="O13" s="43" t="s">
        <v>85</v>
      </c>
      <c r="P13" s="22" t="s">
        <v>76</v>
      </c>
      <c r="Q13" s="29">
        <v>5</v>
      </c>
      <c r="R13" s="22" t="s">
        <v>86</v>
      </c>
      <c r="S13" s="29">
        <v>4</v>
      </c>
      <c r="T13" s="22" t="s">
        <v>78</v>
      </c>
      <c r="U13" s="29">
        <v>5</v>
      </c>
      <c r="V13" s="22" t="s">
        <v>87</v>
      </c>
      <c r="W13" s="29">
        <v>5</v>
      </c>
      <c r="X13" s="37">
        <f t="shared" si="6"/>
        <v>4.7</v>
      </c>
      <c r="Y13" s="24" t="str">
        <f t="shared" si="1"/>
        <v>ALTO ASEGURAMIENTO</v>
      </c>
      <c r="Z13" s="42" t="str">
        <f>IF(Y13="ALTO ASEGURAMIENTO",Datos!$K$3,IF(Y13="MEDIO ASEGURAMIENTO",Datos!$K$4,IF(Y13="BAJO ASEGURAMIENTO",Datos!$K$5," ")))</f>
        <v>La Oficina de Control Interno o quien haga sus veces confiará en los resultados del aseguramiento de la 2ª línea y basado en sus informes, auditará la efectividad de dicha función, evitando evaluar los controles de la 1ª línea.</v>
      </c>
      <c r="AA13" s="42" t="str">
        <f>IF(Y13="ALTO ASEGURAMIENTO",Datos!$K$8,IF(Y13="MEDIO ASEGURAMIENTO",Datos!$K$9,IF(Y13="BAJO ASEGURAMIENTO",Datos!$K$10," ")))</f>
        <v>N/A</v>
      </c>
    </row>
    <row r="14" spans="1:27" s="12" customFormat="1" ht="110.25" customHeight="1" x14ac:dyDescent="0.25">
      <c r="B14" s="88"/>
      <c r="C14" s="106"/>
      <c r="D14" s="88"/>
      <c r="E14" s="105"/>
      <c r="F14" s="105"/>
      <c r="G14" s="88"/>
      <c r="H14" s="88"/>
      <c r="I14" s="88"/>
      <c r="J14" s="88"/>
      <c r="K14" s="88"/>
      <c r="L14" s="88"/>
      <c r="M14" s="88"/>
      <c r="N14" s="39" t="s">
        <v>88</v>
      </c>
      <c r="O14" s="43" t="s">
        <v>89</v>
      </c>
      <c r="P14" s="22" t="s">
        <v>76</v>
      </c>
      <c r="Q14" s="29">
        <v>5</v>
      </c>
      <c r="R14" s="22" t="s">
        <v>90</v>
      </c>
      <c r="S14" s="29">
        <v>5</v>
      </c>
      <c r="T14" s="22" t="s">
        <v>78</v>
      </c>
      <c r="U14" s="29">
        <v>5</v>
      </c>
      <c r="V14" s="22" t="s">
        <v>91</v>
      </c>
      <c r="W14" s="29">
        <v>1</v>
      </c>
      <c r="X14" s="37">
        <f t="shared" si="6"/>
        <v>4.2</v>
      </c>
      <c r="Y14" s="24" t="str">
        <f t="shared" si="1"/>
        <v>ALTO ASEGURAMIENTO</v>
      </c>
      <c r="Z14" s="42" t="str">
        <f>IF(Y14="ALTO ASEGURAMIENTO",Datos!$K$3,IF(Y14="MEDIO ASEGURAMIENTO",Datos!$K$4,IF(Y14="BAJO ASEGURAMIENTO",Datos!$K$5," ")))</f>
        <v>La Oficina de Control Interno o quien haga sus veces confiará en los resultados del aseguramiento de la 2ª línea y basado en sus informes, auditará la efectividad de dicha función, evitando evaluar los controles de la 1ª línea.</v>
      </c>
      <c r="AA14" s="42" t="str">
        <f>IF(Y14="ALTO ASEGURAMIENTO",Datos!$K$8,IF(Y14="MEDIO ASEGURAMIENTO",Datos!$K$9,IF(Y14="BAJO ASEGURAMIENTO",Datos!$K$10," ")))</f>
        <v>N/A</v>
      </c>
    </row>
    <row r="15" spans="1:27" s="12" customFormat="1" ht="106.5" customHeight="1" x14ac:dyDescent="0.25">
      <c r="B15" s="88"/>
      <c r="C15" s="106"/>
      <c r="D15" s="88"/>
      <c r="E15" s="105"/>
      <c r="F15" s="105"/>
      <c r="G15" s="88"/>
      <c r="H15" s="88"/>
      <c r="I15" s="88"/>
      <c r="J15" s="88"/>
      <c r="K15" s="88"/>
      <c r="L15" s="88"/>
      <c r="M15" s="88"/>
      <c r="N15" s="39" t="s">
        <v>92</v>
      </c>
      <c r="O15" s="43" t="s">
        <v>93</v>
      </c>
      <c r="P15" s="22" t="s">
        <v>76</v>
      </c>
      <c r="Q15" s="29">
        <v>5</v>
      </c>
      <c r="R15" s="22" t="s">
        <v>82</v>
      </c>
      <c r="S15" s="29">
        <v>3</v>
      </c>
      <c r="T15" s="22" t="s">
        <v>78</v>
      </c>
      <c r="U15" s="29">
        <v>5</v>
      </c>
      <c r="V15" s="22" t="s">
        <v>94</v>
      </c>
      <c r="W15" s="29">
        <v>2</v>
      </c>
      <c r="X15" s="37">
        <f t="shared" ref="X15" si="10">(Q15*0.2)+(S15*0.3)+(U15*0.3)+(W15*0.2)</f>
        <v>3.8</v>
      </c>
      <c r="Y15" s="24" t="str">
        <f t="shared" ref="Y15" si="11">IF(X15&lt;0.9," ",IF(X15&lt;3,"BAJO ASEGURAMIENTO",IF(X15&lt;4,"MEDIO ASEGURAMIENTO","ALTO ASEGURAMIENTO")))</f>
        <v>MEDIO ASEGURAMIENTO</v>
      </c>
      <c r="Z15" s="42" t="str">
        <f>IF(Y15="ALTO ASEGURAMIENTO",Datos!$K$3,IF(Y15="MEDIO ASEGURAMIENTO",Datos!$K$4,IF(Y15="BAJO ASEGURAMIENTO",Datos!$K$5," ")))</f>
        <v>La Oficina de Control Interno o quien haga sus veces deberá auditar y generar hallazgos y recomendaciones a la función de aseguramiento (2ª línea) para su mejora y evaluará los aspectos que considere relevantes de la 1ª línea de defensa.</v>
      </c>
      <c r="AA15" s="42" t="str">
        <f>IF(Y15="ALTO ASEGURAMIENTO",Datos!$K$8,IF(Y15="MEDIO ASEGURAMIENTO",Datos!$K$9,IF(Y15="BAJO ASEGURAMIENTO",Datos!$K$10," ")))</f>
        <v>Priorizar en su Plan Anual de Auditoría</v>
      </c>
    </row>
    <row r="16" spans="1:27" s="12" customFormat="1" ht="105" customHeight="1" x14ac:dyDescent="0.25">
      <c r="B16" s="79">
        <v>4</v>
      </c>
      <c r="C16" s="94" t="s">
        <v>95</v>
      </c>
      <c r="D16" s="79" t="s">
        <v>96</v>
      </c>
      <c r="E16" s="96" t="s">
        <v>97</v>
      </c>
      <c r="F16" s="96" t="s">
        <v>33</v>
      </c>
      <c r="G16" s="79" t="s">
        <v>98</v>
      </c>
      <c r="H16" s="79" t="s">
        <v>99</v>
      </c>
      <c r="I16" s="79" t="s">
        <v>100</v>
      </c>
      <c r="J16" s="79" t="s">
        <v>37</v>
      </c>
      <c r="K16" s="79" t="s">
        <v>37</v>
      </c>
      <c r="L16" s="79" t="s">
        <v>37</v>
      </c>
      <c r="M16" s="103" t="str">
        <f t="shared" ref="M16" si="12">IF(COUNTIF(J16:L16,"SI")=3,"Segunda Línea de Defensa",IF(COUNTIF(J16:L16,"SI")=2,"Primera Línea de Defensa",IF(COUNTIF(J16:L16,"SI")=1,"Primera Línea de Defensa"," ")))</f>
        <v>Segunda Línea de Defensa</v>
      </c>
      <c r="N16" s="126" t="s">
        <v>101</v>
      </c>
      <c r="O16" s="43" t="s">
        <v>102</v>
      </c>
      <c r="P16" s="79" t="s">
        <v>103</v>
      </c>
      <c r="Q16" s="81">
        <v>4</v>
      </c>
      <c r="R16" s="79" t="s">
        <v>104</v>
      </c>
      <c r="S16" s="81">
        <v>3</v>
      </c>
      <c r="T16" s="79" t="s">
        <v>105</v>
      </c>
      <c r="U16" s="81">
        <v>5</v>
      </c>
      <c r="V16" s="79" t="s">
        <v>106</v>
      </c>
      <c r="W16" s="81">
        <v>4</v>
      </c>
      <c r="X16" s="83">
        <f t="shared" ref="X16" si="13">(Q16*0.2)+(S16*0.3)+(U16*0.3)+(W16*0.2)</f>
        <v>4</v>
      </c>
      <c r="Y16" s="75" t="str">
        <f t="shared" ref="Y16" si="14">IF(X16&lt;0.9," ",IF(X16&lt;3,"BAJO ASEGURAMIENTO",IF(X16&lt;4,"MEDIO ASEGURAMIENTO","ALTO ASEGURAMIENTO")))</f>
        <v>ALTO ASEGURAMIENTO</v>
      </c>
      <c r="Z16" s="77" t="str">
        <f>IF(Y16="ALTO ASEGURAMIENTO",Datos!$K$3,IF(Y16="MEDIO ASEGURAMIENTO",Datos!$K$4,IF(Y16="BAJO ASEGURAMIENTO",Datos!$K$5," ")))</f>
        <v>La Oficina de Control Interno o quien haga sus veces confiará en los resultados del aseguramiento de la 2ª línea y basado en sus informes, auditará la efectividad de dicha función, evitando evaluar los controles de la 1ª línea.</v>
      </c>
      <c r="AA16" s="77" t="str">
        <f>IF(Y16="ALTO ASEGURAMIENTO",Datos!$K$8,IF(Y16="MEDIO ASEGURAMIENTO",Datos!$K$9,IF(Y16="BAJO ASEGURAMIENTO",Datos!$K$10," ")))</f>
        <v>N/A</v>
      </c>
    </row>
    <row r="17" spans="2:28" s="12" customFormat="1" ht="93" customHeight="1" x14ac:dyDescent="0.25">
      <c r="B17" s="80"/>
      <c r="C17" s="95"/>
      <c r="D17" s="80"/>
      <c r="E17" s="97"/>
      <c r="F17" s="97"/>
      <c r="G17" s="80"/>
      <c r="H17" s="80"/>
      <c r="I17" s="80"/>
      <c r="J17" s="80"/>
      <c r="K17" s="80"/>
      <c r="L17" s="80"/>
      <c r="M17" s="104"/>
      <c r="N17" s="127"/>
      <c r="O17" s="43" t="s">
        <v>107</v>
      </c>
      <c r="P17" s="80"/>
      <c r="Q17" s="82"/>
      <c r="R17" s="80"/>
      <c r="S17" s="82"/>
      <c r="T17" s="80"/>
      <c r="U17" s="82"/>
      <c r="V17" s="80"/>
      <c r="W17" s="82"/>
      <c r="X17" s="84"/>
      <c r="Y17" s="76"/>
      <c r="Z17" s="78"/>
      <c r="AA17" s="78"/>
    </row>
    <row r="18" spans="2:28" s="12" customFormat="1" ht="190.5" customHeight="1" x14ac:dyDescent="0.25">
      <c r="B18" s="22">
        <v>5</v>
      </c>
      <c r="C18" s="57" t="s">
        <v>108</v>
      </c>
      <c r="D18" s="22" t="s">
        <v>109</v>
      </c>
      <c r="E18" s="27" t="s">
        <v>110</v>
      </c>
      <c r="F18" s="26" t="s">
        <v>47</v>
      </c>
      <c r="G18" s="22" t="s">
        <v>34</v>
      </c>
      <c r="H18" s="22" t="s">
        <v>35</v>
      </c>
      <c r="I18" s="22" t="s">
        <v>36</v>
      </c>
      <c r="J18" s="22" t="s">
        <v>37</v>
      </c>
      <c r="K18" s="22" t="s">
        <v>37</v>
      </c>
      <c r="L18" s="22" t="s">
        <v>37</v>
      </c>
      <c r="M18" s="38" t="str">
        <f t="shared" si="0"/>
        <v>Segunda Línea de Defensa</v>
      </c>
      <c r="N18" s="39" t="s">
        <v>111</v>
      </c>
      <c r="O18" s="44" t="s">
        <v>112</v>
      </c>
      <c r="P18" s="22" t="s">
        <v>113</v>
      </c>
      <c r="Q18" s="29">
        <v>5</v>
      </c>
      <c r="R18" s="22" t="s">
        <v>114</v>
      </c>
      <c r="S18" s="29">
        <v>4</v>
      </c>
      <c r="T18" s="22" t="s">
        <v>115</v>
      </c>
      <c r="U18" s="29">
        <v>5</v>
      </c>
      <c r="V18" s="22" t="s">
        <v>116</v>
      </c>
      <c r="W18" s="29">
        <v>4</v>
      </c>
      <c r="X18" s="37">
        <f t="shared" si="6"/>
        <v>4.5</v>
      </c>
      <c r="Y18" s="24" t="str">
        <f t="shared" si="1"/>
        <v>ALTO ASEGURAMIENTO</v>
      </c>
      <c r="Z18" s="42" t="str">
        <f>IF(Y18="ALTO ASEGURAMIENTO",Datos!$K$3,IF(Y18="MEDIO ASEGURAMIENTO",Datos!$K$4,IF(Y18="BAJO ASEGURAMIENTO",Datos!$K$5," ")))</f>
        <v>La Oficina de Control Interno o quien haga sus veces confiará en los resultados del aseguramiento de la 2ª línea y basado en sus informes, auditará la efectividad de dicha función, evitando evaluar los controles de la 1ª línea.</v>
      </c>
      <c r="AA18" s="42" t="str">
        <f>IF(Y18="ALTO ASEGURAMIENTO",Datos!$K$8,IF(Y18="MEDIO ASEGURAMIENTO",Datos!$K$9,IF(Y18="BAJO ASEGURAMIENTO",Datos!$K$10," ")))</f>
        <v>N/A</v>
      </c>
    </row>
    <row r="19" spans="2:28" s="12" customFormat="1" ht="143.25" customHeight="1" x14ac:dyDescent="0.25">
      <c r="B19" s="79">
        <v>6</v>
      </c>
      <c r="C19" s="94" t="s">
        <v>117</v>
      </c>
      <c r="D19" s="22" t="s">
        <v>118</v>
      </c>
      <c r="E19" s="27" t="s">
        <v>119</v>
      </c>
      <c r="F19" s="26" t="s">
        <v>33</v>
      </c>
      <c r="G19" s="79" t="s">
        <v>98</v>
      </c>
      <c r="H19" s="69" t="s">
        <v>35</v>
      </c>
      <c r="I19" s="69" t="s">
        <v>36</v>
      </c>
      <c r="J19" s="22" t="s">
        <v>37</v>
      </c>
      <c r="K19" s="22" t="s">
        <v>37</v>
      </c>
      <c r="L19" s="22" t="s">
        <v>37</v>
      </c>
      <c r="M19" s="38" t="str">
        <f t="shared" si="0"/>
        <v>Segunda Línea de Defensa</v>
      </c>
      <c r="N19" s="101" t="s">
        <v>120</v>
      </c>
      <c r="O19" s="44" t="s">
        <v>121</v>
      </c>
      <c r="P19" s="89" t="s">
        <v>122</v>
      </c>
      <c r="Q19" s="81">
        <v>5</v>
      </c>
      <c r="R19" s="79" t="s">
        <v>123</v>
      </c>
      <c r="S19" s="81">
        <v>5</v>
      </c>
      <c r="T19" s="79" t="s">
        <v>124</v>
      </c>
      <c r="U19" s="81">
        <v>5</v>
      </c>
      <c r="V19" s="79" t="s">
        <v>125</v>
      </c>
      <c r="W19" s="81">
        <v>5</v>
      </c>
      <c r="X19" s="83">
        <f t="shared" si="6"/>
        <v>5</v>
      </c>
      <c r="Y19" s="75" t="str">
        <f t="shared" si="1"/>
        <v>ALTO ASEGURAMIENTO</v>
      </c>
      <c r="Z19" s="77" t="str">
        <f>IF(Y19="ALTO ASEGURAMIENTO",Datos!$K$3,IF(Y19="MEDIO ASEGURAMIENTO",Datos!$K$4,IF(Y19="BAJO ASEGURAMIENTO",Datos!$K$5," ")))</f>
        <v>La Oficina de Control Interno o quien haga sus veces confiará en los resultados del aseguramiento de la 2ª línea y basado en sus informes, auditará la efectividad de dicha función, evitando evaluar los controles de la 1ª línea.</v>
      </c>
      <c r="AA19" s="77" t="str">
        <f>IF(Y19="ALTO ASEGURAMIENTO",Datos!$K$8,IF(Y19="MEDIO ASEGURAMIENTO",Datos!$K$9,IF(Y19="BAJO ASEGURAMIENTO",Datos!$K$10," ")))</f>
        <v>N/A</v>
      </c>
    </row>
    <row r="20" spans="2:28" s="12" customFormat="1" ht="143.25" customHeight="1" x14ac:dyDescent="0.25">
      <c r="B20" s="88"/>
      <c r="C20" s="106"/>
      <c r="D20" s="68" t="s">
        <v>126</v>
      </c>
      <c r="E20" s="27" t="s">
        <v>127</v>
      </c>
      <c r="F20" s="26" t="s">
        <v>33</v>
      </c>
      <c r="G20" s="88"/>
      <c r="H20" s="69" t="s">
        <v>35</v>
      </c>
      <c r="I20" s="69" t="s">
        <v>36</v>
      </c>
      <c r="J20" s="22" t="s">
        <v>37</v>
      </c>
      <c r="K20" s="22" t="s">
        <v>37</v>
      </c>
      <c r="L20" s="22" t="s">
        <v>37</v>
      </c>
      <c r="M20" s="38" t="str">
        <f t="shared" ref="M20" si="15">IF(COUNTIF(J20:L20,"SI")=3,"Segunda Línea de Defensa",IF(COUNTIF(J20:L20,"SI")=2,"Primera Línea de Defensa",IF(COUNTIF(J20:L20,"SI")=1,"Primera Línea de Defensa"," ")))</f>
        <v>Segunda Línea de Defensa</v>
      </c>
      <c r="N20" s="107"/>
      <c r="O20" s="44" t="s">
        <v>128</v>
      </c>
      <c r="P20" s="90"/>
      <c r="Q20" s="92"/>
      <c r="R20" s="88"/>
      <c r="S20" s="92"/>
      <c r="T20" s="88"/>
      <c r="U20" s="92"/>
      <c r="V20" s="88"/>
      <c r="W20" s="92"/>
      <c r="X20" s="93"/>
      <c r="Y20" s="86"/>
      <c r="Z20" s="87"/>
      <c r="AA20" s="87"/>
    </row>
    <row r="21" spans="2:28" s="12" customFormat="1" ht="117" customHeight="1" x14ac:dyDescent="0.25">
      <c r="B21" s="88"/>
      <c r="C21" s="106"/>
      <c r="D21" s="22" t="s">
        <v>118</v>
      </c>
      <c r="E21" s="27" t="s">
        <v>119</v>
      </c>
      <c r="F21" s="26" t="s">
        <v>33</v>
      </c>
      <c r="G21" s="88"/>
      <c r="H21" s="48" t="s">
        <v>129</v>
      </c>
      <c r="I21" s="48" t="s">
        <v>100</v>
      </c>
      <c r="J21" s="46" t="s">
        <v>37</v>
      </c>
      <c r="K21" s="46" t="s">
        <v>37</v>
      </c>
      <c r="L21" s="46" t="s">
        <v>37</v>
      </c>
      <c r="M21" s="47" t="s">
        <v>130</v>
      </c>
      <c r="N21" s="107"/>
      <c r="O21" s="44" t="s">
        <v>131</v>
      </c>
      <c r="P21" s="90"/>
      <c r="Q21" s="92"/>
      <c r="R21" s="88"/>
      <c r="S21" s="92"/>
      <c r="T21" s="88"/>
      <c r="U21" s="92"/>
      <c r="V21" s="88"/>
      <c r="W21" s="92"/>
      <c r="X21" s="93"/>
      <c r="Y21" s="86"/>
      <c r="Z21" s="87"/>
      <c r="AA21" s="87"/>
    </row>
    <row r="22" spans="2:28" s="12" customFormat="1" ht="117" customHeight="1" x14ac:dyDescent="0.25">
      <c r="B22" s="88"/>
      <c r="C22" s="106"/>
      <c r="D22" s="68" t="s">
        <v>126</v>
      </c>
      <c r="E22" s="27" t="s">
        <v>127</v>
      </c>
      <c r="F22" s="26" t="s">
        <v>33</v>
      </c>
      <c r="G22" s="88"/>
      <c r="H22" s="48" t="s">
        <v>129</v>
      </c>
      <c r="I22" s="48" t="s">
        <v>100</v>
      </c>
      <c r="J22" s="46" t="s">
        <v>37</v>
      </c>
      <c r="K22" s="46" t="s">
        <v>37</v>
      </c>
      <c r="L22" s="46" t="s">
        <v>37</v>
      </c>
      <c r="M22" s="47" t="s">
        <v>130</v>
      </c>
      <c r="N22" s="107"/>
      <c r="O22" s="44" t="s">
        <v>132</v>
      </c>
      <c r="P22" s="90"/>
      <c r="Q22" s="92"/>
      <c r="R22" s="88"/>
      <c r="S22" s="92"/>
      <c r="T22" s="88"/>
      <c r="U22" s="92"/>
      <c r="V22" s="88"/>
      <c r="W22" s="92"/>
      <c r="X22" s="93"/>
      <c r="Y22" s="86"/>
      <c r="Z22" s="87"/>
      <c r="AA22" s="87"/>
    </row>
    <row r="23" spans="2:28" s="12" customFormat="1" ht="117" customHeight="1" x14ac:dyDescent="0.25">
      <c r="B23" s="80"/>
      <c r="C23" s="95"/>
      <c r="D23" s="22" t="s">
        <v>118</v>
      </c>
      <c r="E23" s="27" t="s">
        <v>119</v>
      </c>
      <c r="F23" s="26" t="s">
        <v>33</v>
      </c>
      <c r="G23" s="80"/>
      <c r="H23" s="48" t="s">
        <v>129</v>
      </c>
      <c r="I23" s="48" t="s">
        <v>100</v>
      </c>
      <c r="J23" s="46" t="s">
        <v>37</v>
      </c>
      <c r="K23" s="46" t="s">
        <v>37</v>
      </c>
      <c r="L23" s="46" t="s">
        <v>37</v>
      </c>
      <c r="M23" s="47" t="s">
        <v>130</v>
      </c>
      <c r="N23" s="102"/>
      <c r="O23" s="44" t="s">
        <v>133</v>
      </c>
      <c r="P23" s="91"/>
      <c r="Q23" s="82"/>
      <c r="R23" s="80"/>
      <c r="S23" s="82"/>
      <c r="T23" s="80"/>
      <c r="U23" s="82"/>
      <c r="V23" s="80"/>
      <c r="W23" s="82"/>
      <c r="X23" s="84"/>
      <c r="Y23" s="76"/>
      <c r="Z23" s="78"/>
      <c r="AA23" s="78"/>
    </row>
    <row r="24" spans="2:28" s="12" customFormat="1" ht="251.25" customHeight="1" x14ac:dyDescent="0.25">
      <c r="B24" s="46">
        <v>7</v>
      </c>
      <c r="C24" s="70" t="s">
        <v>134</v>
      </c>
      <c r="D24" s="48" t="s">
        <v>135</v>
      </c>
      <c r="E24" s="26" t="s">
        <v>136</v>
      </c>
      <c r="F24" s="26" t="s">
        <v>47</v>
      </c>
      <c r="G24" s="46" t="s">
        <v>58</v>
      </c>
      <c r="H24" s="46" t="s">
        <v>35</v>
      </c>
      <c r="I24" s="46" t="s">
        <v>59</v>
      </c>
      <c r="J24" s="46" t="s">
        <v>37</v>
      </c>
      <c r="K24" s="46" t="s">
        <v>37</v>
      </c>
      <c r="L24" s="46" t="s">
        <v>37</v>
      </c>
      <c r="M24" s="47" t="str">
        <f t="shared" si="0"/>
        <v>Segunda Línea de Defensa</v>
      </c>
      <c r="N24" s="73" t="s">
        <v>137</v>
      </c>
      <c r="O24" s="74" t="s">
        <v>138</v>
      </c>
      <c r="P24" s="46" t="s">
        <v>76</v>
      </c>
      <c r="Q24" s="49">
        <v>5</v>
      </c>
      <c r="R24" s="46" t="s">
        <v>139</v>
      </c>
      <c r="S24" s="49">
        <v>5</v>
      </c>
      <c r="T24" s="46" t="s">
        <v>140</v>
      </c>
      <c r="U24" s="49">
        <v>5</v>
      </c>
      <c r="V24" s="46" t="s">
        <v>141</v>
      </c>
      <c r="W24" s="49">
        <v>1</v>
      </c>
      <c r="X24" s="52">
        <f t="shared" si="6"/>
        <v>4.2</v>
      </c>
      <c r="Y24" s="50" t="str">
        <f t="shared" si="1"/>
        <v>ALTO ASEGURAMIENTO</v>
      </c>
      <c r="Z24" s="51" t="str">
        <f>IF(Y24="ALTO ASEGURAMIENTO",Datos!$K$3,IF(Y24="MEDIO ASEGURAMIENTO",Datos!$K$4,IF(Y24="BAJO ASEGURAMIENTO",Datos!$K$5," ")))</f>
        <v>La Oficina de Control Interno o quien haga sus veces confiará en los resultados del aseguramiento de la 2ª línea y basado en sus informes, auditará la efectividad de dicha función, evitando evaluar los controles de la 1ª línea.</v>
      </c>
      <c r="AA24" s="42" t="str">
        <f>IF(Y24="ALTO ASEGURAMIENTO",Datos!$K$8,IF(Y24="MEDIO ASEGURAMIENTO",Datos!$K$9,IF(Y24="BAJO ASEGURAMIENTO",Datos!$K$10," ")))</f>
        <v>N/A</v>
      </c>
    </row>
    <row r="25" spans="2:28" s="12" customFormat="1" ht="162" customHeight="1" x14ac:dyDescent="0.25">
      <c r="B25" s="79">
        <v>8</v>
      </c>
      <c r="C25" s="112" t="s">
        <v>142</v>
      </c>
      <c r="D25" s="56" t="s">
        <v>143</v>
      </c>
      <c r="E25" s="27" t="s">
        <v>144</v>
      </c>
      <c r="F25" s="26" t="s">
        <v>33</v>
      </c>
      <c r="G25" s="79" t="s">
        <v>142</v>
      </c>
      <c r="H25" s="109" t="s">
        <v>145</v>
      </c>
      <c r="I25" s="121" t="s">
        <v>146</v>
      </c>
      <c r="J25" s="116" t="s">
        <v>37</v>
      </c>
      <c r="K25" s="79" t="s">
        <v>37</v>
      </c>
      <c r="L25" s="128" t="s">
        <v>37</v>
      </c>
      <c r="M25" s="103" t="str">
        <f t="shared" ref="M25" si="16">IF(COUNTIF(J25:L25,"SI")=3,"Segunda Línea de Defensa",IF(COUNTIF(J25:L25,"SI")=2,"Primera Línea de Defensa",IF(COUNTIF(J25:L25,"SI")=1,"Primera Línea de Defensa"," ")))</f>
        <v>Segunda Línea de Defensa</v>
      </c>
      <c r="N25" s="101" t="s">
        <v>147</v>
      </c>
      <c r="O25" s="131" t="s">
        <v>148</v>
      </c>
      <c r="P25" s="79"/>
      <c r="Q25" s="81"/>
      <c r="R25" s="79"/>
      <c r="S25" s="81"/>
      <c r="T25" s="79"/>
      <c r="U25" s="81"/>
      <c r="V25" s="79"/>
      <c r="W25" s="81"/>
      <c r="X25" s="83">
        <f t="shared" ref="X25" si="17">(Q25*0.2)+(S25*0.3)+(U25*0.3)+(W25*0.2)</f>
        <v>0</v>
      </c>
      <c r="Y25" s="75" t="str">
        <f t="shared" ref="Y25" si="18">IF(X25&lt;0.9," ",IF(X25&lt;3,"BAJO ASEGURAMIENTO",IF(X25&lt;4,"MEDIO ASEGURAMIENTO","ALTO ASEGURAMIENTO")))</f>
        <v xml:space="preserve"> </v>
      </c>
      <c r="Z25" s="77" t="str">
        <f>IF(Y25="ALTO ASEGURAMIENTO",Datos!$K$3,IF(Y25="MEDIO ASEGURAMIENTO",Datos!$K$4,IF(Y25="BAJO ASEGURAMIENTO",Datos!$K$5," ")))</f>
        <v xml:space="preserve"> </v>
      </c>
      <c r="AA25" s="42" t="str">
        <f>IF(Y25="ALTO ASEGURAMIENTO",Datos!$K$8,IF(Y25="MEDIO ASEGURAMIENTO",Datos!$K$9,IF(Y25="BAJO ASEGURAMIENTO",Datos!$K$10," ")))</f>
        <v xml:space="preserve"> </v>
      </c>
    </row>
    <row r="26" spans="2:28" s="12" customFormat="1" ht="162" customHeight="1" x14ac:dyDescent="0.25">
      <c r="B26" s="88"/>
      <c r="C26" s="113"/>
      <c r="D26" s="56" t="s">
        <v>149</v>
      </c>
      <c r="E26" s="27" t="s">
        <v>150</v>
      </c>
      <c r="F26" s="26" t="s">
        <v>33</v>
      </c>
      <c r="G26" s="88"/>
      <c r="H26" s="110"/>
      <c r="I26" s="121"/>
      <c r="J26" s="118"/>
      <c r="K26" s="88"/>
      <c r="L26" s="129"/>
      <c r="M26" s="108"/>
      <c r="N26" s="107"/>
      <c r="O26" s="132"/>
      <c r="P26" s="88"/>
      <c r="Q26" s="92"/>
      <c r="R26" s="88"/>
      <c r="S26" s="92"/>
      <c r="T26" s="88"/>
      <c r="U26" s="92"/>
      <c r="V26" s="88"/>
      <c r="W26" s="92"/>
      <c r="X26" s="93"/>
      <c r="Y26" s="86"/>
      <c r="Z26" s="87"/>
      <c r="AA26" s="42" t="str">
        <f>IF(Y26="ALTO ASEGURAMIENTO",Datos!$K$8,IF(Y26="MEDIO ASEGURAMIENTO",Datos!$K$9,IF(Y26="BAJO ASEGURAMIENTO",Datos!$K$10," ")))</f>
        <v xml:space="preserve"> </v>
      </c>
    </row>
    <row r="27" spans="2:28" s="12" customFormat="1" ht="162" customHeight="1" x14ac:dyDescent="0.25">
      <c r="B27" s="80"/>
      <c r="C27" s="114"/>
      <c r="D27" s="56" t="s">
        <v>151</v>
      </c>
      <c r="E27" s="27" t="s">
        <v>152</v>
      </c>
      <c r="F27" s="26" t="s">
        <v>33</v>
      </c>
      <c r="G27" s="80"/>
      <c r="H27" s="111"/>
      <c r="I27" s="22" t="s">
        <v>153</v>
      </c>
      <c r="J27" s="120"/>
      <c r="K27" s="80"/>
      <c r="L27" s="130"/>
      <c r="M27" s="104"/>
      <c r="N27" s="102"/>
      <c r="O27" s="133"/>
      <c r="P27" s="80"/>
      <c r="Q27" s="82"/>
      <c r="R27" s="80"/>
      <c r="S27" s="82"/>
      <c r="T27" s="80"/>
      <c r="U27" s="82"/>
      <c r="V27" s="80"/>
      <c r="W27" s="82"/>
      <c r="X27" s="84"/>
      <c r="Y27" s="76"/>
      <c r="Z27" s="78"/>
      <c r="AA27" s="42" t="str">
        <f>IF(Y27="ALTO ASEGURAMIENTO",Datos!$K$8,IF(Y27="MEDIO ASEGURAMIENTO",Datos!$K$9,IF(Y27="BAJO ASEGURAMIENTO",Datos!$K$10," ")))</f>
        <v xml:space="preserve"> </v>
      </c>
    </row>
    <row r="28" spans="2:28" s="12" customFormat="1" ht="92.1" customHeight="1" x14ac:dyDescent="0.25">
      <c r="B28" s="22">
        <v>9</v>
      </c>
      <c r="C28" s="57" t="s">
        <v>154</v>
      </c>
      <c r="D28" s="22" t="s">
        <v>155</v>
      </c>
      <c r="E28" s="27" t="s">
        <v>156</v>
      </c>
      <c r="F28" s="26" t="s">
        <v>157</v>
      </c>
      <c r="G28" s="22" t="s">
        <v>158</v>
      </c>
      <c r="H28" s="22" t="s">
        <v>129</v>
      </c>
      <c r="I28" s="22" t="s">
        <v>159</v>
      </c>
      <c r="J28" s="22" t="s">
        <v>37</v>
      </c>
      <c r="K28" s="22" t="s">
        <v>37</v>
      </c>
      <c r="L28" s="22" t="s">
        <v>37</v>
      </c>
      <c r="M28" s="38" t="str">
        <f t="shared" si="0"/>
        <v>Segunda Línea de Defensa</v>
      </c>
      <c r="N28" s="40" t="s">
        <v>160</v>
      </c>
      <c r="O28" s="43" t="s">
        <v>161</v>
      </c>
      <c r="P28" s="22" t="s">
        <v>42</v>
      </c>
      <c r="Q28" s="29">
        <v>5</v>
      </c>
      <c r="R28" s="22" t="s">
        <v>162</v>
      </c>
      <c r="S28" s="29">
        <v>4</v>
      </c>
      <c r="T28" s="22" t="s">
        <v>42</v>
      </c>
      <c r="U28" s="29">
        <v>5</v>
      </c>
      <c r="V28" s="22" t="s">
        <v>163</v>
      </c>
      <c r="W28" s="29">
        <v>1</v>
      </c>
      <c r="X28" s="37">
        <f t="shared" si="6"/>
        <v>3.9000000000000004</v>
      </c>
      <c r="Y28" s="24" t="str">
        <f t="shared" si="1"/>
        <v>MEDIO ASEGURAMIENTO</v>
      </c>
      <c r="Z28" s="42" t="str">
        <f>IF(Y28="ALTO ASEGURAMIENTO",Datos!$K$3,IF(Y28="MEDIO ASEGURAMIENTO",Datos!$K$4,IF(Y28="BAJO ASEGURAMIENTO",Datos!$K$5," ")))</f>
        <v>La Oficina de Control Interno o quien haga sus veces deberá auditar y generar hallazgos y recomendaciones a la función de aseguramiento (2ª línea) para su mejora y evaluará los aspectos que considere relevantes de la 1ª línea de defensa.</v>
      </c>
      <c r="AA28" s="42" t="str">
        <f>IF(Y28="ALTO ASEGURAMIENTO",Datos!$K$8,IF(Y28="MEDIO ASEGURAMIENTO",Datos!$K$9,IF(Y28="BAJO ASEGURAMIENTO",Datos!$K$10," ")))</f>
        <v>Priorizar en su Plan Anual de Auditoría</v>
      </c>
    </row>
    <row r="29" spans="2:28" s="12" customFormat="1" ht="176.25" hidden="1" customHeight="1" x14ac:dyDescent="0.25">
      <c r="B29" s="22">
        <v>12</v>
      </c>
      <c r="C29" s="57" t="s">
        <v>164</v>
      </c>
      <c r="D29" s="22" t="s">
        <v>165</v>
      </c>
      <c r="E29" s="27" t="s">
        <v>166</v>
      </c>
      <c r="F29" s="26" t="s">
        <v>47</v>
      </c>
      <c r="G29" s="22" t="s">
        <v>158</v>
      </c>
      <c r="H29" s="22" t="s">
        <v>129</v>
      </c>
      <c r="I29" s="22" t="s">
        <v>167</v>
      </c>
      <c r="J29" s="22" t="s">
        <v>37</v>
      </c>
      <c r="K29" s="22" t="s">
        <v>37</v>
      </c>
      <c r="L29" s="22" t="s">
        <v>37</v>
      </c>
      <c r="M29" s="38" t="str">
        <f t="shared" si="0"/>
        <v>Segunda Línea de Defensa</v>
      </c>
      <c r="N29" s="39" t="s">
        <v>168</v>
      </c>
      <c r="O29" s="43" t="s">
        <v>169</v>
      </c>
      <c r="P29" s="22"/>
      <c r="Q29" s="29"/>
      <c r="R29" s="22"/>
      <c r="S29" s="29"/>
      <c r="T29" s="22"/>
      <c r="U29" s="29"/>
      <c r="V29" s="22"/>
      <c r="W29" s="29"/>
      <c r="X29" s="37">
        <f t="shared" si="6"/>
        <v>0</v>
      </c>
      <c r="Y29" s="24" t="str">
        <f t="shared" si="1"/>
        <v xml:space="preserve"> </v>
      </c>
      <c r="Z29" s="42" t="str">
        <f>IF(Y29="ALTO ASEGURAMIENTO",Datos!$K$3,IF(Y29="MEDIO ASEGURAMIENTO",Datos!$K$4,IF(Y29="BAJO ASEGURAMIENTO",Datos!$K$5," ")))</f>
        <v xml:space="preserve"> </v>
      </c>
      <c r="AA29" s="42" t="str">
        <f>IF(Y29="ALTO ASEGURAMIENTO",Datos!$K$8,IF(Y29="MEDIO ASEGURAMIENTO",Datos!$K$9,IF(Y29="BAJO ASEGURAMIENTO",Datos!$K$10," ")))</f>
        <v xml:space="preserve"> </v>
      </c>
      <c r="AB29" s="71" t="s">
        <v>170</v>
      </c>
    </row>
    <row r="30" spans="2:28" s="12" customFormat="1" ht="109.5" customHeight="1" x14ac:dyDescent="0.25">
      <c r="B30" s="79">
        <v>10</v>
      </c>
      <c r="C30" s="112" t="s">
        <v>171</v>
      </c>
      <c r="D30" s="109" t="s">
        <v>172</v>
      </c>
      <c r="E30" s="115"/>
      <c r="F30" s="116"/>
      <c r="G30" s="109" t="s">
        <v>173</v>
      </c>
      <c r="H30" s="115"/>
      <c r="I30" s="116"/>
      <c r="J30" s="79" t="s">
        <v>37</v>
      </c>
      <c r="K30" s="123" t="s">
        <v>37</v>
      </c>
      <c r="L30" s="79" t="s">
        <v>37</v>
      </c>
      <c r="M30" s="103" t="str">
        <f>IF(COUNTIF(J31:L31,"SI")=3,"Segunda Línea de Defensa",IF(COUNTIF(J31:L31,"SI")=2,"Primera Línea de Defensa",IF(COUNTIF(J31:L31,"SI")=1,"Primera Línea de Defensa"," ")))</f>
        <v xml:space="preserve"> </v>
      </c>
      <c r="N30" s="122" t="s">
        <v>174</v>
      </c>
      <c r="O30" s="43" t="s">
        <v>175</v>
      </c>
      <c r="P30" s="22"/>
      <c r="Q30" s="29"/>
      <c r="R30" s="22"/>
      <c r="S30" s="29"/>
      <c r="T30" s="22"/>
      <c r="U30" s="29"/>
      <c r="V30" s="22"/>
      <c r="W30" s="29"/>
      <c r="X30" s="37">
        <f t="shared" si="6"/>
        <v>0</v>
      </c>
      <c r="Y30" s="24" t="str">
        <f t="shared" si="1"/>
        <v xml:space="preserve"> </v>
      </c>
      <c r="Z30" s="42" t="str">
        <f>IF(Y30="ALTO ASEGURAMIENTO",Datos!$K$3,IF(Y30="MEDIO ASEGURAMIENTO",Datos!$K$4,IF(Y30="BAJO ASEGURAMIENTO",Datos!$K$5," ")))</f>
        <v xml:space="preserve"> </v>
      </c>
      <c r="AA30" s="42" t="str">
        <f>IF(Y30="ALTO ASEGURAMIENTO",Datos!$K$8,IF(Y30="MEDIO ASEGURAMIENTO",Datos!$K$9,IF(Y30="BAJO ASEGURAMIENTO",Datos!$K$10," ")))</f>
        <v xml:space="preserve"> </v>
      </c>
    </row>
    <row r="31" spans="2:28" s="12" customFormat="1" ht="129.75" customHeight="1" x14ac:dyDescent="0.25">
      <c r="B31" s="88"/>
      <c r="C31" s="113"/>
      <c r="D31" s="110"/>
      <c r="E31" s="117"/>
      <c r="F31" s="118"/>
      <c r="G31" s="110"/>
      <c r="H31" s="117"/>
      <c r="I31" s="118"/>
      <c r="J31" s="88"/>
      <c r="K31" s="124"/>
      <c r="L31" s="88"/>
      <c r="M31" s="108"/>
      <c r="N31" s="107"/>
      <c r="O31" s="55" t="s">
        <v>176</v>
      </c>
      <c r="P31" s="22" t="s">
        <v>177</v>
      </c>
      <c r="Q31" s="54">
        <f>(1-(22/116))*5</f>
        <v>4.0517241379310338</v>
      </c>
      <c r="R31" s="53" t="s">
        <v>178</v>
      </c>
      <c r="S31" s="29">
        <v>4</v>
      </c>
      <c r="T31" s="22" t="s">
        <v>179</v>
      </c>
      <c r="U31" s="29">
        <v>5</v>
      </c>
      <c r="V31" s="22" t="s">
        <v>180</v>
      </c>
      <c r="W31" s="29">
        <v>4</v>
      </c>
      <c r="X31" s="37">
        <f t="shared" ref="X31" si="19">(Q31*0.2)+(S31*0.3)+(U31*0.3)+(W31*0.2)</f>
        <v>4.3103448275862064</v>
      </c>
      <c r="Y31" s="24" t="str">
        <f t="shared" ref="Y31" si="20">IF(X31&lt;0.9," ",IF(X31&lt;3,"BAJO ASEGURAMIENTO",IF(X31&lt;4,"MEDIO ASEGURAMIENTO","ALTO ASEGURAMIENTO")))</f>
        <v>ALTO ASEGURAMIENTO</v>
      </c>
      <c r="Z31" s="42" t="str">
        <f>IF(Y31="ALTO ASEGURAMIENTO",Datos!$K$3,IF(Y31="MEDIO ASEGURAMIENTO",Datos!$K$4,IF(Y31="BAJO ASEGURAMIENTO",Datos!$K$5," ")))</f>
        <v>La Oficina de Control Interno o quien haga sus veces confiará en los resultados del aseguramiento de la 2ª línea y basado en sus informes, auditará la efectividad de dicha función, evitando evaluar los controles de la 1ª línea.</v>
      </c>
      <c r="AA31" s="42" t="str">
        <f>IF(Y31="ALTO ASEGURAMIENTO",Datos!$K$8,IF(Y31="MEDIO ASEGURAMIENTO",Datos!$K$9,IF(Y31="BAJO ASEGURAMIENTO",Datos!$K$10," ")))</f>
        <v>N/A</v>
      </c>
    </row>
    <row r="32" spans="2:28" s="12" customFormat="1" ht="126" customHeight="1" x14ac:dyDescent="0.25">
      <c r="B32" s="80"/>
      <c r="C32" s="114"/>
      <c r="D32" s="111"/>
      <c r="E32" s="119"/>
      <c r="F32" s="120"/>
      <c r="G32" s="111"/>
      <c r="H32" s="119"/>
      <c r="I32" s="120"/>
      <c r="J32" s="80"/>
      <c r="K32" s="125"/>
      <c r="L32" s="80"/>
      <c r="M32" s="104"/>
      <c r="N32" s="102"/>
      <c r="O32" s="45" t="s">
        <v>181</v>
      </c>
      <c r="P32" s="22"/>
      <c r="Q32" s="29"/>
      <c r="R32" s="22"/>
      <c r="S32" s="29"/>
      <c r="T32" s="22"/>
      <c r="U32" s="29"/>
      <c r="V32" s="22"/>
      <c r="W32" s="29"/>
      <c r="X32" s="37">
        <f t="shared" si="6"/>
        <v>0</v>
      </c>
      <c r="Y32" s="24" t="str">
        <f t="shared" si="1"/>
        <v xml:space="preserve"> </v>
      </c>
      <c r="Z32" s="42" t="str">
        <f>IF(Y32="ALTO ASEGURAMIENTO",Datos!$K$3,IF(Y32="MEDIO ASEGURAMIENTO",Datos!$K$4,IF(Y32="BAJO ASEGURAMIENTO",Datos!$K$5," ")))</f>
        <v xml:space="preserve"> </v>
      </c>
      <c r="AA32" s="42" t="str">
        <f>IF(Y32="ALTO ASEGURAMIENTO",Datos!$K$8,IF(Y32="MEDIO ASEGURAMIENTO",Datos!$K$9,IF(Y32="BAJO ASEGURAMIENTO",Datos!$K$10," ")))</f>
        <v xml:space="preserve"> </v>
      </c>
    </row>
    <row r="33" spans="2:28" s="12" customFormat="1" ht="189" customHeight="1" x14ac:dyDescent="0.25">
      <c r="B33" s="22">
        <v>11</v>
      </c>
      <c r="C33" s="57" t="s">
        <v>182</v>
      </c>
      <c r="D33" s="98" t="s">
        <v>183</v>
      </c>
      <c r="E33" s="99"/>
      <c r="F33" s="100"/>
      <c r="G33" s="22" t="s">
        <v>158</v>
      </c>
      <c r="H33" s="22" t="s">
        <v>129</v>
      </c>
      <c r="I33" s="22" t="s">
        <v>184</v>
      </c>
      <c r="J33" s="22" t="s">
        <v>37</v>
      </c>
      <c r="K33" s="22" t="s">
        <v>37</v>
      </c>
      <c r="L33" s="22" t="s">
        <v>37</v>
      </c>
      <c r="M33" s="38" t="str">
        <f t="shared" si="0"/>
        <v>Segunda Línea de Defensa</v>
      </c>
      <c r="N33" s="39" t="s">
        <v>185</v>
      </c>
      <c r="O33" s="43" t="s">
        <v>186</v>
      </c>
      <c r="P33" s="22" t="s">
        <v>187</v>
      </c>
      <c r="Q33" s="29">
        <v>3</v>
      </c>
      <c r="R33" s="22" t="s">
        <v>188</v>
      </c>
      <c r="S33" s="29">
        <v>2</v>
      </c>
      <c r="T33" s="22" t="s">
        <v>189</v>
      </c>
      <c r="U33" s="29">
        <v>4</v>
      </c>
      <c r="V33" s="22" t="s">
        <v>190</v>
      </c>
      <c r="W33" s="29">
        <v>1</v>
      </c>
      <c r="X33" s="37">
        <f t="shared" si="6"/>
        <v>2.6000000000000005</v>
      </c>
      <c r="Y33" s="24" t="str">
        <f t="shared" si="1"/>
        <v>BAJO ASEGURAMIENTO</v>
      </c>
      <c r="Z33" s="42" t="str">
        <f>IF(Y33="ALTO ASEGURAMIENTO",Datos!$K$3,IF(Y33="MEDIO ASEGURAMIENTO",Datos!$K$4,IF(Y33="BAJO ASEGURAMIENTO",Datos!$K$5," ")))</f>
        <v>La Oficina de Control Interno o quien haga sus veces deberá auditar y generar hallazgos y recomendaciones a la función de aseguramiento para su mejora y evaluará los controles de 1ª línea de defensa que corresponderían a la 2ª línea de defensa.</v>
      </c>
      <c r="AA33" s="42" t="str">
        <f>IF(Y33="ALTO ASEGURAMIENTO",Datos!$K$8,IF(Y33="MEDIO ASEGURAMIENTO",Datos!$K$9,IF(Y33="BAJO ASEGURAMIENTO",Datos!$K$10," ")))</f>
        <v>Priorizar en su Plan Anual de Auditoría</v>
      </c>
    </row>
    <row r="34" spans="2:28" s="12" customFormat="1" ht="99.75" hidden="1" customHeight="1" x14ac:dyDescent="0.25">
      <c r="B34" s="79">
        <v>15</v>
      </c>
      <c r="C34" s="94" t="s">
        <v>191</v>
      </c>
      <c r="D34" s="79" t="s">
        <v>192</v>
      </c>
      <c r="E34" s="96" t="s">
        <v>193</v>
      </c>
      <c r="F34" s="96" t="s">
        <v>33</v>
      </c>
      <c r="G34" s="79" t="s">
        <v>98</v>
      </c>
      <c r="H34" s="79" t="s">
        <v>194</v>
      </c>
      <c r="I34" s="79" t="s">
        <v>194</v>
      </c>
      <c r="J34" s="79" t="s">
        <v>37</v>
      </c>
      <c r="K34" s="79" t="s">
        <v>37</v>
      </c>
      <c r="L34" s="79" t="s">
        <v>37</v>
      </c>
      <c r="M34" s="103" t="str">
        <f t="shared" ref="M34" si="21">IF(COUNTIF(J34:L34,"SI")=3,"Segunda Línea de Defensa",IF(COUNTIF(J34:L34,"SI")=2,"Primera Línea de Defensa",IF(COUNTIF(J34:L34,"SI")=1,"Primera Línea de Defensa"," ")))</f>
        <v>Segunda Línea de Defensa</v>
      </c>
      <c r="N34" s="101" t="s">
        <v>195</v>
      </c>
      <c r="O34" s="43" t="s">
        <v>196</v>
      </c>
      <c r="P34" s="22" t="s">
        <v>197</v>
      </c>
      <c r="Q34" s="29">
        <v>4</v>
      </c>
      <c r="R34" s="22" t="s">
        <v>198</v>
      </c>
      <c r="S34" s="29">
        <v>3</v>
      </c>
      <c r="T34" s="22" t="s">
        <v>199</v>
      </c>
      <c r="U34" s="29">
        <v>5</v>
      </c>
      <c r="V34" s="22" t="s">
        <v>200</v>
      </c>
      <c r="W34" s="29">
        <v>4</v>
      </c>
      <c r="X34" s="37">
        <f t="shared" ref="X34:X35" si="22">(Q34*0.2)+(S34*0.3)+(U34*0.3)+(W34*0.2)</f>
        <v>4</v>
      </c>
      <c r="Y34" s="24" t="str">
        <f t="shared" ref="Y34:Y35" si="23">IF(X34&lt;0.9," ",IF(X34&lt;3,"BAJO ASEGURAMIENTO",IF(X34&lt;4,"MEDIO ASEGURAMIENTO","ALTO ASEGURAMIENTO")))</f>
        <v>ALTO ASEGURAMIENTO</v>
      </c>
      <c r="Z34" s="42" t="str">
        <f>IF(Y34="ALTO ASEGURAMIENTO",Datos!$K$3,IF(Y34="MEDIO ASEGURAMIENTO",Datos!$K$4,IF(Y34="BAJO ASEGURAMIENTO",Datos!$K$5," ")))</f>
        <v>La Oficina de Control Interno o quien haga sus veces confiará en los resultados del aseguramiento de la 2ª línea y basado en sus informes, auditará la efectividad de dicha función, evitando evaluar los controles de la 1ª línea.</v>
      </c>
      <c r="AA34" s="42" t="str">
        <f>IF(Y34="ALTO ASEGURAMIENTO",Datos!$K$8,IF(Y34="MEDIO ASEGURAMIENTO",Datos!$K$9,IF(Y34="BAJO ASEGURAMIENTO",Datos!$K$10," ")))</f>
        <v>N/A</v>
      </c>
      <c r="AB34" s="85" t="s">
        <v>201</v>
      </c>
    </row>
    <row r="35" spans="2:28" s="12" customFormat="1" ht="122.25" hidden="1" customHeight="1" x14ac:dyDescent="0.25">
      <c r="B35" s="80"/>
      <c r="C35" s="95"/>
      <c r="D35" s="80"/>
      <c r="E35" s="97"/>
      <c r="F35" s="97"/>
      <c r="G35" s="80"/>
      <c r="H35" s="80"/>
      <c r="I35" s="80"/>
      <c r="J35" s="80"/>
      <c r="K35" s="80"/>
      <c r="L35" s="80"/>
      <c r="M35" s="104"/>
      <c r="N35" s="102"/>
      <c r="O35" s="43" t="s">
        <v>202</v>
      </c>
      <c r="P35" s="22" t="s">
        <v>203</v>
      </c>
      <c r="Q35" s="29">
        <v>1</v>
      </c>
      <c r="R35" s="22" t="s">
        <v>204</v>
      </c>
      <c r="S35" s="29">
        <v>1</v>
      </c>
      <c r="T35" s="22" t="s">
        <v>199</v>
      </c>
      <c r="U35" s="29">
        <v>5</v>
      </c>
      <c r="V35" s="22" t="s">
        <v>205</v>
      </c>
      <c r="W35" s="29">
        <v>1</v>
      </c>
      <c r="X35" s="37">
        <f t="shared" si="22"/>
        <v>2.2000000000000002</v>
      </c>
      <c r="Y35" s="24" t="str">
        <f t="shared" si="23"/>
        <v>BAJO ASEGURAMIENTO</v>
      </c>
      <c r="Z35" s="42" t="str">
        <f>IF(Y35="ALTO ASEGURAMIENTO",Datos!$K$3,IF(Y35="MEDIO ASEGURAMIENTO",Datos!$K$4,IF(Y35="BAJO ASEGURAMIENTO",Datos!$K$5," ")))</f>
        <v>La Oficina de Control Interno o quien haga sus veces deberá auditar y generar hallazgos y recomendaciones a la función de aseguramiento para su mejora y evaluará los controles de 1ª línea de defensa que corresponderían a la 2ª línea de defensa.</v>
      </c>
      <c r="AA35" s="42" t="str">
        <f>IF(Y35="ALTO ASEGURAMIENTO",Datos!$K$8,IF(Y35="MEDIO ASEGURAMIENTO",Datos!$K$9,IF(Y35="BAJO ASEGURAMIENTO",Datos!$K$10," ")))</f>
        <v>Priorizar en su Plan Anual de Auditoría</v>
      </c>
      <c r="AB35" s="85"/>
    </row>
    <row r="36" spans="2:28" s="12" customFormat="1" ht="122.25" customHeight="1" x14ac:dyDescent="0.25">
      <c r="B36" s="79">
        <v>12</v>
      </c>
      <c r="C36" s="94" t="s">
        <v>206</v>
      </c>
      <c r="D36" s="79" t="s">
        <v>207</v>
      </c>
      <c r="E36" s="96" t="s">
        <v>208</v>
      </c>
      <c r="F36" s="96" t="s">
        <v>47</v>
      </c>
      <c r="G36" s="79" t="s">
        <v>158</v>
      </c>
      <c r="H36" s="79" t="s">
        <v>129</v>
      </c>
      <c r="I36" s="79" t="s">
        <v>184</v>
      </c>
      <c r="J36" s="79" t="s">
        <v>37</v>
      </c>
      <c r="K36" s="79" t="s">
        <v>37</v>
      </c>
      <c r="L36" s="79" t="s">
        <v>37</v>
      </c>
      <c r="M36" s="103" t="str">
        <f t="shared" ref="M36" si="24">IF(COUNTIF(J36:L36,"SI")=3,"Segunda Línea de Defensa",IF(COUNTIF(J36:L36,"SI")=2,"Primera Línea de Defensa",IF(COUNTIF(J36:L36,"SI")=1,"Primera Línea de Defensa"," ")))</f>
        <v>Segunda Línea de Defensa</v>
      </c>
      <c r="N36" s="101" t="s">
        <v>209</v>
      </c>
      <c r="O36" s="43" t="s">
        <v>210</v>
      </c>
      <c r="P36" s="79" t="s">
        <v>105</v>
      </c>
      <c r="Q36" s="81">
        <v>5</v>
      </c>
      <c r="R36" s="79" t="s">
        <v>211</v>
      </c>
      <c r="S36" s="81">
        <v>4</v>
      </c>
      <c r="T36" s="79" t="s">
        <v>124</v>
      </c>
      <c r="U36" s="81">
        <v>5</v>
      </c>
      <c r="V36" s="79" t="s">
        <v>212</v>
      </c>
      <c r="W36" s="81">
        <v>4</v>
      </c>
      <c r="X36" s="83">
        <f t="shared" ref="X36" si="25">(Q36*0.2)+(S36*0.3)+(U36*0.3)+(W36*0.2)</f>
        <v>4.5</v>
      </c>
      <c r="Y36" s="75" t="str">
        <f t="shared" ref="Y36" si="26">IF(X36&lt;0.9," ",IF(X36&lt;3,"BAJO ASEGURAMIENTO",IF(X36&lt;4,"MEDIO ASEGURAMIENTO","ALTO ASEGURAMIENTO")))</f>
        <v>ALTO ASEGURAMIENTO</v>
      </c>
      <c r="Z36" s="77" t="str">
        <f>IF(Y36="ALTO ASEGURAMIENTO",Datos!$K$3,IF(Y36="MEDIO ASEGURAMIENTO",Datos!$K$4,IF(Y36="BAJO ASEGURAMIENTO",Datos!$K$5," ")))</f>
        <v>La Oficina de Control Interno o quien haga sus veces confiará en los resultados del aseguramiento de la 2ª línea y basado en sus informes, auditará la efectividad de dicha función, evitando evaluar los controles de la 1ª línea.</v>
      </c>
      <c r="AA36" s="77" t="s">
        <v>213</v>
      </c>
    </row>
    <row r="37" spans="2:28" s="12" customFormat="1" ht="159.75" customHeight="1" x14ac:dyDescent="0.25">
      <c r="B37" s="88"/>
      <c r="C37" s="106"/>
      <c r="D37" s="88"/>
      <c r="E37" s="105"/>
      <c r="F37" s="105"/>
      <c r="G37" s="88"/>
      <c r="H37" s="88"/>
      <c r="I37" s="88"/>
      <c r="J37" s="88"/>
      <c r="K37" s="88"/>
      <c r="L37" s="88"/>
      <c r="M37" s="108"/>
      <c r="N37" s="107"/>
      <c r="O37" s="43" t="s">
        <v>214</v>
      </c>
      <c r="P37" s="80"/>
      <c r="Q37" s="82"/>
      <c r="R37" s="80"/>
      <c r="S37" s="82"/>
      <c r="T37" s="80"/>
      <c r="U37" s="82"/>
      <c r="V37" s="80"/>
      <c r="W37" s="82"/>
      <c r="X37" s="84"/>
      <c r="Y37" s="76"/>
      <c r="Z37" s="78"/>
      <c r="AA37" s="78"/>
    </row>
    <row r="38" spans="2:28" s="12" customFormat="1" ht="0.95" customHeight="1" x14ac:dyDescent="0.25">
      <c r="B38" s="80"/>
      <c r="C38" s="95"/>
      <c r="D38" s="80"/>
      <c r="E38" s="97"/>
      <c r="F38" s="97"/>
      <c r="G38" s="80"/>
      <c r="H38" s="80"/>
      <c r="I38" s="80"/>
      <c r="J38" s="80"/>
      <c r="K38" s="80"/>
      <c r="L38" s="80"/>
      <c r="M38" s="104"/>
      <c r="N38" s="102"/>
      <c r="O38" s="43" t="s">
        <v>215</v>
      </c>
      <c r="P38" s="22"/>
      <c r="Q38" s="29"/>
      <c r="R38" s="22"/>
      <c r="S38" s="29"/>
      <c r="T38" s="22"/>
      <c r="U38" s="29"/>
      <c r="V38" s="22"/>
      <c r="W38" s="29"/>
      <c r="X38" s="37">
        <f t="shared" si="6"/>
        <v>0</v>
      </c>
      <c r="Y38" s="24" t="str">
        <f t="shared" si="1"/>
        <v xml:space="preserve"> </v>
      </c>
      <c r="Z38" s="42" t="str">
        <f>IF(Y38="ALTO ASEGURAMIENTO",Datos!$K$3,IF(Y38="MEDIO ASEGURAMIENTO",Datos!$K$4,IF(Y38="BAJO ASEGURAMIENTO",Datos!$K$5," ")))</f>
        <v xml:space="preserve"> </v>
      </c>
      <c r="AA38" s="42" t="str">
        <f>IF(Y38="ALTO ASEGURAMIENTO",Datos!$K$8,IF(Y38="MEDIO ASEGURAMIENTO",Datos!$K$9,IF(Y38="BAJO ASEGURAMIENTO",Datos!$K$10," ")))</f>
        <v xml:space="preserve"> </v>
      </c>
    </row>
    <row r="39" spans="2:28" s="12" customFormat="1" ht="0.95" customHeight="1" x14ac:dyDescent="0.25">
      <c r="B39" s="58"/>
      <c r="C39" s="59"/>
      <c r="D39" s="58"/>
      <c r="E39" s="60"/>
      <c r="F39" s="60"/>
      <c r="G39" s="58"/>
      <c r="H39" s="58"/>
      <c r="I39" s="58"/>
      <c r="J39" s="58"/>
      <c r="K39" s="58"/>
      <c r="L39" s="58"/>
      <c r="M39" s="61"/>
      <c r="N39" s="62"/>
      <c r="O39" s="63"/>
      <c r="P39" s="58"/>
      <c r="Q39" s="64"/>
      <c r="R39" s="58"/>
      <c r="S39" s="64"/>
      <c r="T39" s="58"/>
      <c r="U39" s="64"/>
      <c r="V39" s="58"/>
      <c r="W39" s="64"/>
      <c r="X39" s="65"/>
      <c r="Y39" s="66"/>
      <c r="Z39" s="67"/>
      <c r="AA39" s="67"/>
    </row>
    <row r="40" spans="2:28" ht="12.75" customHeight="1" x14ac:dyDescent="0.2"/>
    <row r="42" spans="2:28" ht="15.75" x14ac:dyDescent="0.2">
      <c r="C42" s="149" t="s">
        <v>216</v>
      </c>
      <c r="D42" s="150"/>
      <c r="E42" s="150"/>
      <c r="F42" s="150"/>
      <c r="G42" s="150"/>
      <c r="H42" s="150"/>
      <c r="I42" s="150"/>
      <c r="J42" s="150"/>
      <c r="K42" s="150"/>
      <c r="L42" s="151"/>
      <c r="M42" s="33"/>
      <c r="N42" s="33"/>
      <c r="O42" s="72"/>
    </row>
    <row r="43" spans="2:28" ht="16.5" customHeight="1" x14ac:dyDescent="0.2">
      <c r="C43" s="14"/>
      <c r="D43" s="147"/>
      <c r="E43" s="147"/>
      <c r="F43" s="147"/>
      <c r="G43" s="147"/>
      <c r="H43" s="147"/>
      <c r="I43" s="147"/>
      <c r="J43" s="148"/>
      <c r="K43" s="15" t="s">
        <v>217</v>
      </c>
      <c r="L43" s="16"/>
      <c r="M43" s="34"/>
      <c r="N43" s="34"/>
    </row>
    <row r="44" spans="2:28" ht="16.5" customHeight="1" x14ac:dyDescent="0.2">
      <c r="C44" s="17" t="s">
        <v>218</v>
      </c>
      <c r="D44" s="140" t="s">
        <v>219</v>
      </c>
      <c r="E44" s="140"/>
      <c r="F44" s="140"/>
      <c r="G44" s="140"/>
      <c r="H44" s="140"/>
      <c r="I44" s="140"/>
      <c r="J44" s="141"/>
      <c r="K44" s="18"/>
      <c r="L44" s="142" t="s">
        <v>220</v>
      </c>
      <c r="M44" s="35"/>
      <c r="N44" s="35"/>
    </row>
    <row r="45" spans="2:28" ht="16.5" customHeight="1" x14ac:dyDescent="0.2">
      <c r="C45" s="17" t="s">
        <v>218</v>
      </c>
      <c r="D45" s="140" t="s">
        <v>221</v>
      </c>
      <c r="E45" s="140"/>
      <c r="F45" s="140"/>
      <c r="G45" s="140"/>
      <c r="H45" s="140"/>
      <c r="I45" s="140"/>
      <c r="J45" s="141"/>
      <c r="K45" s="18"/>
      <c r="L45" s="143"/>
      <c r="M45" s="35"/>
      <c r="N45" s="35"/>
    </row>
    <row r="46" spans="2:28" ht="16.5" customHeight="1" x14ac:dyDescent="0.2">
      <c r="C46" s="17" t="s">
        <v>222</v>
      </c>
      <c r="D46" s="140" t="s">
        <v>223</v>
      </c>
      <c r="E46" s="140"/>
      <c r="F46" s="140"/>
      <c r="G46" s="140"/>
      <c r="H46" s="140"/>
      <c r="I46" s="140"/>
      <c r="J46" s="141"/>
      <c r="K46" s="18"/>
      <c r="L46" s="143"/>
      <c r="M46" s="35"/>
      <c r="N46" s="35"/>
    </row>
    <row r="47" spans="2:28" ht="16.5" customHeight="1" x14ac:dyDescent="0.2">
      <c r="C47" s="17" t="s">
        <v>222</v>
      </c>
      <c r="D47" s="140" t="s">
        <v>224</v>
      </c>
      <c r="E47" s="140"/>
      <c r="F47" s="140"/>
      <c r="G47" s="140"/>
      <c r="H47" s="140"/>
      <c r="I47" s="140"/>
      <c r="J47" s="141"/>
      <c r="K47" s="18"/>
      <c r="L47" s="143"/>
      <c r="M47" s="35"/>
      <c r="N47" s="35"/>
    </row>
    <row r="48" spans="2:28" ht="16.5" customHeight="1" x14ac:dyDescent="0.2">
      <c r="C48" s="21" t="s">
        <v>225</v>
      </c>
      <c r="D48" s="145" t="s">
        <v>226</v>
      </c>
      <c r="E48" s="145"/>
      <c r="F48" s="145"/>
      <c r="G48" s="145"/>
      <c r="H48" s="145"/>
      <c r="I48" s="145"/>
      <c r="J48" s="146"/>
      <c r="K48" s="20"/>
      <c r="L48" s="144"/>
      <c r="M48" s="35"/>
      <c r="N48" s="35"/>
    </row>
  </sheetData>
  <sheetProtection formatCells="0" formatColumns="0" formatRows="0" insertRows="0" insertHyperlinks="0" deleteRows="0"/>
  <mergeCells count="158">
    <mergeCell ref="K34:K35"/>
    <mergeCell ref="Y16:Y17"/>
    <mergeCell ref="X16:X17"/>
    <mergeCell ref="Z16:Z17"/>
    <mergeCell ref="AA16:AA17"/>
    <mergeCell ref="C11:C15"/>
    <mergeCell ref="B11:B15"/>
    <mergeCell ref="G11:G15"/>
    <mergeCell ref="H11:H15"/>
    <mergeCell ref="I11:I15"/>
    <mergeCell ref="J11:J15"/>
    <mergeCell ref="K11:K15"/>
    <mergeCell ref="L11:L15"/>
    <mergeCell ref="D11:D15"/>
    <mergeCell ref="E11:E15"/>
    <mergeCell ref="F11:F15"/>
    <mergeCell ref="D2:AA2"/>
    <mergeCell ref="B7:B10"/>
    <mergeCell ref="D44:J44"/>
    <mergeCell ref="L44:L48"/>
    <mergeCell ref="D45:J45"/>
    <mergeCell ref="D46:J46"/>
    <mergeCell ref="D47:J47"/>
    <mergeCell ref="D48:J48"/>
    <mergeCell ref="H7:H8"/>
    <mergeCell ref="G7:G8"/>
    <mergeCell ref="D43:J43"/>
    <mergeCell ref="I9:I10"/>
    <mergeCell ref="J9:J10"/>
    <mergeCell ref="K9:K10"/>
    <mergeCell ref="L9:L10"/>
    <mergeCell ref="F16:F17"/>
    <mergeCell ref="E16:E17"/>
    <mergeCell ref="D16:D17"/>
    <mergeCell ref="C16:C17"/>
    <mergeCell ref="C42:L42"/>
    <mergeCell ref="F7:F10"/>
    <mergeCell ref="J25:J27"/>
    <mergeCell ref="K25:K27"/>
    <mergeCell ref="C7:C10"/>
    <mergeCell ref="D4:F4"/>
    <mergeCell ref="G4:O4"/>
    <mergeCell ref="M11:M15"/>
    <mergeCell ref="M9:M10"/>
    <mergeCell ref="E7:E10"/>
    <mergeCell ref="D7:D10"/>
    <mergeCell ref="G9:G10"/>
    <mergeCell ref="H9:H10"/>
    <mergeCell ref="M7:M8"/>
    <mergeCell ref="L7:L8"/>
    <mergeCell ref="K7:K8"/>
    <mergeCell ref="J7:J8"/>
    <mergeCell ref="I7:I8"/>
    <mergeCell ref="O25:O27"/>
    <mergeCell ref="P25:P27"/>
    <mergeCell ref="Q25:Q27"/>
    <mergeCell ref="R25:R27"/>
    <mergeCell ref="AA4:AA5"/>
    <mergeCell ref="P4:X4"/>
    <mergeCell ref="Y4:Y5"/>
    <mergeCell ref="Z4:Z5"/>
    <mergeCell ref="U25:U27"/>
    <mergeCell ref="V25:V27"/>
    <mergeCell ref="W25:W27"/>
    <mergeCell ref="Z25:Z27"/>
    <mergeCell ref="X25:X27"/>
    <mergeCell ref="Y25:Y27"/>
    <mergeCell ref="S25:S27"/>
    <mergeCell ref="T25:T27"/>
    <mergeCell ref="P16:P17"/>
    <mergeCell ref="Q16:Q17"/>
    <mergeCell ref="R16:R17"/>
    <mergeCell ref="S16:S17"/>
    <mergeCell ref="T16:T17"/>
    <mergeCell ref="U16:U17"/>
    <mergeCell ref="V16:V17"/>
    <mergeCell ref="W16:W17"/>
    <mergeCell ref="M30:M32"/>
    <mergeCell ref="N30:N32"/>
    <mergeCell ref="J30:J32"/>
    <mergeCell ref="K30:K32"/>
    <mergeCell ref="L30:L32"/>
    <mergeCell ref="N16:N17"/>
    <mergeCell ref="M16:M17"/>
    <mergeCell ref="L16:L17"/>
    <mergeCell ref="K16:K17"/>
    <mergeCell ref="J16:J17"/>
    <mergeCell ref="M25:M27"/>
    <mergeCell ref="N25:N27"/>
    <mergeCell ref="L25:L27"/>
    <mergeCell ref="N19:N23"/>
    <mergeCell ref="I34:I35"/>
    <mergeCell ref="H34:H35"/>
    <mergeCell ref="G34:G35"/>
    <mergeCell ref="B25:B27"/>
    <mergeCell ref="G25:G27"/>
    <mergeCell ref="H25:H27"/>
    <mergeCell ref="B16:B17"/>
    <mergeCell ref="C30:C32"/>
    <mergeCell ref="D30:F32"/>
    <mergeCell ref="B30:B32"/>
    <mergeCell ref="G30:I32"/>
    <mergeCell ref="C25:C27"/>
    <mergeCell ref="H16:H17"/>
    <mergeCell ref="G16:G17"/>
    <mergeCell ref="I25:I26"/>
    <mergeCell ref="I16:I17"/>
    <mergeCell ref="C19:C23"/>
    <mergeCell ref="G19:G23"/>
    <mergeCell ref="E36:E38"/>
    <mergeCell ref="D36:D38"/>
    <mergeCell ref="C36:C38"/>
    <mergeCell ref="B36:B38"/>
    <mergeCell ref="N36:N38"/>
    <mergeCell ref="M36:M38"/>
    <mergeCell ref="L36:L38"/>
    <mergeCell ref="K36:K38"/>
    <mergeCell ref="J36:J38"/>
    <mergeCell ref="I36:I38"/>
    <mergeCell ref="H36:H38"/>
    <mergeCell ref="G36:G38"/>
    <mergeCell ref="F36:F38"/>
    <mergeCell ref="AB34:AB35"/>
    <mergeCell ref="Y19:Y23"/>
    <mergeCell ref="Z19:Z23"/>
    <mergeCell ref="AA19:AA23"/>
    <mergeCell ref="B19:B23"/>
    <mergeCell ref="P19:P23"/>
    <mergeCell ref="Q19:Q23"/>
    <mergeCell ref="R19:R23"/>
    <mergeCell ref="S19:S23"/>
    <mergeCell ref="T19:T23"/>
    <mergeCell ref="U19:U23"/>
    <mergeCell ref="V19:V23"/>
    <mergeCell ref="W19:W23"/>
    <mergeCell ref="X19:X23"/>
    <mergeCell ref="B34:B35"/>
    <mergeCell ref="C34:C35"/>
    <mergeCell ref="D34:D35"/>
    <mergeCell ref="E34:E35"/>
    <mergeCell ref="F34:F35"/>
    <mergeCell ref="D33:F33"/>
    <mergeCell ref="N34:N35"/>
    <mergeCell ref="M34:M35"/>
    <mergeCell ref="L34:L35"/>
    <mergeCell ref="J34:J35"/>
    <mergeCell ref="Y36:Y37"/>
    <mergeCell ref="Z36:Z37"/>
    <mergeCell ref="AA36:AA37"/>
    <mergeCell ref="P36:P37"/>
    <mergeCell ref="Q36:Q37"/>
    <mergeCell ref="R36:R37"/>
    <mergeCell ref="S36:S37"/>
    <mergeCell ref="T36:T37"/>
    <mergeCell ref="U36:U37"/>
    <mergeCell ref="V36:V37"/>
    <mergeCell ref="W36:W37"/>
    <mergeCell ref="X36:X37"/>
  </mergeCells>
  <phoneticPr fontId="32" type="noConversion"/>
  <conditionalFormatting sqref="F6:F7">
    <cfRule type="containsText" dxfId="39" priority="73" operator="containsText" text="EXTREMO">
      <formula>NOT(ISERROR(SEARCH("EXTREMO",F6)))</formula>
    </cfRule>
    <cfRule type="containsText" dxfId="38" priority="74" operator="containsText" text="ALTO">
      <formula>NOT(ISERROR(SEARCH("ALTO",F6)))</formula>
    </cfRule>
    <cfRule type="containsText" dxfId="37" priority="75" operator="containsText" text="MODERADO">
      <formula>NOT(ISERROR(SEARCH("MODERADO",F6)))</formula>
    </cfRule>
    <cfRule type="containsText" dxfId="36" priority="76" operator="containsText" text="BAJO">
      <formula>NOT(ISERROR(SEARCH("BAJO",F6)))</formula>
    </cfRule>
  </conditionalFormatting>
  <conditionalFormatting sqref="F11">
    <cfRule type="containsText" dxfId="35" priority="37" operator="containsText" text="EXTREMO">
      <formula>NOT(ISERROR(SEARCH("EXTREMO",F11)))</formula>
    </cfRule>
    <cfRule type="containsText" dxfId="34" priority="38" operator="containsText" text="ALTO">
      <formula>NOT(ISERROR(SEARCH("ALTO",F11)))</formula>
    </cfRule>
    <cfRule type="containsText" dxfId="33" priority="39" operator="containsText" text="MODERADO">
      <formula>NOT(ISERROR(SEARCH("MODERADO",F11)))</formula>
    </cfRule>
    <cfRule type="containsText" dxfId="32" priority="40" operator="containsText" text="BAJO">
      <formula>NOT(ISERROR(SEARCH("BAJO",F11)))</formula>
    </cfRule>
  </conditionalFormatting>
  <conditionalFormatting sqref="F16">
    <cfRule type="containsText" dxfId="31" priority="13" operator="containsText" text="EXTREMO">
      <formula>NOT(ISERROR(SEARCH("EXTREMO",F16)))</formula>
    </cfRule>
    <cfRule type="containsText" dxfId="30" priority="14" operator="containsText" text="ALTO">
      <formula>NOT(ISERROR(SEARCH("ALTO",F16)))</formula>
    </cfRule>
    <cfRule type="containsText" dxfId="29" priority="15" operator="containsText" text="MODERADO">
      <formula>NOT(ISERROR(SEARCH("MODERADO",F16)))</formula>
    </cfRule>
    <cfRule type="containsText" dxfId="28" priority="16" operator="containsText" text="BAJO">
      <formula>NOT(ISERROR(SEARCH("BAJO",F16)))</formula>
    </cfRule>
  </conditionalFormatting>
  <conditionalFormatting sqref="F18:F29">
    <cfRule type="containsText" dxfId="27" priority="129" operator="containsText" text="EXTREMO">
      <formula>NOT(ISERROR(SEARCH("EXTREMO",F18)))</formula>
    </cfRule>
    <cfRule type="containsText" dxfId="26" priority="130" operator="containsText" text="ALTO">
      <formula>NOT(ISERROR(SEARCH("ALTO",F18)))</formula>
    </cfRule>
    <cfRule type="containsText" dxfId="25" priority="131" operator="containsText" text="MODERADO">
      <formula>NOT(ISERROR(SEARCH("MODERADO",F18)))</formula>
    </cfRule>
    <cfRule type="containsText" dxfId="24" priority="132" operator="containsText" text="BAJO">
      <formula>NOT(ISERROR(SEARCH("BAJO",F18)))</formula>
    </cfRule>
  </conditionalFormatting>
  <conditionalFormatting sqref="F34">
    <cfRule type="containsText" dxfId="23" priority="105" operator="containsText" text="EXTREMO">
      <formula>NOT(ISERROR(SEARCH("EXTREMO",F34)))</formula>
    </cfRule>
    <cfRule type="containsText" dxfId="22" priority="106" operator="containsText" text="ALTO">
      <formula>NOT(ISERROR(SEARCH("ALTO",F34)))</formula>
    </cfRule>
    <cfRule type="containsText" dxfId="21" priority="107" operator="containsText" text="MODERADO">
      <formula>NOT(ISERROR(SEARCH("MODERADO",F34)))</formula>
    </cfRule>
    <cfRule type="containsText" dxfId="20" priority="108" operator="containsText" text="BAJO">
      <formula>NOT(ISERROR(SEARCH("BAJO",F34)))</formula>
    </cfRule>
  </conditionalFormatting>
  <conditionalFormatting sqref="F36">
    <cfRule type="containsText" dxfId="19" priority="89" operator="containsText" text="EXTREMO">
      <formula>NOT(ISERROR(SEARCH("EXTREMO",F36)))</formula>
    </cfRule>
    <cfRule type="containsText" dxfId="18" priority="90" operator="containsText" text="ALTO">
      <formula>NOT(ISERROR(SEARCH("ALTO",F36)))</formula>
    </cfRule>
    <cfRule type="containsText" dxfId="17" priority="91" operator="containsText" text="MODERADO">
      <formula>NOT(ISERROR(SEARCH("MODERADO",F36)))</formula>
    </cfRule>
    <cfRule type="containsText" dxfId="16" priority="92" operator="containsText" text="BAJO">
      <formula>NOT(ISERROR(SEARCH("BAJO",F36)))</formula>
    </cfRule>
  </conditionalFormatting>
  <conditionalFormatting sqref="X6:X16">
    <cfRule type="cellIs" dxfId="15" priority="1" operator="equal">
      <formula>0</formula>
    </cfRule>
  </conditionalFormatting>
  <conditionalFormatting sqref="X18:X20 X38:X39">
    <cfRule type="cellIs" dxfId="14" priority="149" operator="equal">
      <formula>0</formula>
    </cfRule>
  </conditionalFormatting>
  <conditionalFormatting sqref="X24:X25">
    <cfRule type="cellIs" dxfId="13" priority="141" operator="equal">
      <formula>0</formula>
    </cfRule>
  </conditionalFormatting>
  <conditionalFormatting sqref="X28:X36">
    <cfRule type="cellIs" dxfId="12" priority="5" operator="equal">
      <formula>0</formula>
    </cfRule>
  </conditionalFormatting>
  <conditionalFormatting sqref="Y6:Y16">
    <cfRule type="containsText" dxfId="11" priority="2" operator="containsText" text="Bajo aseguramiento">
      <formula>NOT(ISERROR(SEARCH("Bajo aseguramiento",Y6)))</formula>
    </cfRule>
    <cfRule type="containsText" dxfId="10" priority="3" operator="containsText" text="Medio aseguramiento">
      <formula>NOT(ISERROR(SEARCH("Medio aseguramiento",Y6)))</formula>
    </cfRule>
    <cfRule type="containsText" dxfId="9" priority="4" operator="containsText" text="Alto aseguramiento">
      <formula>NOT(ISERROR(SEARCH("Alto aseguramiento",Y6)))</formula>
    </cfRule>
  </conditionalFormatting>
  <conditionalFormatting sqref="Y18:Y20 Y38:Y39">
    <cfRule type="containsText" dxfId="8" priority="150" operator="containsText" text="Bajo aseguramiento">
      <formula>NOT(ISERROR(SEARCH("Bajo aseguramiento",Y18)))</formula>
    </cfRule>
    <cfRule type="containsText" dxfId="7" priority="151" operator="containsText" text="Medio aseguramiento">
      <formula>NOT(ISERROR(SEARCH("Medio aseguramiento",Y18)))</formula>
    </cfRule>
    <cfRule type="containsText" dxfId="6" priority="152" operator="containsText" text="Alto aseguramiento">
      <formula>NOT(ISERROR(SEARCH("Alto aseguramiento",Y18)))</formula>
    </cfRule>
  </conditionalFormatting>
  <conditionalFormatting sqref="Y24:Y25">
    <cfRule type="containsText" dxfId="5" priority="142" operator="containsText" text="Bajo aseguramiento">
      <formula>NOT(ISERROR(SEARCH("Bajo aseguramiento",Y24)))</formula>
    </cfRule>
    <cfRule type="containsText" dxfId="4" priority="143" operator="containsText" text="Medio aseguramiento">
      <formula>NOT(ISERROR(SEARCH("Medio aseguramiento",Y24)))</formula>
    </cfRule>
    <cfRule type="containsText" dxfId="3" priority="144" operator="containsText" text="Alto aseguramiento">
      <formula>NOT(ISERROR(SEARCH("Alto aseguramiento",Y24)))</formula>
    </cfRule>
  </conditionalFormatting>
  <conditionalFormatting sqref="Y28:Y36">
    <cfRule type="containsText" dxfId="2" priority="6" operator="containsText" text="Bajo aseguramiento">
      <formula>NOT(ISERROR(SEARCH("Bajo aseguramiento",Y28)))</formula>
    </cfRule>
    <cfRule type="containsText" dxfId="1" priority="7" operator="containsText" text="Medio aseguramiento">
      <formula>NOT(ISERROR(SEARCH("Medio aseguramiento",Y28)))</formula>
    </cfRule>
    <cfRule type="containsText" dxfId="0" priority="8" operator="containsText" text="Alto aseguramiento">
      <formula>NOT(ISERROR(SEARCH("Alto aseguramiento",Y28)))</formula>
    </cfRule>
  </conditionalFormatting>
  <dataValidations count="1">
    <dataValidation type="whole" operator="equal" allowBlank="1" showInputMessage="1" showErrorMessage="1" sqref="X24:X25 X6:X16 X28:X36 X38:X39 X18:X20" xr:uid="{CA8BABDE-05D0-4FD4-89C7-250DBA1C695E}">
      <formula1>(P6*0.2)+(S6*0.3)+(U6*0.3)+(W6*0.2)</formula1>
    </dataValidation>
  </dataValidations>
  <pageMargins left="0.7" right="0.7" top="0.75" bottom="0.75" header="0.3" footer="0.3"/>
  <pageSetup orientation="portrait" horizontalDpi="4294967293" r:id="rId1"/>
  <ignoredErrors>
    <ignoredError sqref="M11" unlockedFormula="1"/>
  </ignoredError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9AFA46B4-1425-4874-A3C0-CF26F33577D5}">
          <x14:formula1>
            <xm:f>Datos!$E$3:$E$4</xm:f>
          </x14:formula1>
          <xm:sqref>J6:L7 J9:L9 J36:L36 J28:L30 J15:L16 J11:L13 J33:L34 J18:L25</xm:sqref>
        </x14:dataValidation>
        <x14:dataValidation type="list" allowBlank="1" showInputMessage="1" showErrorMessage="1" xr:uid="{1CF88A5F-8631-46FC-ADFA-B66945C99CEC}">
          <x14:formula1>
            <xm:f>Datos!$E$9:$E$12</xm:f>
          </x14:formula1>
          <xm:sqref>F6:F7 F16 F34 F36 F11 F18:F29</xm:sqref>
        </x14:dataValidation>
        <x14:dataValidation type="list" allowBlank="1" showInputMessage="1" showErrorMessage="1" xr:uid="{B7535319-AFFB-492C-AC7F-844EF90C69FF}">
          <x14:formula1>
            <xm:f>Datos!$G$3:$G$11</xm:f>
          </x14:formula1>
          <xm:sqref>H11:H13 H36 H6:H7 H9 H28:H29 H15:H16 H33:H34 H18:H25</xm:sqref>
        </x14:dataValidation>
        <x14:dataValidation type="list" allowBlank="1" showInputMessage="1" showErrorMessage="1" xr:uid="{49E6847F-6906-424A-8A4D-2A141AB49F73}">
          <x14:formula1>
            <xm:f>Datos!$H$3:$H$49</xm:f>
          </x14:formula1>
          <xm:sqref>I11:I13 I36 I6:I7 I9 I27:I29 I15:I16 I33:I34 I18:I25</xm:sqref>
        </x14:dataValidation>
        <x14:dataValidation type="list" allowBlank="1" showInputMessage="1" showErrorMessage="1" xr:uid="{34B998C7-48D0-416D-9DF6-0420F8BA0022}">
          <x14:formula1>
            <xm:f>Datos!$C$3:$C$12</xm:f>
          </x14:formula1>
          <xm:sqref>G33:G34 G11 G6:G7 G9 G28:G29 G36 G16 G24:G25 G18:G20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C2:K49"/>
  <sheetViews>
    <sheetView showGridLines="0" workbookViewId="0">
      <selection activeCell="D17" sqref="D17"/>
    </sheetView>
  </sheetViews>
  <sheetFormatPr baseColWidth="10" defaultColWidth="11.42578125" defaultRowHeight="12.75" x14ac:dyDescent="0.2"/>
  <cols>
    <col min="2" max="2" width="11.140625" customWidth="1"/>
    <col min="3" max="3" width="30.7109375" customWidth="1"/>
    <col min="5" max="5" width="33.140625" customWidth="1"/>
    <col min="6" max="6" width="6" customWidth="1"/>
    <col min="7" max="7" width="26.7109375" customWidth="1"/>
    <col min="8" max="8" width="48.85546875" customWidth="1"/>
    <col min="9" max="9" width="20" customWidth="1"/>
    <col min="10" max="10" width="20.42578125" style="5" customWidth="1"/>
    <col min="11" max="11" width="88.140625" style="5" customWidth="1"/>
    <col min="13" max="13" width="14.140625" customWidth="1"/>
    <col min="14" max="14" width="15.140625" customWidth="1"/>
  </cols>
  <sheetData>
    <row r="2" spans="3:11" x14ac:dyDescent="0.2">
      <c r="C2" s="4" t="s">
        <v>1</v>
      </c>
      <c r="E2" s="4" t="s">
        <v>227</v>
      </c>
      <c r="G2" s="4" t="s">
        <v>228</v>
      </c>
      <c r="H2" s="4" t="s">
        <v>229</v>
      </c>
      <c r="J2" s="152" t="s">
        <v>7</v>
      </c>
      <c r="K2" s="152"/>
    </row>
    <row r="3" spans="3:11" ht="38.25" x14ac:dyDescent="0.2">
      <c r="C3" s="11" t="s">
        <v>34</v>
      </c>
      <c r="E3" s="3" t="s">
        <v>37</v>
      </c>
      <c r="G3" s="11" t="s">
        <v>230</v>
      </c>
      <c r="H3" s="11" t="s">
        <v>230</v>
      </c>
      <c r="J3" s="41" t="s">
        <v>231</v>
      </c>
      <c r="K3" s="41" t="s">
        <v>232</v>
      </c>
    </row>
    <row r="4" spans="3:11" ht="38.25" x14ac:dyDescent="0.2">
      <c r="C4" s="11" t="s">
        <v>233</v>
      </c>
      <c r="E4" s="3" t="s">
        <v>234</v>
      </c>
      <c r="G4" s="11" t="s">
        <v>99</v>
      </c>
      <c r="H4" s="11" t="s">
        <v>235</v>
      </c>
      <c r="J4" s="41" t="s">
        <v>236</v>
      </c>
      <c r="K4" s="41" t="s">
        <v>237</v>
      </c>
    </row>
    <row r="5" spans="3:11" ht="38.25" x14ac:dyDescent="0.2">
      <c r="C5" s="11" t="s">
        <v>238</v>
      </c>
      <c r="G5" s="11" t="s">
        <v>239</v>
      </c>
      <c r="H5" s="11" t="s">
        <v>240</v>
      </c>
      <c r="J5" s="41" t="s">
        <v>241</v>
      </c>
      <c r="K5" s="41" t="s">
        <v>242</v>
      </c>
    </row>
    <row r="6" spans="3:11" ht="38.25" x14ac:dyDescent="0.2">
      <c r="C6" s="11" t="s">
        <v>243</v>
      </c>
      <c r="G6" s="11" t="s">
        <v>35</v>
      </c>
      <c r="H6" s="11" t="s">
        <v>244</v>
      </c>
      <c r="J6"/>
    </row>
    <row r="7" spans="3:11" x14ac:dyDescent="0.2">
      <c r="C7" s="11" t="s">
        <v>71</v>
      </c>
      <c r="E7" s="28"/>
      <c r="G7" s="11" t="s">
        <v>145</v>
      </c>
      <c r="H7" s="11" t="s">
        <v>245</v>
      </c>
      <c r="J7" s="153" t="s">
        <v>246</v>
      </c>
      <c r="K7" s="154"/>
    </row>
    <row r="8" spans="3:11" ht="26.25" customHeight="1" x14ac:dyDescent="0.2">
      <c r="C8" s="11" t="s">
        <v>158</v>
      </c>
      <c r="E8" s="4" t="s">
        <v>247</v>
      </c>
      <c r="G8" s="11" t="s">
        <v>129</v>
      </c>
      <c r="H8" s="11" t="s">
        <v>248</v>
      </c>
      <c r="J8" s="41" t="s">
        <v>231</v>
      </c>
      <c r="K8" s="41" t="s">
        <v>249</v>
      </c>
    </row>
    <row r="9" spans="3:11" ht="26.25" customHeight="1" x14ac:dyDescent="0.2">
      <c r="C9" s="11" t="s">
        <v>58</v>
      </c>
      <c r="E9" s="3" t="s">
        <v>33</v>
      </c>
      <c r="G9" s="11" t="s">
        <v>194</v>
      </c>
      <c r="H9" s="11" t="s">
        <v>250</v>
      </c>
      <c r="J9" s="41" t="s">
        <v>236</v>
      </c>
      <c r="K9" s="41" t="s">
        <v>213</v>
      </c>
    </row>
    <row r="10" spans="3:11" ht="26.25" customHeight="1" x14ac:dyDescent="0.2">
      <c r="C10" s="11" t="s">
        <v>142</v>
      </c>
      <c r="E10" s="3" t="s">
        <v>157</v>
      </c>
      <c r="G10" s="11" t="s">
        <v>246</v>
      </c>
      <c r="H10" s="11" t="s">
        <v>251</v>
      </c>
      <c r="J10" s="41" t="s">
        <v>241</v>
      </c>
      <c r="K10" s="41" t="s">
        <v>213</v>
      </c>
    </row>
    <row r="11" spans="3:11" ht="38.25" x14ac:dyDescent="0.2">
      <c r="C11" s="11" t="s">
        <v>98</v>
      </c>
      <c r="E11" s="3" t="s">
        <v>47</v>
      </c>
      <c r="G11" s="11" t="s">
        <v>252</v>
      </c>
      <c r="H11" s="11" t="s">
        <v>253</v>
      </c>
    </row>
    <row r="12" spans="3:11" x14ac:dyDescent="0.2">
      <c r="C12" s="11" t="s">
        <v>254</v>
      </c>
      <c r="E12" s="3" t="s">
        <v>255</v>
      </c>
      <c r="H12" s="11" t="s">
        <v>256</v>
      </c>
      <c r="I12" s="5"/>
      <c r="K12"/>
    </row>
    <row r="13" spans="3:11" x14ac:dyDescent="0.2">
      <c r="C13" s="11" t="s">
        <v>257</v>
      </c>
      <c r="H13" s="11" t="s">
        <v>258</v>
      </c>
      <c r="I13" s="5"/>
      <c r="J13"/>
      <c r="K13"/>
    </row>
    <row r="14" spans="3:11" x14ac:dyDescent="0.2">
      <c r="C14" s="31" t="s">
        <v>259</v>
      </c>
      <c r="G14" s="5"/>
      <c r="H14" s="11" t="s">
        <v>260</v>
      </c>
      <c r="I14" s="5"/>
      <c r="J14"/>
      <c r="K14"/>
    </row>
    <row r="15" spans="3:11" x14ac:dyDescent="0.2">
      <c r="H15" s="11" t="s">
        <v>194</v>
      </c>
      <c r="J15"/>
      <c r="K15"/>
    </row>
    <row r="16" spans="3:11" x14ac:dyDescent="0.2">
      <c r="H16" s="11" t="s">
        <v>261</v>
      </c>
      <c r="J16"/>
      <c r="K16"/>
    </row>
    <row r="17" spans="5:11" x14ac:dyDescent="0.2">
      <c r="H17" s="11" t="s">
        <v>246</v>
      </c>
      <c r="J17"/>
      <c r="K17"/>
    </row>
    <row r="18" spans="5:11" x14ac:dyDescent="0.2">
      <c r="H18" s="11" t="s">
        <v>239</v>
      </c>
      <c r="J18"/>
      <c r="K18"/>
    </row>
    <row r="19" spans="5:11" x14ac:dyDescent="0.2">
      <c r="H19" s="11" t="s">
        <v>262</v>
      </c>
      <c r="J19"/>
      <c r="K19"/>
    </row>
    <row r="20" spans="5:11" x14ac:dyDescent="0.2">
      <c r="H20" s="11" t="s">
        <v>263</v>
      </c>
      <c r="J20"/>
      <c r="K20"/>
    </row>
    <row r="21" spans="5:11" x14ac:dyDescent="0.2">
      <c r="H21" s="11" t="s">
        <v>145</v>
      </c>
      <c r="J21"/>
      <c r="K21"/>
    </row>
    <row r="22" spans="5:11" x14ac:dyDescent="0.2">
      <c r="H22" s="11" t="s">
        <v>72</v>
      </c>
      <c r="I22" s="5"/>
      <c r="K22"/>
    </row>
    <row r="23" spans="5:11" s="2" customFormat="1" x14ac:dyDescent="0.2">
      <c r="E23"/>
      <c r="F23"/>
      <c r="G23"/>
      <c r="H23" s="11" t="s">
        <v>264</v>
      </c>
      <c r="I23"/>
      <c r="J23" s="1"/>
      <c r="K23" s="1"/>
    </row>
    <row r="24" spans="5:11" x14ac:dyDescent="0.2">
      <c r="H24" s="11" t="s">
        <v>265</v>
      </c>
    </row>
    <row r="25" spans="5:11" x14ac:dyDescent="0.2">
      <c r="H25" s="11" t="s">
        <v>266</v>
      </c>
    </row>
    <row r="26" spans="5:11" x14ac:dyDescent="0.2">
      <c r="H26" s="11" t="s">
        <v>267</v>
      </c>
    </row>
    <row r="27" spans="5:11" x14ac:dyDescent="0.2">
      <c r="H27" s="11" t="s">
        <v>36</v>
      </c>
    </row>
    <row r="28" spans="5:11" x14ac:dyDescent="0.2">
      <c r="H28" s="11" t="s">
        <v>268</v>
      </c>
    </row>
    <row r="29" spans="5:11" x14ac:dyDescent="0.2">
      <c r="H29" s="11" t="s">
        <v>269</v>
      </c>
    </row>
    <row r="30" spans="5:11" x14ac:dyDescent="0.2">
      <c r="H30" s="11" t="s">
        <v>270</v>
      </c>
    </row>
    <row r="31" spans="5:11" x14ac:dyDescent="0.2">
      <c r="H31" s="11" t="s">
        <v>271</v>
      </c>
    </row>
    <row r="32" spans="5:11" x14ac:dyDescent="0.2">
      <c r="H32" s="11" t="s">
        <v>272</v>
      </c>
    </row>
    <row r="33" spans="8:8" ht="25.5" x14ac:dyDescent="0.2">
      <c r="H33" s="11" t="s">
        <v>59</v>
      </c>
    </row>
    <row r="34" spans="8:8" x14ac:dyDescent="0.2">
      <c r="H34" s="11" t="s">
        <v>146</v>
      </c>
    </row>
    <row r="35" spans="8:8" x14ac:dyDescent="0.2">
      <c r="H35" s="11" t="s">
        <v>273</v>
      </c>
    </row>
    <row r="36" spans="8:8" x14ac:dyDescent="0.2">
      <c r="H36" s="11" t="s">
        <v>274</v>
      </c>
    </row>
    <row r="37" spans="8:8" x14ac:dyDescent="0.2">
      <c r="H37" s="11" t="s">
        <v>275</v>
      </c>
    </row>
    <row r="38" spans="8:8" x14ac:dyDescent="0.2">
      <c r="H38" s="11" t="s">
        <v>276</v>
      </c>
    </row>
    <row r="39" spans="8:8" x14ac:dyDescent="0.2">
      <c r="H39" s="11" t="s">
        <v>277</v>
      </c>
    </row>
    <row r="40" spans="8:8" x14ac:dyDescent="0.2">
      <c r="H40" s="11" t="s">
        <v>153</v>
      </c>
    </row>
    <row r="41" spans="8:8" x14ac:dyDescent="0.2">
      <c r="H41" s="11" t="s">
        <v>73</v>
      </c>
    </row>
    <row r="42" spans="8:8" x14ac:dyDescent="0.2">
      <c r="H42" s="11" t="s">
        <v>184</v>
      </c>
    </row>
    <row r="43" spans="8:8" x14ac:dyDescent="0.2">
      <c r="H43" s="11" t="s">
        <v>278</v>
      </c>
    </row>
    <row r="44" spans="8:8" x14ac:dyDescent="0.2">
      <c r="H44" s="11" t="s">
        <v>100</v>
      </c>
    </row>
    <row r="45" spans="8:8" x14ac:dyDescent="0.2">
      <c r="H45" s="11" t="s">
        <v>159</v>
      </c>
    </row>
    <row r="46" spans="8:8" x14ac:dyDescent="0.2">
      <c r="H46" s="11" t="s">
        <v>167</v>
      </c>
    </row>
    <row r="47" spans="8:8" x14ac:dyDescent="0.2">
      <c r="H47" s="11" t="s">
        <v>279</v>
      </c>
    </row>
    <row r="48" spans="8:8" x14ac:dyDescent="0.2">
      <c r="H48" s="11" t="s">
        <v>280</v>
      </c>
    </row>
    <row r="49" spans="8:8" x14ac:dyDescent="0.2">
      <c r="H49" s="11" t="s">
        <v>281</v>
      </c>
    </row>
  </sheetData>
  <mergeCells count="2">
    <mergeCell ref="J2:K2"/>
    <mergeCell ref="J7:K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o" ma:contentTypeID="0x0101009627327982EAC5468F32DF6C3420B1AA" ma:contentTypeVersion="13" ma:contentTypeDescription="Crear nuevo documento." ma:contentTypeScope="" ma:versionID="c32284fcdf7240e93eac5b959ebb0fe2">
  <xsd:schema xmlns:xsd="http://www.w3.org/2001/XMLSchema" xmlns:xs="http://www.w3.org/2001/XMLSchema" xmlns:p="http://schemas.microsoft.com/office/2006/metadata/properties" xmlns:ns2="8065b5fd-482f-4e82-81e0-fa392c3a563f" xmlns:ns3="721853b8-d97a-4303-8bf9-1c8c7b1c2bc5" targetNamespace="http://schemas.microsoft.com/office/2006/metadata/properties" ma:root="true" ma:fieldsID="a4481353bdcf4cf8baf99f70432edb42" ns2:_="" ns3:_="">
    <xsd:import namespace="8065b5fd-482f-4e82-81e0-fa392c3a563f"/>
    <xsd:import namespace="721853b8-d97a-4303-8bf9-1c8c7b1c2b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5b5fd-482f-4e82-81e0-fa392c3a5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1853b8-d97a-4303-8bf9-1c8c7b1c2bc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2.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3.xml><?xml version="1.0" encoding="utf-8"?>
<ds:datastoreItem xmlns:ds="http://schemas.openxmlformats.org/officeDocument/2006/customXml" ds:itemID="{59232707-5B60-4CB0-9B48-1CABA58E642A}">
  <ds:schemaRefs>
    <ds:schemaRef ds:uri="http://schemas.microsoft.com/PowerBIAddIn"/>
  </ds:schemaRefs>
</ds:datastoreItem>
</file>

<file path=customXml/itemProps4.xml><?xml version="1.0" encoding="utf-8"?>
<ds:datastoreItem xmlns:ds="http://schemas.openxmlformats.org/officeDocument/2006/customXml" ds:itemID="{C09B417E-5A89-413E-9FD3-F771575A2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5b5fd-482f-4e82-81e0-fa392c3a563f"/>
    <ds:schemaRef ds:uri="721853b8-d97a-4303-8bf9-1c8c7b1c2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04F48D7-29FA-4C14-BDEC-A45162B37F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 Mapa de aseguramiento</vt:lpstr>
      <vt:lpstr>Datos</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Hector Eduardo Vanegas Gamez</cp:lastModifiedBy>
  <cp:revision/>
  <dcterms:created xsi:type="dcterms:W3CDTF">2007-05-23T11:34:18Z</dcterms:created>
  <dcterms:modified xsi:type="dcterms:W3CDTF">2023-04-19T14:59:25Z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0x0101009627327982EAC5468F32DF6C3420B1AA</vt:lpwstr>
  </property>
</Properties>
</file>