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nionline-my.sharepoint.com/personal/yujueta_ani_gov_co/Documents/11_PROCESO DE EVALUACION Y CONTROL/Mapa de aseguramiento/"/>
    </mc:Choice>
  </mc:AlternateContent>
  <xr:revisionPtr revIDLastSave="20" documentId="8_{F63FFEDA-176B-4B15-B0FD-970802C00A30}" xr6:coauthVersionLast="47" xr6:coauthVersionMax="47" xr10:uidLastSave="{E9BDCAF9-1DCA-435F-8280-29C49BE141D1}"/>
  <bookViews>
    <workbookView xWindow="-120" yWindow="-120" windowWidth="20730" windowHeight="11040" tabRatio="606" xr2:uid="{00000000-000D-0000-FFFF-FFFF00000000}"/>
  </bookViews>
  <sheets>
    <sheet name="Formato - Mapa de aseguramiento" sheetId="46" r:id="rId1"/>
    <sheet name="Datos" sheetId="40" state="hidden" r:id="rId2"/>
  </sheets>
  <externalReferences>
    <externalReference r:id="rId3"/>
    <externalReference r:id="rId4"/>
    <externalReference r:id="rId5"/>
  </externalReferences>
  <definedNames>
    <definedName name="¿TIENE_HERRAMIENTA_PARA_EJERCER_EL_CONTROL?">#REF!</definedName>
    <definedName name="A">#REF!</definedName>
    <definedName name="B">#REF!</definedName>
    <definedName name="Cargos">[1]Formulas!$B$2:$B$18</definedName>
    <definedName name="CE">#REF!</definedName>
    <definedName name="EXISTENCONTROLES">#REF!</definedName>
    <definedName name="fdhgdhk">[2]DB!$B$5:$B$11</definedName>
    <definedName name="FrecuenciaSeguim">#REF!</definedName>
    <definedName name="FrecuendiaSeguim">#REF!</definedName>
    <definedName name="HerramientaControl">#REF!</definedName>
    <definedName name="HerramientaEfectiva">#REF!</definedName>
    <definedName name="impac">[3]DB!$B$24:$B$28</definedName>
    <definedName name="IMPACTO">#REF!</definedName>
    <definedName name="ManualesInstructivos">#REF!</definedName>
    <definedName name="Opciones">[1]Formulas!$A$2:$A$18</definedName>
    <definedName name="OPCIONESDEMANEJO">#REF!</definedName>
    <definedName name="probab">[3]DB!$B$16:$B$20</definedName>
    <definedName name="PROBABILIDAD">#REF!</definedName>
    <definedName name="ResponDefinidos">#REF!</definedName>
    <definedName name="TieneHerramientaControl1">#REF!</definedName>
    <definedName name="TIPODERIESGO">#REF!</definedName>
    <definedName name="valor">[3]DB!$B$32:$B$34</definedName>
    <definedName name="X">[1]Formulas!$B$13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46" l="1"/>
  <c r="X29" i="46"/>
  <c r="Y29" i="46" s="1"/>
  <c r="Z29" i="46" s="1"/>
  <c r="AA30" i="46"/>
  <c r="AA31" i="46"/>
  <c r="X10" i="46"/>
  <c r="AA29" i="46" l="1"/>
  <c r="X20" i="46"/>
  <c r="Y20" i="46" s="1"/>
  <c r="Q35" i="46"/>
  <c r="X35" i="46" s="1"/>
  <c r="Y35" i="46" s="1"/>
  <c r="X18" i="46"/>
  <c r="Y18" i="46" s="1"/>
  <c r="Z18" i="46" s="1"/>
  <c r="X34" i="46"/>
  <c r="Y34" i="46" s="1"/>
  <c r="M20" i="46"/>
  <c r="X19" i="46"/>
  <c r="Y19" i="46" s="1"/>
  <c r="X17" i="46"/>
  <c r="Y17" i="46" s="1"/>
  <c r="AA17" i="46" s="1"/>
  <c r="X15" i="46"/>
  <c r="Y15" i="46" s="1"/>
  <c r="M15" i="46"/>
  <c r="X16" i="46"/>
  <c r="Y16" i="46" s="1"/>
  <c r="AA16" i="46" s="1"/>
  <c r="X13" i="46"/>
  <c r="Y13" i="46" s="1"/>
  <c r="AA13" i="46" s="1"/>
  <c r="M13" i="46"/>
  <c r="X11" i="46"/>
  <c r="Y11" i="46" s="1"/>
  <c r="AA11" i="46" s="1"/>
  <c r="M11" i="46"/>
  <c r="X12" i="46"/>
  <c r="Y12" i="46" s="1"/>
  <c r="AA12" i="46" s="1"/>
  <c r="X39" i="46"/>
  <c r="Y39" i="46" s="1"/>
  <c r="X40" i="46"/>
  <c r="Y40" i="46" s="1"/>
  <c r="Z40" i="46" s="1"/>
  <c r="M40" i="46"/>
  <c r="X38" i="46"/>
  <c r="Y38" i="46" s="1"/>
  <c r="AA38" i="46" s="1"/>
  <c r="M38" i="46"/>
  <c r="Y10" i="46"/>
  <c r="X36" i="46"/>
  <c r="Y36" i="46" s="1"/>
  <c r="X14" i="46"/>
  <c r="Y14" i="46" s="1"/>
  <c r="Z14" i="46" s="1"/>
  <c r="X22" i="46"/>
  <c r="Y22" i="46" s="1"/>
  <c r="X23" i="46"/>
  <c r="Y23" i="46" s="1"/>
  <c r="X28" i="46"/>
  <c r="Y28" i="46" s="1"/>
  <c r="AA28" i="46" s="1"/>
  <c r="X32" i="46"/>
  <c r="Y32" i="46" s="1"/>
  <c r="Z32" i="46" s="1"/>
  <c r="X33" i="46"/>
  <c r="Y33" i="46" s="1"/>
  <c r="X37" i="46"/>
  <c r="Y37" i="46" s="1"/>
  <c r="M22" i="46"/>
  <c r="M23" i="46"/>
  <c r="M28" i="46"/>
  <c r="M32" i="46"/>
  <c r="M33" i="46"/>
  <c r="M37" i="46"/>
  <c r="M10" i="46"/>
  <c r="Z35" i="46" l="1"/>
  <c r="AA35" i="46"/>
  <c r="AA14" i="46"/>
  <c r="AA33" i="46"/>
  <c r="Z33" i="46"/>
  <c r="Z28" i="46"/>
  <c r="Z38" i="46"/>
  <c r="Z17" i="46"/>
  <c r="Z20" i="46"/>
  <c r="AA20" i="46"/>
  <c r="Z22" i="46"/>
  <c r="AA22" i="46"/>
  <c r="Z12" i="46"/>
  <c r="Z15" i="46"/>
  <c r="AA15" i="46"/>
  <c r="Z11" i="46"/>
  <c r="Z10" i="46"/>
  <c r="AA10" i="46"/>
  <c r="AA19" i="46"/>
  <c r="Z19" i="46"/>
  <c r="Z13" i="46"/>
  <c r="Z16" i="46"/>
  <c r="AA32" i="46"/>
  <c r="AA18" i="46"/>
  <c r="AA34" i="46"/>
  <c r="Z34" i="46"/>
  <c r="AA37" i="46"/>
  <c r="Z37" i="46"/>
  <c r="AA39" i="46"/>
  <c r="Z39" i="46"/>
  <c r="AA36" i="46"/>
  <c r="Z36" i="46"/>
  <c r="Z23" i="46"/>
  <c r="AA23"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Montoya Ortiz</author>
    <author>Yuly Andrea Ujueta Castillo</author>
    <author>Microsoft Office User</author>
  </authors>
  <commentList>
    <comment ref="O9" authorId="0" shapeId="0" xr:uid="{0951F57F-7319-4980-9517-14D328D2CC6D}">
      <text>
        <r>
          <rPr>
            <sz val="10"/>
            <color rgb="FF000000"/>
            <rFont val="Tahoma"/>
            <family val="2"/>
          </rPr>
          <t xml:space="preserve">Revisar la pertinencia de que todos los resultados de las funciones de aseguramiento de las segundas líneas de defensa, se presente a través de un informe en el Comité Institucional de Gestión y Desempeño.
</t>
        </r>
        <r>
          <rPr>
            <sz val="10"/>
            <color rgb="FF000000"/>
            <rFont val="Tahoma"/>
            <family val="2"/>
          </rPr>
          <t xml:space="preserve">(Procedimiento o que el Comité pida un informe a la segunda línea de defensa, de acuerdo con el aspecto clave)
</t>
        </r>
        <r>
          <rPr>
            <sz val="10"/>
            <color rgb="FF000000"/>
            <rFont val="Tahoma"/>
            <family val="2"/>
          </rPr>
          <t>¿Adicionar una columna para relacionar el aspecto clave con las dimensiones y politicas del Modelo?</t>
        </r>
      </text>
    </comment>
    <comment ref="C22" authorId="1" shapeId="0" xr:uid="{4F1E72B5-C9EC-4A9C-8963-077CE891B1DD}">
      <text>
        <r>
          <rPr>
            <b/>
            <sz val="9"/>
            <color rgb="FF000000"/>
            <rFont val="Tahoma"/>
            <family val="2"/>
          </rPr>
          <t>Yuly Andrea Ujueta Castillo:</t>
        </r>
        <r>
          <rPr>
            <sz val="9"/>
            <color rgb="FF000000"/>
            <rFont val="Tahoma"/>
            <family val="2"/>
          </rPr>
          <t xml:space="preserve">
</t>
        </r>
        <r>
          <rPr>
            <sz val="9"/>
            <color rgb="FF000000"/>
            <rFont val="Tahoma"/>
            <family val="2"/>
          </rPr>
          <t xml:space="preserve">Incluir Sistema de gestión de calidad
</t>
        </r>
        <r>
          <rPr>
            <sz val="9"/>
            <color rgb="FF000000"/>
            <rFont val="Tahoma"/>
            <family val="2"/>
          </rPr>
          <t xml:space="preserve">
</t>
        </r>
        <r>
          <rPr>
            <sz val="9"/>
            <color rgb="FF000000"/>
            <rFont val="Tahoma"/>
            <family val="2"/>
          </rPr>
          <t>Determinar como atributo de la función de aseguramiento. Teniendo en cuenta que es un insumo para el mejoramiento de la gestión en la Entidad y es transversal para el MIPG</t>
        </r>
      </text>
    </comment>
    <comment ref="O32" authorId="2" shapeId="0" xr:uid="{7AA030FE-16C4-7E44-A0CE-EF4CAFAA7216}">
      <text>
        <r>
          <rPr>
            <b/>
            <sz val="10"/>
            <color rgb="FF000000"/>
            <rFont val="Tahoma"/>
            <family val="2"/>
          </rPr>
          <t>Microsoft Office User:</t>
        </r>
        <r>
          <rPr>
            <sz val="10"/>
            <color rgb="FF000000"/>
            <rFont val="Tahoma"/>
            <family val="2"/>
          </rPr>
          <t xml:space="preserve">
</t>
        </r>
        <r>
          <rPr>
            <sz val="10"/>
            <color rgb="FF000000"/>
            <rFont val="Tahoma"/>
            <family val="2"/>
          </rPr>
          <t xml:space="preserve">Correspondencia diferentes mecanismos de radicación
</t>
        </r>
        <r>
          <rPr>
            <sz val="10"/>
            <color rgb="FF000000"/>
            <rFont val="Tahoma"/>
            <family val="2"/>
          </rPr>
          <t xml:space="preserve">
</t>
        </r>
        <r>
          <rPr>
            <sz val="10"/>
            <color rgb="FF000000"/>
            <rFont val="Tahoma"/>
            <family val="2"/>
          </rPr>
          <t xml:space="preserve">Valor probatorio - mecanismos adoptados para mejorar esta gestión en la Entidad - capacitación a los supervisores. 
</t>
        </r>
        <r>
          <rPr>
            <sz val="10"/>
            <color rgb="FF000000"/>
            <rFont val="Tahoma"/>
            <family val="2"/>
          </rPr>
          <t xml:space="preserve">
</t>
        </r>
        <r>
          <rPr>
            <sz val="10"/>
            <color rgb="FF000000"/>
            <rFont val="Tahoma"/>
            <family val="2"/>
          </rPr>
          <t>No hay archivistas que sea directo de la vicepresidencia ejecutiva y gestión contractual de gestión documental.</t>
        </r>
      </text>
    </comment>
  </commentList>
</comments>
</file>

<file path=xl/sharedStrings.xml><?xml version="1.0" encoding="utf-8"?>
<sst xmlns="http://schemas.openxmlformats.org/spreadsheetml/2006/main" count="443" uniqueCount="296">
  <si>
    <t>MAPA DE ASEGURAMIENTO</t>
  </si>
  <si>
    <t>PROCESO</t>
  </si>
  <si>
    <t xml:space="preserve">CÓDIGO: </t>
  </si>
  <si>
    <t>VERSIÓN:</t>
  </si>
  <si>
    <t>FECHA:</t>
  </si>
  <si>
    <t>ASPECTO CLAVE A ASEGURAR</t>
  </si>
  <si>
    <t>GESTIÓN DE RIESGOS</t>
  </si>
  <si>
    <t>SEGUNDA LINEA DE DEFENSA</t>
  </si>
  <si>
    <t>CRITERIOS EVALUADORES DE LA FUNCIÓN DE ASEGURAMIENTO</t>
  </si>
  <si>
    <t>NIVEL DE CONFIANZA</t>
  </si>
  <si>
    <t>OBSERVACIONES</t>
  </si>
  <si>
    <t>TERCERA LÍNEA DE DEFENSA</t>
  </si>
  <si>
    <t>SEGUIMIENTO</t>
  </si>
  <si>
    <t>No.</t>
  </si>
  <si>
    <t>Aspecto clave del éxito</t>
  </si>
  <si>
    <t>Riesgo asociado al aspecto clave del éxito</t>
  </si>
  <si>
    <t>ID del Riesgo</t>
  </si>
  <si>
    <t>Nivel de Riesgo asociado al aspecto clave del éxito</t>
  </si>
  <si>
    <t>Proceso responsable</t>
  </si>
  <si>
    <t xml:space="preserve">Vicepresidencia/ Oficina responsable </t>
  </si>
  <si>
    <t>Área funcional responsable</t>
  </si>
  <si>
    <t>¿Pertenece a la Media o Alta Gerencia?</t>
  </si>
  <si>
    <t>¿Responde ante la Alta Dirección?</t>
  </si>
  <si>
    <t>¿Realiza actividades de seguimiento?</t>
  </si>
  <si>
    <t>Clasificación</t>
  </si>
  <si>
    <t xml:space="preserve">Función de Aseguramiento </t>
  </si>
  <si>
    <t xml:space="preserve">Atributos de la Función de Aseguramiento </t>
  </si>
  <si>
    <t>Objetivo y Alcance de la función de aseguramiento</t>
  </si>
  <si>
    <t>CALIFICACIÓN
(20%)</t>
  </si>
  <si>
    <t>Metodología</t>
  </si>
  <si>
    <t>CALIFICACIÓN
(30%)</t>
  </si>
  <si>
    <t>Responsable</t>
  </si>
  <si>
    <t xml:space="preserve">Comunicación de resultados </t>
  </si>
  <si>
    <t>TOTAL</t>
  </si>
  <si>
    <t>Planeación estratégica</t>
  </si>
  <si>
    <t>Posibilidad de pérdida de credibilidad de nuestros grupos de interés, por incumplir las metas de los planes formulados y/o por un ineficiente seguimiento realizado a estos, debido a la inadecuada formulación de las metas y/o mal diseño y uso de las herramientas utilizadas en la etapa de seguimiento.</t>
  </si>
  <si>
    <t>SEPG-01</t>
  </si>
  <si>
    <t>EXTREMO</t>
  </si>
  <si>
    <t>Sistema Estratégico de Planeación y Gestión</t>
  </si>
  <si>
    <t>Vicepresidencia de Planeación, Riesgos y Entorno</t>
  </si>
  <si>
    <t>Grupo Interno de Trabajo Planeación</t>
  </si>
  <si>
    <t>SI</t>
  </si>
  <si>
    <t>Seguimiento y monitoreo al avance de la Planeación Estratégica de la ANI.</t>
  </si>
  <si>
    <t>La coordinación y el Equipo de Trabajo de Planeación del GIT Planeación, realiza seguimiento mensual al cumplimiento de las metas del plan de acción y plan operativo, con base en lo establecido en el Instructivo "Elaboración, actualización y seguimiento del plan estratégico, plan de acción y plan operativo" (SEPG-I-008), al solicitar a las distintas áreas por medio de correo electrónico el avance de la programación y el diligenciamiento de la matriz de Excel respectiva, y verificando las evidencias suministradas por la primera línea de defensa y lo reportado en las  herramientas de seguimiento. Posteriormente, elaboran el informe para presentarlo trimestralmente al Comité Institucional de Gestión y Desempeño, y a la Alta Dirección. Además, se socializa y publica en la página web institucional para conocimiento de las partes interesadas.</t>
  </si>
  <si>
    <t>Validar el cumplimiento de la planeación estratégica de la Entidad con evidencias</t>
  </si>
  <si>
    <t>Se encuentra pendiente implementar la verificación de las evidencias con lo reportado por la primera línea de defensa.
Si bien se estan generando alertas preventivas en los procesos que no informan las evidencias y cumplimientos de metas, hace falta la validación de evidencias y generar observaciones y recomendaciones que ayuden a la primera línea de defensa a fortalacer esta gestión.</t>
  </si>
  <si>
    <t>Responsable asignado</t>
  </si>
  <si>
    <t>Si bien se comunican los resultados a la Alta Dirección en las instancias pertinentes, no se presentan resultados con recpecto al impacto que genera en la Entidad el incumplimiento de las metas establecidas en la planeación</t>
  </si>
  <si>
    <t>Administración del riesgo de gestión, cumplimiento y fiscales</t>
  </si>
  <si>
    <t>Pérdida de credibilidad de nuestros grupos de interés por una administración inadecuada de los riesgos de gestión y de cumplimiento, debido a un incorrecto asesoramiento, capacitación y/o validación por parte de la segunda línea de defensa.</t>
  </si>
  <si>
    <t>SEPG-08</t>
  </si>
  <si>
    <t>MODERADO</t>
  </si>
  <si>
    <t>Asesorar la administración de los riesgos de gestión de la entidad.</t>
  </si>
  <si>
    <t>La coordinación y el equipo de riesgos del GIT Planeación, anualmente o cada vez que se requiera, asesoran la debida aplicación de la metodología para la Administración del Riesgo aprobada por la ANI, a través de mesas de trabajo, en las cuales se generan recomendaciones para la mejora de la gestión. El registro de las asesoria y gestión que se realiza, se evidencia en el SharePoint gestión integral de riesgos.</t>
  </si>
  <si>
    <t>Dar lineamientos claros para aplicar la politica de la administración del riesgo en la Entidad</t>
  </si>
  <si>
    <t>Capacitación virtual UNIANI - Curso de la administración del riesgo en la Entidad
Generación de mesas de trabajo con la primera línea de defensa</t>
  </si>
  <si>
    <t>La información de la gestión del riesgo se presentó al CICCI, correspondiente a la vigencia 2022.
Pendiente información que se presenta al CICCI para el año 2023</t>
  </si>
  <si>
    <t>Realizar seguimiento a los riesgos de gestión de la entidad.</t>
  </si>
  <si>
    <t>La coordinación y el equipo de riesgos del GIT Planeación, anualmente, validan la aplicación de la política de administración del riesgo establecida por la entidad a través de mesas de trabajo con la primera línea de defensa, con el fin de identificar y hacer seguimiento a la identificación de posibles riesgos materializados, la eficacia de controles y el cumplimiento de las acciones de mitigación, así como las necesidades de capacitación, y recomendaciones u oportunidades de mejora para la etapa de monitoreo a los riesgos. Las observaciones y oportunidades de mejora identificadas por el GIT Planeación son documentadas a través de las actas y asimismo, se incluyen en el informe anual, con los resultados de la gestión de riesgos, el cual es presentado a la Alta Dirección a través del Comité Institucional de Gestión y Desempeño y el Comité Institucional de Coordinación de Control Interno. Los seguimientos a los riesgos se registran en el sitio de SharePoint de la Gestión Integral de Riesgos y los informes presentados a la alta dirección se anexan a las actas de los comités.</t>
  </si>
  <si>
    <t>La segunda línea de defensa, realiza las validaciones a través las mesas de trabajo en donde se han venido generando observaciones y recomendaciones a la primera línea de defensa con el fin de fortalecer la aplicación de la política.</t>
  </si>
  <si>
    <t>Mesas de trabajo para hacer seguimiento y monitoreo con la primera línea de defensa.
Validación de los pendientes o implementación de oportunidades de mejora y acciones de mitigación
Resultados correspondientes a los pendientes identificados en los seguimientos anteriores.</t>
  </si>
  <si>
    <t>Administración de riesgos de seguridad de la información</t>
  </si>
  <si>
    <t>No hay riesgo idetificado que represente esta gestión en la Entidad</t>
  </si>
  <si>
    <t>Gestión Tecnológica</t>
  </si>
  <si>
    <t>Grupo Interno de Trabajo Tecnologías de la Información y las Telecomunicaciones</t>
  </si>
  <si>
    <t>Asesorar la administración de los riesgos de seguridad de la información de la entidad.</t>
  </si>
  <si>
    <r>
      <t xml:space="preserve">La coordinación y el equipo de riesgos del GIT Tecnologías de la Información y las Telecomunicaciones, anualmente o cada vez que se requiera, asesoran la debida aplicación de la metodología para la Administración del Riesgo aprobada por la ANI, a través de mesas de trabajo, en las cuales se generan recomendaciones para la mejora de la gestión. 
</t>
    </r>
    <r>
      <rPr>
        <sz val="10"/>
        <color rgb="FFFF0000"/>
        <rFont val="Calibri Light"/>
        <family val="2"/>
      </rPr>
      <t>Mediante el acta de reunión (SEPG-F-027), se deja el registro de las asesorias, así como de las observaciones dadas por el equipo de riesgos por cada proceso (¿Qué evidencia se va a dejar por parte del GIT Tecnologías?)</t>
    </r>
    <r>
      <rPr>
        <sz val="10"/>
        <color theme="1"/>
        <rFont val="Calibri Light"/>
        <family val="2"/>
      </rPr>
      <t xml:space="preserve">
</t>
    </r>
    <r>
      <rPr>
        <sz val="10"/>
        <color theme="4"/>
        <rFont val="Calibri Light"/>
        <family val="2"/>
      </rPr>
      <t>No se esta generando actualmente estos atributos de la función de aseguramiento en la Entidad, se establecerán los mecanismos y se trabajará durante el utimo trimestre de 2022.</t>
    </r>
  </si>
  <si>
    <t>Dar lineamientos claros para aplicar la metodología asociada a los de seguridad digital</t>
  </si>
  <si>
    <t>La Entidad aún no establece los lineamientos para administrar los riesgos de seguridad información</t>
  </si>
  <si>
    <t>La Entidad aún no genera reportes asociados a la gestión de los riesgos de seguridad digital para la alta dirección.</t>
  </si>
  <si>
    <t>Realizar seguimiento a la gestión de los riesgos de seguridad de la información de la entidad.</t>
  </si>
  <si>
    <r>
      <t xml:space="preserve">La coordinación y el equipo de riesgos del GIT Tecnologías de la Información y las Telecomunicaciones, validan con los informes de seguimiento enviados por la primera línea de defensa y sus evidencias, la debida aplicación de la metodología establecida por la entidad, la identificación de posibles riesgos materializados, la eficacia de controles y el cumplimiento de las acciones de mitigación, así como las necesidades de capacitación, y recomendaciones u oportunidades de mejora para la etapa de monitoreo a los riesgos. </t>
    </r>
    <r>
      <rPr>
        <sz val="10"/>
        <color rgb="FFFF0000"/>
        <rFont val="Calibri Light"/>
        <family val="2"/>
      </rPr>
      <t>Las observaciones generadas por el GIT Tecnologías de la Información y las Telecomunicaciones, son documentadas en dichos informes (Formato SEPG-F-030). Con base en los resultados elaboran un informe anual, el cual es presentado a la Alta Dirección a través del Comité Institucional de Gestión y Desempeño y el Comité Institucional de Coordinación de Control Interno. Además, se socializa y se publica... ¿Qué registro se va a generar? ¿Cómo se va a comunicar y socializar a la Alta Dirección y las partes interesadas?</t>
    </r>
    <r>
      <rPr>
        <sz val="10"/>
        <color theme="1"/>
        <rFont val="Calibri Light"/>
        <family val="2"/>
      </rPr>
      <t xml:space="preserve">
</t>
    </r>
    <r>
      <rPr>
        <sz val="10"/>
        <color theme="4"/>
        <rFont val="Calibri Light"/>
        <family val="2"/>
      </rPr>
      <t>No se esta generando actualmente estos atributos de la función de aseguramiento en la Entidad, se establecerán los mecanismos y se trabajará durante el utimo trimestre de 2022.</t>
    </r>
  </si>
  <si>
    <t>Validar el cumplimiento de la política para la administración del riesgo</t>
  </si>
  <si>
    <t>La Entidad aún no cuenta con un mecanismo para validar la aplicación de la metodología en los riesgos de seguridad de la información</t>
  </si>
  <si>
    <t>Gestión estratégica del Talento Humano</t>
  </si>
  <si>
    <t>Posible pérdida reputacional por Inadecuada administración de Talento Humano debido al incumplimiento de la planeación, ejecución, control y seguimiento de las actividades programadas en el Plan Estrategico de Talento Humano. 
Posible pérdida de confianza en la entidad por los bajos niveles de satisfacción de las capacitaciones, debido a la aplicación incorrecta de la metologia para la formulación del Plan Instucional de Capacitación.
Posible pérdida de la reputación de la entidad, por la no realización de las actividades de bienestar programadas que ayudan al mejoramiento  del clima laboral y la calidad de vida  de los servidores públicos, debido a la falta de identificación de las necesidades y ejecución de las actividades del Plan de Bienestar y Estímulos.</t>
  </si>
  <si>
    <t>GETH-01
GETH-02
GETH-03</t>
  </si>
  <si>
    <t>Gestión del Talento Humano</t>
  </si>
  <si>
    <t>Vicepresidencia Gestión Corporativa</t>
  </si>
  <si>
    <t>Grupo Interno de Trabajo de Talento Humano</t>
  </si>
  <si>
    <t>Realizar seguimiento sobre el avance de las actividades del Plan Estrategico de Talento Humano.</t>
  </si>
  <si>
    <r>
      <rPr>
        <sz val="10"/>
        <color rgb="FFFF0000"/>
        <rFont val="Calibri Light"/>
        <family val="2"/>
      </rPr>
      <t xml:space="preserve">El Coordinador del GIT de Talento Humano y el Experto responsable, verifican </t>
    </r>
    <r>
      <rPr>
        <sz val="10"/>
        <rFont val="Calibri Light"/>
        <family val="2"/>
      </rPr>
      <t>las necesidades identificadas por cada área responsable,  para elaborar anualmente el Plan Estratégico de Talento Humano, teniendo en cuenta el plan Institucional de capacitación y el Plan de bienestar e incentivos, a través de los diagnósticos de necesidades de cada plan.
Posteriormente  se realiza seguimiento periódico a la ejecución de las actividades programadas en el Plan Estratégico de Talento Humano, a través de la matriz de "seguimiento plan anual de acción" (SEPG-F-011), contrastando el cronograma de actividades aprobado y publicado en cada uno de los planes con las evidencias de su ejecución,</t>
    </r>
    <r>
      <rPr>
        <sz val="10"/>
        <color rgb="FFFF0000"/>
        <rFont val="Calibri Light"/>
        <family val="2"/>
      </rPr>
      <t xml:space="preserve"> validando que las necesidades inicialmente identificadas se cubrieron a través de dichas actividades y analizando la satisfacción  y el impacto,</t>
    </r>
    <r>
      <rPr>
        <sz val="10"/>
        <rFont val="Calibri Light"/>
        <family val="2"/>
      </rPr>
      <t xml:space="preserve"> según corresponda,mediante la aplicación de los formatos GETH- F-001, GETH- F -009 , GETH-F-010</t>
    </r>
    <r>
      <rPr>
        <sz val="10"/>
        <color rgb="FFFF0000"/>
        <rFont val="Calibri Light"/>
        <family val="2"/>
      </rPr>
      <t xml:space="preserve"> para el análisis de la información que se reporta.</t>
    </r>
    <r>
      <rPr>
        <sz val="10"/>
        <rFont val="Calibri Light"/>
        <family val="2"/>
      </rPr>
      <t xml:space="preserve">
Como evidencia reposa la mencionada matriz y se lleva registro trimestral del porcentaje (%) de avance del Plan Estratégico de Talento Humano. Los resultados e indicadores se socializan por medio del micrositio ANISCOPIO , los informes de gestión trimestrales y a través del plan operativo se reportan los avances, para la toma de decisiones a la alta dirección, a través de la vicepresidencia de Gestión Corporativa.
</t>
    </r>
    <r>
      <rPr>
        <sz val="10"/>
        <color theme="3"/>
        <rFont val="Calibri Light"/>
        <family val="2"/>
      </rPr>
      <t>Indicadores de impacto - resultados</t>
    </r>
    <r>
      <rPr>
        <sz val="10"/>
        <rFont val="Calibri Light"/>
        <family val="2"/>
      </rPr>
      <t xml:space="preserve">
</t>
    </r>
    <r>
      <rPr>
        <sz val="10"/>
        <color theme="3"/>
        <rFont val="Calibri Light"/>
        <family val="2"/>
      </rPr>
      <t>Reporte de resultados al Comité de Gestión de Desempeño</t>
    </r>
  </si>
  <si>
    <t>Adecuado el objetivo y el alcance de la función de aseguramiento</t>
  </si>
  <si>
    <t>Es pertinente validar la planeación con la información reportada a través del plan de acción de la Entidad</t>
  </si>
  <si>
    <t>Definidos a través del proceso de gestión de talento humano</t>
  </si>
  <si>
    <t>Hace falta comunicar a la alta dirección los resultados de esta gestión con respecto al cumplimiento de las necesidades indentificadas</t>
  </si>
  <si>
    <t>Realizar seguimiento a  la evaluación del desempeño para los servidores de la entidad</t>
  </si>
  <si>
    <r>
      <t xml:space="preserve">El coordinador del GIT de Talento Humano y el colaborador encargado, de acuerdo con la metodología y la normatividad, realiza el seguimiento desde la concertación de compromisos, las evaluaciones de desempeño que se deben realizar en los periodos establecidos, validando  la información de la evaluación de desempeño de los servidores de la Entidad y  contrastándola con  aquella asociada a los </t>
    </r>
    <r>
      <rPr>
        <sz val="10"/>
        <color rgb="FFFF0000"/>
        <rFont val="Calibri Light"/>
        <family val="2"/>
      </rPr>
      <t>objetivos institucionales, competencias comportamentales y politica de integridad</t>
    </r>
    <r>
      <rPr>
        <sz val="10"/>
        <rFont val="Calibri Light"/>
        <family val="2"/>
      </rPr>
      <t xml:space="preserve">, según la modalidad de vinculación y el nivel del empleo, gestionando los planes de mejoramiento a través del plan de capacitación. Resultado de esta evaluación, se presenta un informe, respecto del nivel de cumplimiento o brechas a fortalecer.
Plan de intervención - Reportar </t>
    </r>
  </si>
  <si>
    <t>Se podrian generar herramientas de control más efectivas</t>
  </si>
  <si>
    <t>Hace falta comunicar a la alta dirección los resultados generados a partir del analisis de las evaluaciones de los servidores, identificaciones de acciones de emjroa y su implementación</t>
  </si>
  <si>
    <t>Realizar seguimiento a los resultados del clima laboral en la entidad.</t>
  </si>
  <si>
    <t>El Coordinador del GIT de Talento Humano y el colaborador encargado, como mínimo  cada dos años , planean la medición de clima organizacional, eligiendo la metodología  de acuerdo con las necesidades de la entidad y  conforme a las directrices de la Alta dirección. Una vez definida la metodología se procede a socializar el plan de trabajo con la alta dirección y se realiza la sensibilización a los colaboradores, para iniciar la medición del clima laboral. Una vez aplicada la encuesta, los resultados se socializan a la Alta dirección y a los colaborades de la Agencia. Como resultado de esta gestión, se genera cada vez que se requiera  un plan de gestión de intervención del clima laboral, el cual es insumo para la construcción del plan de Bienestar e incentivos. Cómo registro se realiza la campaña de sensibilización, registro de asistencia de socializaciones a la Alta dirección y colaboradores.
Resultados de intervención</t>
  </si>
  <si>
    <t>Adecuada, cuando sigue lineamientos establecidos por terceros</t>
  </si>
  <si>
    <t>La comunicación de los resultados del clima laboral ha sido muy activa en la Entidad</t>
  </si>
  <si>
    <t>Realizar seguimiento a los resultados del SG-SST</t>
  </si>
  <si>
    <t>El Coordinador del GIT de Talento Humano y  el colaborador encargado, cada año  valida internamente el cumplimiento del SG-SST, a través de las auditorías internas y la autoevaluación de la Resolución 312 de 2019,  con el fin de propender por condiciones óptimas de seguridad, el bienestar físico, mental y social de los funcionarios mediante la mejora continua y el seguimiento de las acciones de mejora implementadas. Así mismo, presenta los resultados del SG-SST a la Alta Dirección a través  de un acta de revisión gerencial, para luego presentarlo al Comité Institucional de Gestión y Desempeño y Rendición de cuentas. Como evidencia, reposa el acta de la revisión del SG-SST, la presentación realizada en el Comité y el seguimiento de las acciones de mejora (plan operativo).</t>
  </si>
  <si>
    <t>auditorías internas como metodo de evaluación interna</t>
  </si>
  <si>
    <t>Evaluación a la aplicación del código de integridad</t>
  </si>
  <si>
    <t>El coordinador de GIT Talento Humano y el colaborador encargado, semestralmente consolidan el avance al seguimiento al plan de trabajo para la implementación del código de integridad, y verifican el estado de temas puntuales relacionados con la convivencia laboral, procesos disciplinarios internos, quejas o denuncias sobre los servidores de la entidad, hallazgos de los entes de control, materialización de riesgos de cumplimiento y resultados de la encuesta "Tests de percepción". Los resultados se presentan al Comité Institucional de Gestión y Desempeño para definir acciones de mejora. Como evidencia se genera un reporte del análisis realizado anexo al acta del comité.</t>
  </si>
  <si>
    <t>Gestión de peticiones, quejas, reclamos y solicitudes - PQRS</t>
  </si>
  <si>
    <t>Posibilidad de afectación de la buena imagen en la gestión, al no atender a tiempo aquellos asuntos clasificados como petición, en razón a la no activación de las alertas y herramientas dispuestas en el sistema de gestión documental - Orfeo-, debido la desatención de la tipificación de PQRS por parte de los responsables de tal función</t>
  </si>
  <si>
    <t>C-TPSC-01</t>
  </si>
  <si>
    <t>Transparencia, Participación, Servicio al Ciudadano y Comunicación</t>
  </si>
  <si>
    <t>Vicepresidencia de Gestión Contractual y Seguimiento de Proyectos</t>
  </si>
  <si>
    <t>Equipo de Servicio al Ciudadano</t>
  </si>
  <si>
    <t>Seguimiento a la adecuada atención de las peticiones, quejas reclamos y solicitudes - PQRS de manera eficiente, oportuna y de calidad</t>
  </si>
  <si>
    <t>El Equipo de Servicio al Ciudadano, diaramente verifican las PQRS  ingresadas al Sistema de Gestión Documental vigente, a través de una matriz de seguimiento en la cual registran la tipificación y los plazos de respuesta teniendo en cuenta los lineamientos establecidos en la Ley 1755 de 2015, con el fin de generar alertas preliminares a través de correo electrónico para su oportuna atención por parte de las áreas responsables. Como evidencia de esta gestión,  se genera y envia un informe mensual de la atención y trámite a las PQRS asignadas a cada Vicepresidencia y oficinas.</t>
  </si>
  <si>
    <t>cambia  de 4 a 3 - Lo anterior debido a que si bien se cuenta con un objetivo y alcance claro para la función de aseguramiento, desde la segunda linea de defensa no se ha logrado que se respondan los requerimientos a tiempo, teniendo en cuenta las debilidades que hay en el ORFEO y el desconocimiento de su manejo en los enlances. Ejemplo: Tipificaciones erradas, caso reportado a la Oficina de Control Interno en el primer trimestre de 2024 - informe de PQRS públicado en la página web de la Entidad. (20244090141282 no aparece en el ORFEO)</t>
  </si>
  <si>
    <t>La tipificación es manual, el margen de error es alto. Calificación se baja a 2 porque ha impactado de manera negativa la generación de los reportes trimestrales de las PQRS.</t>
  </si>
  <si>
    <t>No hay observaciones</t>
  </si>
  <si>
    <t>Se baja calificación a 3. Si bien se envian informes a la alta dirección, se debe lograr una interacción con la línea estrategica para informar las acciones implementadas que han mejorado esta gestión en la Entidad. Fundamental garantizar que la información que se publica en la página web de la Entidad sea de calidad.</t>
  </si>
  <si>
    <t>El Equipo de Servicio al Ciudadano, cada vez que se requiera (definir una periodicidad) analiza y evalúa la gestión y atención oportuna de las PQRS, teniendo en cuenta los resultados presentados en los informes mensuales, con el fin de generar acciones preventivas a partir de la presentación de estos resultados ante el Equipo de Trabajo para la Transparencia y el Comité Institucional de Gestión y Desempeño. Como evidencia se encuentran las actas del comité</t>
  </si>
  <si>
    <t>Modelo Integrado de Planeación y Gestión - MIPG de la ANI</t>
  </si>
  <si>
    <t>Posibilidad de pérdida de credibilidad de las partes interesadas por el resultado anual dado por el FURAG inferior al 90%, debido al inadecuado seguimiento al MIPG en su implementación y gestión.</t>
  </si>
  <si>
    <t>SEPG-06</t>
  </si>
  <si>
    <t>Seguimiento a la implementación y gestión del Modelo Integrado de Planeación y Gestión - MIPG de la ANI enfocados en una cultura de mejora</t>
  </si>
  <si>
    <t>La coordinación del GIT Planeación y su equipo de trabajo, realiza dos seguimientos al año a la implementación de las mejoras establecidas para cada política con base en los resultados obtenidos en el FURAG y los autodiagnosticos a través del plan de implementación de MIPG (SEPG-F-090) con el fin de validar el estado de las políticas, identificación de oportunidades y recomendaciones generadas desde la segunda línea de defensa a la primera línea defensa, para contribuir en el mejoramiento del MIPG y asegurar la aplicación del procedimiento asociado a la implementación del Modelo Integrado de Planeación y Gestión -MIPG (SEPG-P-022). Los resultados de las acciones implementadas y los avances de las políticas asociadas al MIPG, se presentan en el Comité de Gestión y Desempeño. Se cuenta con un sitio en SharePoint con la información soporte del MIPG para todos los servidores de la Entidad. Como evidencia se encuentra el plan de implementación del MIPG, que se envía a cada líder de política por correo electrónico resultado de las mesas de trabajo de seguimiento y las actas del Comité de Gestión y Desempeño.</t>
  </si>
  <si>
    <t xml:space="preserve">Sin comentarios
</t>
  </si>
  <si>
    <t>Se solicitan evidencias de las mesas de trabajo realizadas en el 2022.
Se determina la frecuencia</t>
  </si>
  <si>
    <t>Ninguna observación</t>
  </si>
  <si>
    <t>En inducciones y los boletines semanales se socializa el sitio SharePoint del MIPG</t>
  </si>
  <si>
    <t>Gestión de cumplimiento (anticorrupción y soborno)</t>
  </si>
  <si>
    <t xml:space="preserve">Posibilidad de pérdida de confianza y/o de recursos, por hechos de soborno materializados, debido a una inadecuada identificación de alertas rojas por proceso, provenientes de un incorrecto diseño e implementación de controles antisoborno
Posibilidad de  afectación económica y/o reputacional  por procesos judiciales fallados en firme en contra de la entidad y sanciones de los entes de control y/o la Fiscalía General de la Nación, debido a la omisión o dilatación de la gestión de la debida diligencia de las denuncias, que recibe la entidad, por parte de los encargados  del trámite. </t>
  </si>
  <si>
    <t>TPSC-05
TPSC-06</t>
  </si>
  <si>
    <t>Seguimiento a la Gestión de cumplimiento de la Entidad (corrupción y soborno)</t>
  </si>
  <si>
    <t>El GIT de planeación, anualmente  realiza auditorías internas al Sistema de Gestión Antisoborno, validando el cumplimiento de los requisitos de la Norma ISO 37001:2016, con el fin de identificar oportunidades de mejora para fortalecer los controles asociados a la gestión de los riesgos de cumplimiento. Los resultados de estas auditorías son presentados a la Alta Dirección en el Comité Institucional de Gestión Desempeño, de igual manera las actividades o acciones implementadas para fortalecer el Sistema de Gestión Antisoborno-SGAS.</t>
  </si>
  <si>
    <t>Las validaciones, evaluaciones y seguimientos por parte de la segunda linea de defensa son pertinentes</t>
  </si>
  <si>
    <t>Claramente definidos</t>
  </si>
  <si>
    <t>la comunicación de los resultados no siempre es constante con la alta dirección, sin embargo, se presentan resultados</t>
  </si>
  <si>
    <t>El Equipo de Transparencia, cada trimestre realiza el seguimiento a las denuncias validando que los riesgos de cumplimiento no se encuentren materializados o que las causas no se encuentren vulneradas a través de situaciones identificadas. En caso de identificar en las denuncias un presunto hecho de corrupción, se reporta a los entes externos pertinentes, se realizan ajustes en los mapas de riesgos y se toman las medidas al interior de la Entidad. El resultado del seguimiento, de las denuncias se presenta en el Comité Institucional de Gestión y Desempeño, así mismo, se informan las acciones de mejora identificadas y su implementación en la Entidad.</t>
  </si>
  <si>
    <t>El comité estructurador realiza el seguimiento de las licitaciones y APP- procesos misionales, cuando se requiera, a través del SECOP II, validando el cumplimiento de los requisitos de la Ley 80. En caso de que alguno de los proponentes reporte incosistencias o posibles hechos de corrupción, se reporta ante los entes externos de control y la Secretaria de Transparencia, con el fin de iniciar las investigaciones pertinentes.</t>
  </si>
  <si>
    <r>
      <t>El Oficial de Transparencia, cada vez que se requiera analiza y valida los hechos generados a partir de las alertas rojas, con el fin de darle un tratamiento oportuno y adecuado a la denuncia recibida. Adicionalmente, reportá presuntos hechos de corrupción, soborno y fraude, a los Entes externos c</t>
    </r>
    <r>
      <rPr>
        <sz val="10"/>
        <rFont val="Calibri Light"/>
        <family val="2"/>
      </rPr>
      <t>orrespondientes y generá los informes de resultados asociados a la gestión de cumplimiento para presentarlos a la Alta Dirección.</t>
    </r>
  </si>
  <si>
    <t>El GIT de Planeación cada año valida con los procesos el seguimiento a los riesgos de cumplimiento, con el fin de asesorar y retroalimentar las acciones de mejora a implementar frente a la gestión de los riesgos. El resultado de la gestión de los riesgos y las acciones de mejora implementadas  se presentan al Cómite  Institucional de Gestión y Desempeño y el Cómite Institucional de Coordinación de Control Interno.</t>
  </si>
  <si>
    <t xml:space="preserve">Gestión de tecnologías de la información </t>
  </si>
  <si>
    <t>Posibilidad de pérdida de la credibilidad y/o recursos de la entidad por  incumplimiento de los objetivos definidos en los planes de la Gestión tecnológica  debido a no entrega o entrega inoportuna y/o inadecuada de las soluciones tecnológicas.</t>
  </si>
  <si>
    <t>GTEC - 02</t>
  </si>
  <si>
    <t>Monitoreo sobre las herramientas implementadas en la Entidad</t>
  </si>
  <si>
    <r>
      <t xml:space="preserve">El coordinador y el equipo técnico del G.I.T de Tecnologías de la Información y las Telecomunicaciones, cada vez que se requiera, evalúa la funcionalidad de las herramientas o su implementación en la Entidad con el fin de cumplir las necesidades identificadas. </t>
    </r>
    <r>
      <rPr>
        <sz val="12"/>
        <color rgb="FFFF0000"/>
        <rFont val="Calibri Light"/>
        <family val="2"/>
      </rPr>
      <t>Asimismo, presenta al Comité Institucional de Gestión y Desempeño los resultados de estas evaluaciones y el nivel de cumplimiento de las necesidades tecnológicas identificas en la Entidad.</t>
    </r>
    <r>
      <rPr>
        <sz val="12"/>
        <color theme="1"/>
        <rFont val="Calibri Light"/>
        <family val="2"/>
      </rPr>
      <t xml:space="preserve"> Como evidencia de estos resultados se encuentra la presentación anexa al acta del comité de gestión y desempeño.</t>
    </r>
  </si>
  <si>
    <t>Requerimientos a través de las mesas de ayuda para solucionar- Encuesta de satisfacción.
Aprobaciones de los requerimientos de manera formal a partir de correos electrónicos</t>
  </si>
  <si>
    <t>Se encuentra definido claramente en la Entidad</t>
  </si>
  <si>
    <t>Se debe trabajar en la comunicación de resultados a la alta dirección. En este periodo estos resultados no se presentan a la alta dirección y seria de gran ayuda para enterar a la alta dirección sobre los avances y ajustes implementados en las herramientas tecnológicas que se adelantan desde este proceso.</t>
  </si>
  <si>
    <t>Gestión Jurídica</t>
  </si>
  <si>
    <t>Posibilidad de pérdida económica y reputacional, por atender de manera inadecuada las acciones judiciales, arbitrales y extrajudiciales en contra de la Entidad, debido a la desatención de términos procesales u omisión de información relevante a favor de la posición de la Agencia</t>
  </si>
  <si>
    <t>GEJU-01</t>
  </si>
  <si>
    <t>Vicepresidencia Jurídica</t>
  </si>
  <si>
    <t>Grupo Interno de Trabajo Defensa Judicial</t>
  </si>
  <si>
    <t>Realizar seguimiento a las diferentes acciones judiciales, arbitrales y extrajudiciales en las que la Agencia intervenga.</t>
  </si>
  <si>
    <r>
      <t xml:space="preserve">
Demandas - procesos relevantes
Reporte periodico que hace el gerente 
</t>
    </r>
    <r>
      <rPr>
        <sz val="10"/>
        <color rgb="FFFF0000"/>
        <rFont val="Calibri Light"/>
        <family val="2"/>
      </rPr>
      <t>Acciones populares - condenas - verificar que la agencia cumpla con la orden judicial para evitar sanciones 
Sancionatorios con el estado de los procesos con destino al equipo directivo.
Política de daño antijurídico - seguimiento al cumplimiento de la política - escala al comité de conciliación.- Reporte semanal del estado de arbitramentos que se presenta a los directivos de la Entidad</t>
    </r>
  </si>
  <si>
    <t>Posibilidad de pérdida económica y reputacional, por no realizar el pago de las condenas y acuerdos conciliatorios a cargo de la Entidad dentro del término legal debido a la desatención de términos procesales por una inadecuada gestión del pago</t>
  </si>
  <si>
    <t>GEJU-03</t>
  </si>
  <si>
    <t>Posibilidad de pérdida reputacional, por la pérdida de la facultad administrativa sancionatoria de la Entidad, debido a la inactividad del GIT de sancionatorios desde la solicitud formal de inicio que derive en citación</t>
  </si>
  <si>
    <t xml:space="preserve">GEJU-05 </t>
  </si>
  <si>
    <t>Equipo Procesos Sancionatorios</t>
  </si>
  <si>
    <t xml:space="preserve">Programa de gestión documental </t>
  </si>
  <si>
    <t>Posibilidad de pérdida económica y reputacional por perdida o daño de la información (física o digital) de la Agencia, debido a la falta de mantenimiento de la infraestructura física y electrónica, poca capacidada tecnológica o por incumplimiento de los lineamientos legales vigentes.</t>
  </si>
  <si>
    <t>GADF-07</t>
  </si>
  <si>
    <t>ALTO</t>
  </si>
  <si>
    <t>Gestión Administrativa y Financiera</t>
  </si>
  <si>
    <t>Equipo de Archivo y Correspondencia</t>
  </si>
  <si>
    <t>Seguimiento al cumplimiento de la politica de gestión documental</t>
  </si>
  <si>
    <t>El responsable de gestión documental asignado, anualmente, valida la gestión documental a través de la generación de un informe que incluye aspectos relacionados con las acciones implementadas para mejorar esta gestión, los riesgos emergentes, las oportunidades de mejora y las dificultades que se han presentado, lo anterior con el fin de presentar esta información a la alta dirección a través del comité de gestión y desempeño. Como evidencia se encuentran las actas del comité.</t>
  </si>
  <si>
    <t>No se encontraron observaciones.</t>
  </si>
  <si>
    <t>Aplicar el autodiagnostico de AGN anualmente. Identificación de acciones de mejora. Revisar implementación de acciones de mejora identificadas a partir del resultado del autodiagnostico.
Pendiente validar las acciones implementadas, resultado del autodiagnostico.</t>
  </si>
  <si>
    <t>Se ha fortalecido la gestión como segunda linea de defensa, en relación a la comunicación con la alta dirección.
Se realizan reportes de la gestión documental en el Comité de Gestión y Desempeño</t>
  </si>
  <si>
    <t>26 de noviembre: En entrevista de auditoría asociada a la administración del riesgo, se evidenció que la segunda linea de defensa presenta información asociada a la gestión documental, producto de los segumiento que se realizan al programa de gestión documental. Se recomienda que una vez se implementen las acciones de mejora identificadas a partir del análisis de las debilidades del proceso, no se pierda de vista el contexto externo y riesgo emergentes que pueden afectar esta gestión en la Entidad. Adicional a lo anterior, se invita a la segunda línea de defensa a reportar a la alta dirección el resultados de las acciones implementadas y como se ha mejora esta gestión en la Entidad a partir de las decisiones tomadas por parte de la línea estratégica.
Se sube la calificación del criterio de comunicación de 1 a 4.</t>
  </si>
  <si>
    <t>Gestión de inventarios</t>
  </si>
  <si>
    <t xml:space="preserve">Posibilidad de pérdida económica por la falta de disponibilidad de los productos y servicios requeridos para la adecuada operación de la Entidad,  debido al error en el registro de las entradas, salidas, traslados y reintegros de los bienes  y/o la inadecuada supervisión de los contratos. </t>
  </si>
  <si>
    <t>GADF-08</t>
  </si>
  <si>
    <t>Equipo de Servicios Generales</t>
  </si>
  <si>
    <t>Seguimiento al adecuado manejo y  disposición de los  bienes de la entidad  (estado de inventarios, traslados y bajas)</t>
  </si>
  <si>
    <r>
      <t>La Coordinación del GIT-Administrativo y Financiero y el Equipo de Servicios Generales, realizan el plan de trabajo para levantamiento de inventario físico anual de los bienes (Activos Fijos y Consumo) en servicio y bodega, mediante cronograma de trabajo que contemple: actividades, áreas de apoyo, fechas límite y responsables; y  mediante reportes individuales de inventario de bienes en servicio - SINFAD; verificación física del inventario de bienes en servicio; registro en planilla de bienes que no están en los reportes y verificación en SINFAD a nombre de quien se encuentra el bi</t>
    </r>
    <r>
      <rPr>
        <sz val="10"/>
        <color theme="1"/>
        <rFont val="Calibri Light"/>
        <family val="2"/>
      </rPr>
      <t>en encontrado; definir quien utilizará el y/o bien(es) para su asignación final. Por último, realizan anualmente la actualización del inventario de bienes en servicio, en el sistema de información - SINFAD. Esto, de acuerdo con el procedimiento "Administración de Inventarios" (GADF-P-007)</t>
    </r>
    <r>
      <rPr>
        <sz val="10"/>
        <rFont val="Calibri Light"/>
        <family val="2"/>
      </rPr>
      <t>, con el propósito de asegurar el normal funcionamiento de la organización. En el mencionado procedimiento se referencian las respectivas evidencias.</t>
    </r>
  </si>
  <si>
    <t xml:space="preserve">En mesa de trabajo con la gestión de inventarios, se validaron los controles relacionados con el seguimiento correspondiente a la identificación de necesidades de bienes en la Entidad, los recursos asignados para las áreas y el seguimiento de los resultados a los inventarios, en este sentido, se identificó que la gestión de inventarios realiza sus actividades cumplimiendo los lineamientos internos de la entidad obedeciendo a su rol como primera línea de defensa. 
Se reporta información del resultado de inventarios en el comité de inventarios, sin embargo, allí no participa la alta dirección.
No se presentan resultados a la alta dirección asociada al cumplimiento de las necesidades informadas por las áreas a la gestión de inventarios, no se informa sobre el análisis de necesidades cumplidas vs la ejecución del presupuesto asignado y no se identifican acciones de mejora para implementar en los procesos para mejorar la gestión de inventarios. Lo anterior obedece a que los roles que se cumplen corresponden a la primera línea de defensa; hace parte de sus responsabilidades. 
La información que se genera desde la gestión de inventarios es reportada a la gestión contable que es allí donde asume un papel importante para la segunda línea de defensa, que en este caso sería la gestión contable. Por lo anterior, se determina que la gestión de inventarios no es segunda línea de defensa
</t>
  </si>
  <si>
    <t>Gestión contractual</t>
  </si>
  <si>
    <t>En los procesos estratégicos, de apoyo y de evaluación no hay riesgos asociados con este aspecto clave. Tampoco se encuentra un riesgo asociado con la verificación del estado de la contratación pública en los diferentes procesos de la Entidad. Sin embargo, en el proceso de Gestión Contractual y Seguimiento de Proyectos de Infraestructura de Transporte se identificaron los riesgos GCSP-04 y GCSP-05 asociados con este aspecto clave y la función de aseguramiento.</t>
  </si>
  <si>
    <t>Todos los procesos (Supervisores de contratos)</t>
  </si>
  <si>
    <t>Segunda Línea de Defensa</t>
  </si>
  <si>
    <t>Seguimiento a la supervisión de contratos, con alertas en posibles incumplimientos en los servicios contratados y el estado del proceso de contratación.</t>
  </si>
  <si>
    <t>El supervisor del contrato, mensualmente o cada vez que se requiera de acuerdo con la modalidad de contratación, verifica el cumplimiento de las obligaciones contractuales contra las actividades reportadas en la herramienta ANIscopio, donde se genera la cuenta de cobro respectiva. En caso de identificar incumplimiento de alguna obligación contractual para el periodo reportado, el supervisor del contrato procede a la no aprobación de la cuenta de cobro. Como evidencia se deja la "certificación de cumplimiento y solicitud pago a contratistas" (GADF-F-059) y el "informe final del supervisor" (GCOP-F-011).</t>
  </si>
  <si>
    <r>
      <t xml:space="preserve">El equipo de coordinación y seguimiento al proyecto cada vez que se requiera ejecuta las actividades encaminadas a coordinar, evaluar y controlar a través de </t>
    </r>
    <r>
      <rPr>
        <sz val="11"/>
        <color rgb="FFFF0000"/>
        <rFont val="Calibri Light"/>
        <family val="2"/>
      </rPr>
      <t>reuniones semanales de seguimiento por parte del equipo de seguimiento y coordinación, reuniones generenciales y visitas a los proyectos cuando se requiera,</t>
    </r>
    <r>
      <rPr>
        <sz val="11"/>
        <color theme="4"/>
        <rFont val="Calibri Light"/>
        <family val="2"/>
      </rPr>
      <t xml:space="preserve"> con el fin de validar el correcto desarrollo del proyecto de infraestructura a cargo de la ANI, teniendo en cuenta las obligaciones contractuales de las interventorías, concesionarios o contratistas de obra y obedeciendo el cumplimiento de las funciones del equipo relacionadas en el manual de seguimiento a proyectos e interventoría y supervisión contractual (GCSP-M-002). En caso de evidenciar incumplimientos contractuales, el equipo de coordinación y seguimiento del proyecto gestiona las alertas</t>
    </r>
    <r>
      <rPr>
        <sz val="11"/>
        <color rgb="FFFF0000"/>
        <rFont val="Calibri Light"/>
        <family val="2"/>
      </rPr>
      <t xml:space="preserve"> </t>
    </r>
    <r>
      <rPr>
        <sz val="11"/>
        <color theme="4"/>
        <rFont val="Calibri Light"/>
        <family val="2"/>
      </rPr>
      <t>para que estos sean subsanados. Si los incumplimientos persisten, se procede a gestionar los procesos sancionarios establecidos contractualmente. Como evidencia se encuentran el informe mensual del equipo del proyecto, actas de  reuniones gerenciales, actas de reuniones semanales de seguimiento y solicitudes de inicio de procesos sancionatorios cuando aplique.</t>
    </r>
  </si>
  <si>
    <t>Validar el cumplimiento de las obligaciones contractuales de los proyectos
24 no conformidades/ 20 no conformidades asociadas al incumplimiento de la revisión por la supervisión</t>
  </si>
  <si>
    <t>La metodología hace referencia a las reuniones de seguimiento y visitas al proyecto.</t>
  </si>
  <si>
    <t>Siempre hay un equipo de coordinación y seguimiento de proyectos</t>
  </si>
  <si>
    <t>Es adecuada, sin embargo no hay evidencia clara sobre la  comunicación de resultados con la alta dirección.
Reuniones gerenciales con la interventoría, el concesionario / contratista y el gerente encargado del proyecto por parte de la ANI.
Comités directivos donde se infoma el resultado de los seguimientos a los proyectos - actas de reunión con temas generales.
En aniscopio se proyectan los resultados y avances de los proyectos
Falta robustecer el estado de los proyectos para los diferentes modos de transporte, presentando de manera detallada el estado de los componentes de cada uno de los proyectos (financiero,social,predial, ambiental, técnico, jurídico)</t>
  </si>
  <si>
    <r>
      <rPr>
        <sz val="12"/>
        <color rgb="FF000000"/>
        <rFont val="Calibri Light"/>
        <family val="2"/>
      </rPr>
      <t xml:space="preserve">El GIT Contratación anualmente verifican el estado de la gestión de la contratación pública, teniendo en cuenta los reportes suministrados por los supervisores de los contratos </t>
    </r>
    <r>
      <rPr>
        <sz val="12"/>
        <color rgb="FFFF0000"/>
        <rFont val="Calibri Light"/>
        <family val="2"/>
      </rPr>
      <t xml:space="preserve">(revisar informe final del supervisor) </t>
    </r>
    <r>
      <rPr>
        <sz val="12"/>
        <color rgb="FF000000"/>
        <rFont val="Calibri Light"/>
        <family val="2"/>
      </rPr>
      <t xml:space="preserve">con el fin de identificar el número de contratos gestionados, en ejecución, finalizados, con prórroga, con adición, pendientes, con dificultades presentadas, correcciones y riesgos nuevos o materializados, así como el número de contratos frente a los cuales se hicieron efectivas las garantías establecidas en las pólizas </t>
    </r>
    <r>
      <rPr>
        <sz val="12"/>
        <color rgb="FFFF0000"/>
        <rFont val="Calibri Light"/>
        <family val="2"/>
      </rPr>
      <t>(validar)</t>
    </r>
    <r>
      <rPr>
        <sz val="12"/>
        <color rgb="FF000000"/>
        <rFont val="Calibri Light"/>
        <family val="2"/>
      </rPr>
      <t>.</t>
    </r>
    <r>
      <rPr>
        <sz val="12"/>
        <color rgb="FFFF0000"/>
        <rFont val="Calibri Light"/>
        <family val="2"/>
      </rPr>
      <t xml:space="preserve"> </t>
    </r>
    <r>
      <rPr>
        <sz val="12"/>
        <color rgb="FF000000"/>
        <rFont val="Calibri Light"/>
        <family val="2"/>
      </rPr>
      <t xml:space="preserve">Como evidencia se encuentra el "Informe de gestión contratación pública" el cual se publica en la página web institucional y las actas con los resultados que se presentan ante el Comité... </t>
    </r>
    <r>
      <rPr>
        <sz val="12"/>
        <color rgb="FFFF0000"/>
        <rFont val="Calibri Light"/>
        <family val="2"/>
      </rPr>
      <t>¿a quién se presenta esos resultados? ¿Qué temas se tratan en el Comité de Contratación, ahí se reportan situaciones y dificultades presentadas frente a los contratos? ¿sabemos cuales son los contratos que están incumpliendo? ¿qué se hace en el momento en el que se identifica un incumplimiento contractual? (Preguntar a contratación)</t>
    </r>
  </si>
  <si>
    <t>Componente de gestión ambiental interna</t>
  </si>
  <si>
    <t>No hay riesgos asociados a la gestión ambiental 
Definir  si se intregan las dos políticas ambientales y definir los responsables para incluir actividades en los procesos en su cadena de valor</t>
  </si>
  <si>
    <t>Grupo Interno de Trabajo Administrativo y Financiero</t>
  </si>
  <si>
    <t>Seguimiento al cumplimiento de los objetivos del sistema de gestión ambiental establecidos en la política ambiental interna (GADF-PT-002)</t>
  </si>
  <si>
    <t>La coordinación del Grupo Interno de Trabajo Administrativo y Financiero y el profesional ambiental designado, cada año, valida internamente el cumplimiento del SGA (Sistema de Gestión ambiental), a través de las auditorías internas con el fin de promover el cumplimiento de los objetivos ambientales de la Entidad y así mismo, presentar los resultados del SGA a la Alta Dirección a través del Comité Institucional de Gestión y Desempeño (validar el Comité). Como evidencia, reposa el acta de la reunión, la presentación realizada en el Comité y el seguimiento de las acciones de mejora (plan operativo).</t>
  </si>
  <si>
    <t>Validar el cumplimiento de la política del SGA</t>
  </si>
  <si>
    <t>Auditorías internas combinadas
Implementación del Sistema de Gestión Ambiental en la Entidad</t>
  </si>
  <si>
    <t>Esta definido el responsable sin embargo es importante actualizar la caracterización del proceso</t>
  </si>
  <si>
    <t>La Entidad aún no cuenta con resultados asociados a la aplicación de la política del Sistema de Gestión Ambiental
Inducción - UNIANI</t>
  </si>
  <si>
    <t>Información y Comunicación</t>
  </si>
  <si>
    <t>Posibilidad de afectación en la imagen y buen nombre de la entidad por la omisión de la validación del contenido a publicar, a causa de la no verificación con los responsables, el incumplimiento de los lineamientos de aprobación y/o filtración de la información</t>
  </si>
  <si>
    <t>TPSC-04</t>
  </si>
  <si>
    <t>Oficina de Comunicaciones</t>
  </si>
  <si>
    <t>Seguimiento al cumplimiento de las políticas de comunicación en la Entidad</t>
  </si>
  <si>
    <t>VALIDACIÓN PREVIA DE LA INFORMACIÓN A PUBLICAR
La Oficina de Comunicaciones realiza la validación y aprobación del contenido o información a publicar con los responsables directos y el presidente de la entidad, cada vez que se requiera, atendiendo a lo establecido en los instructivos y procedimientos internos y externos, con el propósito de evitar la publicación de información no verificada y/o filtrada, que incumpla los lineamientos definidos por la oficina para su aprobación. Como evidencia de esto las aprobaciones y VoBo. reposan en los correos electrónicos y/o chats de WhatsApp.</t>
  </si>
  <si>
    <t>Validar la información a publicar</t>
  </si>
  <si>
    <t>Validación de la información con los responsables y el Presidente de la ANI (Se tienen en cuenta lineamientos por parte del Ministerio de Transporte?)</t>
  </si>
  <si>
    <t>Definido a través del proceso de Transparencia</t>
  </si>
  <si>
    <t>Si bien no se evidencia la materialización del riesgo, sin embargo, cuando se presente la gestión de este proceso, se informe sobre eventos o desviaciones que se presentan en los procesos cuando se requiere la publicación de información.</t>
  </si>
  <si>
    <t>Teniendo en cuenta que la función de aseguramiento se encuentra asociada al cumplimiento de la politica de comunicación, se determinó que esta politica esta asociada a la politica de transparencia. Adicional a lo anterior, los roles que tiene la oficina de comunicación corresponden a un nivel asesor y las actividades que realizan dan cumplimiento a su rol como primera línea de defensa, por lo anterior, el aspecto clave de éxtio de información y comunicación no cumple como segunda línea de defensa.</t>
  </si>
  <si>
    <t>SEGUIMIENTO A LOS CANALES DE COMUNICACIÓN INTERNA Y EXTERNA
La Oficina de Comunicaciones, evalúa periódicamente la efectividad de los canales de comunicación, con el fin de mejorarlos y generar confianza en los grupos de valor. Los resultados obtenidos de estas evaluaciones se presentan en el Comité de Gestión y Desempeño anualmente, quedando como evidencia el acta de dicho comité.</t>
  </si>
  <si>
    <t>Dar cumplimiento al componente de información y comunicación del Modelo Estandar de Control Interno y fortalecer el Indice de Desempeño Institucional</t>
  </si>
  <si>
    <t xml:space="preserve">La Entidad aun no cuenta con una metodología para realizar la evaluación de la efectividad de los canales de comunicación internos y externos de la Entidad. </t>
  </si>
  <si>
    <t>La Entidad aún no cuenta con los reportes de resultados asociados a la efectividad de los canales de comunicación interna y externa</t>
  </si>
  <si>
    <t>Gestión contable</t>
  </si>
  <si>
    <t>Posibilidad de pérdida reputacional, por el registro errado de los hechos económicos, debido a información insuficiente e inoportuna o a una interpretación errónea de las normas contables.</t>
  </si>
  <si>
    <t>GADF-03</t>
  </si>
  <si>
    <t>Seguimiento a la gestión contable de la Entidad</t>
  </si>
  <si>
    <t>El GIT administrativo y financiero, anualmente, informa al Comité de Sostenibilidad Contable situaciones de la gestión contable realizada, con el fin de fijar políticas, definir, estudiar y evaluar los informes relativos al sistema de contabilidad y recomendar la depuración de los valores contables cuando haya lugar a ello. Como evidencia se encuentran las actas del Comité de Sostenibilidad Contable.</t>
  </si>
  <si>
    <t>Se identificó una oportunidad de mejora en la metodologia que se esta aplicando para hacer el seguimiento</t>
  </si>
  <si>
    <t>Reporte de acciones de mejora identificadas desde la segunda línea de defensa, dificultades presentadas en la gestión contable y reportes de cumplimiento.</t>
  </si>
  <si>
    <t>Priorizar en su Plan Anual de Auditoría</t>
  </si>
  <si>
    <t>APROBACIÓN MAPA DE ASEGURAMIENTO</t>
  </si>
  <si>
    <t>CARGO</t>
  </si>
  <si>
    <t>Elaboró</t>
  </si>
  <si>
    <t>Hector Vanegas</t>
  </si>
  <si>
    <t>Mapa de aseguramiento aprobado mediante memorando con Radicado ANI No. ______________</t>
  </si>
  <si>
    <t>Yuly Andrea Ujueta Castillo</t>
  </si>
  <si>
    <t>Vo.Bo</t>
  </si>
  <si>
    <t>Gloria Margoth Cabrera Rubio</t>
  </si>
  <si>
    <t>Diana Catalina Chirivi</t>
  </si>
  <si>
    <t>APROBÓ</t>
  </si>
  <si>
    <t>Comité Institucional de Coordinación de Control Interno</t>
  </si>
  <si>
    <t>Criterios segunda linea de defensa</t>
  </si>
  <si>
    <t>Vicepresidencias/Oficina</t>
  </si>
  <si>
    <t>Areas funcionales</t>
  </si>
  <si>
    <t>Vicepresidencia Ejecutiva</t>
  </si>
  <si>
    <t>Alto Aseguramiento</t>
  </si>
  <si>
    <t>La Oficina de Control Interno o quien haga sus veces confiará en los resultados del aseguramiento de la 2ª línea y basado en sus informes, auditará la efectividad de dicha función, evitando evaluar los controles de la 1ª línea.</t>
  </si>
  <si>
    <t>Estructuración de Proyectos de Infraestructura de Transporte</t>
  </si>
  <si>
    <t>NO</t>
  </si>
  <si>
    <t>Carretero 1 VEJ</t>
  </si>
  <si>
    <t>Medio Aseguramiento</t>
  </si>
  <si>
    <t>La Oficina de Control Interno o quien haga sus veces deberá auditar y generar hallazgos y recomendaciones a la función de aseguramiento (2ª línea) para su mejora y evaluará los aspectos que considere relevantes de la 1ª línea de defensa.</t>
  </si>
  <si>
    <t>Gestión de la Contratación Pública</t>
  </si>
  <si>
    <t>Vicepresidencia de Estructuración</t>
  </si>
  <si>
    <t>Carretero 2 VEJ</t>
  </si>
  <si>
    <t>Bajo Aseguramiento</t>
  </si>
  <si>
    <t>La Oficina de Control Interno o quien haga sus veces deberá auditar y generar hallazgos y recomendaciones a la función de aseguramiento para su mejora y evaluará los controles de 1ª línea de defensa que corresponderían a la 2ª línea de defensa.</t>
  </si>
  <si>
    <t>Gestión Contractual y Seguimiento de Proyectos de Infraestructura de Transporte</t>
  </si>
  <si>
    <t>Carretero 3 VEJ</t>
  </si>
  <si>
    <t>Carretero 4 VEJ</t>
  </si>
  <si>
    <t>Oficina de Control Interno</t>
  </si>
  <si>
    <t>NIVELES DE SEVERIDAD</t>
  </si>
  <si>
    <t xml:space="preserve">Equipo Proyectos Férreos </t>
  </si>
  <si>
    <t>N/A</t>
  </si>
  <si>
    <t>Equipo Financiero VEJ</t>
  </si>
  <si>
    <t>Carretero 1 VGC</t>
  </si>
  <si>
    <t>Vicepresidencias de Gestión Contractual y Ejecutiva</t>
  </si>
  <si>
    <t>Carretero 2 VGC</t>
  </si>
  <si>
    <t>Evaluación y Control Institucional</t>
  </si>
  <si>
    <t>BAJO</t>
  </si>
  <si>
    <t>Carretero 3 VGC</t>
  </si>
  <si>
    <t>Todos los lideres de proceso</t>
  </si>
  <si>
    <t>Carretero 4 VGC</t>
  </si>
  <si>
    <t>Todos los ordenadores del gasto</t>
  </si>
  <si>
    <t>Carretero 5 VGC</t>
  </si>
  <si>
    <t>Presidencia</t>
  </si>
  <si>
    <t>Vicepresidencia de Gestión Contractual</t>
  </si>
  <si>
    <t xml:space="preserve">Vicepresidencia de Planeación, Riesgos y Entorno </t>
  </si>
  <si>
    <t>Vicepresidencia Administrativa y Financiera</t>
  </si>
  <si>
    <t>Equipo Proyectos Portuarios</t>
  </si>
  <si>
    <t>Grupo Interno de Trabajo Financiero 1</t>
  </si>
  <si>
    <t>Grupo Interno de Trabajo Financiero 2</t>
  </si>
  <si>
    <t>Equipo Proyectos Aeroportuarios</t>
  </si>
  <si>
    <t>Grupo Interno de Trabajo Riesgos</t>
  </si>
  <si>
    <t>Grupo Interno de Trabajo Social</t>
  </si>
  <si>
    <t>Grupo Interno de Trabajo Ambiental</t>
  </si>
  <si>
    <t>Grupo Interno de Trabajo Predial</t>
  </si>
  <si>
    <t>Grupo Interno de Trabajo Juridico Predial</t>
  </si>
  <si>
    <t>Grupo Interno de Trabajo Contratación</t>
  </si>
  <si>
    <t>Grupo Interno de Trabajo Asesoría Estructuración</t>
  </si>
  <si>
    <t>Grupo Interno de Trabajo Asesoría Gestión Contractual 1</t>
  </si>
  <si>
    <t>Grupo Interno de Trabajo Asesoría Gestión Contractual 2</t>
  </si>
  <si>
    <t>Equipo Asesoría de Gestión Contractual 3</t>
  </si>
  <si>
    <t xml:space="preserve">Equipo de Trabajo Disciplinario </t>
  </si>
  <si>
    <t>Equipo de Presupuesto</t>
  </si>
  <si>
    <t>Equipo de  Contabilidad</t>
  </si>
  <si>
    <t>Equipo de Tesorería</t>
  </si>
  <si>
    <t>20 de noviembre de 2024: 
Se evidenció que las funciones de aseguramiento y los atributos de la función de aseguramiento se ejecutan. Es un ciclo de mejoramiento consolidado. Por esta razón es importante que la segunda linea de defensa, se concentre en hacer recomendaciones basadas en riesgos a la alta dirección a partir de los resultados de la gestión del riesgo. Se recomienda realizar un ajuste a la función de aseguramiento con un enfoque estratégico.</t>
  </si>
  <si>
    <t>Se presenta la estrategia en el comité de gestión y desempeño
se presentan resultados del seguimiento al CICCI</t>
  </si>
  <si>
    <t>27 de noviembre 2024: Se evidenció una propuesta para implementar el Plan Estratégico de Seguridad de la Información. Se encuentra en proceso de aprobación por parte del líder de proceso de Gestión Tecnológica. Esta información se validará en la vigencia 2025, con el fin de revisar el nivel de avance y establecer las funciones de aseguramiento y sus atributos. Por lo anterior, se mantiene la calificación de la vigencia 2023.</t>
  </si>
  <si>
    <t>20 de noviembre de 2024
Se identificaron ajustes asociados a las herramientas de seguimiento. Se retira ANISCOPIO como herramienta de seguimiento de la función de aseguramiento.
Se evidenció que, los atributos de la función de aseguramiento se ejecutan, sin embargo, la segunda línea de defensa no valida las evidencias que suministra la primera línea de defensa.
Se identificó que la segunda línea de defensa genera reportes de cumplimiento de las metas anuales y trimestrales y los presenta a la alta dirección. Sin embargo, la segunda línea de defensa debe generar información clave relacionada con el impacto y las consecuencias que le trae a la Entidad el incumplimiento de su Plan Estratégico y Plan de Acción.</t>
  </si>
  <si>
    <t>22 de noviembre de 2024: Se recomienda que se surta un análisis más profundo sobre el incumplimiento real sobre la atención de PQRS. De esta manera, identificar las debilidades encontradas en las herramientas que se usan para realizar los seguimientos y generar los correctivos a tiempo con el fin de evitar imprecisiones en la información que publica en la página web de la Entidad.
Fundamental desarrollar su rol como segunda línea de defensa, generando estrategias que impacten la gestión de PQRS en la Entidad e información clave para la toma de decisiones de la alta dirección.</t>
  </si>
  <si>
    <t>El responsable del área contable, mensualmente valida la información de hechos contables entregada por las áreas con el fin de verificar que la información cumpla con lo establecido en la normatividad contable o manual contable y financiero de la Entidad, a través del diligenciamiento de los formatos establecidos para el efecto y otra documentación requerida. Si la información no cumple con lo establecido, se informa a través de correo electrónico al área responsable para que se tomen los correctivos. Como evidencia se encuentran los correos electrónicos sobre los casos que se devuelven y cuando la información es adecuada queda la información registrada en un comprobante contable.</t>
  </si>
  <si>
    <t>27 de noviembre: Se recomienda que se fortalezca la gestión como segunda línea de defensa en lo relacionado con los reportes de información clave para la toma de decisiones de la Alta dirección. La información que se presente a la alta dirección debe ser estrategica en donde se busque una interacción y participación de la alta dirección.</t>
  </si>
  <si>
    <t>Se presentaron resultados a la alta dirección</t>
  </si>
  <si>
    <t>Se generaron las auditorías internas al SG SST y la validación externa por parte de la ARL.</t>
  </si>
  <si>
    <t>29 de junio: En mesa de trabajo con jurídica, se identifica que la gestión jurídica no hace parte de la segunda línea de defensa debido a aque la fucniones que cumplen son de la primera línea de defensa, hace parte de su hacer y no hay actividades que permitan una gestión de segunda línea de defensa.</t>
  </si>
  <si>
    <t>Se comunica la información y resultados asociados al SG SST en el Comité de Gestión y Desempeño. Se revisará en la vigencia 2025.</t>
  </si>
  <si>
    <t>4 de diciembre de 2025: En entrevista de auditoría a la gestión del riesgo, se recomienda realizar el ajuste de las funciones de aseguramiento asociadas a la planeación estrategica de TH y a SG SST. La recomendación sobre el ajuste del atributo de la función de aseguramiento se registró en el informe radicado bajo el número 20241020225713 del 27 de diciembre de 2024. Se ajustó la evaluación de la tercera línea de defensa relacionada con el seguimiento sobre el avance del Plan Estratétigo de TH y el seguimiento al SGSST.</t>
  </si>
  <si>
    <t>2024: Verificar nivel de cumplimiento a través de la auditoría a la administración del riesgo de la Entidad. Generado a través de memorando interno radicado bajo el número 20241020225713 el 27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</si>
</sst>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quot;00&quot;#"/>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1"/>
      <color theme="1"/>
      <name val="Calibri Light"/>
      <family val="2"/>
    </font>
    <font>
      <sz val="10"/>
      <name val="Calibri Light"/>
      <family val="2"/>
    </font>
    <font>
      <sz val="11"/>
      <name val="Calibri Light"/>
      <family val="2"/>
    </font>
    <font>
      <sz val="12"/>
      <color theme="1"/>
      <name val="Calibri"/>
      <family val="2"/>
      <scheme val="minor"/>
    </font>
    <font>
      <sz val="14"/>
      <name val="Calibri Light"/>
      <family val="2"/>
    </font>
    <font>
      <b/>
      <sz val="18"/>
      <color rgb="FFFF0000"/>
      <name val="Calibri Light"/>
      <family val="2"/>
    </font>
    <font>
      <b/>
      <sz val="18"/>
      <name val="Calibri Light"/>
      <family val="2"/>
    </font>
    <font>
      <sz val="18"/>
      <name val="Calibri Light"/>
      <family val="2"/>
    </font>
    <font>
      <sz val="18"/>
      <color rgb="FFFF0000"/>
      <name val="Calibri Light"/>
      <family val="2"/>
    </font>
    <font>
      <b/>
      <sz val="12"/>
      <color theme="1"/>
      <name val="Calibri Light"/>
      <family val="2"/>
    </font>
    <font>
      <sz val="12"/>
      <color theme="1"/>
      <name val="Calibri Light"/>
      <family val="2"/>
    </font>
    <font>
      <b/>
      <sz val="24"/>
      <name val="Calibri Light"/>
      <family val="2"/>
    </font>
    <font>
      <b/>
      <sz val="12"/>
      <color theme="0"/>
      <name val="Arial"/>
      <family val="2"/>
    </font>
    <font>
      <b/>
      <sz val="12"/>
      <color theme="1"/>
      <name val="Arial"/>
      <family val="2"/>
    </font>
    <font>
      <b/>
      <sz val="12"/>
      <name val="Arial Narrow"/>
      <family val="2"/>
    </font>
    <font>
      <b/>
      <sz val="11"/>
      <name val="Calibri Light"/>
      <family val="2"/>
    </font>
    <font>
      <b/>
      <sz val="11"/>
      <name val="Calibri"/>
      <family val="2"/>
      <scheme val="minor"/>
    </font>
    <font>
      <sz val="12"/>
      <name val="Calibri Light"/>
      <family val="2"/>
    </font>
    <font>
      <b/>
      <sz val="12"/>
      <color theme="1"/>
      <name val="Calibri"/>
      <family val="2"/>
      <scheme val="minor"/>
    </font>
    <font>
      <sz val="10"/>
      <color rgb="FFFF0000"/>
      <name val="Calibri Light"/>
      <family val="2"/>
    </font>
    <font>
      <sz val="10"/>
      <color theme="1"/>
      <name val="Calibri Light"/>
      <family val="2"/>
    </font>
    <font>
      <sz val="11"/>
      <color theme="1"/>
      <name val="Calibri Light"/>
      <family val="2"/>
    </font>
    <font>
      <sz val="11"/>
      <color rgb="FFFF0000"/>
      <name val="Calibri Light"/>
      <family val="2"/>
    </font>
    <font>
      <sz val="10"/>
      <name val="Arial"/>
      <family val="2"/>
    </font>
    <font>
      <sz val="10"/>
      <color theme="4"/>
      <name val="Calibri Light"/>
      <family val="2"/>
    </font>
    <font>
      <sz val="8"/>
      <name val="Arial"/>
      <family val="2"/>
    </font>
    <font>
      <sz val="10"/>
      <color rgb="FF000000"/>
      <name val="Tahoma"/>
      <family val="2"/>
    </font>
    <font>
      <b/>
      <sz val="9"/>
      <color rgb="FF000000"/>
      <name val="Tahoma"/>
      <family val="2"/>
    </font>
    <font>
      <sz val="9"/>
      <color rgb="FF000000"/>
      <name val="Tahoma"/>
      <family val="2"/>
    </font>
    <font>
      <b/>
      <sz val="10"/>
      <color rgb="FF000000"/>
      <name val="Tahoma"/>
      <family val="2"/>
    </font>
    <font>
      <sz val="11"/>
      <color theme="4"/>
      <name val="Calibri Light"/>
      <family val="2"/>
    </font>
    <font>
      <sz val="12"/>
      <color rgb="FFFF0000"/>
      <name val="Calibri Light"/>
      <family val="2"/>
    </font>
    <font>
      <sz val="16"/>
      <name val="Calibri Light"/>
      <family val="2"/>
    </font>
    <font>
      <sz val="10"/>
      <color theme="3"/>
      <name val="Calibri Light"/>
      <family val="2"/>
    </font>
    <font>
      <sz val="14"/>
      <color theme="1"/>
      <name val="Calibri Light"/>
      <family val="2"/>
    </font>
    <font>
      <sz val="12"/>
      <color rgb="FF000000"/>
      <name val="Calibri Light"/>
      <family val="2"/>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theme="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E79B"/>
        <bgColor indexed="64"/>
      </patternFill>
    </fill>
    <fill>
      <patternFill patternType="solid">
        <fgColor theme="6" tint="0.79998168889431442"/>
        <bgColor indexed="64"/>
      </patternFill>
    </fill>
    <fill>
      <patternFill patternType="solid">
        <fgColor rgb="FFCCFFCC"/>
        <bgColor indexed="64"/>
      </patternFill>
    </fill>
    <fill>
      <patternFill patternType="solid">
        <fgColor theme="4" tint="0.59999389629810485"/>
        <bgColor indexed="64"/>
      </patternFill>
    </fill>
    <fill>
      <patternFill patternType="solid">
        <fgColor theme="5" tint="0.79998168889431442"/>
        <bgColor indexed="64"/>
      </patternFill>
    </fill>
  </fills>
  <borders count="1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right/>
      <top style="hair">
        <color indexed="64"/>
      </top>
      <bottom/>
      <diagonal/>
    </border>
    <border>
      <left/>
      <right/>
      <top/>
      <bottom style="hair">
        <color indexed="64"/>
      </bottom>
      <diagonal/>
    </border>
  </borders>
  <cellStyleXfs count="35">
    <xf numFmtId="0" fontId="0" fillId="0" borderId="0"/>
    <xf numFmtId="0" fontId="5" fillId="0" borderId="0"/>
    <xf numFmtId="0" fontId="3" fillId="0" borderId="0"/>
    <xf numFmtId="164" fontId="5" fillId="0" borderId="0" applyFont="0" applyFill="0" applyBorder="0" applyAlignment="0" applyProtection="0"/>
    <xf numFmtId="164" fontId="5"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 fillId="0" borderId="0"/>
    <xf numFmtId="9" fontId="5" fillId="0" borderId="0" applyFont="0" applyFill="0" applyBorder="0" applyAlignment="0" applyProtection="0"/>
    <xf numFmtId="0" fontId="10" fillId="0" borderId="0"/>
    <xf numFmtId="9" fontId="5" fillId="0" borderId="0" applyFont="0" applyFill="0" applyBorder="0" applyAlignment="0" applyProtection="0"/>
    <xf numFmtId="0" fontId="2" fillId="0" borderId="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0" fontId="1" fillId="0" borderId="0"/>
    <xf numFmtId="9" fontId="30" fillId="0" borderId="0" applyFont="0" applyFill="0" applyBorder="0" applyAlignment="0" applyProtection="0"/>
  </cellStyleXfs>
  <cellXfs count="192">
    <xf numFmtId="0" fontId="0" fillId="0" borderId="0" xfId="0"/>
    <xf numFmtId="0" fontId="0" fillId="0" borderId="0" xfId="0" applyAlignment="1">
      <alignment horizontal="center" vertical="center" wrapText="1"/>
    </xf>
    <xf numFmtId="0" fontId="0" fillId="0" borderId="0" xfId="0" applyAlignment="1">
      <alignment wrapText="1"/>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vertical="center"/>
    </xf>
    <xf numFmtId="0" fontId="5" fillId="2" borderId="0" xfId="0" applyFont="1" applyFill="1"/>
    <xf numFmtId="0" fontId="7" fillId="5" borderId="2" xfId="16" applyFont="1" applyFill="1" applyBorder="1" applyAlignment="1">
      <alignment horizontal="center" vertical="center" wrapText="1"/>
    </xf>
    <xf numFmtId="0" fontId="5" fillId="2" borderId="0" xfId="0" applyFont="1" applyFill="1" applyProtection="1">
      <protection locked="0"/>
    </xf>
    <xf numFmtId="0" fontId="5" fillId="0" borderId="0" xfId="0" applyFont="1" applyProtection="1">
      <protection locked="0"/>
    </xf>
    <xf numFmtId="0" fontId="7" fillId="2" borderId="0" xfId="16" applyFont="1" applyFill="1" applyAlignment="1" applyProtection="1">
      <alignment horizontal="center" vertical="center" wrapText="1"/>
      <protection locked="0"/>
    </xf>
    <xf numFmtId="0" fontId="9" fillId="2" borderId="0" xfId="0" applyFont="1" applyFill="1" applyAlignment="1" applyProtection="1">
      <alignment horizontal="left" vertical="center" wrapText="1"/>
      <protection locked="0"/>
    </xf>
    <xf numFmtId="0" fontId="7" fillId="6" borderId="2" xfId="16" applyFont="1" applyFill="1" applyBorder="1" applyAlignment="1">
      <alignment horizontal="center" vertical="center" wrapText="1"/>
    </xf>
    <xf numFmtId="0" fontId="7" fillId="7" borderId="2" xfId="16" applyFont="1" applyFill="1" applyBorder="1" applyAlignment="1">
      <alignment horizontal="center" vertical="center" wrapText="1"/>
    </xf>
    <xf numFmtId="0" fontId="5" fillId="0" borderId="2" xfId="0" applyFont="1" applyBorder="1" applyAlignment="1">
      <alignment horizontal="left" vertical="center" wrapText="1"/>
    </xf>
    <xf numFmtId="0" fontId="9" fillId="2" borderId="0" xfId="0" applyFont="1" applyFill="1"/>
    <xf numFmtId="0" fontId="11" fillId="2" borderId="0" xfId="0" applyFont="1" applyFill="1" applyAlignment="1">
      <alignment vertical="center"/>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2" fillId="0" borderId="0" xfId="0" applyFont="1" applyAlignment="1">
      <alignment vertical="center"/>
    </xf>
    <xf numFmtId="0" fontId="17" fillId="3" borderId="2"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14" fontId="15" fillId="2" borderId="2" xfId="0" applyNumberFormat="1" applyFont="1" applyFill="1" applyBorder="1" applyAlignment="1" applyProtection="1">
      <alignment horizontal="center" vertical="center"/>
      <protection locked="0"/>
    </xf>
    <xf numFmtId="0" fontId="7" fillId="9" borderId="2" xfId="16" applyFont="1" applyFill="1" applyBorder="1" applyAlignment="1">
      <alignment horizontal="center" vertical="center" wrapText="1"/>
    </xf>
    <xf numFmtId="0" fontId="21" fillId="2" borderId="2" xfId="0" applyFont="1" applyFill="1" applyBorder="1" applyAlignment="1" applyProtection="1">
      <alignment horizontal="center" vertical="center" wrapText="1"/>
      <protection hidden="1"/>
    </xf>
    <xf numFmtId="0" fontId="7" fillId="11" borderId="2" xfId="16" applyFont="1" applyFill="1" applyBorder="1" applyAlignment="1">
      <alignment horizontal="center" vertical="center" wrapText="1"/>
    </xf>
    <xf numFmtId="0" fontId="22" fillId="2"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0" fillId="0" borderId="2" xfId="0" applyBorder="1"/>
    <xf numFmtId="0" fontId="24" fillId="2" borderId="2" xfId="0" applyFont="1" applyFill="1" applyBorder="1" applyAlignment="1" applyProtection="1">
      <alignment horizontal="center" vertical="center" wrapText="1"/>
      <protection locked="0"/>
    </xf>
    <xf numFmtId="0" fontId="7" fillId="12" borderId="2" xfId="16" applyFont="1" applyFill="1" applyBorder="1" applyAlignment="1">
      <alignment horizontal="center" vertical="center" wrapText="1"/>
    </xf>
    <xf numFmtId="0" fontId="5" fillId="0" borderId="6" xfId="0" applyFont="1" applyBorder="1" applyAlignment="1">
      <alignment horizontal="left" vertical="center" wrapText="1"/>
    </xf>
    <xf numFmtId="0" fontId="19" fillId="8" borderId="2" xfId="0" applyFont="1" applyFill="1" applyBorder="1" applyAlignment="1">
      <alignment horizontal="center" vertical="center" wrapText="1"/>
    </xf>
    <xf numFmtId="0" fontId="16" fillId="3" borderId="0" xfId="1" applyFont="1" applyFill="1" applyAlignment="1">
      <alignment horizontal="center" vertical="center" wrapText="1"/>
    </xf>
    <xf numFmtId="0" fontId="16" fillId="0" borderId="0" xfId="0" applyFont="1" applyAlignment="1">
      <alignment vertical="center" wrapText="1"/>
    </xf>
    <xf numFmtId="0" fontId="17" fillId="0" borderId="0" xfId="0" applyFont="1" applyAlignment="1" applyProtection="1">
      <alignment horizontal="center" vertical="center" wrapText="1"/>
      <protection locked="0"/>
    </xf>
    <xf numFmtId="0" fontId="23" fillId="9" borderId="2" xfId="0" applyFont="1" applyFill="1" applyBorder="1" applyAlignment="1" applyProtection="1">
      <alignment horizontal="center" vertical="center" wrapText="1"/>
      <protection locked="0" hidden="1"/>
    </xf>
    <xf numFmtId="0" fontId="25" fillId="0" borderId="2" xfId="0" applyFont="1" applyBorder="1" applyAlignment="1" applyProtection="1">
      <alignment horizontal="center" vertical="center" wrapText="1"/>
      <protection hidden="1"/>
    </xf>
    <xf numFmtId="0" fontId="9"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justify" vertical="center" wrapText="1"/>
    </xf>
    <xf numFmtId="0" fontId="27" fillId="0" borderId="2" xfId="0" applyFont="1" applyBorder="1" applyAlignment="1">
      <alignment horizontal="justify" vertical="center" wrapText="1"/>
    </xf>
    <xf numFmtId="0" fontId="9" fillId="2" borderId="3" xfId="0" applyFont="1" applyFill="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28" fillId="2" borderId="3"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hidden="1"/>
    </xf>
    <xf numFmtId="0" fontId="8" fillId="2" borderId="3" xfId="0" applyFont="1" applyFill="1" applyBorder="1" applyAlignment="1">
      <alignment horizontal="center" vertical="center" wrapText="1"/>
    </xf>
    <xf numFmtId="0" fontId="25" fillId="0" borderId="3" xfId="0" applyFont="1" applyBorder="1" applyAlignment="1" applyProtection="1">
      <alignment horizontal="center" vertical="center" wrapText="1"/>
      <protection hidden="1"/>
    </xf>
    <xf numFmtId="9" fontId="9" fillId="2" borderId="2" xfId="34" applyFont="1" applyFill="1" applyBorder="1" applyAlignment="1" applyProtection="1">
      <alignment horizontal="center" vertical="center" wrapText="1"/>
      <protection locked="0"/>
    </xf>
    <xf numFmtId="1" fontId="24" fillId="2" borderId="2" xfId="0" applyNumberFormat="1" applyFont="1" applyFill="1" applyBorder="1" applyAlignment="1" applyProtection="1">
      <alignment horizontal="center" vertical="center" wrapText="1"/>
      <protection locked="0"/>
    </xf>
    <xf numFmtId="0" fontId="9" fillId="2" borderId="2" xfId="0" applyFont="1" applyFill="1" applyBorder="1" applyAlignment="1" applyProtection="1">
      <alignment horizontal="justify" vertical="center" wrapText="1"/>
      <protection locked="0"/>
    </xf>
    <xf numFmtId="0" fontId="9" fillId="13" borderId="2"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9" fillId="2" borderId="0" xfId="0"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justify" vertical="center" wrapText="1"/>
    </xf>
    <xf numFmtId="0" fontId="24" fillId="2" borderId="0" xfId="0"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hidden="1"/>
    </xf>
    <xf numFmtId="0" fontId="21" fillId="2" borderId="0" xfId="0" applyFont="1" applyFill="1" applyAlignment="1" applyProtection="1">
      <alignment horizontal="center" vertical="center" wrapText="1"/>
      <protection hidden="1"/>
    </xf>
    <xf numFmtId="0" fontId="8" fillId="2" borderId="0" xfId="0" applyFont="1" applyFill="1" applyAlignment="1">
      <alignment horizontal="center" vertical="center" wrapText="1"/>
    </xf>
    <xf numFmtId="0" fontId="28" fillId="2" borderId="2" xfId="0" applyFont="1" applyFill="1" applyBorder="1" applyAlignment="1" applyProtection="1">
      <alignment horizontal="center" vertical="center" wrapText="1"/>
      <protection locked="0"/>
    </xf>
    <xf numFmtId="0" fontId="5" fillId="2" borderId="0" xfId="0" applyFont="1" applyFill="1" applyAlignment="1" applyProtection="1">
      <alignment wrapText="1"/>
      <protection locked="0"/>
    </xf>
    <xf numFmtId="0" fontId="17" fillId="0" borderId="3" xfId="0" applyFont="1" applyBorder="1" applyAlignment="1">
      <alignment horizontal="center" vertical="center" wrapText="1"/>
    </xf>
    <xf numFmtId="0" fontId="17" fillId="0" borderId="3" xfId="0" applyFont="1" applyBorder="1" applyAlignment="1">
      <alignment horizontal="justify" vertical="center" wrapText="1"/>
    </xf>
    <xf numFmtId="0" fontId="9" fillId="2" borderId="2" xfId="0" applyFont="1" applyFill="1" applyBorder="1" applyAlignment="1">
      <alignment horizontal="justify" vertical="center" wrapText="1"/>
    </xf>
    <xf numFmtId="0" fontId="9" fillId="15" borderId="2" xfId="0" applyFont="1" applyFill="1" applyBorder="1" applyAlignment="1" applyProtection="1">
      <alignment horizontal="center" vertical="center" wrapText="1"/>
      <protection locked="0"/>
    </xf>
    <xf numFmtId="0" fontId="9" fillId="2" borderId="2" xfId="0" applyFont="1" applyFill="1" applyBorder="1" applyAlignment="1">
      <alignment horizontal="justify" vertical="center"/>
    </xf>
    <xf numFmtId="0" fontId="37" fillId="0" borderId="2" xfId="0" applyFont="1" applyBorder="1" applyAlignment="1">
      <alignment horizontal="justify" vertical="center" wrapText="1"/>
    </xf>
    <xf numFmtId="0" fontId="9" fillId="15" borderId="3" xfId="0" applyFont="1" applyFill="1" applyBorder="1" applyAlignment="1" applyProtection="1">
      <alignment horizontal="center" vertical="center" wrapText="1"/>
      <protection locked="0"/>
    </xf>
    <xf numFmtId="0" fontId="39"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24" fillId="0" borderId="2" xfId="0" applyFont="1" applyBorder="1" applyAlignment="1">
      <alignment horizontal="justify" vertical="center" wrapText="1"/>
    </xf>
    <xf numFmtId="0" fontId="39" fillId="0" borderId="2" xfId="0" applyFont="1" applyBorder="1" applyAlignment="1">
      <alignment horizontal="justify" vertical="center" wrapText="1"/>
    </xf>
    <xf numFmtId="0" fontId="37" fillId="2" borderId="2" xfId="0" applyFont="1" applyFill="1" applyBorder="1" applyAlignment="1">
      <alignment horizontal="justify" vertical="center" wrapText="1"/>
    </xf>
    <xf numFmtId="0" fontId="40" fillId="0" borderId="2" xfId="0" applyFont="1" applyBorder="1" applyAlignment="1">
      <alignment horizontal="center" vertical="center" wrapText="1"/>
    </xf>
    <xf numFmtId="0" fontId="38" fillId="0" borderId="2" xfId="0" applyFont="1" applyBorder="1" applyAlignment="1">
      <alignment horizontal="justify" vertical="center" wrapText="1"/>
    </xf>
    <xf numFmtId="0" fontId="37" fillId="2" borderId="2" xfId="0" applyFont="1" applyFill="1" applyBorder="1" applyAlignment="1">
      <alignment horizontal="justify" vertical="center"/>
    </xf>
    <xf numFmtId="0" fontId="8" fillId="0" borderId="3"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9" fillId="15" borderId="3" xfId="0" applyFont="1" applyFill="1" applyBorder="1" applyAlignment="1" applyProtection="1">
      <alignment horizontal="center" vertical="center" wrapText="1"/>
      <protection locked="0"/>
    </xf>
    <xf numFmtId="0" fontId="9" fillId="15" borderId="6" xfId="0" applyFont="1" applyFill="1" applyBorder="1" applyAlignment="1" applyProtection="1">
      <alignment horizontal="center" vertical="center" wrapText="1"/>
      <protection locked="0"/>
    </xf>
    <xf numFmtId="0" fontId="9" fillId="15" borderId="7"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8" fillId="2" borderId="3"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4"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2" borderId="3" xfId="0"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9" fillId="2" borderId="3"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24" fillId="2" borderId="3"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hidden="1"/>
    </xf>
    <xf numFmtId="0" fontId="25" fillId="0" borderId="7" xfId="0" applyFont="1" applyBorder="1" applyAlignment="1" applyProtection="1">
      <alignment horizontal="center" vertical="center" wrapText="1"/>
      <protection hidden="1"/>
    </xf>
    <xf numFmtId="0" fontId="25" fillId="0" borderId="6" xfId="0" applyFont="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locked="0"/>
    </xf>
    <xf numFmtId="0" fontId="4" fillId="14" borderId="11" xfId="0" applyFont="1" applyFill="1" applyBorder="1" applyAlignment="1">
      <alignment horizontal="center" vertical="center"/>
    </xf>
    <xf numFmtId="0" fontId="4" fillId="14" borderId="8" xfId="0" applyFont="1" applyFill="1" applyBorder="1" applyAlignment="1">
      <alignment horizontal="center" vertical="center"/>
    </xf>
    <xf numFmtId="0" fontId="37" fillId="0" borderId="3" xfId="0" applyFont="1" applyBorder="1" applyAlignment="1">
      <alignment horizontal="justify" vertical="center" wrapText="1"/>
    </xf>
    <xf numFmtId="0" fontId="37" fillId="0" borderId="7" xfId="0" applyFont="1" applyBorder="1" applyAlignment="1">
      <alignment horizontal="justify" vertical="center" wrapText="1"/>
    </xf>
    <xf numFmtId="0" fontId="9" fillId="2" borderId="3" xfId="0" applyFont="1" applyFill="1" applyBorder="1" applyAlignment="1">
      <alignment horizontal="justify" vertical="center" wrapText="1"/>
    </xf>
    <xf numFmtId="0" fontId="9" fillId="2" borderId="7" xfId="0" applyFont="1" applyFill="1" applyBorder="1" applyAlignment="1">
      <alignment horizontal="justify" vertical="center"/>
    </xf>
    <xf numFmtId="0" fontId="21" fillId="2" borderId="3" xfId="0" applyFont="1" applyFill="1" applyBorder="1" applyAlignment="1" applyProtection="1">
      <alignment horizontal="center" vertical="center" wrapText="1"/>
      <protection hidden="1"/>
    </xf>
    <xf numFmtId="0" fontId="21" fillId="2" borderId="7" xfId="0" applyFont="1" applyFill="1" applyBorder="1" applyAlignment="1" applyProtection="1">
      <alignment horizontal="center" vertical="center" wrapText="1"/>
      <protection hidden="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2" xfId="0" applyFont="1" applyFill="1" applyBorder="1" applyAlignment="1">
      <alignment horizontal="justify" vertical="center" wrapText="1"/>
    </xf>
    <xf numFmtId="0" fontId="21" fillId="2" borderId="6" xfId="0" applyFont="1" applyFill="1" applyBorder="1" applyAlignment="1" applyProtection="1">
      <alignment horizontal="center" vertical="center" wrapText="1"/>
      <protection hidden="1"/>
    </xf>
    <xf numFmtId="0" fontId="8" fillId="2" borderId="6" xfId="0" applyFont="1" applyFill="1" applyBorder="1" applyAlignment="1">
      <alignment horizontal="center" vertical="center" wrapText="1"/>
    </xf>
    <xf numFmtId="0" fontId="37" fillId="2" borderId="3" xfId="0" applyFont="1" applyFill="1" applyBorder="1" applyAlignment="1">
      <alignment horizontal="justify" vertical="center" wrapText="1"/>
    </xf>
    <xf numFmtId="0" fontId="37" fillId="2" borderId="7" xfId="0" applyFont="1" applyFill="1" applyBorder="1" applyAlignment="1">
      <alignment horizontal="justify" vertical="center" wrapText="1"/>
    </xf>
    <xf numFmtId="0" fontId="37" fillId="2" borderId="7" xfId="0" applyFont="1" applyFill="1" applyBorder="1" applyAlignment="1">
      <alignment horizontal="justify" vertical="center"/>
    </xf>
    <xf numFmtId="0" fontId="20" fillId="4"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9" fillId="13" borderId="3" xfId="0" applyFont="1" applyFill="1" applyBorder="1" applyAlignment="1" applyProtection="1">
      <alignment horizontal="center" vertical="center" wrapText="1"/>
      <protection locked="0"/>
    </xf>
    <xf numFmtId="0" fontId="9" fillId="13" borderId="7"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5"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center" vertical="center" wrapText="1"/>
      <protection locked="0"/>
    </xf>
    <xf numFmtId="0" fontId="24" fillId="0" borderId="6" xfId="0" applyFont="1" applyBorder="1" applyAlignment="1">
      <alignment horizontal="center" vertical="center" wrapText="1"/>
    </xf>
    <xf numFmtId="0" fontId="27" fillId="2" borderId="3"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18" fillId="3" borderId="2" xfId="0" applyFont="1" applyFill="1" applyBorder="1" applyAlignment="1">
      <alignment horizontal="center" vertical="center"/>
    </xf>
    <xf numFmtId="0" fontId="12" fillId="0" borderId="2" xfId="0" applyFont="1" applyBorder="1" applyAlignment="1">
      <alignment horizontal="center" vertic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3" fillId="2" borderId="1" xfId="0" applyFont="1" applyFill="1" applyBorder="1" applyAlignment="1">
      <alignment horizontal="center"/>
    </xf>
    <xf numFmtId="0" fontId="13" fillId="2" borderId="4"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165" fontId="13" fillId="2" borderId="2" xfId="0" applyNumberFormat="1" applyFont="1" applyFill="1" applyBorder="1" applyAlignment="1" applyProtection="1">
      <alignment horizontal="center" vertical="center"/>
      <protection locked="0"/>
    </xf>
    <xf numFmtId="165" fontId="14" fillId="2" borderId="2" xfId="0" applyNumberFormat="1" applyFont="1" applyFill="1" applyBorder="1" applyAlignment="1" applyProtection="1">
      <alignment horizontal="center" vertical="center"/>
      <protection locked="0"/>
    </xf>
    <xf numFmtId="0" fontId="17" fillId="0" borderId="5"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9" fillId="2" borderId="10"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3" xfId="0" applyFont="1" applyFill="1" applyBorder="1" applyAlignment="1" applyProtection="1">
      <alignment horizontal="justify" vertical="center" wrapText="1"/>
      <protection locked="0"/>
    </xf>
    <xf numFmtId="0" fontId="9" fillId="2" borderId="6"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37" fillId="2" borderId="6" xfId="0" applyFont="1" applyFill="1" applyBorder="1" applyAlignment="1">
      <alignment horizontal="justify" vertical="center"/>
    </xf>
  </cellXfs>
  <cellStyles count="35">
    <cellStyle name="Millares 2" xfId="3" xr:uid="{00000000-0005-0000-0000-000000000000}"/>
    <cellStyle name="Millares 2 2" xfId="4" xr:uid="{00000000-0005-0000-0000-000001000000}"/>
    <cellStyle name="Millares 2 2 2" xfId="5" xr:uid="{00000000-0005-0000-0000-000002000000}"/>
    <cellStyle name="Millares 2 2 2 2" xfId="21" xr:uid="{F9D74261-02A1-4489-94D0-8945E42928EA}"/>
    <cellStyle name="Millares 3" xfId="6" xr:uid="{00000000-0005-0000-0000-000003000000}"/>
    <cellStyle name="Millares 3 10" xfId="7" xr:uid="{00000000-0005-0000-0000-000004000000}"/>
    <cellStyle name="Millares 3 10 2" xfId="23" xr:uid="{A314CAC7-10C0-4E74-83DB-4239667CDDEF}"/>
    <cellStyle name="Millares 3 11" xfId="22" xr:uid="{38CB131E-B9AC-459A-BAAF-32E60FAFE5BB}"/>
    <cellStyle name="Millares 3 2" xfId="8" xr:uid="{00000000-0005-0000-0000-000005000000}"/>
    <cellStyle name="Millares 3 2 2" xfId="24" xr:uid="{495E93F3-DDAE-416A-98C6-F566A9FA8C5F}"/>
    <cellStyle name="Millares 3 3" xfId="9" xr:uid="{00000000-0005-0000-0000-000006000000}"/>
    <cellStyle name="Millares 3 3 2" xfId="25" xr:uid="{D15329E9-76C8-454D-B90C-2EB1091EFEA2}"/>
    <cellStyle name="Millares 3 4" xfId="10" xr:uid="{00000000-0005-0000-0000-000007000000}"/>
    <cellStyle name="Millares 3 4 2" xfId="26" xr:uid="{61C28C81-B7F8-43EF-A96D-B50C9A959264}"/>
    <cellStyle name="Millares 3 5" xfId="11" xr:uid="{00000000-0005-0000-0000-000008000000}"/>
    <cellStyle name="Millares 3 5 2" xfId="27" xr:uid="{AFCF3567-8E64-45BD-B4D0-56924A1A996E}"/>
    <cellStyle name="Millares 3 6" xfId="12" xr:uid="{00000000-0005-0000-0000-000009000000}"/>
    <cellStyle name="Millares 3 6 2" xfId="28" xr:uid="{21D89CCC-EC30-4C91-8B05-93D259E769E0}"/>
    <cellStyle name="Millares 3 7" xfId="13" xr:uid="{00000000-0005-0000-0000-00000A000000}"/>
    <cellStyle name="Millares 3 7 2" xfId="29" xr:uid="{035C760D-7719-4603-8DE1-BA1829763206}"/>
    <cellStyle name="Millares 3 8" xfId="14" xr:uid="{00000000-0005-0000-0000-00000B000000}"/>
    <cellStyle name="Millares 3 8 2" xfId="30" xr:uid="{0F398A39-8A0D-4AE1-B106-1EA9143E8448}"/>
    <cellStyle name="Millares 3 9" xfId="15" xr:uid="{00000000-0005-0000-0000-00000C000000}"/>
    <cellStyle name="Millares 3 9 2" xfId="31" xr:uid="{109E6F60-292B-4CC9-B4E9-CF9666C963DD}"/>
    <cellStyle name="Normal" xfId="0" builtinId="0"/>
    <cellStyle name="Normal 2" xfId="1" xr:uid="{00000000-0005-0000-0000-00000E000000}"/>
    <cellStyle name="Normal 3" xfId="16" xr:uid="{00000000-0005-0000-0000-00000F000000}"/>
    <cellStyle name="Normal 3 2" xfId="32" xr:uid="{50AAE1AF-72DC-40C0-BD2F-1DFA7351B466}"/>
    <cellStyle name="Normal 4" xfId="2" xr:uid="{00000000-0005-0000-0000-000010000000}"/>
    <cellStyle name="Normal 4 2" xfId="20" xr:uid="{943A3C1A-C501-42AF-9DD0-20724C096B7D}"/>
    <cellStyle name="Normal 5" xfId="18" xr:uid="{00000000-0005-0000-0000-000011000000}"/>
    <cellStyle name="Normal 6" xfId="33" xr:uid="{79B7BD7C-3A29-4ADA-A2C9-0AD11634E0B8}"/>
    <cellStyle name="Porcentaje" xfId="34" builtinId="5"/>
    <cellStyle name="Porcentaje 2" xfId="19" xr:uid="{7A8718AE-F1BD-4071-8E67-201CEE4F606F}"/>
    <cellStyle name="Porcentual 2" xfId="17" xr:uid="{00000000-0005-0000-0000-000013000000}"/>
  </cellStyles>
  <dxfs count="40">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ont>
        <color theme="0"/>
      </font>
    </dxf>
    <dxf>
      <font>
        <color theme="0"/>
      </font>
    </dxf>
    <dxf>
      <font>
        <color theme="0"/>
      </font>
    </dxf>
    <dxf>
      <font>
        <color theme="0"/>
      </font>
    </dxf>
    <dxf>
      <fill>
        <patternFill>
          <bgColor rgb="FFFFC000"/>
        </patternFill>
      </fill>
    </dxf>
    <dxf>
      <fill>
        <patternFill>
          <bgColor rgb="FFFFFD41"/>
        </patternFill>
      </fill>
    </dxf>
    <dxf>
      <fill>
        <patternFill>
          <bgColor rgb="FF92D050"/>
        </patternFill>
      </fill>
    </dxf>
    <dxf>
      <font>
        <color theme="0"/>
      </font>
      <fill>
        <patternFill>
          <bgColor rgb="FFFF2121"/>
        </patternFill>
      </fill>
    </dxf>
    <dxf>
      <font>
        <color theme="0"/>
      </font>
      <fill>
        <patternFill>
          <bgColor rgb="FFFF2121"/>
        </patternFill>
      </fill>
    </dxf>
    <dxf>
      <fill>
        <patternFill>
          <bgColor rgb="FFFFC000"/>
        </patternFill>
      </fill>
    </dxf>
    <dxf>
      <fill>
        <patternFill>
          <bgColor rgb="FFFFFD41"/>
        </patternFill>
      </fill>
    </dxf>
    <dxf>
      <fill>
        <patternFill>
          <bgColor rgb="FF92D050"/>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101"/>
      <color rgb="FFCCFFCC"/>
      <color rgb="FFFFFF99"/>
      <color rgb="FFFFE79B"/>
      <color rgb="FFFFFF00"/>
      <color rgb="FFFFFF66"/>
      <color rgb="FFFFD44B"/>
      <color rgb="FFCC0000"/>
      <color rgb="FFFFFD41"/>
      <color rgb="FFB9D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574401</xdr:colOff>
      <xdr:row>1</xdr:row>
      <xdr:rowOff>97631</xdr:rowOff>
    </xdr:from>
    <xdr:ext cx="1591188" cy="1178728"/>
    <xdr:pic>
      <xdr:nvPicPr>
        <xdr:cNvPr id="2" name="Imagen 1">
          <a:extLst>
            <a:ext uri="{FF2B5EF4-FFF2-40B4-BE49-F238E27FC236}">
              <a16:creationId xmlns:a16="http://schemas.microsoft.com/office/drawing/2014/main" id="{DEBE8616-1FE0-48F1-BDDB-86B1170A3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8714" y="264319"/>
          <a:ext cx="1591188" cy="1178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ujueta_ani_gov_co/Documents/09_PLAN%20ANUAL%20DE%20GESTI&#211;N_OCI/2023/02_Actividades%20del%20PAG/AP13_Seguimiento%20mapa%20de%20aseguramiento/Documentos%20de%20apoyo%20(DAFP)/DAFP/2020-10-20_Propuesta_estructura_l&#237;neas_defensa_ejemplos%20(2).xlsm?345DF2AA" TargetMode="External"/><Relationship Id="rId1" Type="http://schemas.openxmlformats.org/officeDocument/2006/relationships/externalLinkPath" Target="file:///\\345DF2AA\2020-10-20_Propuesta_estructura_l&#237;neas_defensa_ejemplos%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aldonado/Downloads/Matriz%20de%20Riesgos%20de%20Seguridad%20de%20la%20informacio&#769;n%20DAF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fajardo/Downloads/matriz_control_interno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uctura"/>
      <sheetName val="Diagnóstico_RR"/>
      <sheetName val="Formulas"/>
      <sheetName val="Segunda línea"/>
      <sheetName val="Mapa de Aseguramiento"/>
      <sheetName val="Hoja2"/>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CLO PHVA"/>
      <sheetName val="SEPG-F-007"/>
      <sheetName val="Mapa de riesgos"/>
      <sheetName val="SPG-F-012"/>
      <sheetName val="SPG-F-014"/>
      <sheetName val="MATRIZ DE CAMBIOS"/>
      <sheetName val="Fm-20 "/>
      <sheetName val="DB"/>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2B2EE-4058-4BCE-8716-35CEA1DE2E1E}">
  <dimension ref="A2:AB51"/>
  <sheetViews>
    <sheetView showGridLines="0" tabSelected="1" topLeftCell="A8" zoomScale="80" zoomScaleNormal="80" workbookViewId="0">
      <pane xSplit="3" ySplit="2" topLeftCell="Z23" activePane="bottomRight" state="frozen"/>
      <selection pane="topRight" activeCell="D8" sqref="D8"/>
      <selection pane="bottomLeft" activeCell="A10" sqref="A10"/>
      <selection pane="bottomRight" activeCell="AC23" sqref="AC23"/>
    </sheetView>
  </sheetViews>
  <sheetFormatPr baseColWidth="10" defaultColWidth="11.42578125" defaultRowHeight="12.75" x14ac:dyDescent="0.2"/>
  <cols>
    <col min="1" max="1" width="3.28515625" style="6" customWidth="1"/>
    <col min="2" max="2" width="8.7109375" style="8" customWidth="1"/>
    <col min="3" max="3" width="32.7109375" style="8" customWidth="1"/>
    <col min="4" max="4" width="48.7109375" style="8" customWidth="1"/>
    <col min="5" max="5" width="14.85546875" style="8" customWidth="1"/>
    <col min="6" max="6" width="35.7109375" style="8" customWidth="1"/>
    <col min="7" max="8" width="21.42578125" style="8" customWidth="1"/>
    <col min="9" max="9" width="22.42578125" style="8" customWidth="1"/>
    <col min="10" max="13" width="21.42578125" style="8" hidden="1" customWidth="1"/>
    <col min="14" max="14" width="47.28515625" style="8" customWidth="1"/>
    <col min="15" max="15" width="99" style="8" customWidth="1"/>
    <col min="16" max="16" width="46.140625" style="8" customWidth="1"/>
    <col min="17" max="17" width="20.85546875" style="8" customWidth="1"/>
    <col min="18" max="18" width="46.140625" style="8" customWidth="1"/>
    <col min="19" max="19" width="20.85546875" style="8" customWidth="1"/>
    <col min="20" max="20" width="46.140625" style="8" customWidth="1"/>
    <col min="21" max="21" width="20.85546875" style="8" customWidth="1"/>
    <col min="22" max="22" width="46.140625" style="8" customWidth="1"/>
    <col min="23" max="23" width="20.85546875" style="8" customWidth="1"/>
    <col min="24" max="24" width="17" style="8" customWidth="1"/>
    <col min="25" max="25" width="27" style="8" customWidth="1"/>
    <col min="26" max="26" width="56.28515625" style="8" customWidth="1"/>
    <col min="27" max="27" width="46.140625" style="8" customWidth="1"/>
    <col min="28" max="28" width="80.140625" style="6" customWidth="1"/>
    <col min="29" max="16384" width="11.42578125" style="6"/>
  </cols>
  <sheetData>
    <row r="2" spans="1:28" ht="50.25" customHeight="1" x14ac:dyDescent="0.2">
      <c r="A2" s="16"/>
      <c r="B2" s="22"/>
      <c r="D2" s="152" t="s">
        <v>0</v>
      </c>
      <c r="E2" s="152"/>
      <c r="F2" s="152"/>
      <c r="G2" s="152"/>
      <c r="H2" s="152"/>
      <c r="I2" s="152"/>
      <c r="J2" s="152"/>
      <c r="K2" s="152"/>
      <c r="L2" s="152"/>
      <c r="M2" s="152"/>
      <c r="N2" s="152"/>
      <c r="O2" s="152"/>
    </row>
    <row r="3" spans="1:28" ht="33" customHeight="1" x14ac:dyDescent="0.2">
      <c r="A3" s="16"/>
      <c r="B3" s="22"/>
      <c r="D3" s="153" t="s">
        <v>1</v>
      </c>
      <c r="E3" s="153"/>
      <c r="F3" s="153"/>
      <c r="G3" s="153"/>
      <c r="H3" s="153"/>
      <c r="I3" s="153"/>
      <c r="J3" s="153"/>
      <c r="K3" s="153"/>
      <c r="L3" s="153"/>
      <c r="M3" s="153"/>
      <c r="N3" s="153"/>
      <c r="O3" s="153"/>
    </row>
    <row r="4" spans="1:28" ht="27" customHeight="1" x14ac:dyDescent="0.35">
      <c r="A4" s="16"/>
      <c r="B4" s="22"/>
      <c r="D4" s="154" t="s">
        <v>2</v>
      </c>
      <c r="E4" s="155"/>
      <c r="F4" s="156"/>
      <c r="G4" s="159" t="s">
        <v>3</v>
      </c>
      <c r="H4" s="159"/>
      <c r="I4" s="159"/>
      <c r="J4" s="159"/>
      <c r="K4" s="160">
        <v>1</v>
      </c>
      <c r="L4" s="160"/>
      <c r="M4" s="157" t="s">
        <v>4</v>
      </c>
      <c r="N4" s="158"/>
      <c r="O4" s="26"/>
    </row>
    <row r="5" spans="1:28" s="9" customFormat="1" x14ac:dyDescent="0.2">
      <c r="A5" s="8"/>
      <c r="B5" s="8"/>
    </row>
    <row r="6" spans="1:28" s="8" customFormat="1" ht="11.25" customHeight="1" x14ac:dyDescent="0.2">
      <c r="C6" s="10"/>
      <c r="D6" s="11"/>
      <c r="E6" s="11"/>
      <c r="F6" s="11"/>
      <c r="G6" s="11"/>
      <c r="H6" s="11"/>
      <c r="I6" s="11"/>
      <c r="J6" s="11"/>
      <c r="K6" s="11"/>
      <c r="L6" s="11"/>
      <c r="M6" s="11"/>
      <c r="N6" s="11"/>
      <c r="O6" s="11"/>
      <c r="P6" s="11"/>
      <c r="Q6" s="11"/>
      <c r="R6" s="11"/>
      <c r="S6" s="11"/>
      <c r="T6" s="11"/>
      <c r="U6" s="11"/>
      <c r="V6" s="11"/>
      <c r="W6" s="11"/>
      <c r="X6" s="11"/>
      <c r="Y6" s="11"/>
      <c r="Z6" s="11"/>
      <c r="AA6" s="11"/>
    </row>
    <row r="7" spans="1:28" customFormat="1" ht="12.75" customHeight="1" x14ac:dyDescent="0.2"/>
    <row r="8" spans="1:28" ht="39" customHeight="1" x14ac:dyDescent="0.2">
      <c r="B8"/>
      <c r="C8" s="36" t="s">
        <v>5</v>
      </c>
      <c r="D8" s="140" t="s">
        <v>6</v>
      </c>
      <c r="E8" s="140"/>
      <c r="F8" s="140"/>
      <c r="G8" s="140" t="s">
        <v>7</v>
      </c>
      <c r="H8" s="140"/>
      <c r="I8" s="140"/>
      <c r="J8" s="140"/>
      <c r="K8" s="140"/>
      <c r="L8" s="140"/>
      <c r="M8" s="140"/>
      <c r="N8" s="140"/>
      <c r="O8" s="140"/>
      <c r="P8" s="140" t="s">
        <v>8</v>
      </c>
      <c r="Q8" s="140"/>
      <c r="R8" s="140"/>
      <c r="S8" s="140"/>
      <c r="T8" s="140"/>
      <c r="U8" s="140"/>
      <c r="V8" s="140"/>
      <c r="W8" s="140"/>
      <c r="X8" s="140"/>
      <c r="Y8" s="140" t="s">
        <v>9</v>
      </c>
      <c r="Z8" s="141" t="s">
        <v>10</v>
      </c>
      <c r="AA8" s="139" t="s">
        <v>11</v>
      </c>
      <c r="AB8" s="123" t="s">
        <v>12</v>
      </c>
    </row>
    <row r="9" spans="1:28" ht="72.75" customHeight="1" x14ac:dyDescent="0.2">
      <c r="B9" s="13" t="s">
        <v>13</v>
      </c>
      <c r="C9" s="13" t="s">
        <v>14</v>
      </c>
      <c r="D9" s="7" t="s">
        <v>15</v>
      </c>
      <c r="E9" s="7" t="s">
        <v>16</v>
      </c>
      <c r="F9" s="7" t="s">
        <v>17</v>
      </c>
      <c r="G9" s="29" t="s">
        <v>18</v>
      </c>
      <c r="H9" s="29" t="s">
        <v>19</v>
      </c>
      <c r="I9" s="29" t="s">
        <v>20</v>
      </c>
      <c r="J9" s="12" t="s">
        <v>21</v>
      </c>
      <c r="K9" s="12" t="s">
        <v>22</v>
      </c>
      <c r="L9" s="12" t="s">
        <v>23</v>
      </c>
      <c r="M9" s="12" t="s">
        <v>24</v>
      </c>
      <c r="N9" s="29" t="s">
        <v>25</v>
      </c>
      <c r="O9" s="29" t="s">
        <v>26</v>
      </c>
      <c r="P9" s="27" t="s">
        <v>27</v>
      </c>
      <c r="Q9" s="34" t="s">
        <v>28</v>
      </c>
      <c r="R9" s="27" t="s">
        <v>29</v>
      </c>
      <c r="S9" s="34" t="s">
        <v>30</v>
      </c>
      <c r="T9" s="27" t="s">
        <v>31</v>
      </c>
      <c r="U9" s="34" t="s">
        <v>30</v>
      </c>
      <c r="V9" s="27" t="s">
        <v>32</v>
      </c>
      <c r="W9" s="34" t="s">
        <v>28</v>
      </c>
      <c r="X9" s="40" t="s">
        <v>33</v>
      </c>
      <c r="Y9" s="140"/>
      <c r="Z9" s="141"/>
      <c r="AA9" s="139"/>
      <c r="AB9" s="124"/>
    </row>
    <row r="10" spans="1:28" s="15" customFormat="1" ht="176.25" customHeight="1" x14ac:dyDescent="0.25">
      <c r="B10" s="25">
        <v>1</v>
      </c>
      <c r="C10" s="75" t="s">
        <v>34</v>
      </c>
      <c r="D10" s="25" t="s">
        <v>35</v>
      </c>
      <c r="E10" s="31" t="s">
        <v>36</v>
      </c>
      <c r="F10" s="30" t="s">
        <v>37</v>
      </c>
      <c r="G10" s="25" t="s">
        <v>38</v>
      </c>
      <c r="H10" s="25" t="s">
        <v>39</v>
      </c>
      <c r="I10" s="25" t="s">
        <v>40</v>
      </c>
      <c r="J10" s="25" t="s">
        <v>41</v>
      </c>
      <c r="K10" s="25" t="s">
        <v>41</v>
      </c>
      <c r="L10" s="25" t="s">
        <v>41</v>
      </c>
      <c r="M10" s="42" t="str">
        <f t="shared" ref="M10:M37" si="0">IF(COUNTIF(J10:L10,"SI")=3,"Segunda Línea de Defensa",IF(COUNTIF(J10:L10,"SI")=2,"Primera Línea de Defensa",IF(COUNTIF(J10:L10,"SI")=1,"Primera Línea de Defensa"," ")))</f>
        <v>Segunda Línea de Defensa</v>
      </c>
      <c r="N10" s="43" t="s">
        <v>42</v>
      </c>
      <c r="O10" s="48" t="s">
        <v>43</v>
      </c>
      <c r="P10" s="25" t="s">
        <v>44</v>
      </c>
      <c r="Q10" s="33">
        <v>4</v>
      </c>
      <c r="R10" s="25" t="s">
        <v>45</v>
      </c>
      <c r="S10" s="33">
        <v>3</v>
      </c>
      <c r="T10" s="25" t="s">
        <v>46</v>
      </c>
      <c r="U10" s="33">
        <v>5</v>
      </c>
      <c r="V10" s="25" t="s">
        <v>47</v>
      </c>
      <c r="W10" s="33">
        <v>3</v>
      </c>
      <c r="X10" s="41">
        <f>(Q10*0.2)+(S10*0.3)+(U10*0.3)+(W10*0.2)</f>
        <v>3.8000000000000003</v>
      </c>
      <c r="Y10" s="28" t="str">
        <f t="shared" ref="Y10:Y37" si="1">IF(X10&lt;0.9," ",IF(X10&lt;3,"BAJO ASEGURAMIENTO",IF(X10&lt;4,"MEDIO ASEGURAMIENTO","ALTO ASEGURAMIENTO")))</f>
        <v>MEDIO ASEGURAMIENTO</v>
      </c>
      <c r="Z10" s="46" t="str">
        <f>IF(Y10="ALTO ASEGURAMIENTO",Datos!$K$3,IF(Y10="MEDIO ASEGURAMIENTO",Datos!$K$4,IF(Y10="BAJO ASEGURAMIENTO",Datos!$K$5," ")))</f>
        <v>La Oficina de Control Interno o quien haga sus veces deberá auditar y generar hallazgos y recomendaciones a la función de aseguramiento (2ª línea) para su mejora y evaluará los aspectos que considere relevantes de la 1ª línea de defensa.</v>
      </c>
      <c r="AA10" s="46" t="str">
        <f>IF(Y10="ALTO ASEGURAMIENTO",Datos!$K$8,IF(Y10="MEDIO ASEGURAMIENTO",Datos!$K$9,IF(Y10="BAJO ASEGURAMIENTO",Datos!$K$10," ")))</f>
        <v>Priorizar en su Plan Anual de Auditoría</v>
      </c>
      <c r="AB10" s="84" t="s">
        <v>286</v>
      </c>
    </row>
    <row r="11" spans="1:28" s="15" customFormat="1" ht="123.75" customHeight="1" x14ac:dyDescent="0.25">
      <c r="B11" s="94">
        <v>2</v>
      </c>
      <c r="C11" s="91" t="s">
        <v>48</v>
      </c>
      <c r="D11" s="94" t="s">
        <v>49</v>
      </c>
      <c r="E11" s="97" t="s">
        <v>50</v>
      </c>
      <c r="F11" s="97" t="s">
        <v>51</v>
      </c>
      <c r="G11" s="94" t="s">
        <v>38</v>
      </c>
      <c r="H11" s="94" t="s">
        <v>39</v>
      </c>
      <c r="I11" s="94" t="s">
        <v>40</v>
      </c>
      <c r="J11" s="94" t="s">
        <v>41</v>
      </c>
      <c r="K11" s="94" t="s">
        <v>41</v>
      </c>
      <c r="L11" s="94" t="s">
        <v>41</v>
      </c>
      <c r="M11" s="108" t="str">
        <f t="shared" si="0"/>
        <v>Segunda Línea de Defensa</v>
      </c>
      <c r="N11" s="85" t="s">
        <v>52</v>
      </c>
      <c r="O11" s="48" t="s">
        <v>53</v>
      </c>
      <c r="P11" s="25" t="s">
        <v>54</v>
      </c>
      <c r="Q11" s="33">
        <v>5</v>
      </c>
      <c r="R11" s="25" t="s">
        <v>55</v>
      </c>
      <c r="S11" s="33">
        <v>5</v>
      </c>
      <c r="T11" s="25" t="s">
        <v>46</v>
      </c>
      <c r="U11" s="33">
        <v>5</v>
      </c>
      <c r="V11" s="25" t="s">
        <v>56</v>
      </c>
      <c r="W11" s="33">
        <v>5</v>
      </c>
      <c r="X11" s="41">
        <f t="shared" ref="X11" si="2">(Q11*0.2)+(S11*0.3)+(U11*0.3)+(W11*0.2)</f>
        <v>5</v>
      </c>
      <c r="Y11" s="28" t="str">
        <f t="shared" si="1"/>
        <v>ALTO ASEGURAMIENTO</v>
      </c>
      <c r="Z11" s="46" t="str">
        <f>IF(Y11="ALTO ASEGURAMIENTO",Datos!$K$3,IF(Y11="MEDIO ASEGURAMIENTO",Datos!$K$4,IF(Y11="BAJO ASEGURAMIENTO",Datos!$K$5," ")))</f>
        <v>La Oficina de Control Interno o quien haga sus veces confiará en los resultados del aseguramiento de la 2ª línea y basado en sus informes, auditará la efectividad de dicha función, evitando evaluar los controles de la 1ª línea.</v>
      </c>
      <c r="AA11" s="46" t="str">
        <f>IF(Y11="ALTO ASEGURAMIENTO",Datos!$K$8,IF(Y11="MEDIO ASEGURAMIENTO",Datos!$K$9,IF(Y11="BAJO ASEGURAMIENTO",Datos!$K$10," ")))</f>
        <v>N/A</v>
      </c>
      <c r="AB11" s="136" t="s">
        <v>283</v>
      </c>
    </row>
    <row r="12" spans="1:28" s="15" customFormat="1" ht="172.5" customHeight="1" x14ac:dyDescent="0.25">
      <c r="B12" s="95"/>
      <c r="C12" s="93"/>
      <c r="D12" s="95"/>
      <c r="E12" s="98"/>
      <c r="F12" s="98"/>
      <c r="G12" s="96"/>
      <c r="H12" s="96"/>
      <c r="I12" s="96"/>
      <c r="J12" s="96"/>
      <c r="K12" s="96"/>
      <c r="L12" s="96"/>
      <c r="M12" s="110"/>
      <c r="N12" s="44" t="s">
        <v>57</v>
      </c>
      <c r="O12" s="48" t="s">
        <v>58</v>
      </c>
      <c r="P12" s="25" t="s">
        <v>59</v>
      </c>
      <c r="Q12" s="33">
        <v>5</v>
      </c>
      <c r="R12" s="25" t="s">
        <v>60</v>
      </c>
      <c r="S12" s="33">
        <v>5</v>
      </c>
      <c r="T12" s="25" t="s">
        <v>46</v>
      </c>
      <c r="U12" s="33">
        <v>5</v>
      </c>
      <c r="V12" s="25" t="s">
        <v>284</v>
      </c>
      <c r="W12" s="33">
        <v>5</v>
      </c>
      <c r="X12" s="41">
        <f t="shared" ref="X12:X13" si="3">(Q12*0.2)+(S12*0.3)+(U12*0.3)+(W12*0.2)</f>
        <v>5</v>
      </c>
      <c r="Y12" s="28" t="str">
        <f t="shared" ref="Y12:Y13" si="4">IF(X12&lt;0.9," ",IF(X12&lt;3,"BAJO ASEGURAMIENTO",IF(X12&lt;4,"MEDIO ASEGURAMIENTO","ALTO ASEGURAMIENTO")))</f>
        <v>ALTO ASEGURAMIENTO</v>
      </c>
      <c r="Z12" s="46" t="str">
        <f>IF(Y12="ALTO ASEGURAMIENTO",Datos!$K$3,IF(Y12="MEDIO ASEGURAMIENTO",Datos!$K$4,IF(Y12="BAJO ASEGURAMIENTO",Datos!$K$5," ")))</f>
        <v>La Oficina de Control Interno o quien haga sus veces confiará en los resultados del aseguramiento de la 2ª línea y basado en sus informes, auditará la efectividad de dicha función, evitando evaluar los controles de la 1ª línea.</v>
      </c>
      <c r="AA12" s="46" t="str">
        <f>IF(Y12="ALTO ASEGURAMIENTO",Datos!$K$8,IF(Y12="MEDIO ASEGURAMIENTO",Datos!$K$9,IF(Y12="BAJO ASEGURAMIENTO",Datos!$K$10," ")))</f>
        <v>N/A</v>
      </c>
      <c r="AB12" s="137"/>
    </row>
    <row r="13" spans="1:28" s="15" customFormat="1" ht="133.5" customHeight="1" x14ac:dyDescent="0.25">
      <c r="B13" s="95"/>
      <c r="C13" s="92" t="s">
        <v>61</v>
      </c>
      <c r="D13" s="95" t="s">
        <v>62</v>
      </c>
      <c r="E13" s="98"/>
      <c r="F13" s="98"/>
      <c r="G13" s="94" t="s">
        <v>63</v>
      </c>
      <c r="H13" s="94" t="s">
        <v>39</v>
      </c>
      <c r="I13" s="94" t="s">
        <v>64</v>
      </c>
      <c r="J13" s="94" t="s">
        <v>41</v>
      </c>
      <c r="K13" s="94" t="s">
        <v>41</v>
      </c>
      <c r="L13" s="94" t="s">
        <v>41</v>
      </c>
      <c r="M13" s="108" t="str">
        <f t="shared" ref="M13" si="5">IF(COUNTIF(J13:L13,"SI")=3,"Segunda Línea de Defensa",IF(COUNTIF(J13:L13,"SI")=2,"Primera Línea de Defensa",IF(COUNTIF(J13:L13,"SI")=1,"Primera Línea de Defensa"," ")))</f>
        <v>Segunda Línea de Defensa</v>
      </c>
      <c r="N13" s="44" t="s">
        <v>65</v>
      </c>
      <c r="O13" s="48" t="s">
        <v>66</v>
      </c>
      <c r="P13" s="25" t="s">
        <v>67</v>
      </c>
      <c r="Q13" s="33">
        <v>2</v>
      </c>
      <c r="R13" s="25" t="s">
        <v>68</v>
      </c>
      <c r="S13" s="33">
        <v>1</v>
      </c>
      <c r="T13" s="25" t="s">
        <v>46</v>
      </c>
      <c r="U13" s="33">
        <v>5</v>
      </c>
      <c r="V13" s="25" t="s">
        <v>69</v>
      </c>
      <c r="W13" s="33">
        <v>1</v>
      </c>
      <c r="X13" s="41">
        <f t="shared" si="3"/>
        <v>2.4000000000000004</v>
      </c>
      <c r="Y13" s="28" t="str">
        <f t="shared" si="4"/>
        <v>BAJO ASEGURAMIENTO</v>
      </c>
      <c r="Z13" s="46" t="str">
        <f>IF(Y13="ALTO ASEGURAMIENTO",Datos!$K$3,IF(Y13="MEDIO ASEGURAMIENTO",Datos!$K$4,IF(Y13="BAJO ASEGURAMIENTO",Datos!$K$5," ")))</f>
        <v>La Oficina de Control Interno o quien haga sus veces deberá auditar y generar hallazgos y recomendaciones a la función de aseguramiento para su mejora y evaluará los controles de 1ª línea de defensa que corresponderían a la 2ª línea de defensa.</v>
      </c>
      <c r="AA13" s="46" t="str">
        <f>IF(Y13="ALTO ASEGURAMIENTO",Datos!$K$8,IF(Y13="MEDIO ASEGURAMIENTO",Datos!$K$9,IF(Y13="BAJO ASEGURAMIENTO",Datos!$K$10," ")))</f>
        <v>Priorizar en su Plan Anual de Auditoría</v>
      </c>
      <c r="AB13" s="125" t="s">
        <v>285</v>
      </c>
    </row>
    <row r="14" spans="1:28" s="15" customFormat="1" ht="159.94999999999999" customHeight="1" x14ac:dyDescent="0.25">
      <c r="B14" s="96"/>
      <c r="C14" s="93"/>
      <c r="D14" s="96"/>
      <c r="E14" s="144"/>
      <c r="F14" s="144"/>
      <c r="G14" s="96"/>
      <c r="H14" s="96"/>
      <c r="I14" s="96"/>
      <c r="J14" s="96"/>
      <c r="K14" s="96"/>
      <c r="L14" s="96"/>
      <c r="M14" s="110"/>
      <c r="N14" s="44" t="s">
        <v>70</v>
      </c>
      <c r="O14" s="48" t="s">
        <v>71</v>
      </c>
      <c r="P14" s="25" t="s">
        <v>72</v>
      </c>
      <c r="Q14" s="33">
        <v>2</v>
      </c>
      <c r="R14" s="25" t="s">
        <v>73</v>
      </c>
      <c r="S14" s="33">
        <v>1</v>
      </c>
      <c r="T14" s="25" t="s">
        <v>46</v>
      </c>
      <c r="U14" s="33">
        <v>5</v>
      </c>
      <c r="V14" s="25" t="s">
        <v>69</v>
      </c>
      <c r="W14" s="33">
        <v>1</v>
      </c>
      <c r="X14" s="41">
        <f t="shared" ref="X14:X37" si="6">(Q14*0.2)+(S14*0.3)+(U14*0.3)+(W14*0.2)</f>
        <v>2.4000000000000004</v>
      </c>
      <c r="Y14" s="28" t="str">
        <f t="shared" si="1"/>
        <v>BAJO ASEGURAMIENTO</v>
      </c>
      <c r="Z14" s="46" t="str">
        <f>IF(Y14="ALTO ASEGURAMIENTO",Datos!$K$3,IF(Y14="MEDIO ASEGURAMIENTO",Datos!$K$4,IF(Y14="BAJO ASEGURAMIENTO",Datos!$K$5," ")))</f>
        <v>La Oficina de Control Interno o quien haga sus veces deberá auditar y generar hallazgos y recomendaciones a la función de aseguramiento para su mejora y evaluará los controles de 1ª línea de defensa que corresponderían a la 2ª línea de defensa.</v>
      </c>
      <c r="AA14" s="46" t="str">
        <f>IF(Y14="ALTO ASEGURAMIENTO",Datos!$K$8,IF(Y14="MEDIO ASEGURAMIENTO",Datos!$K$9,IF(Y14="BAJO ASEGURAMIENTO",Datos!$K$10," ")))</f>
        <v>Priorizar en su Plan Anual de Auditoría</v>
      </c>
      <c r="AB14" s="126"/>
    </row>
    <row r="15" spans="1:28" s="15" customFormat="1" ht="213" customHeight="1" x14ac:dyDescent="0.25">
      <c r="B15" s="94">
        <v>3</v>
      </c>
      <c r="C15" s="91" t="s">
        <v>74</v>
      </c>
      <c r="D15" s="94" t="s">
        <v>75</v>
      </c>
      <c r="E15" s="97" t="s">
        <v>76</v>
      </c>
      <c r="F15" s="97" t="s">
        <v>51</v>
      </c>
      <c r="G15" s="94" t="s">
        <v>77</v>
      </c>
      <c r="H15" s="94" t="s">
        <v>78</v>
      </c>
      <c r="I15" s="94" t="s">
        <v>79</v>
      </c>
      <c r="J15" s="94" t="s">
        <v>41</v>
      </c>
      <c r="K15" s="94" t="s">
        <v>41</v>
      </c>
      <c r="L15" s="94" t="s">
        <v>41</v>
      </c>
      <c r="M15" s="94" t="str">
        <f t="shared" ref="M15" si="7">IF(COUNTIF(J15:L15,"SI")=3,"Segunda Línea de Defensa",IF(COUNTIF(J15:L15,"SI")=2,"Primera Línea de Defensa",IF(COUNTIF(J15:L15,"SI")=1,"Primera Línea de Defensa"," ")))</f>
        <v>Segunda Línea de Defensa</v>
      </c>
      <c r="N15" s="79" t="s">
        <v>80</v>
      </c>
      <c r="O15" s="47" t="s">
        <v>81</v>
      </c>
      <c r="P15" s="25" t="s">
        <v>82</v>
      </c>
      <c r="Q15" s="33">
        <v>5</v>
      </c>
      <c r="R15" s="25" t="s">
        <v>83</v>
      </c>
      <c r="S15" s="33">
        <v>5</v>
      </c>
      <c r="T15" s="25" t="s">
        <v>84</v>
      </c>
      <c r="U15" s="33">
        <v>5</v>
      </c>
      <c r="V15" s="25" t="s">
        <v>85</v>
      </c>
      <c r="W15" s="33">
        <v>4</v>
      </c>
      <c r="X15" s="41">
        <f t="shared" ref="X15" si="8">(Q15*0.2)+(S15*0.3)+(U15*0.3)+(W15*0.2)</f>
        <v>4.8</v>
      </c>
      <c r="Y15" s="28" t="str">
        <f t="shared" ref="Y15" si="9">IF(X15&lt;0.9," ",IF(X15&lt;3,"BAJO ASEGURAMIENTO",IF(X15&lt;4,"MEDIO ASEGURAMIENTO","ALTO ASEGURAMIENTO")))</f>
        <v>ALTO ASEGURAMIENTO</v>
      </c>
      <c r="Z15" s="46" t="str">
        <f>IF(Y15="ALTO ASEGURAMIENTO",Datos!$K$3,IF(Y15="MEDIO ASEGURAMIENTO",Datos!$K$4,IF(Y15="BAJO ASEGURAMIENTO",Datos!$K$5," ")))</f>
        <v>La Oficina de Control Interno o quien haga sus veces confiará en los resultados del aseguramiento de la 2ª línea y basado en sus informes, auditará la efectividad de dicha función, evitando evaluar los controles de la 1ª línea.</v>
      </c>
      <c r="AA15" s="46" t="str">
        <f>IF(Y15="ALTO ASEGURAMIENTO",Datos!$K$8,IF(Y15="MEDIO ASEGURAMIENTO",Datos!$K$9,IF(Y15="BAJO ASEGURAMIENTO",Datos!$K$10," ")))</f>
        <v>N/A</v>
      </c>
      <c r="AB15" s="136" t="s">
        <v>294</v>
      </c>
    </row>
    <row r="16" spans="1:28" s="15" customFormat="1" ht="118.5" customHeight="1" x14ac:dyDescent="0.25">
      <c r="B16" s="95"/>
      <c r="C16" s="92"/>
      <c r="D16" s="95"/>
      <c r="E16" s="98"/>
      <c r="F16" s="98"/>
      <c r="G16" s="95"/>
      <c r="H16" s="95"/>
      <c r="I16" s="95"/>
      <c r="J16" s="95"/>
      <c r="K16" s="95"/>
      <c r="L16" s="95"/>
      <c r="M16" s="95"/>
      <c r="N16" s="79" t="s">
        <v>86</v>
      </c>
      <c r="O16" s="47" t="s">
        <v>87</v>
      </c>
      <c r="P16" s="25" t="s">
        <v>82</v>
      </c>
      <c r="Q16" s="33">
        <v>5</v>
      </c>
      <c r="R16" s="25" t="s">
        <v>88</v>
      </c>
      <c r="S16" s="33">
        <v>3</v>
      </c>
      <c r="T16" s="25" t="s">
        <v>84</v>
      </c>
      <c r="U16" s="33">
        <v>5</v>
      </c>
      <c r="V16" s="25" t="s">
        <v>89</v>
      </c>
      <c r="W16" s="33">
        <v>3</v>
      </c>
      <c r="X16" s="41">
        <f t="shared" si="6"/>
        <v>4</v>
      </c>
      <c r="Y16" s="28" t="str">
        <f t="shared" si="1"/>
        <v>ALTO ASEGURAMIENTO</v>
      </c>
      <c r="Z16" s="46" t="str">
        <f>IF(Y16="ALTO ASEGURAMIENTO",Datos!$K$3,IF(Y16="MEDIO ASEGURAMIENTO",Datos!$K$4,IF(Y16="BAJO ASEGURAMIENTO",Datos!$K$5," ")))</f>
        <v>La Oficina de Control Interno o quien haga sus veces confiará en los resultados del aseguramiento de la 2ª línea y basado en sus informes, auditará la efectividad de dicha función, evitando evaluar los controles de la 1ª línea.</v>
      </c>
      <c r="AA16" s="46" t="str">
        <f>IF(Y16="ALTO ASEGURAMIENTO",Datos!$K$8,IF(Y16="MEDIO ASEGURAMIENTO",Datos!$K$9,IF(Y16="BAJO ASEGURAMIENTO",Datos!$K$10," ")))</f>
        <v>N/A</v>
      </c>
      <c r="AB16" s="191"/>
    </row>
    <row r="17" spans="2:28" s="15" customFormat="1" ht="105" customHeight="1" x14ac:dyDescent="0.25">
      <c r="B17" s="95"/>
      <c r="C17" s="92"/>
      <c r="D17" s="95"/>
      <c r="E17" s="98"/>
      <c r="F17" s="98"/>
      <c r="G17" s="95"/>
      <c r="H17" s="95"/>
      <c r="I17" s="95"/>
      <c r="J17" s="95"/>
      <c r="K17" s="95"/>
      <c r="L17" s="95"/>
      <c r="M17" s="95"/>
      <c r="N17" s="79" t="s">
        <v>90</v>
      </c>
      <c r="O17" s="47" t="s">
        <v>91</v>
      </c>
      <c r="P17" s="25" t="s">
        <v>82</v>
      </c>
      <c r="Q17" s="33">
        <v>5</v>
      </c>
      <c r="R17" s="25" t="s">
        <v>92</v>
      </c>
      <c r="S17" s="33">
        <v>4</v>
      </c>
      <c r="T17" s="25" t="s">
        <v>84</v>
      </c>
      <c r="U17" s="33">
        <v>5</v>
      </c>
      <c r="V17" s="25" t="s">
        <v>93</v>
      </c>
      <c r="W17" s="33">
        <v>5</v>
      </c>
      <c r="X17" s="41">
        <f t="shared" si="6"/>
        <v>4.7</v>
      </c>
      <c r="Y17" s="28" t="str">
        <f t="shared" si="1"/>
        <v>ALTO ASEGURAMIENTO</v>
      </c>
      <c r="Z17" s="46" t="str">
        <f>IF(Y17="ALTO ASEGURAMIENTO",Datos!$K$3,IF(Y17="MEDIO ASEGURAMIENTO",Datos!$K$4,IF(Y17="BAJO ASEGURAMIENTO",Datos!$K$5," ")))</f>
        <v>La Oficina de Control Interno o quien haga sus veces confiará en los resultados del aseguramiento de la 2ª línea y basado en sus informes, auditará la efectividad de dicha función, evitando evaluar los controles de la 1ª línea.</v>
      </c>
      <c r="AA17" s="46" t="str">
        <f>IF(Y17="ALTO ASEGURAMIENTO",Datos!$K$8,IF(Y17="MEDIO ASEGURAMIENTO",Datos!$K$9,IF(Y17="BAJO ASEGURAMIENTO",Datos!$K$10," ")))</f>
        <v>N/A</v>
      </c>
      <c r="AB17" s="191"/>
    </row>
    <row r="18" spans="2:28" s="15" customFormat="1" ht="110.25" customHeight="1" x14ac:dyDescent="0.25">
      <c r="B18" s="95"/>
      <c r="C18" s="92"/>
      <c r="D18" s="95"/>
      <c r="E18" s="98"/>
      <c r="F18" s="98"/>
      <c r="G18" s="95"/>
      <c r="H18" s="95"/>
      <c r="I18" s="95"/>
      <c r="J18" s="95"/>
      <c r="K18" s="95"/>
      <c r="L18" s="95"/>
      <c r="M18" s="95"/>
      <c r="N18" s="79" t="s">
        <v>94</v>
      </c>
      <c r="O18" s="47" t="s">
        <v>95</v>
      </c>
      <c r="P18" s="25" t="s">
        <v>82</v>
      </c>
      <c r="Q18" s="33">
        <v>5</v>
      </c>
      <c r="R18" s="25" t="s">
        <v>96</v>
      </c>
      <c r="S18" s="33">
        <v>5</v>
      </c>
      <c r="T18" s="25" t="s">
        <v>84</v>
      </c>
      <c r="U18" s="33">
        <v>5</v>
      </c>
      <c r="V18" s="25" t="s">
        <v>293</v>
      </c>
      <c r="W18" s="33">
        <v>4</v>
      </c>
      <c r="X18" s="41">
        <f t="shared" si="6"/>
        <v>4.8</v>
      </c>
      <c r="Y18" s="28" t="str">
        <f t="shared" si="1"/>
        <v>ALTO ASEGURAMIENTO</v>
      </c>
      <c r="Z18" s="46" t="str">
        <f>IF(Y18="ALTO ASEGURAMIENTO",Datos!$K$3,IF(Y18="MEDIO ASEGURAMIENTO",Datos!$K$4,IF(Y18="BAJO ASEGURAMIENTO",Datos!$K$5," ")))</f>
        <v>La Oficina de Control Interno o quien haga sus veces confiará en los resultados del aseguramiento de la 2ª línea y basado en sus informes, auditará la efectividad de dicha función, evitando evaluar los controles de la 1ª línea.</v>
      </c>
      <c r="AA18" s="46" t="str">
        <f>IF(Y18="ALTO ASEGURAMIENTO",Datos!$K$8,IF(Y18="MEDIO ASEGURAMIENTO",Datos!$K$9,IF(Y18="BAJO ASEGURAMIENTO",Datos!$K$10," ")))</f>
        <v>N/A</v>
      </c>
      <c r="AB18" s="191"/>
    </row>
    <row r="19" spans="2:28" s="15" customFormat="1" ht="106.5" customHeight="1" x14ac:dyDescent="0.25">
      <c r="B19" s="95"/>
      <c r="C19" s="92"/>
      <c r="D19" s="95"/>
      <c r="E19" s="98"/>
      <c r="F19" s="98"/>
      <c r="G19" s="95"/>
      <c r="H19" s="95"/>
      <c r="I19" s="95"/>
      <c r="J19" s="95"/>
      <c r="K19" s="95"/>
      <c r="L19" s="95"/>
      <c r="M19" s="95"/>
      <c r="N19" s="79" t="s">
        <v>97</v>
      </c>
      <c r="O19" s="47" t="s">
        <v>98</v>
      </c>
      <c r="P19" s="25" t="s">
        <v>82</v>
      </c>
      <c r="Q19" s="33">
        <v>5</v>
      </c>
      <c r="R19" s="25" t="s">
        <v>291</v>
      </c>
      <c r="S19" s="33">
        <v>5</v>
      </c>
      <c r="T19" s="25" t="s">
        <v>84</v>
      </c>
      <c r="U19" s="33">
        <v>5</v>
      </c>
      <c r="V19" s="25" t="s">
        <v>290</v>
      </c>
      <c r="W19" s="33">
        <v>4</v>
      </c>
      <c r="X19" s="41">
        <f t="shared" ref="X19" si="10">(Q19*0.2)+(S19*0.3)+(U19*0.3)+(W19*0.2)</f>
        <v>4.8</v>
      </c>
      <c r="Y19" s="28" t="str">
        <f t="shared" ref="Y19" si="11">IF(X19&lt;0.9," ",IF(X19&lt;3,"BAJO ASEGURAMIENTO",IF(X19&lt;4,"MEDIO ASEGURAMIENTO","ALTO ASEGURAMIENTO")))</f>
        <v>ALTO ASEGURAMIENTO</v>
      </c>
      <c r="Z19" s="46" t="str">
        <f>IF(Y19="ALTO ASEGURAMIENTO",Datos!$K$3,IF(Y19="MEDIO ASEGURAMIENTO",Datos!$K$4,IF(Y19="BAJO ASEGURAMIENTO",Datos!$K$5," ")))</f>
        <v>La Oficina de Control Interno o quien haga sus veces confiará en los resultados del aseguramiento de la 2ª línea y basado en sus informes, auditará la efectividad de dicha función, evitando evaluar los controles de la 1ª línea.</v>
      </c>
      <c r="AA19" s="46" t="str">
        <f>IF(Y19="ALTO ASEGURAMIENTO",Datos!$K$8,IF(Y19="MEDIO ASEGURAMIENTO",Datos!$K$9,IF(Y19="BAJO ASEGURAMIENTO",Datos!$K$10," ")))</f>
        <v>N/A</v>
      </c>
      <c r="AB19" s="138"/>
    </row>
    <row r="20" spans="2:28" s="15" customFormat="1" ht="105" customHeight="1" x14ac:dyDescent="0.25">
      <c r="B20" s="94">
        <v>4</v>
      </c>
      <c r="C20" s="91" t="s">
        <v>99</v>
      </c>
      <c r="D20" s="94" t="s">
        <v>100</v>
      </c>
      <c r="E20" s="97" t="s">
        <v>101</v>
      </c>
      <c r="F20" s="97" t="s">
        <v>37</v>
      </c>
      <c r="G20" s="94" t="s">
        <v>102</v>
      </c>
      <c r="H20" s="94" t="s">
        <v>103</v>
      </c>
      <c r="I20" s="94" t="s">
        <v>104</v>
      </c>
      <c r="J20" s="94" t="s">
        <v>41</v>
      </c>
      <c r="K20" s="94" t="s">
        <v>41</v>
      </c>
      <c r="L20" s="94" t="s">
        <v>41</v>
      </c>
      <c r="M20" s="108" t="str">
        <f t="shared" ref="M20" si="12">IF(COUNTIF(J20:L20,"SI")=3,"Segunda Línea de Defensa",IF(COUNTIF(J20:L20,"SI")=2,"Primera Línea de Defensa",IF(COUNTIF(J20:L20,"SI")=1,"Primera Línea de Defensa"," ")))</f>
        <v>Segunda Línea de Defensa</v>
      </c>
      <c r="N20" s="111" t="s">
        <v>105</v>
      </c>
      <c r="O20" s="47" t="s">
        <v>106</v>
      </c>
      <c r="P20" s="94" t="s">
        <v>107</v>
      </c>
      <c r="Q20" s="117">
        <v>3</v>
      </c>
      <c r="R20" s="94" t="s">
        <v>108</v>
      </c>
      <c r="S20" s="117">
        <v>2</v>
      </c>
      <c r="T20" s="94" t="s">
        <v>109</v>
      </c>
      <c r="U20" s="117">
        <v>5</v>
      </c>
      <c r="V20" s="94" t="s">
        <v>110</v>
      </c>
      <c r="W20" s="117">
        <v>3</v>
      </c>
      <c r="X20" s="119">
        <f t="shared" ref="X20" si="13">(Q20*0.2)+(S20*0.3)+(U20*0.3)+(W20*0.2)</f>
        <v>3.3000000000000003</v>
      </c>
      <c r="Y20" s="129" t="str">
        <f t="shared" ref="Y20" si="14">IF(X20&lt;0.9," ",IF(X20&lt;3,"BAJO ASEGURAMIENTO",IF(X20&lt;4,"MEDIO ASEGURAMIENTO","ALTO ASEGURAMIENTO")))</f>
        <v>MEDIO ASEGURAMIENTO</v>
      </c>
      <c r="Z20" s="131" t="str">
        <f>IF(Y20="ALTO ASEGURAMIENTO",Datos!$K$3,IF(Y20="MEDIO ASEGURAMIENTO",Datos!$K$4,IF(Y20="BAJO ASEGURAMIENTO",Datos!$K$5," ")))</f>
        <v>La Oficina de Control Interno o quien haga sus veces deberá auditar y generar hallazgos y recomendaciones a la función de aseguramiento (2ª línea) para su mejora y evaluará los aspectos que considere relevantes de la 1ª línea de defensa.</v>
      </c>
      <c r="AA20" s="131" t="str">
        <f>IF(Y20="ALTO ASEGURAMIENTO",Datos!$K$8,IF(Y20="MEDIO ASEGURAMIENTO",Datos!$K$9,IF(Y20="BAJO ASEGURAMIENTO",Datos!$K$10," ")))</f>
        <v>Priorizar en su Plan Anual de Auditoría</v>
      </c>
      <c r="AB20" s="136" t="s">
        <v>287</v>
      </c>
    </row>
    <row r="21" spans="2:28" s="15" customFormat="1" ht="93" customHeight="1" x14ac:dyDescent="0.25">
      <c r="B21" s="96"/>
      <c r="C21" s="93"/>
      <c r="D21" s="96"/>
      <c r="E21" s="144"/>
      <c r="F21" s="144"/>
      <c r="G21" s="96"/>
      <c r="H21" s="96"/>
      <c r="I21" s="96"/>
      <c r="J21" s="96"/>
      <c r="K21" s="96"/>
      <c r="L21" s="96"/>
      <c r="M21" s="110"/>
      <c r="N21" s="112"/>
      <c r="O21" s="47" t="s">
        <v>111</v>
      </c>
      <c r="P21" s="96"/>
      <c r="Q21" s="118"/>
      <c r="R21" s="96"/>
      <c r="S21" s="118"/>
      <c r="T21" s="96"/>
      <c r="U21" s="118"/>
      <c r="V21" s="96"/>
      <c r="W21" s="118"/>
      <c r="X21" s="120"/>
      <c r="Y21" s="130"/>
      <c r="Z21" s="132"/>
      <c r="AA21" s="132"/>
      <c r="AB21" s="138"/>
    </row>
    <row r="22" spans="2:28" s="15" customFormat="1" ht="190.5" customHeight="1" x14ac:dyDescent="0.25">
      <c r="B22" s="25">
        <v>5</v>
      </c>
      <c r="C22" s="75" t="s">
        <v>112</v>
      </c>
      <c r="D22" s="25" t="s">
        <v>113</v>
      </c>
      <c r="E22" s="31" t="s">
        <v>114</v>
      </c>
      <c r="F22" s="30" t="s">
        <v>51</v>
      </c>
      <c r="G22" s="25" t="s">
        <v>38</v>
      </c>
      <c r="H22" s="25" t="s">
        <v>39</v>
      </c>
      <c r="I22" s="25" t="s">
        <v>40</v>
      </c>
      <c r="J22" s="25" t="s">
        <v>41</v>
      </c>
      <c r="K22" s="25" t="s">
        <v>41</v>
      </c>
      <c r="L22" s="25" t="s">
        <v>41</v>
      </c>
      <c r="M22" s="42" t="str">
        <f t="shared" si="0"/>
        <v>Segunda Línea de Defensa</v>
      </c>
      <c r="N22" s="43" t="s">
        <v>115</v>
      </c>
      <c r="O22" s="48" t="s">
        <v>116</v>
      </c>
      <c r="P22" s="25" t="s">
        <v>117</v>
      </c>
      <c r="Q22" s="33">
        <v>5</v>
      </c>
      <c r="R22" s="25" t="s">
        <v>118</v>
      </c>
      <c r="S22" s="33">
        <v>4</v>
      </c>
      <c r="T22" s="25" t="s">
        <v>119</v>
      </c>
      <c r="U22" s="33">
        <v>5</v>
      </c>
      <c r="V22" s="25" t="s">
        <v>120</v>
      </c>
      <c r="W22" s="33">
        <v>5</v>
      </c>
      <c r="X22" s="41">
        <f t="shared" si="6"/>
        <v>4.7</v>
      </c>
      <c r="Y22" s="28" t="str">
        <f t="shared" si="1"/>
        <v>ALTO ASEGURAMIENTO</v>
      </c>
      <c r="Z22" s="46" t="str">
        <f>IF(Y22="ALTO ASEGURAMIENTO",Datos!$K$3,IF(Y22="MEDIO ASEGURAMIENTO",Datos!$K$4,IF(Y22="BAJO ASEGURAMIENTO",Datos!$K$5," ")))</f>
        <v>La Oficina de Control Interno o quien haga sus veces confiará en los resultados del aseguramiento de la 2ª línea y basado en sus informes, auditará la efectividad de dicha función, evitando evaluar los controles de la 1ª línea.</v>
      </c>
      <c r="AA22" s="46" t="str">
        <f>IF(Y22="ALTO ASEGURAMIENTO",Datos!$K$8,IF(Y22="MEDIO ASEGURAMIENTO",Datos!$K$9,IF(Y22="BAJO ASEGURAMIENTO",Datos!$K$10," ")))</f>
        <v>N/A</v>
      </c>
      <c r="AB22" s="74"/>
    </row>
    <row r="23" spans="2:28" s="15" customFormat="1" ht="143.25" customHeight="1" x14ac:dyDescent="0.25">
      <c r="B23" s="94">
        <v>6</v>
      </c>
      <c r="C23" s="91" t="s">
        <v>121</v>
      </c>
      <c r="D23" s="185" t="s">
        <v>122</v>
      </c>
      <c r="E23" s="97" t="s">
        <v>123</v>
      </c>
      <c r="F23" s="97" t="s">
        <v>37</v>
      </c>
      <c r="G23" s="94" t="s">
        <v>102</v>
      </c>
      <c r="H23" s="70" t="s">
        <v>39</v>
      </c>
      <c r="I23" s="70" t="s">
        <v>40</v>
      </c>
      <c r="J23" s="94" t="s">
        <v>41</v>
      </c>
      <c r="K23" s="94" t="s">
        <v>41</v>
      </c>
      <c r="L23" s="94" t="s">
        <v>41</v>
      </c>
      <c r="M23" s="108" t="str">
        <f t="shared" si="0"/>
        <v>Segunda Línea de Defensa</v>
      </c>
      <c r="N23" s="116" t="s">
        <v>124</v>
      </c>
      <c r="O23" s="48" t="s">
        <v>125</v>
      </c>
      <c r="P23" s="149" t="s">
        <v>82</v>
      </c>
      <c r="Q23" s="117">
        <v>5</v>
      </c>
      <c r="R23" s="94" t="s">
        <v>126</v>
      </c>
      <c r="S23" s="117">
        <v>5</v>
      </c>
      <c r="T23" s="94" t="s">
        <v>127</v>
      </c>
      <c r="U23" s="117">
        <v>5</v>
      </c>
      <c r="V23" s="94" t="s">
        <v>128</v>
      </c>
      <c r="W23" s="117">
        <v>5</v>
      </c>
      <c r="X23" s="119">
        <f t="shared" si="6"/>
        <v>5</v>
      </c>
      <c r="Y23" s="129" t="str">
        <f t="shared" si="1"/>
        <v>ALTO ASEGURAMIENTO</v>
      </c>
      <c r="Z23" s="131" t="str">
        <f>IF(Y23="ALTO ASEGURAMIENTO",Datos!$K$3,IF(Y23="MEDIO ASEGURAMIENTO",Datos!$K$4,IF(Y23="BAJO ASEGURAMIENTO",Datos!$K$5," ")))</f>
        <v>La Oficina de Control Interno o quien haga sus veces confiará en los resultados del aseguramiento de la 2ª línea y basado en sus informes, auditará la efectividad de dicha función, evitando evaluar los controles de la 1ª línea.</v>
      </c>
      <c r="AA23" s="131" t="str">
        <f>IF(Y23="ALTO ASEGURAMIENTO",Datos!$K$8,IF(Y23="MEDIO ASEGURAMIENTO",Datos!$K$9,IF(Y23="BAJO ASEGURAMIENTO",Datos!$K$10," ")))</f>
        <v>N/A</v>
      </c>
      <c r="AB23" s="136" t="s">
        <v>295</v>
      </c>
    </row>
    <row r="24" spans="2:28" s="15" customFormat="1" ht="143.25" customHeight="1" x14ac:dyDescent="0.25">
      <c r="B24" s="95"/>
      <c r="C24" s="92"/>
      <c r="D24" s="186"/>
      <c r="E24" s="98"/>
      <c r="F24" s="98"/>
      <c r="G24" s="95"/>
      <c r="H24" s="70" t="s">
        <v>39</v>
      </c>
      <c r="I24" s="70" t="s">
        <v>40</v>
      </c>
      <c r="J24" s="95"/>
      <c r="K24" s="95"/>
      <c r="L24" s="95"/>
      <c r="M24" s="109"/>
      <c r="N24" s="103"/>
      <c r="O24" s="48" t="s">
        <v>129</v>
      </c>
      <c r="P24" s="150"/>
      <c r="Q24" s="122"/>
      <c r="R24" s="95"/>
      <c r="S24" s="122"/>
      <c r="T24" s="95"/>
      <c r="U24" s="122"/>
      <c r="V24" s="95"/>
      <c r="W24" s="122"/>
      <c r="X24" s="121"/>
      <c r="Y24" s="134"/>
      <c r="Z24" s="135"/>
      <c r="AA24" s="135"/>
      <c r="AB24" s="191"/>
    </row>
    <row r="25" spans="2:28" s="15" customFormat="1" ht="117" customHeight="1" x14ac:dyDescent="0.25">
      <c r="B25" s="95"/>
      <c r="C25" s="92"/>
      <c r="D25" s="186"/>
      <c r="E25" s="98"/>
      <c r="F25" s="98"/>
      <c r="G25" s="95"/>
      <c r="H25" s="51" t="s">
        <v>78</v>
      </c>
      <c r="I25" s="51" t="s">
        <v>104</v>
      </c>
      <c r="J25" s="95"/>
      <c r="K25" s="95"/>
      <c r="L25" s="95"/>
      <c r="M25" s="109"/>
      <c r="N25" s="103"/>
      <c r="O25" s="48" t="s">
        <v>130</v>
      </c>
      <c r="P25" s="150"/>
      <c r="Q25" s="122"/>
      <c r="R25" s="95"/>
      <c r="S25" s="122"/>
      <c r="T25" s="95"/>
      <c r="U25" s="122"/>
      <c r="V25" s="95"/>
      <c r="W25" s="122"/>
      <c r="X25" s="121"/>
      <c r="Y25" s="134"/>
      <c r="Z25" s="135"/>
      <c r="AA25" s="135"/>
      <c r="AB25" s="191"/>
    </row>
    <row r="26" spans="2:28" s="15" customFormat="1" ht="117" customHeight="1" x14ac:dyDescent="0.25">
      <c r="B26" s="95"/>
      <c r="C26" s="92"/>
      <c r="D26" s="186"/>
      <c r="E26" s="98"/>
      <c r="F26" s="98"/>
      <c r="G26" s="95"/>
      <c r="H26" s="51" t="s">
        <v>78</v>
      </c>
      <c r="I26" s="51" t="s">
        <v>104</v>
      </c>
      <c r="J26" s="95"/>
      <c r="K26" s="95"/>
      <c r="L26" s="95"/>
      <c r="M26" s="109"/>
      <c r="N26" s="103"/>
      <c r="O26" s="48" t="s">
        <v>131</v>
      </c>
      <c r="P26" s="150"/>
      <c r="Q26" s="122"/>
      <c r="R26" s="95"/>
      <c r="S26" s="122"/>
      <c r="T26" s="95"/>
      <c r="U26" s="122"/>
      <c r="V26" s="95"/>
      <c r="W26" s="122"/>
      <c r="X26" s="121"/>
      <c r="Y26" s="134"/>
      <c r="Z26" s="135"/>
      <c r="AA26" s="135"/>
      <c r="AB26" s="191"/>
    </row>
    <row r="27" spans="2:28" s="15" customFormat="1" ht="117" customHeight="1" x14ac:dyDescent="0.25">
      <c r="B27" s="96"/>
      <c r="C27" s="93"/>
      <c r="D27" s="187"/>
      <c r="E27" s="144"/>
      <c r="F27" s="144"/>
      <c r="G27" s="96"/>
      <c r="H27" s="51" t="s">
        <v>78</v>
      </c>
      <c r="I27" s="51" t="s">
        <v>104</v>
      </c>
      <c r="J27" s="96"/>
      <c r="K27" s="96"/>
      <c r="L27" s="96"/>
      <c r="M27" s="110"/>
      <c r="N27" s="104"/>
      <c r="O27" s="48" t="s">
        <v>132</v>
      </c>
      <c r="P27" s="151"/>
      <c r="Q27" s="118"/>
      <c r="R27" s="96"/>
      <c r="S27" s="118"/>
      <c r="T27" s="96"/>
      <c r="U27" s="118"/>
      <c r="V27" s="96"/>
      <c r="W27" s="118"/>
      <c r="X27" s="120"/>
      <c r="Y27" s="130"/>
      <c r="Z27" s="132"/>
      <c r="AA27" s="132"/>
      <c r="AB27" s="138"/>
    </row>
    <row r="28" spans="2:28" s="15" customFormat="1" ht="251.25" customHeight="1" x14ac:dyDescent="0.25">
      <c r="B28" s="49">
        <v>7</v>
      </c>
      <c r="C28" s="78" t="s">
        <v>133</v>
      </c>
      <c r="D28" s="51" t="s">
        <v>134</v>
      </c>
      <c r="E28" s="30" t="s">
        <v>135</v>
      </c>
      <c r="F28" s="30" t="s">
        <v>51</v>
      </c>
      <c r="G28" s="49" t="s">
        <v>63</v>
      </c>
      <c r="H28" s="49" t="s">
        <v>39</v>
      </c>
      <c r="I28" s="49" t="s">
        <v>64</v>
      </c>
      <c r="J28" s="49" t="s">
        <v>41</v>
      </c>
      <c r="K28" s="49" t="s">
        <v>41</v>
      </c>
      <c r="L28" s="49" t="s">
        <v>41</v>
      </c>
      <c r="M28" s="50" t="str">
        <f t="shared" si="0"/>
        <v>Segunda Línea de Defensa</v>
      </c>
      <c r="N28" s="72" t="s">
        <v>136</v>
      </c>
      <c r="O28" s="73" t="s">
        <v>137</v>
      </c>
      <c r="P28" s="49" t="s">
        <v>82</v>
      </c>
      <c r="Q28" s="52">
        <v>5</v>
      </c>
      <c r="R28" s="49" t="s">
        <v>138</v>
      </c>
      <c r="S28" s="52">
        <v>5</v>
      </c>
      <c r="T28" s="49" t="s">
        <v>139</v>
      </c>
      <c r="U28" s="52">
        <v>5</v>
      </c>
      <c r="V28" s="49" t="s">
        <v>140</v>
      </c>
      <c r="W28" s="52">
        <v>1</v>
      </c>
      <c r="X28" s="55">
        <f t="shared" si="6"/>
        <v>4.2</v>
      </c>
      <c r="Y28" s="53" t="str">
        <f t="shared" si="1"/>
        <v>ALTO ASEGURAMIENTO</v>
      </c>
      <c r="Z28" s="54" t="str">
        <f>IF(Y28="ALTO ASEGURAMIENTO",Datos!$K$3,IF(Y28="MEDIO ASEGURAMIENTO",Datos!$K$4,IF(Y28="BAJO ASEGURAMIENTO",Datos!$K$5," ")))</f>
        <v>La Oficina de Control Interno o quien haga sus veces confiará en los resultados del aseguramiento de la 2ª línea y basado en sus informes, auditará la efectividad de dicha función, evitando evaluar los controles de la 1ª línea.</v>
      </c>
      <c r="AA28" s="46" t="str">
        <f>IF(Y28="ALTO ASEGURAMIENTO",Datos!$K$8,IF(Y28="MEDIO ASEGURAMIENTO",Datos!$K$9,IF(Y28="BAJO ASEGURAMIENTO",Datos!$K$10," ")))</f>
        <v>N/A</v>
      </c>
      <c r="AB28" s="87" t="s">
        <v>289</v>
      </c>
    </row>
    <row r="29" spans="2:28" s="15" customFormat="1" ht="162" hidden="1" customHeight="1" x14ac:dyDescent="0.25">
      <c r="B29" s="94">
        <v>8</v>
      </c>
      <c r="C29" s="182" t="s">
        <v>141</v>
      </c>
      <c r="D29" s="58" t="s">
        <v>142</v>
      </c>
      <c r="E29" s="31" t="s">
        <v>143</v>
      </c>
      <c r="F29" s="30" t="s">
        <v>37</v>
      </c>
      <c r="G29" s="94" t="s">
        <v>141</v>
      </c>
      <c r="H29" s="94" t="s">
        <v>144</v>
      </c>
      <c r="I29" s="94" t="s">
        <v>145</v>
      </c>
      <c r="J29" s="94" t="s">
        <v>41</v>
      </c>
      <c r="K29" s="94" t="s">
        <v>41</v>
      </c>
      <c r="L29" s="113" t="s">
        <v>41</v>
      </c>
      <c r="M29" s="108" t="str">
        <f t="shared" ref="M29" si="15">IF(COUNTIF(J29:L29,"SI")=3,"Segunda Línea de Defensa",IF(COUNTIF(J29:L29,"SI")=2,"Primera Línea de Defensa",IF(COUNTIF(J29:L29,"SI")=1,"Primera Línea de Defensa"," ")))</f>
        <v>Segunda Línea de Defensa</v>
      </c>
      <c r="N29" s="116" t="s">
        <v>146</v>
      </c>
      <c r="O29" s="88" t="s">
        <v>147</v>
      </c>
      <c r="P29" s="94"/>
      <c r="Q29" s="117"/>
      <c r="R29" s="94"/>
      <c r="S29" s="117"/>
      <c r="T29" s="94"/>
      <c r="U29" s="117"/>
      <c r="V29" s="94"/>
      <c r="W29" s="117"/>
      <c r="X29" s="119">
        <f t="shared" ref="X29" si="16">(Q29*0.2)+(S29*0.3)+(U29*0.3)+(W29*0.2)</f>
        <v>0</v>
      </c>
      <c r="Y29" s="129" t="str">
        <f t="shared" ref="Y29" si="17">IF(X29&lt;0.9," ",IF(X29&lt;3,"BAJO ASEGURAMIENTO",IF(X29&lt;4,"MEDIO ASEGURAMIENTO","ALTO ASEGURAMIENTO")))</f>
        <v xml:space="preserve"> </v>
      </c>
      <c r="Z29" s="131" t="str">
        <f>IF(Y29="ALTO ASEGURAMIENTO",Datos!$K$3,IF(Y29="MEDIO ASEGURAMIENTO",Datos!$K$4,IF(Y29="BAJO ASEGURAMIENTO",Datos!$K$5," ")))</f>
        <v xml:space="preserve"> </v>
      </c>
      <c r="AA29" s="46" t="str">
        <f>IF(Y29="ALTO ASEGURAMIENTO",Datos!$K$8,IF(Y29="MEDIO ASEGURAMIENTO",Datos!$K$9,IF(Y29="BAJO ASEGURAMIENTO",Datos!$K$10," ")))</f>
        <v xml:space="preserve"> </v>
      </c>
      <c r="AB29" s="76" t="s">
        <v>292</v>
      </c>
    </row>
    <row r="30" spans="2:28" s="15" customFormat="1" ht="162" hidden="1" customHeight="1" x14ac:dyDescent="0.25">
      <c r="B30" s="95"/>
      <c r="C30" s="183"/>
      <c r="D30" s="58" t="s">
        <v>148</v>
      </c>
      <c r="E30" s="31" t="s">
        <v>149</v>
      </c>
      <c r="F30" s="30" t="s">
        <v>37</v>
      </c>
      <c r="G30" s="95"/>
      <c r="H30" s="95"/>
      <c r="I30" s="96"/>
      <c r="J30" s="95"/>
      <c r="K30" s="95"/>
      <c r="L30" s="114"/>
      <c r="M30" s="109"/>
      <c r="N30" s="103"/>
      <c r="O30" s="89"/>
      <c r="P30" s="95"/>
      <c r="Q30" s="122"/>
      <c r="R30" s="95"/>
      <c r="S30" s="122"/>
      <c r="T30" s="95"/>
      <c r="U30" s="122"/>
      <c r="V30" s="95"/>
      <c r="W30" s="122"/>
      <c r="X30" s="121"/>
      <c r="Y30" s="134"/>
      <c r="Z30" s="135"/>
      <c r="AA30" s="46" t="str">
        <f>IF(Y30="ALTO ASEGURAMIENTO",Datos!$K$8,IF(Y30="MEDIO ASEGURAMIENTO",Datos!$K$9,IF(Y30="BAJO ASEGURAMIENTO",Datos!$K$10," ")))</f>
        <v xml:space="preserve"> </v>
      </c>
      <c r="AB30" s="76"/>
    </row>
    <row r="31" spans="2:28" s="15" customFormat="1" ht="162" hidden="1" customHeight="1" x14ac:dyDescent="0.25">
      <c r="B31" s="96"/>
      <c r="C31" s="184"/>
      <c r="D31" s="58" t="s">
        <v>150</v>
      </c>
      <c r="E31" s="31" t="s">
        <v>151</v>
      </c>
      <c r="F31" s="30" t="s">
        <v>37</v>
      </c>
      <c r="G31" s="96"/>
      <c r="H31" s="96"/>
      <c r="I31" s="25" t="s">
        <v>152</v>
      </c>
      <c r="J31" s="96"/>
      <c r="K31" s="96"/>
      <c r="L31" s="115"/>
      <c r="M31" s="110"/>
      <c r="N31" s="104"/>
      <c r="O31" s="90"/>
      <c r="P31" s="96"/>
      <c r="Q31" s="118"/>
      <c r="R31" s="96"/>
      <c r="S31" s="118"/>
      <c r="T31" s="96"/>
      <c r="U31" s="118"/>
      <c r="V31" s="96"/>
      <c r="W31" s="118"/>
      <c r="X31" s="120"/>
      <c r="Y31" s="130"/>
      <c r="Z31" s="132"/>
      <c r="AA31" s="46" t="str">
        <f>IF(Y31="ALTO ASEGURAMIENTO",Datos!$K$8,IF(Y31="MEDIO ASEGURAMIENTO",Datos!$K$9,IF(Y31="BAJO ASEGURAMIENTO",Datos!$K$10," ")))</f>
        <v xml:space="preserve"> </v>
      </c>
      <c r="AB31" s="76"/>
    </row>
    <row r="32" spans="2:28" s="15" customFormat="1" ht="141.94999999999999" customHeight="1" x14ac:dyDescent="0.25">
      <c r="B32" s="25">
        <v>8</v>
      </c>
      <c r="C32" s="75" t="s">
        <v>153</v>
      </c>
      <c r="D32" s="25" t="s">
        <v>154</v>
      </c>
      <c r="E32" s="31" t="s">
        <v>155</v>
      </c>
      <c r="F32" s="30" t="s">
        <v>156</v>
      </c>
      <c r="G32" s="25" t="s">
        <v>157</v>
      </c>
      <c r="H32" s="25" t="s">
        <v>78</v>
      </c>
      <c r="I32" s="75" t="s">
        <v>158</v>
      </c>
      <c r="J32" s="25" t="s">
        <v>41</v>
      </c>
      <c r="K32" s="25" t="s">
        <v>41</v>
      </c>
      <c r="L32" s="25" t="s">
        <v>41</v>
      </c>
      <c r="M32" s="42" t="str">
        <f t="shared" si="0"/>
        <v>Segunda Línea de Defensa</v>
      </c>
      <c r="N32" s="80" t="s">
        <v>159</v>
      </c>
      <c r="O32" s="81" t="s">
        <v>160</v>
      </c>
      <c r="P32" s="25" t="s">
        <v>161</v>
      </c>
      <c r="Q32" s="33">
        <v>5</v>
      </c>
      <c r="R32" s="25" t="s">
        <v>162</v>
      </c>
      <c r="S32" s="33">
        <v>4</v>
      </c>
      <c r="T32" s="25" t="s">
        <v>161</v>
      </c>
      <c r="U32" s="33">
        <v>5</v>
      </c>
      <c r="V32" s="25" t="s">
        <v>163</v>
      </c>
      <c r="W32" s="33">
        <v>4</v>
      </c>
      <c r="X32" s="41">
        <f t="shared" si="6"/>
        <v>4.5</v>
      </c>
      <c r="Y32" s="28" t="str">
        <f t="shared" si="1"/>
        <v>ALTO ASEGURAMIENTO</v>
      </c>
      <c r="Z32" s="46" t="str">
        <f>IF(Y32="ALTO ASEGURAMIENTO",Datos!$K$3,IF(Y32="MEDIO ASEGURAMIENTO",Datos!$K$4,IF(Y32="BAJO ASEGURAMIENTO",Datos!$K$5," ")))</f>
        <v>La Oficina de Control Interno o quien haga sus veces confiará en los resultados del aseguramiento de la 2ª línea y basado en sus informes, auditará la efectividad de dicha función, evitando evaluar los controles de la 1ª línea.</v>
      </c>
      <c r="AA32" s="46" t="str">
        <f>IF(Y32="ALTO ASEGURAMIENTO",Datos!$K$8,IF(Y32="MEDIO ASEGURAMIENTO",Datos!$K$9,IF(Y32="BAJO ASEGURAMIENTO",Datos!$K$10," ")))</f>
        <v>N/A</v>
      </c>
      <c r="AB32" s="84" t="s">
        <v>164</v>
      </c>
    </row>
    <row r="33" spans="2:28" s="15" customFormat="1" ht="330" hidden="1" x14ac:dyDescent="0.25">
      <c r="B33" s="25">
        <v>12</v>
      </c>
      <c r="C33" s="59" t="s">
        <v>165</v>
      </c>
      <c r="D33" s="25" t="s">
        <v>166</v>
      </c>
      <c r="E33" s="31" t="s">
        <v>167</v>
      </c>
      <c r="F33" s="30" t="s">
        <v>51</v>
      </c>
      <c r="G33" s="25" t="s">
        <v>157</v>
      </c>
      <c r="H33" s="25" t="s">
        <v>78</v>
      </c>
      <c r="I33" s="25" t="s">
        <v>168</v>
      </c>
      <c r="J33" s="25" t="s">
        <v>41</v>
      </c>
      <c r="K33" s="25" t="s">
        <v>41</v>
      </c>
      <c r="L33" s="25" t="s">
        <v>41</v>
      </c>
      <c r="M33" s="42" t="str">
        <f t="shared" si="0"/>
        <v>Segunda Línea de Defensa</v>
      </c>
      <c r="N33" s="43" t="s">
        <v>169</v>
      </c>
      <c r="O33" s="47" t="s">
        <v>170</v>
      </c>
      <c r="P33" s="25"/>
      <c r="Q33" s="33"/>
      <c r="R33" s="25"/>
      <c r="S33" s="33"/>
      <c r="T33" s="25"/>
      <c r="U33" s="33"/>
      <c r="V33" s="25"/>
      <c r="W33" s="33"/>
      <c r="X33" s="41">
        <f t="shared" si="6"/>
        <v>0</v>
      </c>
      <c r="Y33" s="28" t="str">
        <f t="shared" si="1"/>
        <v xml:space="preserve"> </v>
      </c>
      <c r="Z33" s="46" t="str">
        <f>IF(Y33="ALTO ASEGURAMIENTO",Datos!$K$3,IF(Y33="MEDIO ASEGURAMIENTO",Datos!$K$4,IF(Y33="BAJO ASEGURAMIENTO",Datos!$K$5," ")))</f>
        <v xml:space="preserve"> </v>
      </c>
      <c r="AA33" s="46" t="str">
        <f>IF(Y33="ALTO ASEGURAMIENTO",Datos!$K$8,IF(Y33="MEDIO ASEGURAMIENTO",Datos!$K$9,IF(Y33="BAJO ASEGURAMIENTO",Datos!$K$10," ")))</f>
        <v xml:space="preserve"> </v>
      </c>
      <c r="AB33" s="74" t="s">
        <v>171</v>
      </c>
    </row>
    <row r="34" spans="2:28" s="15" customFormat="1" ht="109.5" customHeight="1" x14ac:dyDescent="0.25">
      <c r="B34" s="94">
        <v>9</v>
      </c>
      <c r="C34" s="91" t="s">
        <v>172</v>
      </c>
      <c r="D34" s="173" t="s">
        <v>173</v>
      </c>
      <c r="E34" s="174"/>
      <c r="F34" s="175"/>
      <c r="G34" s="173" t="s">
        <v>174</v>
      </c>
      <c r="H34" s="174"/>
      <c r="I34" s="175"/>
      <c r="J34" s="94" t="s">
        <v>41</v>
      </c>
      <c r="K34" s="105" t="s">
        <v>41</v>
      </c>
      <c r="L34" s="94" t="s">
        <v>41</v>
      </c>
      <c r="M34" s="99" t="s">
        <v>175</v>
      </c>
      <c r="N34" s="102" t="s">
        <v>176</v>
      </c>
      <c r="O34" s="82" t="s">
        <v>177</v>
      </c>
      <c r="P34" s="25"/>
      <c r="Q34" s="33"/>
      <c r="R34" s="25"/>
      <c r="S34" s="33"/>
      <c r="T34" s="25"/>
      <c r="U34" s="33"/>
      <c r="V34" s="25"/>
      <c r="W34" s="33"/>
      <c r="X34" s="41">
        <f t="shared" si="6"/>
        <v>0</v>
      </c>
      <c r="Y34" s="28" t="str">
        <f t="shared" si="1"/>
        <v xml:space="preserve"> </v>
      </c>
      <c r="Z34" s="46" t="str">
        <f>IF(Y34="ALTO ASEGURAMIENTO",Datos!$K$3,IF(Y34="MEDIO ASEGURAMIENTO",Datos!$K$4,IF(Y34="BAJO ASEGURAMIENTO",Datos!$K$5," ")))</f>
        <v xml:space="preserve"> </v>
      </c>
      <c r="AA34" s="46" t="str">
        <f>IF(Y34="ALTO ASEGURAMIENTO",Datos!$K$8,IF(Y34="MEDIO ASEGURAMIENTO",Datos!$K$9,IF(Y34="BAJO ASEGURAMIENTO",Datos!$K$10," ")))</f>
        <v xml:space="preserve"> </v>
      </c>
      <c r="AB34" s="76"/>
    </row>
    <row r="35" spans="2:28" s="15" customFormat="1" ht="167.25" customHeight="1" x14ac:dyDescent="0.25">
      <c r="B35" s="95"/>
      <c r="C35" s="92"/>
      <c r="D35" s="176"/>
      <c r="E35" s="177"/>
      <c r="F35" s="178"/>
      <c r="G35" s="176"/>
      <c r="H35" s="177"/>
      <c r="I35" s="178"/>
      <c r="J35" s="95"/>
      <c r="K35" s="106"/>
      <c r="L35" s="95"/>
      <c r="M35" s="100"/>
      <c r="N35" s="103"/>
      <c r="O35" s="77" t="s">
        <v>178</v>
      </c>
      <c r="P35" s="25" t="s">
        <v>179</v>
      </c>
      <c r="Q35" s="57">
        <f>(1-(22/116))*5</f>
        <v>4.0517241379310338</v>
      </c>
      <c r="R35" s="56" t="s">
        <v>180</v>
      </c>
      <c r="S35" s="33">
        <v>4</v>
      </c>
      <c r="T35" s="25" t="s">
        <v>181</v>
      </c>
      <c r="U35" s="33">
        <v>5</v>
      </c>
      <c r="V35" s="25" t="s">
        <v>182</v>
      </c>
      <c r="W35" s="33">
        <v>4</v>
      </c>
      <c r="X35" s="41">
        <f t="shared" ref="X35" si="18">(Q35*0.2)+(S35*0.3)+(U35*0.3)+(W35*0.2)</f>
        <v>4.3103448275862064</v>
      </c>
      <c r="Y35" s="28" t="str">
        <f t="shared" ref="Y35" si="19">IF(X35&lt;0.9," ",IF(X35&lt;3,"BAJO ASEGURAMIENTO",IF(X35&lt;4,"MEDIO ASEGURAMIENTO","ALTO ASEGURAMIENTO")))</f>
        <v>ALTO ASEGURAMIENTO</v>
      </c>
      <c r="Z35" s="46" t="str">
        <f>IF(Y35="ALTO ASEGURAMIENTO",Datos!$K$3,IF(Y35="MEDIO ASEGURAMIENTO",Datos!$K$4,IF(Y35="BAJO ASEGURAMIENTO",Datos!$K$5," ")))</f>
        <v>La Oficina de Control Interno o quien haga sus veces confiará en los resultados del aseguramiento de la 2ª línea y basado en sus informes, auditará la efectividad de dicha función, evitando evaluar los controles de la 1ª línea.</v>
      </c>
      <c r="AA35" s="46" t="str">
        <f>IF(Y35="ALTO ASEGURAMIENTO",Datos!$K$8,IF(Y35="MEDIO ASEGURAMIENTO",Datos!$K$9,IF(Y35="BAJO ASEGURAMIENTO",Datos!$K$10," ")))</f>
        <v>N/A</v>
      </c>
      <c r="AB35" s="76"/>
    </row>
    <row r="36" spans="2:28" s="15" customFormat="1" ht="183" customHeight="1" x14ac:dyDescent="0.25">
      <c r="B36" s="96"/>
      <c r="C36" s="93"/>
      <c r="D36" s="179"/>
      <c r="E36" s="180"/>
      <c r="F36" s="181"/>
      <c r="G36" s="179"/>
      <c r="H36" s="180"/>
      <c r="I36" s="181"/>
      <c r="J36" s="96"/>
      <c r="K36" s="107"/>
      <c r="L36" s="96"/>
      <c r="M36" s="101"/>
      <c r="N36" s="104"/>
      <c r="O36" s="86" t="s">
        <v>183</v>
      </c>
      <c r="P36" s="25"/>
      <c r="Q36" s="33"/>
      <c r="R36" s="25"/>
      <c r="S36" s="33"/>
      <c r="T36" s="25"/>
      <c r="U36" s="33"/>
      <c r="V36" s="25"/>
      <c r="W36" s="33"/>
      <c r="X36" s="41">
        <f t="shared" si="6"/>
        <v>0</v>
      </c>
      <c r="Y36" s="28" t="str">
        <f t="shared" si="1"/>
        <v xml:space="preserve"> </v>
      </c>
      <c r="Z36" s="46" t="str">
        <f>IF(Y36="ALTO ASEGURAMIENTO",Datos!$K$3,IF(Y36="MEDIO ASEGURAMIENTO",Datos!$K$4,IF(Y36="BAJO ASEGURAMIENTO",Datos!$K$5," ")))</f>
        <v xml:space="preserve"> </v>
      </c>
      <c r="AA36" s="46" t="str">
        <f>IF(Y36="ALTO ASEGURAMIENTO",Datos!$K$8,IF(Y36="MEDIO ASEGURAMIENTO",Datos!$K$9,IF(Y36="BAJO ASEGURAMIENTO",Datos!$K$10," ")))</f>
        <v xml:space="preserve"> </v>
      </c>
      <c r="AB36" s="74"/>
    </row>
    <row r="37" spans="2:28" s="15" customFormat="1" ht="189" customHeight="1" x14ac:dyDescent="0.25">
      <c r="B37" s="25">
        <v>10</v>
      </c>
      <c r="C37" s="75" t="s">
        <v>184</v>
      </c>
      <c r="D37" s="145" t="s">
        <v>185</v>
      </c>
      <c r="E37" s="146"/>
      <c r="F37" s="147"/>
      <c r="G37" s="25" t="s">
        <v>157</v>
      </c>
      <c r="H37" s="25" t="s">
        <v>78</v>
      </c>
      <c r="I37" s="25" t="s">
        <v>186</v>
      </c>
      <c r="J37" s="25" t="s">
        <v>41</v>
      </c>
      <c r="K37" s="25" t="s">
        <v>41</v>
      </c>
      <c r="L37" s="25" t="s">
        <v>41</v>
      </c>
      <c r="M37" s="42" t="str">
        <f t="shared" si="0"/>
        <v>Segunda Línea de Defensa</v>
      </c>
      <c r="N37" s="79" t="s">
        <v>187</v>
      </c>
      <c r="O37" s="83" t="s">
        <v>188</v>
      </c>
      <c r="P37" s="25" t="s">
        <v>189</v>
      </c>
      <c r="Q37" s="33">
        <v>3</v>
      </c>
      <c r="R37" s="25" t="s">
        <v>190</v>
      </c>
      <c r="S37" s="33">
        <v>2</v>
      </c>
      <c r="T37" s="25" t="s">
        <v>191</v>
      </c>
      <c r="U37" s="33">
        <v>4</v>
      </c>
      <c r="V37" s="25" t="s">
        <v>192</v>
      </c>
      <c r="W37" s="33">
        <v>1</v>
      </c>
      <c r="X37" s="41">
        <f t="shared" si="6"/>
        <v>2.6000000000000005</v>
      </c>
      <c r="Y37" s="28" t="str">
        <f t="shared" si="1"/>
        <v>BAJO ASEGURAMIENTO</v>
      </c>
      <c r="Z37" s="46" t="str">
        <f>IF(Y37="ALTO ASEGURAMIENTO",Datos!$K$3,IF(Y37="MEDIO ASEGURAMIENTO",Datos!$K$4,IF(Y37="BAJO ASEGURAMIENTO",Datos!$K$5," ")))</f>
        <v>La Oficina de Control Interno o quien haga sus veces deberá auditar y generar hallazgos y recomendaciones a la función de aseguramiento para su mejora y evaluará los controles de 1ª línea de defensa que corresponderían a la 2ª línea de defensa.</v>
      </c>
      <c r="AA37" s="46" t="str">
        <f>IF(Y37="ALTO ASEGURAMIENTO",Datos!$K$8,IF(Y37="MEDIO ASEGURAMIENTO",Datos!$K$9,IF(Y37="BAJO ASEGURAMIENTO",Datos!$K$10," ")))</f>
        <v>Priorizar en su Plan Anual de Auditoría</v>
      </c>
      <c r="AB37" s="76"/>
    </row>
    <row r="38" spans="2:28" s="15" customFormat="1" ht="50.1" hidden="1" customHeight="1" x14ac:dyDescent="0.25">
      <c r="B38" s="94"/>
      <c r="C38" s="142" t="s">
        <v>193</v>
      </c>
      <c r="D38" s="94" t="s">
        <v>194</v>
      </c>
      <c r="E38" s="97" t="s">
        <v>195</v>
      </c>
      <c r="F38" s="97" t="s">
        <v>37</v>
      </c>
      <c r="G38" s="94" t="s">
        <v>102</v>
      </c>
      <c r="H38" s="94" t="s">
        <v>196</v>
      </c>
      <c r="I38" s="94" t="s">
        <v>196</v>
      </c>
      <c r="J38" s="94" t="s">
        <v>41</v>
      </c>
      <c r="K38" s="94" t="s">
        <v>41</v>
      </c>
      <c r="L38" s="94" t="s">
        <v>41</v>
      </c>
      <c r="M38" s="108" t="str">
        <f t="shared" ref="M38" si="20">IF(COUNTIF(J38:L38,"SI")=3,"Segunda Línea de Defensa",IF(COUNTIF(J38:L38,"SI")=2,"Primera Línea de Defensa",IF(COUNTIF(J38:L38,"SI")=1,"Primera Línea de Defensa"," ")))</f>
        <v>Segunda Línea de Defensa</v>
      </c>
      <c r="N38" s="116" t="s">
        <v>197</v>
      </c>
      <c r="O38" s="47" t="s">
        <v>198</v>
      </c>
      <c r="P38" s="25" t="s">
        <v>199</v>
      </c>
      <c r="Q38" s="33">
        <v>4</v>
      </c>
      <c r="R38" s="25" t="s">
        <v>200</v>
      </c>
      <c r="S38" s="33">
        <v>3</v>
      </c>
      <c r="T38" s="25" t="s">
        <v>201</v>
      </c>
      <c r="U38" s="33">
        <v>5</v>
      </c>
      <c r="V38" s="25" t="s">
        <v>202</v>
      </c>
      <c r="W38" s="33">
        <v>4</v>
      </c>
      <c r="X38" s="41">
        <f t="shared" ref="X38:X39" si="21">(Q38*0.2)+(S38*0.3)+(U38*0.3)+(W38*0.2)</f>
        <v>4</v>
      </c>
      <c r="Y38" s="28" t="str">
        <f t="shared" ref="Y38:Y39" si="22">IF(X38&lt;0.9," ",IF(X38&lt;3,"BAJO ASEGURAMIENTO",IF(X38&lt;4,"MEDIO ASEGURAMIENTO","ALTO ASEGURAMIENTO")))</f>
        <v>ALTO ASEGURAMIENTO</v>
      </c>
      <c r="Z38" s="46" t="str">
        <f>IF(Y38="ALTO ASEGURAMIENTO",Datos!$K$3,IF(Y38="MEDIO ASEGURAMIENTO",Datos!$K$4,IF(Y38="BAJO ASEGURAMIENTO",Datos!$K$5," ")))</f>
        <v>La Oficina de Control Interno o quien haga sus veces confiará en los resultados del aseguramiento de la 2ª línea y basado en sus informes, auditará la efectividad de dicha función, evitando evaluar los controles de la 1ª línea.</v>
      </c>
      <c r="AA38" s="46" t="str">
        <f>IF(Y38="ALTO ASEGURAMIENTO",Datos!$K$8,IF(Y38="MEDIO ASEGURAMIENTO",Datos!$K$9,IF(Y38="BAJO ASEGURAMIENTO",Datos!$K$10," ")))</f>
        <v>N/A</v>
      </c>
      <c r="AB38" s="133" t="s">
        <v>203</v>
      </c>
    </row>
    <row r="39" spans="2:28" s="15" customFormat="1" ht="66" hidden="1" customHeight="1" x14ac:dyDescent="0.25">
      <c r="B39" s="96"/>
      <c r="C39" s="143"/>
      <c r="D39" s="96"/>
      <c r="E39" s="144"/>
      <c r="F39" s="144"/>
      <c r="G39" s="96"/>
      <c r="H39" s="96"/>
      <c r="I39" s="96"/>
      <c r="J39" s="96"/>
      <c r="K39" s="96"/>
      <c r="L39" s="96"/>
      <c r="M39" s="110"/>
      <c r="N39" s="104"/>
      <c r="O39" s="47" t="s">
        <v>204</v>
      </c>
      <c r="P39" s="25" t="s">
        <v>205</v>
      </c>
      <c r="Q39" s="33">
        <v>1</v>
      </c>
      <c r="R39" s="25" t="s">
        <v>206</v>
      </c>
      <c r="S39" s="33">
        <v>1</v>
      </c>
      <c r="T39" s="25" t="s">
        <v>201</v>
      </c>
      <c r="U39" s="33">
        <v>5</v>
      </c>
      <c r="V39" s="25" t="s">
        <v>207</v>
      </c>
      <c r="W39" s="33">
        <v>1</v>
      </c>
      <c r="X39" s="41">
        <f t="shared" si="21"/>
        <v>2.2000000000000002</v>
      </c>
      <c r="Y39" s="28" t="str">
        <f t="shared" si="22"/>
        <v>BAJO ASEGURAMIENTO</v>
      </c>
      <c r="Z39" s="46" t="str">
        <f>IF(Y39="ALTO ASEGURAMIENTO",Datos!$K$3,IF(Y39="MEDIO ASEGURAMIENTO",Datos!$K$4,IF(Y39="BAJO ASEGURAMIENTO",Datos!$K$5," ")))</f>
        <v>La Oficina de Control Interno o quien haga sus veces deberá auditar y generar hallazgos y recomendaciones a la función de aseguramiento para su mejora y evaluará los controles de 1ª línea de defensa que corresponderían a la 2ª línea de defensa.</v>
      </c>
      <c r="AA39" s="46" t="str">
        <f>IF(Y39="ALTO ASEGURAMIENTO",Datos!$K$8,IF(Y39="MEDIO ASEGURAMIENTO",Datos!$K$9,IF(Y39="BAJO ASEGURAMIENTO",Datos!$K$10," ")))</f>
        <v>Priorizar en su Plan Anual de Auditoría</v>
      </c>
      <c r="AB39" s="133"/>
    </row>
    <row r="40" spans="2:28" s="15" customFormat="1" ht="122.25" customHeight="1" x14ac:dyDescent="0.25">
      <c r="B40" s="94">
        <v>11</v>
      </c>
      <c r="C40" s="91" t="s">
        <v>208</v>
      </c>
      <c r="D40" s="94" t="s">
        <v>209</v>
      </c>
      <c r="E40" s="97" t="s">
        <v>210</v>
      </c>
      <c r="F40" s="97" t="s">
        <v>51</v>
      </c>
      <c r="G40" s="94" t="s">
        <v>157</v>
      </c>
      <c r="H40" s="94" t="s">
        <v>78</v>
      </c>
      <c r="I40" s="94" t="s">
        <v>186</v>
      </c>
      <c r="J40" s="94" t="s">
        <v>41</v>
      </c>
      <c r="K40" s="94" t="s">
        <v>41</v>
      </c>
      <c r="L40" s="94" t="s">
        <v>41</v>
      </c>
      <c r="M40" s="108" t="str">
        <f t="shared" ref="M40" si="23">IF(COUNTIF(J40:L40,"SI")=3,"Segunda Línea de Defensa",IF(COUNTIF(J40:L40,"SI")=2,"Primera Línea de Defensa",IF(COUNTIF(J40:L40,"SI")=1,"Primera Línea de Defensa"," ")))</f>
        <v>Segunda Línea de Defensa</v>
      </c>
      <c r="N40" s="102" t="s">
        <v>211</v>
      </c>
      <c r="O40" s="82" t="s">
        <v>212</v>
      </c>
      <c r="P40" s="94" t="s">
        <v>109</v>
      </c>
      <c r="Q40" s="117">
        <v>5</v>
      </c>
      <c r="R40" s="94" t="s">
        <v>213</v>
      </c>
      <c r="S40" s="117">
        <v>4</v>
      </c>
      <c r="T40" s="94" t="s">
        <v>127</v>
      </c>
      <c r="U40" s="117">
        <v>5</v>
      </c>
      <c r="V40" s="94" t="s">
        <v>214</v>
      </c>
      <c r="W40" s="117">
        <v>3</v>
      </c>
      <c r="X40" s="119">
        <f t="shared" ref="X40" si="24">(Q40*0.2)+(S40*0.3)+(U40*0.3)+(W40*0.2)</f>
        <v>4.3000000000000007</v>
      </c>
      <c r="Y40" s="129" t="str">
        <f t="shared" ref="Y40" si="25">IF(X40&lt;0.9," ",IF(X40&lt;3,"BAJO ASEGURAMIENTO",IF(X40&lt;4,"MEDIO ASEGURAMIENTO","ALTO ASEGURAMIENTO")))</f>
        <v>ALTO ASEGURAMIENTO</v>
      </c>
      <c r="Z40" s="131" t="str">
        <f>IF(Y40="ALTO ASEGURAMIENTO",Datos!$K$3,IF(Y40="MEDIO ASEGURAMIENTO",Datos!$K$4,IF(Y40="BAJO ASEGURAMIENTO",Datos!$K$5," ")))</f>
        <v>La Oficina de Control Interno o quien haga sus veces confiará en los resultados del aseguramiento de la 2ª línea y basado en sus informes, auditará la efectividad de dicha función, evitando evaluar los controles de la 1ª línea.</v>
      </c>
      <c r="AA40" s="131" t="s">
        <v>215</v>
      </c>
      <c r="AB40" s="127"/>
    </row>
    <row r="41" spans="2:28" s="15" customFormat="1" ht="159.75" customHeight="1" x14ac:dyDescent="0.25">
      <c r="B41" s="95"/>
      <c r="C41" s="92"/>
      <c r="D41" s="95"/>
      <c r="E41" s="98"/>
      <c r="F41" s="98"/>
      <c r="G41" s="95"/>
      <c r="H41" s="95"/>
      <c r="I41" s="95"/>
      <c r="J41" s="95"/>
      <c r="K41" s="95"/>
      <c r="L41" s="95"/>
      <c r="M41" s="109"/>
      <c r="N41" s="148"/>
      <c r="O41" s="82" t="s">
        <v>288</v>
      </c>
      <c r="P41" s="96"/>
      <c r="Q41" s="118"/>
      <c r="R41" s="96"/>
      <c r="S41" s="118"/>
      <c r="T41" s="96"/>
      <c r="U41" s="118"/>
      <c r="V41" s="96"/>
      <c r="W41" s="118"/>
      <c r="X41" s="120"/>
      <c r="Y41" s="130"/>
      <c r="Z41" s="132"/>
      <c r="AA41" s="132"/>
      <c r="AB41" s="128"/>
    </row>
    <row r="42" spans="2:28" s="15" customFormat="1" ht="39.950000000000003" customHeight="1" x14ac:dyDescent="0.25">
      <c r="B42" s="60"/>
      <c r="C42" s="61"/>
      <c r="D42" s="60"/>
      <c r="E42" s="62"/>
      <c r="F42" s="62"/>
      <c r="G42" s="60"/>
      <c r="H42" s="60"/>
      <c r="I42" s="60"/>
      <c r="J42" s="60"/>
      <c r="K42" s="60"/>
      <c r="L42" s="60"/>
      <c r="M42" s="63"/>
      <c r="N42" s="64"/>
      <c r="O42" s="65"/>
      <c r="P42" s="60"/>
      <c r="Q42" s="66"/>
      <c r="R42" s="60"/>
      <c r="S42" s="66"/>
      <c r="T42" s="60"/>
      <c r="U42" s="66"/>
      <c r="V42" s="60"/>
      <c r="W42" s="66"/>
      <c r="X42" s="67"/>
      <c r="Y42" s="68"/>
      <c r="Z42" s="69"/>
      <c r="AA42" s="69"/>
    </row>
    <row r="43" spans="2:28" ht="12.75" customHeight="1" x14ac:dyDescent="0.2"/>
    <row r="45" spans="2:28" ht="15.75" x14ac:dyDescent="0.2">
      <c r="C45" s="170" t="s">
        <v>216</v>
      </c>
      <c r="D45" s="171"/>
      <c r="E45" s="171"/>
      <c r="F45" s="171"/>
      <c r="G45" s="171"/>
      <c r="H45" s="171"/>
      <c r="I45" s="171"/>
      <c r="J45" s="171"/>
      <c r="K45" s="171"/>
      <c r="L45" s="172"/>
      <c r="M45" s="37"/>
      <c r="N45" s="37"/>
      <c r="O45" s="71"/>
    </row>
    <row r="46" spans="2:28" ht="16.5" customHeight="1" x14ac:dyDescent="0.2">
      <c r="C46" s="17"/>
      <c r="D46" s="168"/>
      <c r="E46" s="168"/>
      <c r="F46" s="168"/>
      <c r="G46" s="168"/>
      <c r="H46" s="168"/>
      <c r="I46" s="168"/>
      <c r="J46" s="169"/>
      <c r="K46" s="18" t="s">
        <v>217</v>
      </c>
      <c r="L46" s="19"/>
      <c r="M46" s="38"/>
      <c r="N46" s="38"/>
    </row>
    <row r="47" spans="2:28" ht="16.5" customHeight="1" x14ac:dyDescent="0.2">
      <c r="C47" s="20" t="s">
        <v>218</v>
      </c>
      <c r="D47" s="161" t="s">
        <v>219</v>
      </c>
      <c r="E47" s="161"/>
      <c r="F47" s="161"/>
      <c r="G47" s="161"/>
      <c r="H47" s="161"/>
      <c r="I47" s="161"/>
      <c r="J47" s="162"/>
      <c r="K47" s="21"/>
      <c r="L47" s="163" t="s">
        <v>220</v>
      </c>
      <c r="M47" s="39"/>
      <c r="N47" s="39"/>
    </row>
    <row r="48" spans="2:28" ht="16.5" customHeight="1" x14ac:dyDescent="0.2">
      <c r="C48" s="20" t="s">
        <v>218</v>
      </c>
      <c r="D48" s="161" t="s">
        <v>221</v>
      </c>
      <c r="E48" s="161"/>
      <c r="F48" s="161"/>
      <c r="G48" s="161"/>
      <c r="H48" s="161"/>
      <c r="I48" s="161"/>
      <c r="J48" s="162"/>
      <c r="K48" s="21"/>
      <c r="L48" s="164"/>
      <c r="M48" s="39"/>
      <c r="N48" s="39"/>
    </row>
    <row r="49" spans="3:14" ht="16.5" customHeight="1" x14ac:dyDescent="0.2">
      <c r="C49" s="20" t="s">
        <v>222</v>
      </c>
      <c r="D49" s="161" t="s">
        <v>223</v>
      </c>
      <c r="E49" s="161"/>
      <c r="F49" s="161"/>
      <c r="G49" s="161"/>
      <c r="H49" s="161"/>
      <c r="I49" s="161"/>
      <c r="J49" s="162"/>
      <c r="K49" s="21"/>
      <c r="L49" s="164"/>
      <c r="M49" s="39"/>
      <c r="N49" s="39"/>
    </row>
    <row r="50" spans="3:14" ht="16.5" customHeight="1" x14ac:dyDescent="0.2">
      <c r="C50" s="20" t="s">
        <v>222</v>
      </c>
      <c r="D50" s="161" t="s">
        <v>224</v>
      </c>
      <c r="E50" s="161"/>
      <c r="F50" s="161"/>
      <c r="G50" s="161"/>
      <c r="H50" s="161"/>
      <c r="I50" s="161"/>
      <c r="J50" s="162"/>
      <c r="K50" s="21"/>
      <c r="L50" s="164"/>
      <c r="M50" s="39"/>
      <c r="N50" s="39"/>
    </row>
    <row r="51" spans="3:14" ht="16.5" customHeight="1" x14ac:dyDescent="0.2">
      <c r="C51" s="24" t="s">
        <v>225</v>
      </c>
      <c r="D51" s="166" t="s">
        <v>226</v>
      </c>
      <c r="E51" s="166"/>
      <c r="F51" s="166"/>
      <c r="G51" s="166"/>
      <c r="H51" s="166"/>
      <c r="I51" s="166"/>
      <c r="J51" s="167"/>
      <c r="K51" s="23"/>
      <c r="L51" s="165"/>
      <c r="M51" s="39"/>
      <c r="N51" s="39"/>
    </row>
  </sheetData>
  <sheetProtection formatCells="0" formatColumns="0" formatRows="0" insertRows="0" insertHyperlinks="0" deleteRows="0"/>
  <mergeCells count="179">
    <mergeCell ref="B20:B21"/>
    <mergeCell ref="C34:C36"/>
    <mergeCell ref="D34:F36"/>
    <mergeCell ref="B34:B36"/>
    <mergeCell ref="G34:I36"/>
    <mergeCell ref="C29:C31"/>
    <mergeCell ref="H20:H21"/>
    <mergeCell ref="G20:G21"/>
    <mergeCell ref="I29:I30"/>
    <mergeCell ref="I20:I21"/>
    <mergeCell ref="B23:B27"/>
    <mergeCell ref="D23:D27"/>
    <mergeCell ref="E23:E27"/>
    <mergeCell ref="F23:F27"/>
    <mergeCell ref="B29:B31"/>
    <mergeCell ref="B15:B19"/>
    <mergeCell ref="G15:G19"/>
    <mergeCell ref="H15:H19"/>
    <mergeCell ref="I15:I19"/>
    <mergeCell ref="J15:J19"/>
    <mergeCell ref="K15:K19"/>
    <mergeCell ref="L15:L19"/>
    <mergeCell ref="D15:D19"/>
    <mergeCell ref="E15:E19"/>
    <mergeCell ref="F15:F19"/>
    <mergeCell ref="B11:B14"/>
    <mergeCell ref="D47:J47"/>
    <mergeCell ref="L47:L51"/>
    <mergeCell ref="D48:J48"/>
    <mergeCell ref="D49:J49"/>
    <mergeCell ref="D50:J50"/>
    <mergeCell ref="D51:J51"/>
    <mergeCell ref="H11:H12"/>
    <mergeCell ref="G11:G12"/>
    <mergeCell ref="D46:J46"/>
    <mergeCell ref="I13:I14"/>
    <mergeCell ref="J13:J14"/>
    <mergeCell ref="K13:K14"/>
    <mergeCell ref="L13:L14"/>
    <mergeCell ref="F20:F21"/>
    <mergeCell ref="E20:E21"/>
    <mergeCell ref="D20:D21"/>
    <mergeCell ref="C20:C21"/>
    <mergeCell ref="C45:L45"/>
    <mergeCell ref="F11:F14"/>
    <mergeCell ref="J29:J31"/>
    <mergeCell ref="K29:K31"/>
    <mergeCell ref="K38:K39"/>
    <mergeCell ref="C15:C19"/>
    <mergeCell ref="D2:O2"/>
    <mergeCell ref="D3:O3"/>
    <mergeCell ref="D8:F8"/>
    <mergeCell ref="G8:O8"/>
    <mergeCell ref="D4:F4"/>
    <mergeCell ref="M4:N4"/>
    <mergeCell ref="G4:J4"/>
    <mergeCell ref="K4:L4"/>
    <mergeCell ref="M15:M19"/>
    <mergeCell ref="M13:M14"/>
    <mergeCell ref="E11:E14"/>
    <mergeCell ref="G13:G14"/>
    <mergeCell ref="H13:H14"/>
    <mergeCell ref="M11:M12"/>
    <mergeCell ref="L11:L12"/>
    <mergeCell ref="K11:K12"/>
    <mergeCell ref="J11:J12"/>
    <mergeCell ref="I11:I12"/>
    <mergeCell ref="B40:B41"/>
    <mergeCell ref="N40:N41"/>
    <mergeCell ref="M40:M41"/>
    <mergeCell ref="L40:L41"/>
    <mergeCell ref="K40:K41"/>
    <mergeCell ref="J40:J41"/>
    <mergeCell ref="I40:I41"/>
    <mergeCell ref="H40:H41"/>
    <mergeCell ref="G40:G41"/>
    <mergeCell ref="F40:F41"/>
    <mergeCell ref="B38:B39"/>
    <mergeCell ref="C38:C39"/>
    <mergeCell ref="D38:D39"/>
    <mergeCell ref="E38:E39"/>
    <mergeCell ref="F38:F39"/>
    <mergeCell ref="D37:F37"/>
    <mergeCell ref="N38:N39"/>
    <mergeCell ref="M38:M39"/>
    <mergeCell ref="L34:L36"/>
    <mergeCell ref="L38:L39"/>
    <mergeCell ref="J38:J39"/>
    <mergeCell ref="I38:I39"/>
    <mergeCell ref="H38:H39"/>
    <mergeCell ref="G38:G39"/>
    <mergeCell ref="P8:X8"/>
    <mergeCell ref="Y8:Y9"/>
    <mergeCell ref="Z8:Z9"/>
    <mergeCell ref="W23:W27"/>
    <mergeCell ref="X20:X21"/>
    <mergeCell ref="G23:G27"/>
    <mergeCell ref="P20:P21"/>
    <mergeCell ref="Q20:Q21"/>
    <mergeCell ref="R20:R21"/>
    <mergeCell ref="N23:N27"/>
    <mergeCell ref="J23:J27"/>
    <mergeCell ref="S20:S21"/>
    <mergeCell ref="T20:T21"/>
    <mergeCell ref="U20:U21"/>
    <mergeCell ref="V20:V21"/>
    <mergeCell ref="W20:W21"/>
    <mergeCell ref="P23:P27"/>
    <mergeCell ref="Q23:Q27"/>
    <mergeCell ref="R23:R27"/>
    <mergeCell ref="S23:S27"/>
    <mergeCell ref="T23:T27"/>
    <mergeCell ref="U23:U27"/>
    <mergeCell ref="V23:V27"/>
    <mergeCell ref="AB8:AB9"/>
    <mergeCell ref="AB13:AB14"/>
    <mergeCell ref="AB15:AB19"/>
    <mergeCell ref="AB23:AB27"/>
    <mergeCell ref="Y40:Y41"/>
    <mergeCell ref="Z40:Z41"/>
    <mergeCell ref="AA40:AA41"/>
    <mergeCell ref="AB38:AB39"/>
    <mergeCell ref="Y23:Y27"/>
    <mergeCell ref="Z23:Z27"/>
    <mergeCell ref="AA23:AA27"/>
    <mergeCell ref="AB40:AB41"/>
    <mergeCell ref="AB11:AB12"/>
    <mergeCell ref="AB20:AB21"/>
    <mergeCell ref="Y20:Y21"/>
    <mergeCell ref="Z20:Z21"/>
    <mergeCell ref="AA20:AA21"/>
    <mergeCell ref="AA8:AA9"/>
    <mergeCell ref="Y29:Y31"/>
    <mergeCell ref="Z29:Z31"/>
    <mergeCell ref="N29:N31"/>
    <mergeCell ref="M29:M31"/>
    <mergeCell ref="U40:U41"/>
    <mergeCell ref="V40:V41"/>
    <mergeCell ref="W40:W41"/>
    <mergeCell ref="X40:X41"/>
    <mergeCell ref="X23:X27"/>
    <mergeCell ref="P40:P41"/>
    <mergeCell ref="Q40:Q41"/>
    <mergeCell ref="R40:R41"/>
    <mergeCell ref="S40:S41"/>
    <mergeCell ref="T40:T41"/>
    <mergeCell ref="Q29:Q31"/>
    <mergeCell ref="R29:R31"/>
    <mergeCell ref="P29:P31"/>
    <mergeCell ref="T29:T31"/>
    <mergeCell ref="S29:S31"/>
    <mergeCell ref="X29:X31"/>
    <mergeCell ref="W29:W31"/>
    <mergeCell ref="V29:V31"/>
    <mergeCell ref="U29:U31"/>
    <mergeCell ref="O29:O31"/>
    <mergeCell ref="C40:C41"/>
    <mergeCell ref="C11:C12"/>
    <mergeCell ref="C13:C14"/>
    <mergeCell ref="D11:D12"/>
    <mergeCell ref="D13:D14"/>
    <mergeCell ref="E40:E41"/>
    <mergeCell ref="D40:D41"/>
    <mergeCell ref="K20:K21"/>
    <mergeCell ref="J20:J21"/>
    <mergeCell ref="C23:C27"/>
    <mergeCell ref="G29:G31"/>
    <mergeCell ref="H29:H31"/>
    <mergeCell ref="K23:K27"/>
    <mergeCell ref="L20:L21"/>
    <mergeCell ref="M34:M36"/>
    <mergeCell ref="N34:N36"/>
    <mergeCell ref="J34:J36"/>
    <mergeCell ref="K34:K36"/>
    <mergeCell ref="L23:L27"/>
    <mergeCell ref="M23:M27"/>
    <mergeCell ref="N20:N21"/>
    <mergeCell ref="M20:M21"/>
    <mergeCell ref="L29:L31"/>
  </mergeCells>
  <phoneticPr fontId="32" type="noConversion"/>
  <conditionalFormatting sqref="F10:F11">
    <cfRule type="containsText" dxfId="39" priority="73" operator="containsText" text="EXTREMO">
      <formula>NOT(ISERROR(SEARCH("EXTREMO",F10)))</formula>
    </cfRule>
    <cfRule type="containsText" dxfId="38" priority="74" operator="containsText" text="ALTO">
      <formula>NOT(ISERROR(SEARCH("ALTO",F10)))</formula>
    </cfRule>
    <cfRule type="containsText" dxfId="37" priority="75" operator="containsText" text="MODERADO">
      <formula>NOT(ISERROR(SEARCH("MODERADO",F10)))</formula>
    </cfRule>
    <cfRule type="containsText" dxfId="36" priority="76" operator="containsText" text="BAJO">
      <formula>NOT(ISERROR(SEARCH("BAJO",F10)))</formula>
    </cfRule>
  </conditionalFormatting>
  <conditionalFormatting sqref="F15">
    <cfRule type="containsText" dxfId="35" priority="37" operator="containsText" text="EXTREMO">
      <formula>NOT(ISERROR(SEARCH("EXTREMO",F15)))</formula>
    </cfRule>
    <cfRule type="containsText" dxfId="34" priority="38" operator="containsText" text="ALTO">
      <formula>NOT(ISERROR(SEARCH("ALTO",F15)))</formula>
    </cfRule>
    <cfRule type="containsText" dxfId="33" priority="39" operator="containsText" text="MODERADO">
      <formula>NOT(ISERROR(SEARCH("MODERADO",F15)))</formula>
    </cfRule>
    <cfRule type="containsText" dxfId="32" priority="40" operator="containsText" text="BAJO">
      <formula>NOT(ISERROR(SEARCH("BAJO",F15)))</formula>
    </cfRule>
  </conditionalFormatting>
  <conditionalFormatting sqref="F20">
    <cfRule type="containsText" dxfId="31" priority="13" operator="containsText" text="EXTREMO">
      <formula>NOT(ISERROR(SEARCH("EXTREMO",F20)))</formula>
    </cfRule>
    <cfRule type="containsText" dxfId="30" priority="14" operator="containsText" text="ALTO">
      <formula>NOT(ISERROR(SEARCH("ALTO",F20)))</formula>
    </cfRule>
    <cfRule type="containsText" dxfId="29" priority="15" operator="containsText" text="MODERADO">
      <formula>NOT(ISERROR(SEARCH("MODERADO",F20)))</formula>
    </cfRule>
    <cfRule type="containsText" dxfId="28" priority="16" operator="containsText" text="BAJO">
      <formula>NOT(ISERROR(SEARCH("BAJO",F20)))</formula>
    </cfRule>
  </conditionalFormatting>
  <conditionalFormatting sqref="F22:F23 F28:F33">
    <cfRule type="containsText" dxfId="27" priority="129" operator="containsText" text="EXTREMO">
      <formula>NOT(ISERROR(SEARCH("EXTREMO",F22)))</formula>
    </cfRule>
    <cfRule type="containsText" dxfId="26" priority="130" operator="containsText" text="ALTO">
      <formula>NOT(ISERROR(SEARCH("ALTO",F22)))</formula>
    </cfRule>
    <cfRule type="containsText" dxfId="25" priority="131" operator="containsText" text="MODERADO">
      <formula>NOT(ISERROR(SEARCH("MODERADO",F22)))</formula>
    </cfRule>
    <cfRule type="containsText" dxfId="24" priority="132" operator="containsText" text="BAJO">
      <formula>NOT(ISERROR(SEARCH("BAJO",F22)))</formula>
    </cfRule>
  </conditionalFormatting>
  <conditionalFormatting sqref="F38">
    <cfRule type="containsText" dxfId="23" priority="108" operator="containsText" text="BAJO">
      <formula>NOT(ISERROR(SEARCH("BAJO",F38)))</formula>
    </cfRule>
    <cfRule type="containsText" dxfId="22" priority="107" operator="containsText" text="MODERADO">
      <formula>NOT(ISERROR(SEARCH("MODERADO",F38)))</formula>
    </cfRule>
    <cfRule type="containsText" dxfId="21" priority="106" operator="containsText" text="ALTO">
      <formula>NOT(ISERROR(SEARCH("ALTO",F38)))</formula>
    </cfRule>
    <cfRule type="containsText" dxfId="20" priority="105" operator="containsText" text="EXTREMO">
      <formula>NOT(ISERROR(SEARCH("EXTREMO",F38)))</formula>
    </cfRule>
  </conditionalFormatting>
  <conditionalFormatting sqref="F40">
    <cfRule type="containsText" dxfId="19" priority="89" operator="containsText" text="EXTREMO">
      <formula>NOT(ISERROR(SEARCH("EXTREMO",F40)))</formula>
    </cfRule>
    <cfRule type="containsText" dxfId="18" priority="92" operator="containsText" text="BAJO">
      <formula>NOT(ISERROR(SEARCH("BAJO",F40)))</formula>
    </cfRule>
    <cfRule type="containsText" dxfId="17" priority="91" operator="containsText" text="MODERADO">
      <formula>NOT(ISERROR(SEARCH("MODERADO",F40)))</formula>
    </cfRule>
    <cfRule type="containsText" dxfId="16" priority="90" operator="containsText" text="ALTO">
      <formula>NOT(ISERROR(SEARCH("ALTO",F40)))</formula>
    </cfRule>
  </conditionalFormatting>
  <conditionalFormatting sqref="X10:X20 X42">
    <cfRule type="cellIs" dxfId="15" priority="1" operator="equal">
      <formula>0</formula>
    </cfRule>
  </conditionalFormatting>
  <conditionalFormatting sqref="X22:X24">
    <cfRule type="cellIs" dxfId="14" priority="149" operator="equal">
      <formula>0</formula>
    </cfRule>
  </conditionalFormatting>
  <conditionalFormatting sqref="X28:X29">
    <cfRule type="cellIs" dxfId="13" priority="141" operator="equal">
      <formula>0</formula>
    </cfRule>
  </conditionalFormatting>
  <conditionalFormatting sqref="X32:X40">
    <cfRule type="cellIs" dxfId="12" priority="5" operator="equal">
      <formula>0</formula>
    </cfRule>
  </conditionalFormatting>
  <conditionalFormatting sqref="Y10:Y20 Y42">
    <cfRule type="containsText" dxfId="11" priority="4" operator="containsText" text="Alto aseguramiento">
      <formula>NOT(ISERROR(SEARCH("Alto aseguramiento",Y10)))</formula>
    </cfRule>
    <cfRule type="containsText" dxfId="10" priority="3" operator="containsText" text="Medio aseguramiento">
      <formula>NOT(ISERROR(SEARCH("Medio aseguramiento",Y10)))</formula>
    </cfRule>
    <cfRule type="containsText" dxfId="9" priority="2" operator="containsText" text="Bajo aseguramiento">
      <formula>NOT(ISERROR(SEARCH("Bajo aseguramiento",Y10)))</formula>
    </cfRule>
  </conditionalFormatting>
  <conditionalFormatting sqref="Y22:Y24">
    <cfRule type="containsText" dxfId="8" priority="150" operator="containsText" text="Bajo aseguramiento">
      <formula>NOT(ISERROR(SEARCH("Bajo aseguramiento",Y22)))</formula>
    </cfRule>
    <cfRule type="containsText" dxfId="7" priority="151" operator="containsText" text="Medio aseguramiento">
      <formula>NOT(ISERROR(SEARCH("Medio aseguramiento",Y22)))</formula>
    </cfRule>
    <cfRule type="containsText" dxfId="6" priority="152" operator="containsText" text="Alto aseguramiento">
      <formula>NOT(ISERROR(SEARCH("Alto aseguramiento",Y22)))</formula>
    </cfRule>
  </conditionalFormatting>
  <conditionalFormatting sqref="Y28:Y29">
    <cfRule type="containsText" dxfId="5" priority="142" operator="containsText" text="Bajo aseguramiento">
      <formula>NOT(ISERROR(SEARCH("Bajo aseguramiento",Y28)))</formula>
    </cfRule>
    <cfRule type="containsText" dxfId="4" priority="143" operator="containsText" text="Medio aseguramiento">
      <formula>NOT(ISERROR(SEARCH("Medio aseguramiento",Y28)))</formula>
    </cfRule>
    <cfRule type="containsText" dxfId="3" priority="144" operator="containsText" text="Alto aseguramiento">
      <formula>NOT(ISERROR(SEARCH("Alto aseguramiento",Y28)))</formula>
    </cfRule>
  </conditionalFormatting>
  <conditionalFormatting sqref="Y32:Y40">
    <cfRule type="containsText" dxfId="2" priority="8" operator="containsText" text="Alto aseguramiento">
      <formula>NOT(ISERROR(SEARCH("Alto aseguramiento",Y32)))</formula>
    </cfRule>
    <cfRule type="containsText" dxfId="1" priority="7" operator="containsText" text="Medio aseguramiento">
      <formula>NOT(ISERROR(SEARCH("Medio aseguramiento",Y32)))</formula>
    </cfRule>
    <cfRule type="containsText" dxfId="0" priority="6" operator="containsText" text="Bajo aseguramiento">
      <formula>NOT(ISERROR(SEARCH("Bajo aseguramiento",Y32)))</formula>
    </cfRule>
  </conditionalFormatting>
  <dataValidations count="1">
    <dataValidation type="whole" operator="equal" allowBlank="1" showInputMessage="1" showErrorMessage="1" sqref="X28:X29 X10:X20 X32:X40 X22:X24 X42" xr:uid="{CA8BABDE-05D0-4FD4-89C7-250DBA1C695E}">
      <formula1>(P10*0.2)+(S10*0.3)+(U10*0.3)+(W10*0.2)</formula1>
    </dataValidation>
  </dataValidations>
  <pageMargins left="0.7" right="0.7" top="0.75" bottom="0.75" header="0.3" footer="0.3"/>
  <pageSetup paperSize="3" fitToWidth="0" fitToHeight="0" orientation="landscape" horizontalDpi="4294967293" r:id="rId1"/>
  <ignoredErrors>
    <ignoredError sqref="M15"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9AFA46B4-1425-4874-A3C0-CF26F33577D5}">
          <x14:formula1>
            <xm:f>Datos!$E$3:$E$4</xm:f>
          </x14:formula1>
          <xm:sqref>J10:L11 J13:L13 J40:L40 J32:L34 J19:L20 J15:L17 J37:L38 J22:L23 J28:L29</xm:sqref>
        </x14:dataValidation>
        <x14:dataValidation type="list" allowBlank="1" showInputMessage="1" showErrorMessage="1" xr:uid="{1CF88A5F-8631-46FC-ADFA-B66945C99CEC}">
          <x14:formula1>
            <xm:f>Datos!$E$9:$E$12</xm:f>
          </x14:formula1>
          <xm:sqref>F10:F11 F20 F38 F40 F15 F22:F23 F28:F33</xm:sqref>
        </x14:dataValidation>
        <x14:dataValidation type="list" allowBlank="1" showInputMessage="1" showErrorMessage="1" xr:uid="{B7535319-AFFB-492C-AC7F-844EF90C69FF}">
          <x14:formula1>
            <xm:f>Datos!$G$3:$G$11</xm:f>
          </x14:formula1>
          <xm:sqref>H15:H17 H40 H10:H11 H13 H32:H33 H19:H20 H37:H38 H22:H29</xm:sqref>
        </x14:dataValidation>
        <x14:dataValidation type="list" allowBlank="1" showInputMessage="1" showErrorMessage="1" xr:uid="{49E6847F-6906-424A-8A4D-2A141AB49F73}">
          <x14:formula1>
            <xm:f>Datos!$H$3:$H$49</xm:f>
          </x14:formula1>
          <xm:sqref>I15:I17 I40 I10:I11 I13 I31:I33 I19:I20 I37:I38 I22:I29</xm:sqref>
        </x14:dataValidation>
        <x14:dataValidation type="list" allowBlank="1" showInputMessage="1" showErrorMessage="1" xr:uid="{34B998C7-48D0-416D-9DF6-0420F8BA0022}">
          <x14:formula1>
            <xm:f>Datos!$C$3:$C$12</xm:f>
          </x14:formula1>
          <xm:sqref>G37:G38 G15 G10:G11 G13 G32:G33 G40 G20 G28:G29 G22:G24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C2:K49"/>
  <sheetViews>
    <sheetView showGridLines="0" workbookViewId="0">
      <selection activeCell="A23" sqref="A23"/>
    </sheetView>
  </sheetViews>
  <sheetFormatPr baseColWidth="10" defaultColWidth="11.42578125" defaultRowHeight="12.75" x14ac:dyDescent="0.2"/>
  <cols>
    <col min="2" max="2" width="11.140625" customWidth="1"/>
    <col min="3" max="3" width="30.7109375" customWidth="1"/>
    <col min="5" max="5" width="33.140625" customWidth="1"/>
    <col min="6" max="6" width="6" customWidth="1"/>
    <col min="7" max="7" width="26.7109375" customWidth="1"/>
    <col min="8" max="8" width="48.85546875" customWidth="1"/>
    <col min="9" max="9" width="20" customWidth="1"/>
    <col min="10" max="10" width="20.42578125" style="5" customWidth="1"/>
    <col min="11" max="11" width="88.140625" style="5" customWidth="1"/>
    <col min="13" max="13" width="14.140625" customWidth="1"/>
    <col min="14" max="14" width="15.140625" customWidth="1"/>
  </cols>
  <sheetData>
    <row r="2" spans="3:11" x14ac:dyDescent="0.2">
      <c r="C2" s="4" t="s">
        <v>1</v>
      </c>
      <c r="E2" s="4" t="s">
        <v>227</v>
      </c>
      <c r="G2" s="4" t="s">
        <v>228</v>
      </c>
      <c r="H2" s="4" t="s">
        <v>229</v>
      </c>
      <c r="J2" s="188" t="s">
        <v>10</v>
      </c>
      <c r="K2" s="188"/>
    </row>
    <row r="3" spans="3:11" ht="38.25" x14ac:dyDescent="0.2">
      <c r="C3" s="14" t="s">
        <v>38</v>
      </c>
      <c r="E3" s="3" t="s">
        <v>41</v>
      </c>
      <c r="G3" s="14" t="s">
        <v>230</v>
      </c>
      <c r="H3" s="14" t="s">
        <v>230</v>
      </c>
      <c r="J3" s="45" t="s">
        <v>231</v>
      </c>
      <c r="K3" s="45" t="s">
        <v>232</v>
      </c>
    </row>
    <row r="4" spans="3:11" ht="38.25" x14ac:dyDescent="0.2">
      <c r="C4" s="14" t="s">
        <v>233</v>
      </c>
      <c r="E4" s="3" t="s">
        <v>234</v>
      </c>
      <c r="G4" s="14" t="s">
        <v>103</v>
      </c>
      <c r="H4" s="14" t="s">
        <v>235</v>
      </c>
      <c r="J4" s="45" t="s">
        <v>236</v>
      </c>
      <c r="K4" s="45" t="s">
        <v>237</v>
      </c>
    </row>
    <row r="5" spans="3:11" ht="38.25" x14ac:dyDescent="0.2">
      <c r="C5" s="14" t="s">
        <v>238</v>
      </c>
      <c r="G5" s="14" t="s">
        <v>239</v>
      </c>
      <c r="H5" s="14" t="s">
        <v>240</v>
      </c>
      <c r="J5" s="45" t="s">
        <v>241</v>
      </c>
      <c r="K5" s="45" t="s">
        <v>242</v>
      </c>
    </row>
    <row r="6" spans="3:11" ht="38.25" x14ac:dyDescent="0.2">
      <c r="C6" s="14" t="s">
        <v>243</v>
      </c>
      <c r="G6" s="14" t="s">
        <v>39</v>
      </c>
      <c r="H6" s="14" t="s">
        <v>244</v>
      </c>
      <c r="J6"/>
    </row>
    <row r="7" spans="3:11" x14ac:dyDescent="0.2">
      <c r="C7" s="14" t="s">
        <v>77</v>
      </c>
      <c r="E7" s="32"/>
      <c r="G7" s="14" t="s">
        <v>144</v>
      </c>
      <c r="H7" s="14" t="s">
        <v>245</v>
      </c>
      <c r="J7" s="189" t="s">
        <v>246</v>
      </c>
      <c r="K7" s="190"/>
    </row>
    <row r="8" spans="3:11" ht="26.25" customHeight="1" x14ac:dyDescent="0.2">
      <c r="C8" s="14" t="s">
        <v>157</v>
      </c>
      <c r="E8" s="4" t="s">
        <v>247</v>
      </c>
      <c r="G8" s="14" t="s">
        <v>78</v>
      </c>
      <c r="H8" s="14" t="s">
        <v>248</v>
      </c>
      <c r="J8" s="45" t="s">
        <v>231</v>
      </c>
      <c r="K8" s="45" t="s">
        <v>249</v>
      </c>
    </row>
    <row r="9" spans="3:11" ht="26.25" customHeight="1" x14ac:dyDescent="0.2">
      <c r="C9" s="14" t="s">
        <v>63</v>
      </c>
      <c r="E9" s="3" t="s">
        <v>37</v>
      </c>
      <c r="G9" s="14" t="s">
        <v>196</v>
      </c>
      <c r="H9" s="14" t="s">
        <v>250</v>
      </c>
      <c r="J9" s="45" t="s">
        <v>236</v>
      </c>
      <c r="K9" s="45" t="s">
        <v>215</v>
      </c>
    </row>
    <row r="10" spans="3:11" ht="26.25" customHeight="1" x14ac:dyDescent="0.2">
      <c r="C10" s="14" t="s">
        <v>141</v>
      </c>
      <c r="E10" s="3" t="s">
        <v>156</v>
      </c>
      <c r="G10" s="14" t="s">
        <v>246</v>
      </c>
      <c r="H10" s="14" t="s">
        <v>251</v>
      </c>
      <c r="J10" s="45" t="s">
        <v>241</v>
      </c>
      <c r="K10" s="45" t="s">
        <v>215</v>
      </c>
    </row>
    <row r="11" spans="3:11" ht="38.25" x14ac:dyDescent="0.2">
      <c r="C11" s="14" t="s">
        <v>102</v>
      </c>
      <c r="E11" s="3" t="s">
        <v>51</v>
      </c>
      <c r="G11" s="14" t="s">
        <v>252</v>
      </c>
      <c r="H11" s="14" t="s">
        <v>253</v>
      </c>
    </row>
    <row r="12" spans="3:11" x14ac:dyDescent="0.2">
      <c r="C12" s="14" t="s">
        <v>254</v>
      </c>
      <c r="E12" s="3" t="s">
        <v>255</v>
      </c>
      <c r="H12" s="14" t="s">
        <v>256</v>
      </c>
      <c r="I12" s="5"/>
      <c r="K12"/>
    </row>
    <row r="13" spans="3:11" x14ac:dyDescent="0.2">
      <c r="C13" s="14" t="s">
        <v>257</v>
      </c>
      <c r="H13" s="14" t="s">
        <v>258</v>
      </c>
      <c r="I13" s="5"/>
      <c r="J13"/>
      <c r="K13"/>
    </row>
    <row r="14" spans="3:11" x14ac:dyDescent="0.2">
      <c r="C14" s="35" t="s">
        <v>259</v>
      </c>
      <c r="G14" s="5"/>
      <c r="H14" s="14" t="s">
        <v>260</v>
      </c>
      <c r="I14" s="5"/>
      <c r="J14"/>
      <c r="K14"/>
    </row>
    <row r="15" spans="3:11" x14ac:dyDescent="0.2">
      <c r="H15" s="14" t="s">
        <v>196</v>
      </c>
      <c r="J15"/>
      <c r="K15"/>
    </row>
    <row r="16" spans="3:11" x14ac:dyDescent="0.2">
      <c r="H16" s="14" t="s">
        <v>261</v>
      </c>
      <c r="J16"/>
      <c r="K16"/>
    </row>
    <row r="17" spans="5:11" x14ac:dyDescent="0.2">
      <c r="H17" s="14" t="s">
        <v>246</v>
      </c>
      <c r="J17"/>
      <c r="K17"/>
    </row>
    <row r="18" spans="5:11" x14ac:dyDescent="0.2">
      <c r="H18" s="14" t="s">
        <v>239</v>
      </c>
      <c r="J18"/>
      <c r="K18"/>
    </row>
    <row r="19" spans="5:11" x14ac:dyDescent="0.2">
      <c r="H19" s="14" t="s">
        <v>262</v>
      </c>
      <c r="J19"/>
      <c r="K19"/>
    </row>
    <row r="20" spans="5:11" x14ac:dyDescent="0.2">
      <c r="H20" s="14" t="s">
        <v>263</v>
      </c>
      <c r="J20"/>
      <c r="K20"/>
    </row>
    <row r="21" spans="5:11" x14ac:dyDescent="0.2">
      <c r="H21" s="14" t="s">
        <v>144</v>
      </c>
      <c r="J21"/>
      <c r="K21"/>
    </row>
    <row r="22" spans="5:11" x14ac:dyDescent="0.2">
      <c r="H22" s="14" t="s">
        <v>264</v>
      </c>
      <c r="I22" s="5"/>
      <c r="K22"/>
    </row>
    <row r="23" spans="5:11" s="2" customFormat="1" x14ac:dyDescent="0.2">
      <c r="E23"/>
      <c r="F23"/>
      <c r="G23"/>
      <c r="H23" s="14" t="s">
        <v>265</v>
      </c>
      <c r="I23"/>
      <c r="J23" s="1"/>
      <c r="K23" s="1"/>
    </row>
    <row r="24" spans="5:11" x14ac:dyDescent="0.2">
      <c r="H24" s="14" t="s">
        <v>266</v>
      </c>
    </row>
    <row r="25" spans="5:11" x14ac:dyDescent="0.2">
      <c r="H25" s="14" t="s">
        <v>267</v>
      </c>
    </row>
    <row r="26" spans="5:11" x14ac:dyDescent="0.2">
      <c r="H26" s="14" t="s">
        <v>268</v>
      </c>
    </row>
    <row r="27" spans="5:11" x14ac:dyDescent="0.2">
      <c r="H27" s="14" t="s">
        <v>40</v>
      </c>
    </row>
    <row r="28" spans="5:11" x14ac:dyDescent="0.2">
      <c r="H28" s="14" t="s">
        <v>269</v>
      </c>
    </row>
    <row r="29" spans="5:11" x14ac:dyDescent="0.2">
      <c r="H29" s="14" t="s">
        <v>270</v>
      </c>
    </row>
    <row r="30" spans="5:11" x14ac:dyDescent="0.2">
      <c r="H30" s="14" t="s">
        <v>271</v>
      </c>
    </row>
    <row r="31" spans="5:11" x14ac:dyDescent="0.2">
      <c r="H31" s="14" t="s">
        <v>272</v>
      </c>
    </row>
    <row r="32" spans="5:11" x14ac:dyDescent="0.2">
      <c r="H32" s="14" t="s">
        <v>273</v>
      </c>
    </row>
    <row r="33" spans="8:8" ht="25.5" x14ac:dyDescent="0.2">
      <c r="H33" s="14" t="s">
        <v>64</v>
      </c>
    </row>
    <row r="34" spans="8:8" x14ac:dyDescent="0.2">
      <c r="H34" s="14" t="s">
        <v>145</v>
      </c>
    </row>
    <row r="35" spans="8:8" x14ac:dyDescent="0.2">
      <c r="H35" s="14" t="s">
        <v>274</v>
      </c>
    </row>
    <row r="36" spans="8:8" x14ac:dyDescent="0.2">
      <c r="H36" s="14" t="s">
        <v>275</v>
      </c>
    </row>
    <row r="37" spans="8:8" x14ac:dyDescent="0.2">
      <c r="H37" s="14" t="s">
        <v>276</v>
      </c>
    </row>
    <row r="38" spans="8:8" x14ac:dyDescent="0.2">
      <c r="H38" s="14" t="s">
        <v>277</v>
      </c>
    </row>
    <row r="39" spans="8:8" x14ac:dyDescent="0.2">
      <c r="H39" s="14" t="s">
        <v>278</v>
      </c>
    </row>
    <row r="40" spans="8:8" x14ac:dyDescent="0.2">
      <c r="H40" s="14" t="s">
        <v>152</v>
      </c>
    </row>
    <row r="41" spans="8:8" x14ac:dyDescent="0.2">
      <c r="H41" s="14" t="s">
        <v>79</v>
      </c>
    </row>
    <row r="42" spans="8:8" x14ac:dyDescent="0.2">
      <c r="H42" s="14" t="s">
        <v>186</v>
      </c>
    </row>
    <row r="43" spans="8:8" x14ac:dyDescent="0.2">
      <c r="H43" s="14" t="s">
        <v>279</v>
      </c>
    </row>
    <row r="44" spans="8:8" x14ac:dyDescent="0.2">
      <c r="H44" s="14" t="s">
        <v>104</v>
      </c>
    </row>
    <row r="45" spans="8:8" x14ac:dyDescent="0.2">
      <c r="H45" s="14" t="s">
        <v>158</v>
      </c>
    </row>
    <row r="46" spans="8:8" x14ac:dyDescent="0.2">
      <c r="H46" s="14" t="s">
        <v>168</v>
      </c>
    </row>
    <row r="47" spans="8:8" x14ac:dyDescent="0.2">
      <c r="H47" s="14" t="s">
        <v>280</v>
      </c>
    </row>
    <row r="48" spans="8:8" x14ac:dyDescent="0.2">
      <c r="H48" s="14" t="s">
        <v>281</v>
      </c>
    </row>
    <row r="49" spans="8:8" x14ac:dyDescent="0.2">
      <c r="H49" s="14" t="s">
        <v>282</v>
      </c>
    </row>
  </sheetData>
  <mergeCells count="2">
    <mergeCell ref="J2:K2"/>
    <mergeCell ref="J7:K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Documento" ma:contentTypeID="0x0101007EF42698E7443D40AE0A0E34BAD984C0" ma:contentTypeVersion="12" ma:contentTypeDescription="Crear nuevo documento." ma:contentTypeScope="" ma:versionID="e28016e160bf8eb19ea3b1b42544954e">
  <xsd:schema xmlns:xsd="http://www.w3.org/2001/XMLSchema" xmlns:xs="http://www.w3.org/2001/XMLSchema" xmlns:p="http://schemas.microsoft.com/office/2006/metadata/properties" xmlns:ns2="653486b3-7633-418a-8265-8c134c347cec" xmlns:ns3="f1f01cd5-2181-47e2-a6ce-ec6e6b7dd30e" targetNamespace="http://schemas.microsoft.com/office/2006/metadata/properties" ma:root="true" ma:fieldsID="535e483e920e6b414882a135df6713e1" ns2:_="" ns3:_="">
    <xsd:import namespace="653486b3-7633-418a-8265-8c134c347cec"/>
    <xsd:import namespace="f1f01cd5-2181-47e2-a6ce-ec6e6b7dd3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3486b3-7633-418a-8265-8c134c347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f01cd5-2181-47e2-a6ce-ec6e6b7dd30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b2ef03-1e01-4aa3-8173-55e60ec72f61}" ma:internalName="TaxCatchAll" ma:showField="CatchAllData" ma:web="f1f01cd5-2181-47e2-a6ce-ec6e6b7dd3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f1f01cd5-2181-47e2-a6ce-ec6e6b7dd30e" xsi:nil="true"/>
    <lcf76f155ced4ddcb4097134ff3c332f xmlns="653486b3-7633-418a-8265-8c134c347c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2.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3.xml><?xml version="1.0" encoding="utf-8"?>
<ds:datastoreItem xmlns:ds="http://schemas.openxmlformats.org/officeDocument/2006/customXml" ds:itemID="{59232707-5B60-4CB0-9B48-1CABA58E642A}">
  <ds:schemaRefs>
    <ds:schemaRef ds:uri="http://schemas.microsoft.com/PowerBIAddIn"/>
  </ds:schemaRefs>
</ds:datastoreItem>
</file>

<file path=customXml/itemProps4.xml><?xml version="1.0" encoding="utf-8"?>
<ds:datastoreItem xmlns:ds="http://schemas.openxmlformats.org/officeDocument/2006/customXml" ds:itemID="{CD215729-CAA8-4E0D-BD98-F797FB13D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3486b3-7633-418a-8265-8c134c347cec"/>
    <ds:schemaRef ds:uri="f1f01cd5-2181-47e2-a6ce-ec6e6b7dd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04F48D7-29FA-4C14-BDEC-A45162B37F1F}">
  <ds:schemaRefs>
    <ds:schemaRef ds:uri="f1f01cd5-2181-47e2-a6ce-ec6e6b7dd30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http://schemas.microsoft.com/office/2006/documentManagement/types"/>
    <ds:schemaRef ds:uri="653486b3-7633-418a-8265-8c134c347ce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 Mapa de aseguramiento</vt:lpstr>
      <vt:lpstr>Datos</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 Vanegas</dc:creator>
  <cp:keywords/>
  <dc:description/>
  <cp:lastModifiedBy>Yuly Andrea Ujueta Castillo</cp:lastModifiedBy>
  <cp:revision/>
  <dcterms:created xsi:type="dcterms:W3CDTF">2007-05-23T11:34:18Z</dcterms:created>
  <dcterms:modified xsi:type="dcterms:W3CDTF">2025-07-01T21:34:40Z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ContentTypeId">
    <vt:lpwstr>0x0101007EF42698E7443D40AE0A0E34BAD984C0</vt:lpwstr>
  </property>
  <property fmtid="{D5CDD505-2E9C-101B-9397-08002B2CF9AE}" pid="4" name="MediaServiceImageTags">
    <vt:lpwstr/>
  </property>
</Properties>
</file>