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
    </mc:Choice>
  </mc:AlternateContent>
  <xr:revisionPtr revIDLastSave="91" documentId="8_{E4C776A0-E993-46F3-BC07-D993CE1E69B2}" xr6:coauthVersionLast="47" xr6:coauthVersionMax="47" xr10:uidLastSave="{6E911D42-F184-46A6-A4C2-B8D48C9AE104}"/>
  <bookViews>
    <workbookView xWindow="-120" yWindow="-120" windowWidth="20730" windowHeight="11160" activeTab="2" xr2:uid="{A344002F-5775-4E79-BB83-CB11726C43CF}"/>
  </bookViews>
  <sheets>
    <sheet name="GASTOS VIGENCIA ENERO 2025" sheetId="4" r:id="rId1"/>
    <sheet name="RESERVAS ENERO 2025 " sheetId="7" r:id="rId2"/>
    <sheet name="CXP ENERO 2025" sheetId="6" r:id="rId3"/>
  </sheets>
  <definedNames>
    <definedName name="_xlnm._FilterDatabase" localSheetId="2" hidden="1">'CXP ENERO 2025'!$A$7:$G$116</definedName>
    <definedName name="_xlnm._FilterDatabase" localSheetId="0" hidden="1">'GASTOS VIGENCIA ENERO 2025'!#REF!</definedName>
    <definedName name="_xlnm.Print_Area" localSheetId="2">'CXP ENERO 2025'!$A$1:$K$119</definedName>
    <definedName name="_xlnm.Print_Titles" localSheetId="2">'CXP ENERO 2025'!$6:$7</definedName>
    <definedName name="_xlnm.Print_Titles" localSheetId="0">'GASTOS VIGENCIA ENERO 2025'!$1:$8</definedName>
    <definedName name="_xlnm.Print_Titles" localSheetId="1">'RESERVAS ENERO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7" l="1"/>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H202" i="7" l="1"/>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H61" i="7" l="1"/>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J42" i="7" l="1"/>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M64" i="7" l="1"/>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O194" i="7" l="1"/>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H40" i="7" l="1"/>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O222" i="7" l="1"/>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I29" i="7" l="1"/>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I222" i="7" l="1"/>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<sst xmlns="http://schemas.openxmlformats.org/spreadsheetml/2006/main" count="2970" uniqueCount="551">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</sst>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s>
  <borders count="43">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s>
  <cellStyleXfs count="16">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33">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40" xfId="15" applyNumberFormat="1" applyFont="1" applyFill="1" applyBorder="1" applyAlignment="1">
      <alignment horizontal="right" vertical="center"/>
    </xf>
    <xf numFmtId="4" fontId="13" fillId="5" borderId="40"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39" fontId="11" fillId="4" borderId="27" xfId="2" applyNumberFormat="1" applyFont="1" applyFill="1" applyBorder="1" applyAlignment="1">
      <alignment horizontal="right" vertical="center"/>
    </xf>
    <xf numFmtId="10" fontId="11" fillId="4" borderId="27" xfId="2" applyNumberFormat="1" applyFont="1" applyFill="1" applyBorder="1" applyAlignment="1">
      <alignment horizontal="right" vertical="center"/>
    </xf>
    <xf numFmtId="10" fontId="11" fillId="4" borderId="27" xfId="3" applyNumberFormat="1" applyFont="1" applyFill="1" applyBorder="1" applyAlignment="1">
      <alignment horizontal="right" vertical="center"/>
    </xf>
    <xf numFmtId="10" fontId="11" fillId="4" borderId="28" xfId="3" applyNumberFormat="1" applyFont="1" applyFill="1" applyBorder="1" applyAlignment="1">
      <alignment horizontal="right" vertical="center"/>
    </xf>
    <xf numFmtId="10" fontId="23" fillId="4" borderId="33" xfId="11" applyNumberFormat="1" applyFont="1" applyFill="1" applyBorder="1" applyAlignment="1">
      <alignment horizontal="center" vertical="center" wrapText="1"/>
    </xf>
    <xf numFmtId="10" fontId="23" fillId="4" borderId="32" xfId="11" applyNumberFormat="1" applyFont="1" applyFill="1" applyBorder="1" applyAlignment="1">
      <alignment horizontal="center" vertical="center" wrapText="1"/>
    </xf>
    <xf numFmtId="168" fontId="6" fillId="5" borderId="9" xfId="10" applyNumberFormat="1" applyFont="1" applyFill="1" applyBorder="1" applyAlignment="1">
      <alignment horizontal="right" vertical="center"/>
    </xf>
    <xf numFmtId="10" fontId="6" fillId="5" borderId="10" xfId="10" applyNumberFormat="1" applyFont="1" applyFill="1" applyBorder="1" applyAlignment="1">
      <alignment horizontal="right" vertical="center"/>
    </xf>
    <xf numFmtId="10" fontId="11" fillId="4" borderId="9" xfId="2" applyNumberFormat="1" applyFont="1" applyFill="1" applyBorder="1" applyAlignment="1">
      <alignment horizontal="right" vertical="center"/>
    </xf>
    <xf numFmtId="10" fontId="11" fillId="4" borderId="10" xfId="2" applyNumberFormat="1" applyFont="1" applyFill="1" applyBorder="1" applyAlignment="1">
      <alignment horizontal="right" vertical="center"/>
    </xf>
    <xf numFmtId="9" fontId="6" fillId="5" borderId="9" xfId="14" applyNumberFormat="1" applyFont="1" applyFill="1" applyBorder="1" applyAlignment="1">
      <alignment horizontal="right" vertical="center"/>
    </xf>
    <xf numFmtId="10" fontId="6" fillId="5" borderId="10" xfId="14" applyNumberFormat="1" applyFont="1" applyFill="1" applyBorder="1" applyAlignment="1">
      <alignment horizontal="right" vertical="center"/>
    </xf>
    <xf numFmtId="10" fontId="15" fillId="4" borderId="10" xfId="10" applyNumberFormat="1" applyFont="1" applyFill="1" applyBorder="1" applyAlignment="1">
      <alignment horizontal="right" vertical="center"/>
    </xf>
    <xf numFmtId="0" fontId="11" fillId="4" borderId="26" xfId="1" applyFont="1" applyFill="1" applyBorder="1" applyAlignment="1">
      <alignment horizontal="left" vertical="center"/>
    </xf>
    <xf numFmtId="0" fontId="11" fillId="4" borderId="27" xfId="1" applyFont="1" applyFill="1" applyBorder="1" applyAlignment="1">
      <alignment horizontal="left" vertical="center"/>
    </xf>
    <xf numFmtId="4" fontId="4" fillId="2" borderId="29" xfId="8" applyNumberFormat="1" applyFont="1" applyFill="1" applyBorder="1" applyAlignment="1">
      <alignment horizontal="left" vertical="top" wrapText="1"/>
    </xf>
    <xf numFmtId="4" fontId="20" fillId="2" borderId="30" xfId="8" applyNumberFormat="1" applyFont="1" applyFill="1" applyBorder="1" applyAlignment="1">
      <alignment horizontal="left" vertical="top" wrapText="1"/>
    </xf>
    <xf numFmtId="4" fontId="20" fillId="2" borderId="31" xfId="8" applyNumberFormat="1" applyFont="1" applyFill="1" applyBorder="1" applyAlignment="1">
      <alignment horizontal="left" vertical="top"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42" xfId="6" applyNumberFormat="1" applyFont="1" applyFill="1" applyBorder="1" applyAlignment="1">
      <alignment horizontal="left" vertical="center"/>
    </xf>
    <xf numFmtId="0" fontId="6" fillId="5" borderId="38" xfId="6" applyFont="1" applyFill="1" applyBorder="1" applyAlignment="1">
      <alignment horizontal="center" vertical="center"/>
    </xf>
    <xf numFmtId="0" fontId="6" fillId="5" borderId="20" xfId="6"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41"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8" xfId="15" applyNumberFormat="1" applyFont="1" applyFill="1" applyBorder="1" applyAlignment="1">
      <alignment horizontal="left" vertical="center"/>
    </xf>
    <xf numFmtId="39" fontId="13" fillId="5" borderId="41"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49" fontId="6" fillId="2" borderId="37" xfId="6" applyNumberFormat="1" applyFont="1" applyFill="1" applyBorder="1" applyAlignment="1">
      <alignment horizontal="left" vertical="center"/>
    </xf>
    <xf numFmtId="0" fontId="6" fillId="2" borderId="38" xfId="6" applyFont="1" applyFill="1" applyBorder="1" applyAlignment="1">
      <alignment horizontal="center" vertical="center"/>
    </xf>
    <xf numFmtId="0" fontId="6" fillId="2" borderId="38" xfId="1" applyFont="1" applyFill="1" applyBorder="1" applyAlignment="1">
      <alignment horizontal="left" vertical="center" wrapText="1"/>
    </xf>
    <xf numFmtId="49" fontId="6" fillId="5" borderId="37"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39" fontId="6" fillId="5" borderId="38"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8"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0" fontId="6" fillId="5" borderId="38" xfId="1" applyFont="1" applyFill="1" applyBorder="1" applyAlignment="1">
      <alignment horizontal="left" vertical="center" wrapText="1"/>
    </xf>
    <xf numFmtId="0" fontId="6" fillId="5" borderId="20" xfId="1" applyFont="1" applyFill="1" applyBorder="1" applyAlignment="1">
      <alignment horizontal="left" vertical="center" wrapText="1"/>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0" fontId="11" fillId="4" borderId="2" xfId="4"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6" xfId="4"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5" borderId="38" xfId="1" applyFont="1" applyFill="1" applyBorder="1" applyAlignment="1">
      <alignment horizontal="center" vertical="center" wrapText="1"/>
    </xf>
    <xf numFmtId="0" fontId="6" fillId="5" borderId="20" xfId="1" applyFont="1" applyFill="1" applyBorder="1" applyAlignment="1">
      <alignment horizontal="center" vertical="center" wrapText="1"/>
    </xf>
    <xf numFmtId="49" fontId="6" fillId="3" borderId="37"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0" fontId="6" fillId="3" borderId="38"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8" xfId="1" applyFont="1" applyFill="1" applyBorder="1" applyAlignment="1">
      <alignment horizontal="left" vertical="center" wrapText="1"/>
    </xf>
    <xf numFmtId="0" fontId="6" fillId="3" borderId="20" xfId="1" applyFont="1" applyFill="1" applyBorder="1" applyAlignment="1">
      <alignment horizontal="left" vertical="center" wrapText="1"/>
    </xf>
    <xf numFmtId="10" fontId="23" fillId="4" borderId="3" xfId="11" applyNumberFormat="1" applyFont="1" applyFill="1" applyBorder="1" applyAlignment="1">
      <alignment horizontal="center" vertical="center" wrapText="1"/>
    </xf>
    <xf numFmtId="10" fontId="23" fillId="4" borderId="34"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0" fontId="11" fillId="4" borderId="33" xfId="4" applyFont="1" applyFill="1" applyBorder="1" applyAlignment="1">
      <alignment horizontal="center" vertical="center" wrapText="1"/>
    </xf>
    <xf numFmtId="164" fontId="23" fillId="4" borderId="2" xfId="11" applyFont="1" applyFill="1" applyBorder="1" applyAlignment="1">
      <alignment horizontal="center" vertical="center" wrapText="1"/>
    </xf>
    <xf numFmtId="164" fontId="23" fillId="4" borderId="33"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3"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3" xfId="11" applyNumberFormat="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3"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3"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5" xfId="13" applyFont="1" applyFill="1" applyBorder="1" applyAlignment="1">
      <alignment horizontal="center" vertical="center" wrapText="1"/>
    </xf>
    <xf numFmtId="10" fontId="11" fillId="4" borderId="34" xfId="10" applyNumberFormat="1" applyFont="1" applyFill="1" applyBorder="1" applyAlignment="1">
      <alignment horizontal="center" vertical="center" wrapText="1"/>
    </xf>
    <xf numFmtId="10" fontId="11" fillId="4" borderId="36" xfId="10" applyNumberFormat="1" applyFont="1" applyFill="1" applyBorder="1" applyAlignment="1">
      <alignment horizontal="center" vertical="center" wrapText="1"/>
    </xf>
  </cellXfs>
  <cellStyles count="16">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8" ySplit="8" topLeftCell="I9" activePane="bottomRight" state="frozen"/>
      <selection pane="topRight" activeCell="I1" sqref="I1"/>
      <selection pane="bottomLeft" activeCell="A9" sqref="A9"/>
      <selection pane="bottomRight" activeCell="I9" sqref="I9"/>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row>
    <row r="2" spans="1:29" ht="24" x14ac:dyDescent="0.25">
      <c r="A2" s="290" t="s">
        <v>0</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row>
    <row r="3" spans="1:29" ht="21" x14ac:dyDescent="0.25">
      <c r="A3" s="291" t="s">
        <v>1</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row>
    <row r="4" spans="1:29" ht="27" customHeight="1" x14ac:dyDescent="0.25">
      <c r="A4" s="292" t="s">
        <v>2</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93" t="s">
        <v>6</v>
      </c>
      <c r="B7" s="286" t="s">
        <v>7</v>
      </c>
      <c r="C7" s="286" t="s">
        <v>8</v>
      </c>
      <c r="D7" s="286" t="s">
        <v>9</v>
      </c>
      <c r="E7" s="286" t="s">
        <v>10</v>
      </c>
      <c r="F7" s="286" t="s">
        <v>11</v>
      </c>
      <c r="G7" s="286" t="s">
        <v>12</v>
      </c>
      <c r="H7" s="286"/>
      <c r="I7" s="286"/>
      <c r="J7" s="286"/>
      <c r="K7" s="286"/>
      <c r="L7" s="287"/>
      <c r="M7" s="288" t="s">
        <v>13</v>
      </c>
      <c r="N7" s="288" t="s">
        <v>14</v>
      </c>
      <c r="O7" s="288" t="s">
        <v>15</v>
      </c>
      <c r="P7" s="282" t="s">
        <v>16</v>
      </c>
      <c r="Q7" s="282" t="s">
        <v>17</v>
      </c>
      <c r="R7" s="282" t="s">
        <v>18</v>
      </c>
      <c r="S7" s="284" t="s">
        <v>19</v>
      </c>
      <c r="T7" s="284" t="s">
        <v>20</v>
      </c>
      <c r="U7" s="284" t="s">
        <v>21</v>
      </c>
      <c r="V7" s="284" t="s">
        <v>22</v>
      </c>
      <c r="W7" s="284" t="s">
        <v>23</v>
      </c>
      <c r="X7" s="284" t="s">
        <v>24</v>
      </c>
      <c r="Y7" s="296" t="s">
        <v>25</v>
      </c>
      <c r="Z7" s="296"/>
      <c r="AA7" s="296"/>
      <c r="AB7" s="296"/>
      <c r="AC7" s="297"/>
    </row>
    <row r="8" spans="1:29" ht="84.75" customHeight="1" thickBot="1" x14ac:dyDescent="0.3">
      <c r="A8" s="294"/>
      <c r="B8" s="295"/>
      <c r="C8" s="295"/>
      <c r="D8" s="295"/>
      <c r="E8" s="295"/>
      <c r="F8" s="295"/>
      <c r="G8" s="209" t="s">
        <v>26</v>
      </c>
      <c r="H8" s="209" t="s">
        <v>27</v>
      </c>
      <c r="I8" s="209" t="s">
        <v>28</v>
      </c>
      <c r="J8" s="209" t="s">
        <v>29</v>
      </c>
      <c r="K8" s="209" t="s">
        <v>30</v>
      </c>
      <c r="L8" s="210" t="s">
        <v>31</v>
      </c>
      <c r="M8" s="289"/>
      <c r="N8" s="289"/>
      <c r="O8" s="289"/>
      <c r="P8" s="283"/>
      <c r="Q8" s="283"/>
      <c r="R8" s="283"/>
      <c r="S8" s="285"/>
      <c r="T8" s="285"/>
      <c r="U8" s="285"/>
      <c r="V8" s="285"/>
      <c r="W8" s="285"/>
      <c r="X8" s="285"/>
      <c r="Y8" s="211" t="s">
        <v>32</v>
      </c>
      <c r="Z8" s="211" t="s">
        <v>33</v>
      </c>
      <c r="AA8" s="211" t="s">
        <v>34</v>
      </c>
      <c r="AB8" s="211" t="s">
        <v>35</v>
      </c>
      <c r="AC8" s="212" t="s">
        <v>36</v>
      </c>
    </row>
    <row r="9" spans="1:29" s="2" customFormat="1" ht="21.75" customHeight="1" thickBot="1" x14ac:dyDescent="0.3">
      <c r="A9" s="272" t="s">
        <v>37</v>
      </c>
      <c r="B9" s="213" t="s">
        <v>38</v>
      </c>
      <c r="C9" s="213">
        <v>10</v>
      </c>
      <c r="D9" s="261" t="s">
        <v>39</v>
      </c>
      <c r="E9" s="278"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273"/>
      <c r="B10" s="213" t="s">
        <v>41</v>
      </c>
      <c r="C10" s="213">
        <v>20</v>
      </c>
      <c r="D10" s="262"/>
      <c r="E10" s="279"/>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46" t="s">
        <v>192</v>
      </c>
      <c r="B87" s="52" t="s">
        <v>38</v>
      </c>
      <c r="C87" s="52">
        <v>10</v>
      </c>
      <c r="D87" s="280" t="s">
        <v>39</v>
      </c>
      <c r="E87" s="250"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47"/>
      <c r="B88" s="30" t="s">
        <v>41</v>
      </c>
      <c r="C88" s="30">
        <v>20</v>
      </c>
      <c r="D88" s="281"/>
      <c r="E88" s="251"/>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272" t="s">
        <v>224</v>
      </c>
      <c r="B104" s="274" t="s">
        <v>38</v>
      </c>
      <c r="C104" s="276">
        <v>11</v>
      </c>
      <c r="D104" s="221" t="s">
        <v>225</v>
      </c>
      <c r="E104" s="278"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273"/>
      <c r="B105" s="275"/>
      <c r="C105" s="277"/>
      <c r="D105" s="221" t="s">
        <v>39</v>
      </c>
      <c r="E105" s="279"/>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269" t="s">
        <v>227</v>
      </c>
      <c r="B106" s="270" t="s">
        <v>38</v>
      </c>
      <c r="C106" s="270">
        <v>11</v>
      </c>
      <c r="D106" s="22" t="s">
        <v>225</v>
      </c>
      <c r="E106" s="271"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57"/>
      <c r="B107" s="249"/>
      <c r="C107" s="249"/>
      <c r="D107" s="30" t="s">
        <v>39</v>
      </c>
      <c r="E107" s="253"/>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258" t="s">
        <v>238</v>
      </c>
      <c r="B113" s="261" t="s">
        <v>38</v>
      </c>
      <c r="C113" s="222">
        <v>10</v>
      </c>
      <c r="D113" s="263" t="s">
        <v>39</v>
      </c>
      <c r="E113" s="266"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259"/>
      <c r="B114" s="262"/>
      <c r="C114" s="222">
        <v>11</v>
      </c>
      <c r="D114" s="264"/>
      <c r="E114" s="267"/>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260"/>
      <c r="B115" s="213" t="s">
        <v>41</v>
      </c>
      <c r="C115" s="222">
        <v>20</v>
      </c>
      <c r="D115" s="265"/>
      <c r="E115" s="268"/>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269" t="s">
        <v>240</v>
      </c>
      <c r="B116" s="270" t="s">
        <v>38</v>
      </c>
      <c r="C116" s="22">
        <v>10</v>
      </c>
      <c r="D116" s="270" t="s">
        <v>39</v>
      </c>
      <c r="E116" s="271"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57"/>
      <c r="B117" s="249"/>
      <c r="C117" s="30">
        <v>11</v>
      </c>
      <c r="D117" s="249"/>
      <c r="E117" s="253"/>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56" t="s">
        <v>242</v>
      </c>
      <c r="B118" s="248" t="s">
        <v>38</v>
      </c>
      <c r="C118" s="30">
        <v>10</v>
      </c>
      <c r="D118" s="248" t="s">
        <v>39</v>
      </c>
      <c r="E118" s="252"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57"/>
      <c r="B119" s="249"/>
      <c r="C119" s="30">
        <v>11</v>
      </c>
      <c r="D119" s="249"/>
      <c r="E119" s="253"/>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56" t="s">
        <v>257</v>
      </c>
      <c r="B128" s="248" t="s">
        <v>38</v>
      </c>
      <c r="C128" s="30">
        <v>10</v>
      </c>
      <c r="D128" s="248" t="s">
        <v>39</v>
      </c>
      <c r="E128" s="252"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57"/>
      <c r="B129" s="249"/>
      <c r="C129" s="30">
        <v>11</v>
      </c>
      <c r="D129" s="249"/>
      <c r="E129" s="253"/>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56" t="s">
        <v>259</v>
      </c>
      <c r="B130" s="298" t="s">
        <v>38</v>
      </c>
      <c r="C130" s="30">
        <v>10</v>
      </c>
      <c r="D130" s="248" t="s">
        <v>39</v>
      </c>
      <c r="E130" s="252"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57"/>
      <c r="B131" s="299"/>
      <c r="C131" s="30">
        <v>11</v>
      </c>
      <c r="D131" s="249"/>
      <c r="E131" s="253"/>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56" t="s">
        <v>409</v>
      </c>
      <c r="B248" s="30" t="s">
        <v>38</v>
      </c>
      <c r="C248" s="30">
        <v>10</v>
      </c>
      <c r="D248" s="248" t="s">
        <v>39</v>
      </c>
      <c r="E248" s="252"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57"/>
      <c r="B249" s="52" t="s">
        <v>41</v>
      </c>
      <c r="C249" s="52">
        <v>20</v>
      </c>
      <c r="D249" s="249"/>
      <c r="E249" s="253"/>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56" t="s">
        <v>411</v>
      </c>
      <c r="B250" s="30" t="s">
        <v>38</v>
      </c>
      <c r="C250" s="30">
        <v>10</v>
      </c>
      <c r="D250" s="248" t="s">
        <v>39</v>
      </c>
      <c r="E250" s="252"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57"/>
      <c r="B251" s="30" t="s">
        <v>41</v>
      </c>
      <c r="C251" s="30">
        <v>20</v>
      </c>
      <c r="D251" s="249"/>
      <c r="E251" s="253"/>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56" t="s">
        <v>412</v>
      </c>
      <c r="B252" s="30" t="s">
        <v>38</v>
      </c>
      <c r="C252" s="30">
        <v>10</v>
      </c>
      <c r="D252" s="248" t="s">
        <v>39</v>
      </c>
      <c r="E252" s="252"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57"/>
      <c r="B253" s="30" t="s">
        <v>41</v>
      </c>
      <c r="C253" s="30">
        <v>20</v>
      </c>
      <c r="D253" s="249"/>
      <c r="E253" s="253"/>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105" customHeight="1" x14ac:dyDescent="0.25">
      <c r="A254" s="256" t="s">
        <v>414</v>
      </c>
      <c r="B254" s="30" t="s">
        <v>38</v>
      </c>
      <c r="C254" s="30">
        <v>10</v>
      </c>
      <c r="D254" s="248" t="s">
        <v>39</v>
      </c>
      <c r="E254" s="252"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109.5" customHeight="1" x14ac:dyDescent="0.25">
      <c r="A255" s="257"/>
      <c r="B255" s="30" t="s">
        <v>41</v>
      </c>
      <c r="C255" s="30">
        <v>20</v>
      </c>
      <c r="D255" s="249"/>
      <c r="E255" s="253"/>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56" t="s">
        <v>441</v>
      </c>
      <c r="B276" s="248" t="s">
        <v>38</v>
      </c>
      <c r="C276" s="30">
        <v>10</v>
      </c>
      <c r="D276" s="248" t="s">
        <v>39</v>
      </c>
      <c r="E276" s="252"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57"/>
      <c r="B277" s="249"/>
      <c r="C277" s="30">
        <v>11</v>
      </c>
      <c r="D277" s="249"/>
      <c r="E277" s="253"/>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56" t="s">
        <v>443</v>
      </c>
      <c r="B278" s="248" t="s">
        <v>38</v>
      </c>
      <c r="C278" s="30">
        <v>10</v>
      </c>
      <c r="D278" s="30" t="s">
        <v>39</v>
      </c>
      <c r="E278" s="250"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57"/>
      <c r="B279" s="249"/>
      <c r="C279" s="30">
        <v>11</v>
      </c>
      <c r="D279" s="30" t="s">
        <v>39</v>
      </c>
      <c r="E279" s="251"/>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254" t="s">
        <v>457</v>
      </c>
      <c r="B288" s="102" t="s">
        <v>38</v>
      </c>
      <c r="C288" s="30">
        <v>10</v>
      </c>
      <c r="D288" s="248" t="s">
        <v>39</v>
      </c>
      <c r="E288" s="250"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255"/>
      <c r="B289" s="102" t="s">
        <v>41</v>
      </c>
      <c r="C289" s="30">
        <v>20</v>
      </c>
      <c r="D289" s="249"/>
      <c r="E289" s="251"/>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254" t="s">
        <v>459</v>
      </c>
      <c r="B290" s="102" t="s">
        <v>38</v>
      </c>
      <c r="C290" s="30">
        <v>10</v>
      </c>
      <c r="D290" s="248" t="s">
        <v>39</v>
      </c>
      <c r="E290" s="250"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255"/>
      <c r="B291" s="102" t="s">
        <v>41</v>
      </c>
      <c r="C291" s="30">
        <v>20</v>
      </c>
      <c r="D291" s="249"/>
      <c r="E291" s="251"/>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46" t="s">
        <v>466</v>
      </c>
      <c r="B296" s="52" t="s">
        <v>38</v>
      </c>
      <c r="C296" s="30">
        <v>10</v>
      </c>
      <c r="D296" s="248" t="s">
        <v>39</v>
      </c>
      <c r="E296" s="250"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47"/>
      <c r="B297" s="102" t="s">
        <v>41</v>
      </c>
      <c r="C297" s="30">
        <v>20</v>
      </c>
      <c r="D297" s="249"/>
      <c r="E297" s="251"/>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46" t="s">
        <v>468</v>
      </c>
      <c r="B298" s="52" t="s">
        <v>38</v>
      </c>
      <c r="C298" s="30">
        <v>10</v>
      </c>
      <c r="D298" s="248" t="s">
        <v>39</v>
      </c>
      <c r="E298" s="252"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47"/>
      <c r="B299" s="52" t="s">
        <v>41</v>
      </c>
      <c r="C299" s="30">
        <v>20</v>
      </c>
      <c r="D299" s="249"/>
      <c r="E299" s="253"/>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241" t="s">
        <v>497</v>
      </c>
      <c r="B322" s="242"/>
      <c r="C322" s="242"/>
      <c r="D322" s="242"/>
      <c r="E322" s="242"/>
      <c r="F322" s="228">
        <f>+F9+F10+F104+F105+F113+F114+F115</f>
        <v>9530365807793</v>
      </c>
      <c r="G322" s="228">
        <f t="shared" ref="G322:I322" si="376">+G9+G10+G104+G105+G113+G114+G115</f>
        <v>0</v>
      </c>
      <c r="H322" s="228">
        <f t="shared" si="376"/>
        <v>0</v>
      </c>
      <c r="I322" s="228">
        <f t="shared" si="376"/>
        <v>1236484428934</v>
      </c>
      <c r="J322" s="228">
        <f>+J9+J10+J104+J105+J113+J114+J115</f>
        <v>0</v>
      </c>
      <c r="K322" s="228">
        <f>+K9+K10+K104+K105+K113+K114+K115</f>
        <v>0</v>
      </c>
      <c r="L322" s="228">
        <f t="shared" ref="L322" si="377">+L9+L10+L104+L105+L113+L114+L115</f>
        <v>-1236484428934</v>
      </c>
      <c r="M322" s="228">
        <f>+M9+M10+M104+M105+M113+M114+M115</f>
        <v>8293881378859</v>
      </c>
      <c r="N322" s="229">
        <f t="shared" ref="N322:X322" si="378">+N9+N10+N104+N105+N113+N114+N115</f>
        <v>0.99999999999999989</v>
      </c>
      <c r="O322" s="228">
        <f t="shared" si="378"/>
        <v>17038192110</v>
      </c>
      <c r="P322" s="228">
        <f t="shared" si="378"/>
        <v>4584473806120.21</v>
      </c>
      <c r="Q322" s="228">
        <f t="shared" si="378"/>
        <v>3709407572738.79</v>
      </c>
      <c r="R322" s="228">
        <f>+R9+R10+R104+R105+R113+R114+R115</f>
        <v>4474699967878.5098</v>
      </c>
      <c r="S322" s="228">
        <f t="shared" si="378"/>
        <v>3819181410980.4902</v>
      </c>
      <c r="T322" s="228">
        <f t="shared" si="378"/>
        <v>109773838241.7</v>
      </c>
      <c r="U322" s="228">
        <f t="shared" si="378"/>
        <v>10040851275.51</v>
      </c>
      <c r="V322" s="228">
        <f t="shared" si="378"/>
        <v>4464659116603</v>
      </c>
      <c r="W322" s="228">
        <f t="shared" si="378"/>
        <v>8317704781.7299995</v>
      </c>
      <c r="X322" s="228">
        <f t="shared" si="378"/>
        <v>1723146493.78</v>
      </c>
      <c r="Y322" s="230">
        <f t="shared" si="323"/>
        <v>0.53951820184991606</v>
      </c>
      <c r="Z322" s="230">
        <f t="shared" si="324"/>
        <v>1.2106335763499107E-3</v>
      </c>
      <c r="AA322" s="230">
        <f t="shared" si="325"/>
        <v>1.0028724069929098E-3</v>
      </c>
      <c r="AB322" s="230">
        <f t="shared" si="328"/>
        <v>2.243916094394692E-3</v>
      </c>
      <c r="AC322" s="231">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243" t="s">
        <v>499</v>
      </c>
      <c r="B324" s="244"/>
      <c r="C324" s="244"/>
      <c r="D324" s="244"/>
      <c r="E324" s="244"/>
      <c r="F324" s="244"/>
      <c r="G324" s="244"/>
      <c r="H324" s="244"/>
      <c r="I324" s="244"/>
      <c r="J324" s="244"/>
      <c r="K324" s="244"/>
      <c r="L324" s="244"/>
      <c r="M324" s="244"/>
      <c r="N324" s="244"/>
      <c r="O324" s="245"/>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87:A88"/>
    <mergeCell ref="D87:D88"/>
    <mergeCell ref="E87:E88"/>
    <mergeCell ref="R7:R8"/>
    <mergeCell ref="S7:S8"/>
    <mergeCell ref="G7:L7"/>
    <mergeCell ref="M7:M8"/>
    <mergeCell ref="N7:N8"/>
    <mergeCell ref="O7:O8"/>
    <mergeCell ref="P7:P8"/>
    <mergeCell ref="Q7:Q8"/>
    <mergeCell ref="A9:A10"/>
    <mergeCell ref="D9:D10"/>
    <mergeCell ref="E9:E10"/>
    <mergeCell ref="A104:A105"/>
    <mergeCell ref="B104:B105"/>
    <mergeCell ref="C104:C105"/>
    <mergeCell ref="E104:E105"/>
    <mergeCell ref="A106:A107"/>
    <mergeCell ref="B106:B107"/>
    <mergeCell ref="C106:C107"/>
    <mergeCell ref="E106:E107"/>
    <mergeCell ref="A113:A115"/>
    <mergeCell ref="B113:B114"/>
    <mergeCell ref="D113:D115"/>
    <mergeCell ref="E113:E115"/>
    <mergeCell ref="A116:A117"/>
    <mergeCell ref="B116:B117"/>
    <mergeCell ref="D116:D117"/>
    <mergeCell ref="E116:E117"/>
    <mergeCell ref="A118:A119"/>
    <mergeCell ref="B118:B119"/>
    <mergeCell ref="D118:D119"/>
    <mergeCell ref="E118:E119"/>
    <mergeCell ref="A128:A129"/>
    <mergeCell ref="B128:B129"/>
    <mergeCell ref="D128:D129"/>
    <mergeCell ref="E128:E129"/>
    <mergeCell ref="A276:A277"/>
    <mergeCell ref="B276:B277"/>
    <mergeCell ref="D276:D277"/>
    <mergeCell ref="E276:E277"/>
    <mergeCell ref="A278:A279"/>
    <mergeCell ref="B278:B279"/>
    <mergeCell ref="E278:E279"/>
    <mergeCell ref="A288:A289"/>
    <mergeCell ref="D288:D289"/>
    <mergeCell ref="E288:E289"/>
    <mergeCell ref="A290:A291"/>
    <mergeCell ref="D290:D291"/>
    <mergeCell ref="E290:E291"/>
    <mergeCell ref="A322:E322"/>
    <mergeCell ref="A324:O324"/>
    <mergeCell ref="A296:A297"/>
    <mergeCell ref="D296:D297"/>
    <mergeCell ref="E296:E297"/>
    <mergeCell ref="A298:A299"/>
    <mergeCell ref="D298:D299"/>
    <mergeCell ref="E298:E29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5" sqref="A5:J5"/>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12" t="s">
        <v>0</v>
      </c>
      <c r="B3" s="312"/>
      <c r="C3" s="312"/>
      <c r="D3" s="312"/>
      <c r="E3" s="312"/>
      <c r="F3" s="312"/>
      <c r="G3" s="312"/>
      <c r="H3" s="312"/>
      <c r="I3" s="312"/>
      <c r="J3" s="312"/>
      <c r="K3" s="175"/>
      <c r="L3" s="175"/>
      <c r="M3" s="175"/>
      <c r="N3" s="175"/>
      <c r="O3" s="175"/>
    </row>
    <row r="4" spans="1:15" ht="21" x14ac:dyDescent="0.25">
      <c r="A4" s="313" t="s">
        <v>534</v>
      </c>
      <c r="B4" s="313"/>
      <c r="C4" s="313"/>
      <c r="D4" s="313"/>
      <c r="E4" s="313"/>
      <c r="F4" s="313"/>
      <c r="G4" s="313"/>
      <c r="H4" s="313"/>
      <c r="I4" s="313"/>
      <c r="J4" s="313"/>
      <c r="K4" s="179"/>
      <c r="L4" s="175"/>
      <c r="M4" s="175"/>
      <c r="N4" s="175"/>
      <c r="O4" s="175"/>
    </row>
    <row r="5" spans="1:15" x14ac:dyDescent="0.25">
      <c r="A5" s="314" t="s">
        <v>533</v>
      </c>
      <c r="B5" s="314"/>
      <c r="C5" s="314"/>
      <c r="D5" s="314"/>
      <c r="E5" s="314"/>
      <c r="F5" s="314"/>
      <c r="G5" s="314"/>
      <c r="H5" s="314"/>
      <c r="I5" s="314"/>
      <c r="J5" s="314"/>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6" t="s">
        <v>6</v>
      </c>
      <c r="B7" s="286" t="s">
        <v>7</v>
      </c>
      <c r="C7" s="286" t="s">
        <v>8</v>
      </c>
      <c r="D7" s="286" t="s">
        <v>9</v>
      </c>
      <c r="E7" s="286" t="s">
        <v>10</v>
      </c>
      <c r="F7" s="316" t="s">
        <v>532</v>
      </c>
      <c r="G7" s="318" t="s">
        <v>531</v>
      </c>
      <c r="H7" s="316" t="s">
        <v>530</v>
      </c>
      <c r="I7" s="320" t="s">
        <v>14</v>
      </c>
      <c r="J7" s="316" t="s">
        <v>529</v>
      </c>
      <c r="K7" s="316" t="s">
        <v>528</v>
      </c>
      <c r="L7" s="316" t="s">
        <v>527</v>
      </c>
      <c r="M7" s="310" t="s">
        <v>526</v>
      </c>
      <c r="N7" s="310"/>
      <c r="O7" s="311"/>
    </row>
    <row r="8" spans="1:15" ht="84.75" customHeight="1" thickBot="1" x14ac:dyDescent="0.3">
      <c r="A8" s="295"/>
      <c r="B8" s="315"/>
      <c r="C8" s="315"/>
      <c r="D8" s="315"/>
      <c r="E8" s="315"/>
      <c r="F8" s="317"/>
      <c r="G8" s="319"/>
      <c r="H8" s="317"/>
      <c r="I8" s="321"/>
      <c r="J8" s="317"/>
      <c r="K8" s="317"/>
      <c r="L8" s="317"/>
      <c r="M8" s="232" t="s">
        <v>525</v>
      </c>
      <c r="N8" s="232" t="s">
        <v>524</v>
      </c>
      <c r="O8" s="233" t="s">
        <v>523</v>
      </c>
    </row>
    <row r="9" spans="1:15" s="2" customFormat="1" ht="28.5" customHeight="1" thickBot="1" x14ac:dyDescent="0.3">
      <c r="A9" s="272" t="s">
        <v>37</v>
      </c>
      <c r="B9" s="213" t="s">
        <v>38</v>
      </c>
      <c r="C9" s="213">
        <v>10</v>
      </c>
      <c r="D9" s="261" t="s">
        <v>39</v>
      </c>
      <c r="E9" s="302" t="s">
        <v>40</v>
      </c>
      <c r="F9" s="214">
        <f>+F36</f>
        <v>60516773.300000191</v>
      </c>
      <c r="G9" s="214">
        <f>+G36</f>
        <v>0</v>
      </c>
      <c r="H9" s="214">
        <f>+H36</f>
        <v>60516773.300000191</v>
      </c>
      <c r="I9" s="234">
        <f t="shared" ref="I9:I72" si="0">+H9/$H$222</f>
        <v>1.4405322516695567E-5</v>
      </c>
      <c r="J9" s="214">
        <f>+J36</f>
        <v>60516773.300000191</v>
      </c>
      <c r="K9" s="214">
        <f>+K36</f>
        <v>0</v>
      </c>
      <c r="L9" s="214">
        <f>+L36</f>
        <v>60516773.300000191</v>
      </c>
      <c r="M9" s="215">
        <f t="shared" ref="M9:M72" si="1">+J9/H9</f>
        <v>1</v>
      </c>
      <c r="N9" s="215">
        <f t="shared" ref="N9:N72" si="2">+K9/H9</f>
        <v>0</v>
      </c>
      <c r="O9" s="235">
        <f>+K9/J9</f>
        <v>0</v>
      </c>
    </row>
    <row r="10" spans="1:15" s="2" customFormat="1" ht="28.5" customHeight="1" thickBot="1" x14ac:dyDescent="0.3">
      <c r="A10" s="273"/>
      <c r="B10" s="213" t="s">
        <v>41</v>
      </c>
      <c r="C10" s="213">
        <v>20</v>
      </c>
      <c r="D10" s="262"/>
      <c r="E10" s="303"/>
      <c r="F10" s="214">
        <f>+F11</f>
        <v>1273145554.3699999</v>
      </c>
      <c r="G10" s="214">
        <f>+G11</f>
        <v>0</v>
      </c>
      <c r="H10" s="214">
        <f>+H11</f>
        <v>1273145554.3699999</v>
      </c>
      <c r="I10" s="215">
        <f t="shared" si="0"/>
        <v>3.0305767015170591E-4</v>
      </c>
      <c r="J10" s="214">
        <f>+J11</f>
        <v>523334</v>
      </c>
      <c r="K10" s="214">
        <f>+K11</f>
        <v>0</v>
      </c>
      <c r="L10" s="214">
        <f>+L11</f>
        <v>523334</v>
      </c>
      <c r="M10" s="215">
        <f t="shared" si="1"/>
        <v>4.1105590653298498E-4</v>
      </c>
      <c r="N10" s="215">
        <f t="shared" si="2"/>
        <v>0</v>
      </c>
      <c r="O10" s="23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04" t="s">
        <v>238</v>
      </c>
      <c r="B40" s="19" t="s">
        <v>38</v>
      </c>
      <c r="C40" s="19">
        <v>10</v>
      </c>
      <c r="D40" s="306" t="s">
        <v>39</v>
      </c>
      <c r="E40" s="308"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05"/>
      <c r="B41" s="19" t="s">
        <v>41</v>
      </c>
      <c r="C41" s="19">
        <v>20</v>
      </c>
      <c r="D41" s="307"/>
      <c r="E41" s="309"/>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56" t="s">
        <v>409</v>
      </c>
      <c r="B156" s="30" t="s">
        <v>38</v>
      </c>
      <c r="C156" s="30">
        <v>10</v>
      </c>
      <c r="D156" s="248" t="s">
        <v>39</v>
      </c>
      <c r="E156" s="300"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57"/>
      <c r="B157" s="52" t="s">
        <v>41</v>
      </c>
      <c r="C157" s="52">
        <v>20</v>
      </c>
      <c r="D157" s="249"/>
      <c r="E157" s="301"/>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56" t="s">
        <v>411</v>
      </c>
      <c r="B158" s="30" t="s">
        <v>38</v>
      </c>
      <c r="C158" s="30">
        <v>10</v>
      </c>
      <c r="D158" s="248" t="s">
        <v>39</v>
      </c>
      <c r="E158" s="252"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57"/>
      <c r="B159" s="30" t="s">
        <v>41</v>
      </c>
      <c r="C159" s="30">
        <v>20</v>
      </c>
      <c r="D159" s="249"/>
      <c r="E159" s="253"/>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56" t="s">
        <v>412</v>
      </c>
      <c r="B160" s="30" t="s">
        <v>38</v>
      </c>
      <c r="C160" s="30">
        <v>10</v>
      </c>
      <c r="D160" s="248" t="s">
        <v>39</v>
      </c>
      <c r="E160" s="252"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57"/>
      <c r="B161" s="30" t="s">
        <v>41</v>
      </c>
      <c r="C161" s="30">
        <v>20</v>
      </c>
      <c r="D161" s="249"/>
      <c r="E161" s="253"/>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112.5" customHeight="1" x14ac:dyDescent="0.25">
      <c r="A162" s="256" t="s">
        <v>414</v>
      </c>
      <c r="B162" s="30" t="s">
        <v>38</v>
      </c>
      <c r="C162" s="30">
        <v>10</v>
      </c>
      <c r="D162" s="248" t="s">
        <v>39</v>
      </c>
      <c r="E162" s="252"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109.5" customHeight="1" x14ac:dyDescent="0.25">
      <c r="A163" s="257"/>
      <c r="B163" s="30" t="s">
        <v>41</v>
      </c>
      <c r="C163" s="30">
        <v>20</v>
      </c>
      <c r="D163" s="249"/>
      <c r="E163" s="253"/>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254" t="s">
        <v>457</v>
      </c>
      <c r="B194" s="102" t="s">
        <v>38</v>
      </c>
      <c r="C194" s="30">
        <v>10</v>
      </c>
      <c r="D194" s="248" t="s">
        <v>39</v>
      </c>
      <c r="E194" s="250"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255"/>
      <c r="B195" s="102" t="s">
        <v>41</v>
      </c>
      <c r="C195" s="30">
        <v>20</v>
      </c>
      <c r="D195" s="249"/>
      <c r="E195" s="251"/>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254" t="s">
        <v>459</v>
      </c>
      <c r="B196" s="102" t="s">
        <v>38</v>
      </c>
      <c r="C196" s="30">
        <v>10</v>
      </c>
      <c r="D196" s="248" t="s">
        <v>39</v>
      </c>
      <c r="E196" s="250"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255"/>
      <c r="B197" s="102" t="s">
        <v>41</v>
      </c>
      <c r="C197" s="30">
        <v>20</v>
      </c>
      <c r="D197" s="249"/>
      <c r="E197" s="251"/>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46" t="s">
        <v>466</v>
      </c>
      <c r="B202" s="52" t="s">
        <v>38</v>
      </c>
      <c r="C202" s="30">
        <v>10</v>
      </c>
      <c r="D202" s="248" t="s">
        <v>39</v>
      </c>
      <c r="E202" s="250"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67.5" customHeight="1" x14ac:dyDescent="0.25">
      <c r="A203" s="247"/>
      <c r="B203" s="102" t="s">
        <v>41</v>
      </c>
      <c r="C203" s="30">
        <v>20</v>
      </c>
      <c r="D203" s="249"/>
      <c r="E203" s="251"/>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77.25" customHeight="1" x14ac:dyDescent="0.25">
      <c r="A204" s="246" t="s">
        <v>468</v>
      </c>
      <c r="B204" s="52" t="s">
        <v>38</v>
      </c>
      <c r="C204" s="30">
        <v>10</v>
      </c>
      <c r="D204" s="248" t="s">
        <v>39</v>
      </c>
      <c r="E204" s="252"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76.5" customHeight="1" x14ac:dyDescent="0.25">
      <c r="A205" s="247"/>
      <c r="B205" s="52" t="s">
        <v>41</v>
      </c>
      <c r="C205" s="30">
        <v>20</v>
      </c>
      <c r="D205" s="249"/>
      <c r="E205" s="253"/>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241" t="s">
        <v>497</v>
      </c>
      <c r="B222" s="242"/>
      <c r="C222" s="242"/>
      <c r="D222" s="242"/>
      <c r="E222" s="242"/>
      <c r="F222" s="228">
        <f t="shared" ref="F222:L222" si="98">+F9+F10+F40+F41</f>
        <v>4201000930722.8003</v>
      </c>
      <c r="G222" s="228">
        <f t="shared" si="98"/>
        <v>0</v>
      </c>
      <c r="H222" s="228">
        <f t="shared" si="98"/>
        <v>4201000930722.8003</v>
      </c>
      <c r="I222" s="229">
        <f t="shared" si="98"/>
        <v>1</v>
      </c>
      <c r="J222" s="228">
        <f t="shared" si="98"/>
        <v>4164364095422.8198</v>
      </c>
      <c r="K222" s="228">
        <f t="shared" si="98"/>
        <v>12592091246.85</v>
      </c>
      <c r="L222" s="228">
        <f t="shared" si="98"/>
        <v>4151772004175.9697</v>
      </c>
      <c r="M222" s="236">
        <f t="shared" si="89"/>
        <v>0.99127902233202392</v>
      </c>
      <c r="N222" s="236">
        <f t="shared" si="90"/>
        <v>2.9974026320159553E-3</v>
      </c>
      <c r="O222" s="237">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 ref="A196:A197"/>
    <mergeCell ref="D196:D197"/>
    <mergeCell ref="E196:E197"/>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tabSelected="1" topLeftCell="A110" zoomScale="76" zoomScaleNormal="76" workbookViewId="0">
      <selection activeCell="A3" sqref="A3:K3"/>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22" t="s">
        <v>535</v>
      </c>
      <c r="B1" s="322"/>
      <c r="C1" s="322"/>
      <c r="D1" s="322"/>
      <c r="E1" s="322"/>
      <c r="F1" s="322"/>
      <c r="G1" s="322"/>
      <c r="H1" s="322"/>
      <c r="I1" s="322"/>
      <c r="J1" s="322"/>
      <c r="K1" s="322"/>
    </row>
    <row r="2" spans="1:11" ht="21" x14ac:dyDescent="0.25">
      <c r="A2" s="323" t="s">
        <v>536</v>
      </c>
      <c r="B2" s="323"/>
      <c r="C2" s="323"/>
      <c r="D2" s="323"/>
      <c r="E2" s="323"/>
      <c r="F2" s="323"/>
      <c r="G2" s="323"/>
      <c r="H2" s="323"/>
      <c r="I2" s="323"/>
      <c r="J2" s="323"/>
      <c r="K2" s="323"/>
    </row>
    <row r="3" spans="1:11" ht="30" customHeight="1" x14ac:dyDescent="0.25">
      <c r="A3" s="324" t="s">
        <v>533</v>
      </c>
      <c r="B3" s="324"/>
      <c r="C3" s="324"/>
      <c r="D3" s="324"/>
      <c r="E3" s="324"/>
      <c r="F3" s="324"/>
      <c r="G3" s="324"/>
      <c r="H3" s="324"/>
      <c r="I3" s="324"/>
      <c r="J3" s="324"/>
      <c r="K3" s="324"/>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93" t="s">
        <v>6</v>
      </c>
      <c r="B6" s="286" t="s">
        <v>7</v>
      </c>
      <c r="C6" s="286" t="s">
        <v>8</v>
      </c>
      <c r="D6" s="286" t="s">
        <v>9</v>
      </c>
      <c r="E6" s="286" t="s">
        <v>10</v>
      </c>
      <c r="F6" s="325" t="s">
        <v>537</v>
      </c>
      <c r="G6" s="327" t="s">
        <v>538</v>
      </c>
      <c r="H6" s="325" t="s">
        <v>539</v>
      </c>
      <c r="I6" s="325" t="s">
        <v>14</v>
      </c>
      <c r="J6" s="329" t="s">
        <v>540</v>
      </c>
      <c r="K6" s="331" t="s">
        <v>541</v>
      </c>
    </row>
    <row r="7" spans="1:11" ht="84.75" customHeight="1" thickBot="1" x14ac:dyDescent="0.3">
      <c r="A7" s="294"/>
      <c r="B7" s="295"/>
      <c r="C7" s="295"/>
      <c r="D7" s="295"/>
      <c r="E7" s="295"/>
      <c r="F7" s="326"/>
      <c r="G7" s="328"/>
      <c r="H7" s="326"/>
      <c r="I7" s="326"/>
      <c r="J7" s="330"/>
      <c r="K7" s="332"/>
    </row>
    <row r="8" spans="1:11" s="2" customFormat="1" ht="28.5" customHeight="1" thickBot="1" x14ac:dyDescent="0.3">
      <c r="A8" s="272" t="s">
        <v>37</v>
      </c>
      <c r="B8" s="213" t="s">
        <v>38</v>
      </c>
      <c r="C8" s="213">
        <v>10</v>
      </c>
      <c r="D8" s="261" t="s">
        <v>39</v>
      </c>
      <c r="E8" s="278" t="s">
        <v>40</v>
      </c>
      <c r="F8" s="214">
        <f t="shared" ref="F8:J8" si="0">+F59</f>
        <v>2576179915.8800001</v>
      </c>
      <c r="G8" s="214">
        <f t="shared" si="0"/>
        <v>0</v>
      </c>
      <c r="H8" s="214">
        <f t="shared" si="0"/>
        <v>2576179915.8800001</v>
      </c>
      <c r="I8" s="238">
        <f t="shared" ref="I8:I39" si="1">+H8/$H$115</f>
        <v>0.32864442341330502</v>
      </c>
      <c r="J8" s="214">
        <f t="shared" si="0"/>
        <v>0</v>
      </c>
      <c r="K8" s="239">
        <f>+J8/H8</f>
        <v>0</v>
      </c>
    </row>
    <row r="9" spans="1:11" s="2" customFormat="1" ht="28.5" customHeight="1" thickBot="1" x14ac:dyDescent="0.3">
      <c r="A9" s="273"/>
      <c r="B9" s="213" t="s">
        <v>41</v>
      </c>
      <c r="C9" s="213">
        <v>20</v>
      </c>
      <c r="D9" s="262"/>
      <c r="E9" s="279"/>
      <c r="F9" s="214">
        <f>+F10+F24</f>
        <v>3235263053.6600003</v>
      </c>
      <c r="G9" s="214">
        <f t="shared" ref="G9:J9" si="2">+G10+G24</f>
        <v>0</v>
      </c>
      <c r="H9" s="214">
        <f t="shared" si="2"/>
        <v>3235263053.6600003</v>
      </c>
      <c r="I9" s="238">
        <f t="shared" si="1"/>
        <v>0.41272395390803368</v>
      </c>
      <c r="J9" s="214">
        <f t="shared" si="2"/>
        <v>3235263053.6600003</v>
      </c>
      <c r="K9" s="239">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04" t="s">
        <v>238</v>
      </c>
      <c r="B63" s="19" t="s">
        <v>38</v>
      </c>
      <c r="C63" s="19">
        <v>10</v>
      </c>
      <c r="D63" s="306" t="s">
        <v>39</v>
      </c>
      <c r="E63" s="308"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05"/>
      <c r="B64" s="19" t="s">
        <v>41</v>
      </c>
      <c r="C64" s="19">
        <v>20</v>
      </c>
      <c r="D64" s="307"/>
      <c r="E64" s="309"/>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56" t="s">
        <v>409</v>
      </c>
      <c r="B81" s="30" t="s">
        <v>38</v>
      </c>
      <c r="C81" s="30">
        <v>10</v>
      </c>
      <c r="D81" s="248" t="s">
        <v>39</v>
      </c>
      <c r="E81" s="300"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57"/>
      <c r="B82" s="52" t="s">
        <v>41</v>
      </c>
      <c r="C82" s="30">
        <v>20</v>
      </c>
      <c r="D82" s="249"/>
      <c r="E82" s="301"/>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56" t="s">
        <v>411</v>
      </c>
      <c r="B83" s="30" t="s">
        <v>41</v>
      </c>
      <c r="C83" s="30">
        <v>10</v>
      </c>
      <c r="D83" s="30" t="s">
        <v>39</v>
      </c>
      <c r="E83" s="252" t="s">
        <v>243</v>
      </c>
      <c r="F83" s="48">
        <f>+F89</f>
        <v>6760</v>
      </c>
      <c r="G83" s="48">
        <f>+G89</f>
        <v>0</v>
      </c>
      <c r="H83" s="48">
        <f>+H89</f>
        <v>6760</v>
      </c>
      <c r="I83" s="194">
        <f t="shared" si="38"/>
        <v>8.6237622169919396E-7</v>
      </c>
      <c r="J83" s="48">
        <f>+J89</f>
        <v>0</v>
      </c>
      <c r="K83" s="195">
        <f t="shared" si="40"/>
        <v>0</v>
      </c>
    </row>
    <row r="84" spans="1:11" ht="42" customHeight="1" x14ac:dyDescent="0.25">
      <c r="A84" s="257"/>
      <c r="B84" s="30" t="s">
        <v>41</v>
      </c>
      <c r="C84" s="30">
        <v>20</v>
      </c>
      <c r="D84" s="30" t="s">
        <v>39</v>
      </c>
      <c r="E84" s="253"/>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254" t="s">
        <v>457</v>
      </c>
      <c r="B99" s="102" t="s">
        <v>38</v>
      </c>
      <c r="C99" s="30">
        <v>10</v>
      </c>
      <c r="D99" s="248" t="s">
        <v>39</v>
      </c>
      <c r="E99" s="250"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255"/>
      <c r="B100" s="102" t="s">
        <v>41</v>
      </c>
      <c r="C100" s="30">
        <v>20</v>
      </c>
      <c r="D100" s="249"/>
      <c r="E100" s="251"/>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254" t="s">
        <v>459</v>
      </c>
      <c r="B101" s="102" t="s">
        <v>38</v>
      </c>
      <c r="C101" s="30">
        <v>10</v>
      </c>
      <c r="D101" s="30" t="s">
        <v>39</v>
      </c>
      <c r="E101" s="250"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255"/>
      <c r="B102" s="102" t="s">
        <v>41</v>
      </c>
      <c r="C102" s="30">
        <v>20</v>
      </c>
      <c r="D102" s="30" t="s">
        <v>39</v>
      </c>
      <c r="E102" s="251"/>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46" t="s">
        <v>466</v>
      </c>
      <c r="B107" s="52" t="s">
        <v>38</v>
      </c>
      <c r="C107" s="30">
        <v>10</v>
      </c>
      <c r="D107" s="30" t="s">
        <v>39</v>
      </c>
      <c r="E107" s="250"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47"/>
      <c r="B108" s="102" t="s">
        <v>41</v>
      </c>
      <c r="C108" s="30">
        <v>20</v>
      </c>
      <c r="D108" s="30" t="s">
        <v>39</v>
      </c>
      <c r="E108" s="251"/>
      <c r="F108" s="48">
        <f>+F110</f>
        <v>42299000</v>
      </c>
      <c r="G108" s="48">
        <f t="shared" si="54"/>
        <v>0</v>
      </c>
      <c r="H108" s="48">
        <f t="shared" si="54"/>
        <v>42299000</v>
      </c>
      <c r="I108" s="194">
        <f t="shared" si="53"/>
        <v>5.3961023375228116E-3</v>
      </c>
      <c r="J108" s="48">
        <f t="shared" si="54"/>
        <v>32055000</v>
      </c>
      <c r="K108" s="195">
        <f t="shared" si="40"/>
        <v>0.7578193337903969</v>
      </c>
    </row>
    <row r="109" spans="1:11" ht="77.25" customHeight="1" x14ac:dyDescent="0.25">
      <c r="A109" s="246" t="s">
        <v>468</v>
      </c>
      <c r="B109" s="52" t="s">
        <v>38</v>
      </c>
      <c r="C109" s="30">
        <v>10</v>
      </c>
      <c r="D109" s="248" t="s">
        <v>39</v>
      </c>
      <c r="E109" s="252" t="s">
        <v>247</v>
      </c>
      <c r="F109" s="54">
        <f>+F111</f>
        <v>50880</v>
      </c>
      <c r="G109" s="54">
        <f t="shared" si="54"/>
        <v>0</v>
      </c>
      <c r="H109" s="54">
        <f t="shared" si="54"/>
        <v>50880</v>
      </c>
      <c r="I109" s="203">
        <f t="shared" si="53"/>
        <v>6.4907843432034008E-6</v>
      </c>
      <c r="J109" s="54">
        <f t="shared" si="54"/>
        <v>0</v>
      </c>
      <c r="K109" s="195">
        <f t="shared" si="40"/>
        <v>0</v>
      </c>
    </row>
    <row r="110" spans="1:11" ht="76.5" customHeight="1" x14ac:dyDescent="0.25">
      <c r="A110" s="247"/>
      <c r="B110" s="52" t="s">
        <v>41</v>
      </c>
      <c r="C110" s="30">
        <v>20</v>
      </c>
      <c r="D110" s="249"/>
      <c r="E110" s="253"/>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241" t="s">
        <v>497</v>
      </c>
      <c r="B115" s="242"/>
      <c r="C115" s="242"/>
      <c r="D115" s="242"/>
      <c r="E115" s="242"/>
      <c r="F115" s="228">
        <f>+F8+F9+F63+F64</f>
        <v>7838806114.9000006</v>
      </c>
      <c r="G115" s="228">
        <f t="shared" ref="G115:J115" si="58">+G8+G9+G63+G64</f>
        <v>0</v>
      </c>
      <c r="H115" s="228">
        <f t="shared" si="58"/>
        <v>7838806114.9000006</v>
      </c>
      <c r="I115" s="229">
        <f>+I8+I9+I63+I64</f>
        <v>1</v>
      </c>
      <c r="J115" s="228">
        <f t="shared" si="58"/>
        <v>5251978529.0200005</v>
      </c>
      <c r="K115" s="240">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GASTOS VIGENCIA ENERO 2025</vt:lpstr>
      <vt:lpstr>RESERVAS ENERO 2025 </vt:lpstr>
      <vt:lpstr>CXP ENERO 2025</vt:lpstr>
      <vt:lpstr>'CXP ENERO 2025'!Área_de_impresión</vt:lpstr>
      <vt:lpstr>'CXP ENERO 2025'!Títulos_a_imprimir</vt:lpstr>
      <vt:lpstr>'GASTOS VIGENCIA ENERO 2025'!Títulos_a_imprimir</vt:lpstr>
      <vt:lpstr>'RESERVAS ENERO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2025-02-13T21:05:59Z</dcterms:modified>
</cp:coreProperties>
</file>