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5 publicar/febrero 2025/"/>
    </mc:Choice>
  </mc:AlternateContent>
  <xr:revisionPtr revIDLastSave="222" documentId="8_{E4C776A0-E993-46F3-BC07-D993CE1E69B2}" xr6:coauthVersionLast="47" xr6:coauthVersionMax="47" xr10:uidLastSave="{184789A8-38F4-40BC-B17B-D6B22BBE4D75}"/>
  <bookViews>
    <workbookView xWindow="-120" yWindow="-120" windowWidth="20730" windowHeight="11160" activeTab="1" xr2:uid="{A344002F-5775-4E79-BB83-CB11726C43CF}"/>
  </bookViews>
  <sheets>
    <sheet name="GASTOS VIGENCIA ENERO 2025" sheetId="4" r:id="rId1"/>
    <sheet name="GASTOS VIGENCIA FEBRERO 2025" sheetId="8" r:id="rId2"/>
    <sheet name="RESERVAS ENERO 2025 " sheetId="7" r:id="rId3"/>
    <sheet name="RESERVAS FEBRERO 2025 " sheetId="9" r:id="rId4"/>
    <sheet name="CXP ENERO 2025" sheetId="6" r:id="rId5"/>
    <sheet name="CXP FEBRERO 2025" sheetId="10" r:id="rId6"/>
  </sheets>
  <definedNames>
    <definedName name="_xlnm._FilterDatabase" localSheetId="4" hidden="1">'CXP ENERO 2025'!$A$7:$G$116</definedName>
    <definedName name="_xlnm._FilterDatabase" localSheetId="0" hidden="1">'GASTOS VIGENCIA ENERO 2025'!#REF!</definedName>
    <definedName name="_xlnm.Print_Area" localSheetId="4">'CXP ENERO 2025'!$A$1:$K$119</definedName>
    <definedName name="_xlnm.Print_Area" localSheetId="5">'CXP FEBRERO 2025'!$A$1:$K$119</definedName>
    <definedName name="_xlnm.Print_Titles" localSheetId="4">'CXP ENERO 2025'!$6:$7</definedName>
    <definedName name="_xlnm.Print_Titles" localSheetId="5">'CXP FEBRERO 2025'!$6:$7</definedName>
    <definedName name="_xlnm.Print_Titles" localSheetId="0">'GASTOS VIGENCIA ENERO 2025'!$1:$8</definedName>
    <definedName name="_xlnm.Print_Titles" localSheetId="1">'GASTOS VIGENCIA FEBRERO 2025'!$1:$8</definedName>
    <definedName name="_xlnm.Print_Titles" localSheetId="2">'RESERVAS ENERO 2025 '!$1:$8</definedName>
    <definedName name="_xlnm.Print_Titles" localSheetId="3">'RESERVAS FEBRERO 2025 '!$1:$8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4" i="10" l="1"/>
  <c r="K114" i="10" s="1"/>
  <c r="J113" i="10"/>
  <c r="G113" i="10"/>
  <c r="F113" i="10"/>
  <c r="H112" i="10"/>
  <c r="J111" i="10"/>
  <c r="G111" i="10"/>
  <c r="F111" i="10"/>
  <c r="J110" i="10"/>
  <c r="G110" i="10"/>
  <c r="F110" i="10"/>
  <c r="J109" i="10"/>
  <c r="G109" i="10"/>
  <c r="F109" i="10"/>
  <c r="J108" i="10"/>
  <c r="G108" i="10"/>
  <c r="F108" i="10"/>
  <c r="F102" i="10" s="1"/>
  <c r="F100" i="10" s="1"/>
  <c r="J107" i="10"/>
  <c r="G107" i="10"/>
  <c r="F107" i="10"/>
  <c r="F101" i="10" s="1"/>
  <c r="F99" i="10" s="1"/>
  <c r="H106" i="10"/>
  <c r="K106" i="10" s="1"/>
  <c r="J105" i="10"/>
  <c r="K105" i="10" s="1"/>
  <c r="H105" i="10"/>
  <c r="G105" i="10"/>
  <c r="F105" i="10"/>
  <c r="J104" i="10"/>
  <c r="K104" i="10" s="1"/>
  <c r="H104" i="10"/>
  <c r="G104" i="10"/>
  <c r="F104" i="10"/>
  <c r="J103" i="10"/>
  <c r="K103" i="10" s="1"/>
  <c r="H103" i="10"/>
  <c r="G103" i="10"/>
  <c r="F103" i="10"/>
  <c r="J102" i="10"/>
  <c r="G102" i="10"/>
  <c r="J101" i="10"/>
  <c r="G101" i="10"/>
  <c r="J100" i="10"/>
  <c r="G100" i="10"/>
  <c r="J99" i="10"/>
  <c r="G99" i="10"/>
  <c r="H98" i="10"/>
  <c r="J97" i="10"/>
  <c r="G97" i="10"/>
  <c r="F97" i="10"/>
  <c r="F96" i="10" s="1"/>
  <c r="F95" i="10" s="1"/>
  <c r="F94" i="10" s="1"/>
  <c r="F93" i="10" s="1"/>
  <c r="J96" i="10"/>
  <c r="G96" i="10"/>
  <c r="J95" i="10"/>
  <c r="G95" i="10"/>
  <c r="J94" i="10"/>
  <c r="G94" i="10"/>
  <c r="J93" i="10"/>
  <c r="G93" i="10"/>
  <c r="K92" i="10"/>
  <c r="H92" i="10"/>
  <c r="J91" i="10"/>
  <c r="K91" i="10" s="1"/>
  <c r="H91" i="10"/>
  <c r="G91" i="10"/>
  <c r="F91" i="10"/>
  <c r="J90" i="10"/>
  <c r="K90" i="10" s="1"/>
  <c r="H90" i="10"/>
  <c r="G90" i="10"/>
  <c r="F90" i="10"/>
  <c r="J89" i="10"/>
  <c r="K89" i="10" s="1"/>
  <c r="H89" i="10"/>
  <c r="H83" i="10" s="1"/>
  <c r="G89" i="10"/>
  <c r="F89" i="10"/>
  <c r="H88" i="10"/>
  <c r="J87" i="10"/>
  <c r="G87" i="10"/>
  <c r="F87" i="10"/>
  <c r="J86" i="10"/>
  <c r="G86" i="10"/>
  <c r="F86" i="10"/>
  <c r="F85" i="10" s="1"/>
  <c r="F84" i="10" s="1"/>
  <c r="F82" i="10" s="1"/>
  <c r="F64" i="10" s="1"/>
  <c r="J85" i="10"/>
  <c r="G85" i="10"/>
  <c r="J84" i="10"/>
  <c r="G84" i="10"/>
  <c r="J83" i="10"/>
  <c r="K83" i="10" s="1"/>
  <c r="G83" i="10"/>
  <c r="F83" i="10"/>
  <c r="J82" i="10"/>
  <c r="G82" i="10"/>
  <c r="J81" i="10"/>
  <c r="G81" i="10"/>
  <c r="F81" i="10"/>
  <c r="K80" i="10"/>
  <c r="H80" i="10"/>
  <c r="J79" i="10"/>
  <c r="K79" i="10" s="1"/>
  <c r="H79" i="10"/>
  <c r="G79" i="10"/>
  <c r="F79" i="10"/>
  <c r="J78" i="10"/>
  <c r="K78" i="10" s="1"/>
  <c r="H78" i="10"/>
  <c r="G78" i="10"/>
  <c r="F78" i="10"/>
  <c r="J77" i="10"/>
  <c r="K77" i="10" s="1"/>
  <c r="H77" i="10"/>
  <c r="G77" i="10"/>
  <c r="F77" i="10"/>
  <c r="J76" i="10"/>
  <c r="K76" i="10" s="1"/>
  <c r="H76" i="10"/>
  <c r="G76" i="10"/>
  <c r="F76" i="10"/>
  <c r="J75" i="10"/>
  <c r="K75" i="10" s="1"/>
  <c r="H75" i="10"/>
  <c r="G75" i="10"/>
  <c r="F75" i="10"/>
  <c r="H74" i="10"/>
  <c r="J73" i="10"/>
  <c r="G73" i="10"/>
  <c r="F73" i="10"/>
  <c r="F72" i="10" s="1"/>
  <c r="F71" i="10" s="1"/>
  <c r="F66" i="10" s="1"/>
  <c r="F65" i="10" s="1"/>
  <c r="F63" i="10" s="1"/>
  <c r="J72" i="10"/>
  <c r="G72" i="10"/>
  <c r="J71" i="10"/>
  <c r="G71" i="10"/>
  <c r="G66" i="10" s="1"/>
  <c r="G65" i="10" s="1"/>
  <c r="G63" i="10" s="1"/>
  <c r="K70" i="10"/>
  <c r="H70" i="10"/>
  <c r="J69" i="10"/>
  <c r="K69" i="10" s="1"/>
  <c r="H69" i="10"/>
  <c r="G69" i="10"/>
  <c r="F69" i="10"/>
  <c r="J68" i="10"/>
  <c r="K68" i="10" s="1"/>
  <c r="H68" i="10"/>
  <c r="G68" i="10"/>
  <c r="F68" i="10"/>
  <c r="J67" i="10"/>
  <c r="K67" i="10" s="1"/>
  <c r="H67" i="10"/>
  <c r="G67" i="10"/>
  <c r="F67" i="10"/>
  <c r="J66" i="10"/>
  <c r="J65" i="10"/>
  <c r="J64" i="10"/>
  <c r="G64" i="10"/>
  <c r="J63" i="10"/>
  <c r="H62" i="10"/>
  <c r="K61" i="10"/>
  <c r="H61" i="10"/>
  <c r="J60" i="10"/>
  <c r="G60" i="10"/>
  <c r="F60" i="10"/>
  <c r="J59" i="10"/>
  <c r="G59" i="10"/>
  <c r="F59" i="10"/>
  <c r="J58" i="10"/>
  <c r="G58" i="10"/>
  <c r="F58" i="10"/>
  <c r="H57" i="10"/>
  <c r="K56" i="10"/>
  <c r="H56" i="10"/>
  <c r="H55" i="10"/>
  <c r="J54" i="10"/>
  <c r="G54" i="10"/>
  <c r="G44" i="10" s="1"/>
  <c r="F54" i="10"/>
  <c r="F44" i="10" s="1"/>
  <c r="K53" i="10"/>
  <c r="H53" i="10"/>
  <c r="H52" i="10"/>
  <c r="K51" i="10"/>
  <c r="H51" i="10"/>
  <c r="H50" i="10"/>
  <c r="K49" i="10"/>
  <c r="H49" i="10"/>
  <c r="J48" i="10"/>
  <c r="G48" i="10"/>
  <c r="F48" i="10"/>
  <c r="H47" i="10"/>
  <c r="K46" i="10"/>
  <c r="H46" i="10"/>
  <c r="J45" i="10"/>
  <c r="G45" i="10"/>
  <c r="F45" i="10"/>
  <c r="J44" i="10"/>
  <c r="H43" i="10"/>
  <c r="J42" i="10"/>
  <c r="G42" i="10"/>
  <c r="F42" i="10"/>
  <c r="K41" i="10"/>
  <c r="H41" i="10"/>
  <c r="H40" i="10"/>
  <c r="K39" i="10"/>
  <c r="H39" i="10"/>
  <c r="H38" i="10"/>
  <c r="K37" i="10"/>
  <c r="H37" i="10"/>
  <c r="H36" i="10"/>
  <c r="J35" i="10"/>
  <c r="G35" i="10"/>
  <c r="G30" i="10" s="1"/>
  <c r="G29" i="10" s="1"/>
  <c r="F35" i="10"/>
  <c r="F30" i="10" s="1"/>
  <c r="K34" i="10"/>
  <c r="H34" i="10"/>
  <c r="H33" i="10"/>
  <c r="K32" i="10"/>
  <c r="H32" i="10"/>
  <c r="J31" i="10"/>
  <c r="G31" i="10"/>
  <c r="F31" i="10"/>
  <c r="H28" i="10"/>
  <c r="J27" i="10"/>
  <c r="G27" i="10"/>
  <c r="G26" i="10" s="1"/>
  <c r="G25" i="10" s="1"/>
  <c r="G24" i="10" s="1"/>
  <c r="F27" i="10"/>
  <c r="F26" i="10" s="1"/>
  <c r="F25" i="10" s="1"/>
  <c r="J26" i="10"/>
  <c r="J25" i="10"/>
  <c r="K23" i="10"/>
  <c r="H23" i="10"/>
  <c r="H22" i="10"/>
  <c r="K22" i="10" s="1"/>
  <c r="K21" i="10"/>
  <c r="H21" i="10"/>
  <c r="H20" i="10"/>
  <c r="K20" i="10" s="1"/>
  <c r="K19" i="10"/>
  <c r="H19" i="10"/>
  <c r="H18" i="10"/>
  <c r="K18" i="10" s="1"/>
  <c r="H17" i="10"/>
  <c r="H16" i="10" s="1"/>
  <c r="J16" i="10"/>
  <c r="G16" i="10"/>
  <c r="F16" i="10"/>
  <c r="H15" i="10"/>
  <c r="K15" i="10" s="1"/>
  <c r="H14" i="10"/>
  <c r="H13" i="10" s="1"/>
  <c r="J13" i="10"/>
  <c r="G13" i="10"/>
  <c r="F13" i="10"/>
  <c r="J12" i="10"/>
  <c r="G12" i="10"/>
  <c r="F12" i="10"/>
  <c r="G11" i="10"/>
  <c r="G10" i="10" s="1"/>
  <c r="G9" i="10" s="1"/>
  <c r="F11" i="10"/>
  <c r="F10" i="10"/>
  <c r="J8" i="10"/>
  <c r="G8" i="10"/>
  <c r="F8" i="10"/>
  <c r="O221" i="9"/>
  <c r="N221" i="9"/>
  <c r="L221" i="9"/>
  <c r="H221" i="9"/>
  <c r="M221" i="9" s="1"/>
  <c r="O220" i="9"/>
  <c r="L220" i="9"/>
  <c r="K220" i="9"/>
  <c r="J220" i="9"/>
  <c r="M220" i="9" s="1"/>
  <c r="H220" i="9"/>
  <c r="H219" i="9" s="1"/>
  <c r="G220" i="9"/>
  <c r="F220" i="9"/>
  <c r="M219" i="9"/>
  <c r="L219" i="9"/>
  <c r="L218" i="9" s="1"/>
  <c r="K219" i="9"/>
  <c r="O219" i="9" s="1"/>
  <c r="J219" i="9"/>
  <c r="G219" i="9"/>
  <c r="G218" i="9" s="1"/>
  <c r="F219" i="9"/>
  <c r="F218" i="9" s="1"/>
  <c r="K218" i="9"/>
  <c r="J218" i="9"/>
  <c r="O217" i="9"/>
  <c r="N217" i="9"/>
  <c r="M217" i="9"/>
  <c r="L217" i="9"/>
  <c r="H217" i="9"/>
  <c r="O216" i="9"/>
  <c r="N216" i="9"/>
  <c r="L216" i="9"/>
  <c r="K216" i="9"/>
  <c r="J216" i="9"/>
  <c r="H216" i="9"/>
  <c r="G216" i="9"/>
  <c r="F216" i="9"/>
  <c r="L215" i="9"/>
  <c r="L214" i="9" s="1"/>
  <c r="K215" i="9"/>
  <c r="O215" i="9" s="1"/>
  <c r="J215" i="9"/>
  <c r="G215" i="9"/>
  <c r="G214" i="9" s="1"/>
  <c r="F215" i="9"/>
  <c r="F214" i="9" s="1"/>
  <c r="K214" i="9"/>
  <c r="J214" i="9"/>
  <c r="O213" i="9"/>
  <c r="N213" i="9"/>
  <c r="M213" i="9"/>
  <c r="L213" i="9"/>
  <c r="H213" i="9"/>
  <c r="O212" i="9"/>
  <c r="N212" i="9"/>
  <c r="L212" i="9"/>
  <c r="K212" i="9"/>
  <c r="J212" i="9"/>
  <c r="H212" i="9"/>
  <c r="M212" i="9" s="1"/>
  <c r="G212" i="9"/>
  <c r="F212" i="9"/>
  <c r="L211" i="9"/>
  <c r="L210" i="9" s="1"/>
  <c r="H211" i="9"/>
  <c r="H210" i="9" s="1"/>
  <c r="K210" i="9"/>
  <c r="N210" i="9" s="1"/>
  <c r="J210" i="9"/>
  <c r="G210" i="9"/>
  <c r="F210" i="9"/>
  <c r="O209" i="9"/>
  <c r="N209" i="9"/>
  <c r="M209" i="9"/>
  <c r="L209" i="9"/>
  <c r="H209" i="9"/>
  <c r="O208" i="9"/>
  <c r="L208" i="9"/>
  <c r="K208" i="9"/>
  <c r="J208" i="9"/>
  <c r="H208" i="9"/>
  <c r="G208" i="9"/>
  <c r="G205" i="9" s="1"/>
  <c r="F208" i="9"/>
  <c r="O207" i="9"/>
  <c r="M207" i="9"/>
  <c r="L207" i="9"/>
  <c r="L206" i="9" s="1"/>
  <c r="L204" i="9" s="1"/>
  <c r="L202" i="9" s="1"/>
  <c r="L196" i="9" s="1"/>
  <c r="L194" i="9" s="1"/>
  <c r="H207" i="9"/>
  <c r="N207" i="9" s="1"/>
  <c r="M206" i="9"/>
  <c r="K206" i="9"/>
  <c r="O206" i="9" s="1"/>
  <c r="J206" i="9"/>
  <c r="H206" i="9"/>
  <c r="G206" i="9"/>
  <c r="G204" i="9" s="1"/>
  <c r="G202" i="9" s="1"/>
  <c r="F206" i="9"/>
  <c r="F204" i="9" s="1"/>
  <c r="F202" i="9" s="1"/>
  <c r="L205" i="9"/>
  <c r="K205" i="9"/>
  <c r="J205" i="9"/>
  <c r="F205" i="9"/>
  <c r="H204" i="9"/>
  <c r="H202" i="9" s="1"/>
  <c r="L203" i="9"/>
  <c r="L197" i="9" s="1"/>
  <c r="L195" i="9" s="1"/>
  <c r="G203" i="9"/>
  <c r="G197" i="9" s="1"/>
  <c r="G195" i="9" s="1"/>
  <c r="F203" i="9"/>
  <c r="F197" i="9" s="1"/>
  <c r="F195" i="9" s="1"/>
  <c r="O201" i="9"/>
  <c r="N201" i="9"/>
  <c r="M201" i="9"/>
  <c r="L201" i="9"/>
  <c r="H201" i="9"/>
  <c r="O200" i="9"/>
  <c r="N200" i="9"/>
  <c r="L200" i="9"/>
  <c r="K200" i="9"/>
  <c r="J200" i="9"/>
  <c r="H200" i="9"/>
  <c r="G200" i="9"/>
  <c r="F200" i="9"/>
  <c r="L199" i="9"/>
  <c r="L198" i="9" s="1"/>
  <c r="K199" i="9"/>
  <c r="O199" i="9" s="1"/>
  <c r="J199" i="9"/>
  <c r="G199" i="9"/>
  <c r="G198" i="9" s="1"/>
  <c r="F199" i="9"/>
  <c r="F198" i="9" s="1"/>
  <c r="F196" i="9" s="1"/>
  <c r="F194" i="9" s="1"/>
  <c r="K198" i="9"/>
  <c r="J198" i="9"/>
  <c r="O193" i="9"/>
  <c r="M193" i="9"/>
  <c r="L193" i="9"/>
  <c r="L192" i="9" s="1"/>
  <c r="L191" i="9" s="1"/>
  <c r="L190" i="9" s="1"/>
  <c r="H193" i="9"/>
  <c r="N193" i="9" s="1"/>
  <c r="M192" i="9"/>
  <c r="K192" i="9"/>
  <c r="O192" i="9" s="1"/>
  <c r="J192" i="9"/>
  <c r="H192" i="9"/>
  <c r="H191" i="9" s="1"/>
  <c r="G192" i="9"/>
  <c r="G191" i="9" s="1"/>
  <c r="G190" i="9" s="1"/>
  <c r="F192" i="9"/>
  <c r="F191" i="9" s="1"/>
  <c r="F190" i="9" s="1"/>
  <c r="K191" i="9"/>
  <c r="J191" i="9"/>
  <c r="O189" i="9"/>
  <c r="N189" i="9"/>
  <c r="M189" i="9"/>
  <c r="L189" i="9"/>
  <c r="L188" i="9" s="1"/>
  <c r="L187" i="9" s="1"/>
  <c r="L186" i="9" s="1"/>
  <c r="L185" i="9" s="1"/>
  <c r="L184" i="9" s="1"/>
  <c r="H189" i="9"/>
  <c r="M188" i="9"/>
  <c r="K188" i="9"/>
  <c r="O188" i="9" s="1"/>
  <c r="J188" i="9"/>
  <c r="H188" i="9"/>
  <c r="H187" i="9" s="1"/>
  <c r="G188" i="9"/>
  <c r="G187" i="9" s="1"/>
  <c r="G186" i="9" s="1"/>
  <c r="F188" i="9"/>
  <c r="F187" i="9" s="1"/>
  <c r="F186" i="9" s="1"/>
  <c r="K187" i="9"/>
  <c r="J187" i="9"/>
  <c r="G185" i="9"/>
  <c r="G184" i="9" s="1"/>
  <c r="F185" i="9"/>
  <c r="F184" i="9" s="1"/>
  <c r="O183" i="9"/>
  <c r="N183" i="9"/>
  <c r="M183" i="9"/>
  <c r="L183" i="9"/>
  <c r="H183" i="9"/>
  <c r="O182" i="9"/>
  <c r="N182" i="9"/>
  <c r="L182" i="9"/>
  <c r="K182" i="9"/>
  <c r="J182" i="9"/>
  <c r="J181" i="9" s="1"/>
  <c r="H182" i="9"/>
  <c r="G182" i="9"/>
  <c r="F182" i="9"/>
  <c r="L181" i="9"/>
  <c r="L180" i="9" s="1"/>
  <c r="K181" i="9"/>
  <c r="G181" i="9"/>
  <c r="G180" i="9" s="1"/>
  <c r="F181" i="9"/>
  <c r="F180" i="9" s="1"/>
  <c r="K180" i="9"/>
  <c r="O179" i="9"/>
  <c r="N179" i="9"/>
  <c r="M179" i="9"/>
  <c r="L179" i="9"/>
  <c r="H179" i="9"/>
  <c r="O178" i="9"/>
  <c r="N178" i="9"/>
  <c r="L178" i="9"/>
  <c r="K178" i="9"/>
  <c r="J178" i="9"/>
  <c r="H178" i="9"/>
  <c r="G178" i="9"/>
  <c r="F178" i="9"/>
  <c r="L177" i="9"/>
  <c r="L176" i="9" s="1"/>
  <c r="K177" i="9"/>
  <c r="O177" i="9" s="1"/>
  <c r="J177" i="9"/>
  <c r="G177" i="9"/>
  <c r="G176" i="9" s="1"/>
  <c r="G175" i="9" s="1"/>
  <c r="G174" i="9" s="1"/>
  <c r="F177" i="9"/>
  <c r="F176" i="9" s="1"/>
  <c r="K176" i="9"/>
  <c r="J176" i="9"/>
  <c r="O173" i="9"/>
  <c r="L173" i="9"/>
  <c r="H173" i="9"/>
  <c r="L172" i="9"/>
  <c r="K172" i="9"/>
  <c r="J172" i="9"/>
  <c r="G172" i="9"/>
  <c r="F172" i="9"/>
  <c r="L171" i="9"/>
  <c r="G171" i="9"/>
  <c r="F171" i="9"/>
  <c r="L170" i="9"/>
  <c r="G170" i="9"/>
  <c r="F170" i="9"/>
  <c r="O169" i="9"/>
  <c r="L169" i="9"/>
  <c r="H169" i="9"/>
  <c r="L168" i="9"/>
  <c r="K168" i="9"/>
  <c r="J168" i="9"/>
  <c r="G168" i="9"/>
  <c r="F168" i="9"/>
  <c r="O167" i="9"/>
  <c r="N167" i="9"/>
  <c r="M167" i="9"/>
  <c r="L167" i="9"/>
  <c r="H167" i="9"/>
  <c r="O166" i="9"/>
  <c r="M166" i="9"/>
  <c r="L166" i="9"/>
  <c r="K166" i="9"/>
  <c r="J166" i="9"/>
  <c r="H166" i="9"/>
  <c r="G166" i="9"/>
  <c r="G163" i="9" s="1"/>
  <c r="F166" i="9"/>
  <c r="O165" i="9"/>
  <c r="M165" i="9"/>
  <c r="L165" i="9"/>
  <c r="L164" i="9" s="1"/>
  <c r="L162" i="9" s="1"/>
  <c r="L160" i="9" s="1"/>
  <c r="H165" i="9"/>
  <c r="N165" i="9" s="1"/>
  <c r="M164" i="9"/>
  <c r="K164" i="9"/>
  <c r="J164" i="9"/>
  <c r="H164" i="9"/>
  <c r="G164" i="9"/>
  <c r="G162" i="9" s="1"/>
  <c r="G160" i="9" s="1"/>
  <c r="F164" i="9"/>
  <c r="F162" i="9" s="1"/>
  <c r="F160" i="9" s="1"/>
  <c r="L163" i="9"/>
  <c r="K163" i="9"/>
  <c r="J163" i="9"/>
  <c r="F163" i="9"/>
  <c r="M162" i="9"/>
  <c r="J162" i="9"/>
  <c r="H162" i="9"/>
  <c r="H160" i="9" s="1"/>
  <c r="L161" i="9"/>
  <c r="L159" i="9" s="1"/>
  <c r="L157" i="9" s="1"/>
  <c r="G161" i="9"/>
  <c r="G159" i="9" s="1"/>
  <c r="G157" i="9" s="1"/>
  <c r="G41" i="9" s="1"/>
  <c r="F161" i="9"/>
  <c r="F159" i="9" s="1"/>
  <c r="J160" i="9"/>
  <c r="F158" i="9"/>
  <c r="F156" i="9" s="1"/>
  <c r="F157" i="9"/>
  <c r="O155" i="9"/>
  <c r="L155" i="9"/>
  <c r="L154" i="9" s="1"/>
  <c r="L153" i="9" s="1"/>
  <c r="L152" i="9" s="1"/>
  <c r="H155" i="9"/>
  <c r="K154" i="9"/>
  <c r="J154" i="9"/>
  <c r="G154" i="9"/>
  <c r="G153" i="9" s="1"/>
  <c r="G152" i="9" s="1"/>
  <c r="G151" i="9" s="1"/>
  <c r="G150" i="9" s="1"/>
  <c r="F154" i="9"/>
  <c r="F153" i="9" s="1"/>
  <c r="F152" i="9" s="1"/>
  <c r="F151" i="9" s="1"/>
  <c r="F150" i="9" s="1"/>
  <c r="L151" i="9"/>
  <c r="L150" i="9" s="1"/>
  <c r="O149" i="9"/>
  <c r="N149" i="9"/>
  <c r="M149" i="9"/>
  <c r="L149" i="9"/>
  <c r="L148" i="9" s="1"/>
  <c r="H149" i="9"/>
  <c r="O148" i="9"/>
  <c r="N148" i="9"/>
  <c r="M148" i="9"/>
  <c r="K148" i="9"/>
  <c r="J148" i="9"/>
  <c r="H148" i="9"/>
  <c r="G148" i="9"/>
  <c r="F148" i="9"/>
  <c r="O147" i="9"/>
  <c r="L147" i="9"/>
  <c r="L146" i="9" s="1"/>
  <c r="H147" i="9"/>
  <c r="K146" i="9"/>
  <c r="J146" i="9"/>
  <c r="G146" i="9"/>
  <c r="G145" i="9" s="1"/>
  <c r="F146" i="9"/>
  <c r="J145" i="9"/>
  <c r="G144" i="9"/>
  <c r="O143" i="9"/>
  <c r="L143" i="9"/>
  <c r="H143" i="9"/>
  <c r="L142" i="9"/>
  <c r="L141" i="9" s="1"/>
  <c r="K142" i="9"/>
  <c r="J142" i="9"/>
  <c r="G142" i="9"/>
  <c r="G141" i="9" s="1"/>
  <c r="G140" i="9" s="1"/>
  <c r="F142" i="9"/>
  <c r="F141" i="9" s="1"/>
  <c r="F140" i="9" s="1"/>
  <c r="J141" i="9"/>
  <c r="L140" i="9"/>
  <c r="O139" i="9"/>
  <c r="L139" i="9"/>
  <c r="L138" i="9" s="1"/>
  <c r="L137" i="9" s="1"/>
  <c r="L136" i="9" s="1"/>
  <c r="H139" i="9"/>
  <c r="K138" i="9"/>
  <c r="J138" i="9"/>
  <c r="G138" i="9"/>
  <c r="G137" i="9" s="1"/>
  <c r="G136" i="9" s="1"/>
  <c r="F138" i="9"/>
  <c r="F137" i="9" s="1"/>
  <c r="F136" i="9"/>
  <c r="O135" i="9"/>
  <c r="L135" i="9"/>
  <c r="L134" i="9" s="1"/>
  <c r="L133" i="9" s="1"/>
  <c r="L132" i="9" s="1"/>
  <c r="H135" i="9"/>
  <c r="K134" i="9"/>
  <c r="J134" i="9"/>
  <c r="G134" i="9"/>
  <c r="G133" i="9" s="1"/>
  <c r="F134" i="9"/>
  <c r="F133" i="9" s="1"/>
  <c r="G132" i="9"/>
  <c r="F132" i="9"/>
  <c r="O131" i="9"/>
  <c r="L131" i="9"/>
  <c r="H131" i="9"/>
  <c r="L130" i="9"/>
  <c r="L129" i="9" s="1"/>
  <c r="L128" i="9" s="1"/>
  <c r="K130" i="9"/>
  <c r="J130" i="9"/>
  <c r="G130" i="9"/>
  <c r="G129" i="9" s="1"/>
  <c r="G128" i="9" s="1"/>
  <c r="F130" i="9"/>
  <c r="F129" i="9" s="1"/>
  <c r="F128" i="9" s="1"/>
  <c r="J129" i="9"/>
  <c r="O127" i="9"/>
  <c r="L127" i="9"/>
  <c r="L126" i="9" s="1"/>
  <c r="L125" i="9" s="1"/>
  <c r="L124" i="9" s="1"/>
  <c r="H127" i="9"/>
  <c r="K126" i="9"/>
  <c r="J126" i="9"/>
  <c r="G126" i="9"/>
  <c r="G125" i="9" s="1"/>
  <c r="G124" i="9" s="1"/>
  <c r="F126" i="9"/>
  <c r="F125" i="9" s="1"/>
  <c r="F124" i="9" s="1"/>
  <c r="O123" i="9"/>
  <c r="L123" i="9"/>
  <c r="L122" i="9" s="1"/>
  <c r="L121" i="9" s="1"/>
  <c r="L120" i="9" s="1"/>
  <c r="H123" i="9"/>
  <c r="K122" i="9"/>
  <c r="J122" i="9"/>
  <c r="G122" i="9"/>
  <c r="G121" i="9" s="1"/>
  <c r="F122" i="9"/>
  <c r="F121" i="9" s="1"/>
  <c r="J121" i="9"/>
  <c r="G120" i="9"/>
  <c r="F120" i="9"/>
  <c r="O119" i="9"/>
  <c r="L119" i="9"/>
  <c r="H119" i="9"/>
  <c r="L118" i="9"/>
  <c r="L117" i="9" s="1"/>
  <c r="K118" i="9"/>
  <c r="J118" i="9"/>
  <c r="G118" i="9"/>
  <c r="F118" i="9"/>
  <c r="F117" i="9" s="1"/>
  <c r="J117" i="9"/>
  <c r="G117" i="9"/>
  <c r="L116" i="9"/>
  <c r="G116" i="9"/>
  <c r="F116" i="9"/>
  <c r="O115" i="9"/>
  <c r="L115" i="9"/>
  <c r="H115" i="9"/>
  <c r="O114" i="9"/>
  <c r="L114" i="9"/>
  <c r="L113" i="9" s="1"/>
  <c r="L112" i="9" s="1"/>
  <c r="K114" i="9"/>
  <c r="J114" i="9"/>
  <c r="G114" i="9"/>
  <c r="F114" i="9"/>
  <c r="F113" i="9" s="1"/>
  <c r="F112" i="9" s="1"/>
  <c r="G113" i="9"/>
  <c r="G112" i="9" s="1"/>
  <c r="O111" i="9"/>
  <c r="L111" i="9"/>
  <c r="H111" i="9"/>
  <c r="L110" i="9"/>
  <c r="L109" i="9" s="1"/>
  <c r="K110" i="9"/>
  <c r="O110" i="9" s="1"/>
  <c r="J110" i="9"/>
  <c r="G110" i="9"/>
  <c r="F110" i="9"/>
  <c r="F109" i="9" s="1"/>
  <c r="F108" i="9" s="1"/>
  <c r="G109" i="9"/>
  <c r="G108" i="9" s="1"/>
  <c r="L108" i="9"/>
  <c r="O107" i="9"/>
  <c r="L107" i="9"/>
  <c r="H107" i="9"/>
  <c r="L106" i="9"/>
  <c r="L105" i="9" s="1"/>
  <c r="K106" i="9"/>
  <c r="J106" i="9"/>
  <c r="G106" i="9"/>
  <c r="F106" i="9"/>
  <c r="F105" i="9" s="1"/>
  <c r="G105" i="9"/>
  <c r="L104" i="9"/>
  <c r="G104" i="9"/>
  <c r="F104" i="9"/>
  <c r="O103" i="9"/>
  <c r="L103" i="9"/>
  <c r="H103" i="9"/>
  <c r="O102" i="9"/>
  <c r="L102" i="9"/>
  <c r="L101" i="9" s="1"/>
  <c r="L100" i="9" s="1"/>
  <c r="K102" i="9"/>
  <c r="J102" i="9"/>
  <c r="G102" i="9"/>
  <c r="F102" i="9"/>
  <c r="F101" i="9" s="1"/>
  <c r="F100" i="9" s="1"/>
  <c r="G101" i="9"/>
  <c r="G100" i="9" s="1"/>
  <c r="O99" i="9"/>
  <c r="L99" i="9"/>
  <c r="H99" i="9"/>
  <c r="L98" i="9"/>
  <c r="L97" i="9" s="1"/>
  <c r="K98" i="9"/>
  <c r="O98" i="9" s="1"/>
  <c r="J98" i="9"/>
  <c r="G98" i="9"/>
  <c r="F98" i="9"/>
  <c r="F97" i="9" s="1"/>
  <c r="F96" i="9" s="1"/>
  <c r="G97" i="9"/>
  <c r="G96" i="9" s="1"/>
  <c r="L96" i="9"/>
  <c r="O95" i="9"/>
  <c r="L95" i="9"/>
  <c r="H95" i="9"/>
  <c r="L94" i="9"/>
  <c r="L93" i="9" s="1"/>
  <c r="K94" i="9"/>
  <c r="J94" i="9"/>
  <c r="G94" i="9"/>
  <c r="F94" i="9"/>
  <c r="F93" i="9" s="1"/>
  <c r="G93" i="9"/>
  <c r="L92" i="9"/>
  <c r="G92" i="9"/>
  <c r="F92" i="9"/>
  <c r="O91" i="9"/>
  <c r="L91" i="9"/>
  <c r="H91" i="9"/>
  <c r="O90" i="9"/>
  <c r="L90" i="9"/>
  <c r="L89" i="9" s="1"/>
  <c r="L88" i="9" s="1"/>
  <c r="K90" i="9"/>
  <c r="J90" i="9"/>
  <c r="G90" i="9"/>
  <c r="F90" i="9"/>
  <c r="G89" i="9"/>
  <c r="G88" i="9" s="1"/>
  <c r="F89" i="9"/>
  <c r="F88" i="9"/>
  <c r="O87" i="9"/>
  <c r="L87" i="9"/>
  <c r="H87" i="9"/>
  <c r="L86" i="9"/>
  <c r="K86" i="9"/>
  <c r="J86" i="9"/>
  <c r="G86" i="9"/>
  <c r="F86" i="9"/>
  <c r="L85" i="9"/>
  <c r="G85" i="9"/>
  <c r="G84" i="9" s="1"/>
  <c r="F85" i="9"/>
  <c r="L84" i="9"/>
  <c r="F84" i="9"/>
  <c r="O83" i="9"/>
  <c r="L83" i="9"/>
  <c r="H83" i="9"/>
  <c r="L82" i="9"/>
  <c r="K82" i="9"/>
  <c r="J82" i="9"/>
  <c r="G82" i="9"/>
  <c r="F82" i="9"/>
  <c r="L81" i="9"/>
  <c r="G81" i="9"/>
  <c r="G80" i="9" s="1"/>
  <c r="F81" i="9"/>
  <c r="L80" i="9"/>
  <c r="F80" i="9"/>
  <c r="O79" i="9"/>
  <c r="L79" i="9"/>
  <c r="H79" i="9"/>
  <c r="M79" i="9" s="1"/>
  <c r="O78" i="9"/>
  <c r="L78" i="9"/>
  <c r="K78" i="9"/>
  <c r="K77" i="9" s="1"/>
  <c r="J78" i="9"/>
  <c r="H78" i="9"/>
  <c r="G78" i="9"/>
  <c r="F78" i="9"/>
  <c r="L77" i="9"/>
  <c r="L76" i="9" s="1"/>
  <c r="G77" i="9"/>
  <c r="G76" i="9" s="1"/>
  <c r="F77" i="9"/>
  <c r="F76" i="9" s="1"/>
  <c r="O75" i="9"/>
  <c r="N75" i="9"/>
  <c r="L75" i="9"/>
  <c r="H75" i="9"/>
  <c r="M75" i="9" s="1"/>
  <c r="O74" i="9"/>
  <c r="N74" i="9"/>
  <c r="L74" i="9"/>
  <c r="K74" i="9"/>
  <c r="K73" i="9" s="1"/>
  <c r="J74" i="9"/>
  <c r="H74" i="9"/>
  <c r="G74" i="9"/>
  <c r="F74" i="9"/>
  <c r="L73" i="9"/>
  <c r="L72" i="9" s="1"/>
  <c r="G73" i="9"/>
  <c r="G72" i="9" s="1"/>
  <c r="F73" i="9"/>
  <c r="F72" i="9" s="1"/>
  <c r="O71" i="9"/>
  <c r="N71" i="9"/>
  <c r="L71" i="9"/>
  <c r="H71" i="9"/>
  <c r="M71" i="9" s="1"/>
  <c r="O70" i="9"/>
  <c r="N70" i="9"/>
  <c r="L70" i="9"/>
  <c r="K70" i="9"/>
  <c r="K69" i="9" s="1"/>
  <c r="J70" i="9"/>
  <c r="M70" i="9" s="1"/>
  <c r="H70" i="9"/>
  <c r="G70" i="9"/>
  <c r="F70" i="9"/>
  <c r="L69" i="9"/>
  <c r="L68" i="9" s="1"/>
  <c r="G69" i="9"/>
  <c r="G68" i="9" s="1"/>
  <c r="F69" i="9"/>
  <c r="F68" i="9" s="1"/>
  <c r="O67" i="9"/>
  <c r="N67" i="9"/>
  <c r="L67" i="9"/>
  <c r="H67" i="9"/>
  <c r="M67" i="9" s="1"/>
  <c r="O66" i="9"/>
  <c r="L66" i="9"/>
  <c r="K66" i="9"/>
  <c r="J66" i="9"/>
  <c r="H66" i="9"/>
  <c r="G66" i="9"/>
  <c r="F66" i="9"/>
  <c r="L65" i="9"/>
  <c r="L64" i="9" s="1"/>
  <c r="K65" i="9"/>
  <c r="G65" i="9"/>
  <c r="G64" i="9" s="1"/>
  <c r="F65" i="9"/>
  <c r="F64" i="9" s="1"/>
  <c r="K64" i="9"/>
  <c r="O63" i="9"/>
  <c r="N63" i="9"/>
  <c r="L63" i="9"/>
  <c r="H63" i="9"/>
  <c r="M63" i="9" s="1"/>
  <c r="O62" i="9"/>
  <c r="L62" i="9"/>
  <c r="K62" i="9"/>
  <c r="J62" i="9"/>
  <c r="H62" i="9"/>
  <c r="G62" i="9"/>
  <c r="F62" i="9"/>
  <c r="L61" i="9"/>
  <c r="L60" i="9" s="1"/>
  <c r="K61" i="9"/>
  <c r="G61" i="9"/>
  <c r="G60" i="9" s="1"/>
  <c r="F61" i="9"/>
  <c r="F60" i="9" s="1"/>
  <c r="K60" i="9"/>
  <c r="O59" i="9"/>
  <c r="N59" i="9"/>
  <c r="L59" i="9"/>
  <c r="H59" i="9"/>
  <c r="M59" i="9" s="1"/>
  <c r="O58" i="9"/>
  <c r="L58" i="9"/>
  <c r="K58" i="9"/>
  <c r="J58" i="9"/>
  <c r="H58" i="9"/>
  <c r="G58" i="9"/>
  <c r="F58" i="9"/>
  <c r="L57" i="9"/>
  <c r="L56" i="9" s="1"/>
  <c r="K57" i="9"/>
  <c r="G57" i="9"/>
  <c r="G56" i="9" s="1"/>
  <c r="F57" i="9"/>
  <c r="F56" i="9" s="1"/>
  <c r="K56" i="9"/>
  <c r="O55" i="9"/>
  <c r="N55" i="9"/>
  <c r="L55" i="9"/>
  <c r="H55" i="9"/>
  <c r="M55" i="9" s="1"/>
  <c r="O54" i="9"/>
  <c r="L54" i="9"/>
  <c r="K54" i="9"/>
  <c r="J54" i="9"/>
  <c r="H54" i="9"/>
  <c r="G54" i="9"/>
  <c r="F54" i="9"/>
  <c r="L53" i="9"/>
  <c r="L52" i="9" s="1"/>
  <c r="K53" i="9"/>
  <c r="G53" i="9"/>
  <c r="G52" i="9" s="1"/>
  <c r="F53" i="9"/>
  <c r="F52" i="9" s="1"/>
  <c r="K52" i="9"/>
  <c r="O51" i="9"/>
  <c r="N51" i="9"/>
  <c r="L51" i="9"/>
  <c r="H51" i="9"/>
  <c r="M51" i="9" s="1"/>
  <c r="O50" i="9"/>
  <c r="L50" i="9"/>
  <c r="K50" i="9"/>
  <c r="J50" i="9"/>
  <c r="H50" i="9"/>
  <c r="G50" i="9"/>
  <c r="F50" i="9"/>
  <c r="L49" i="9"/>
  <c r="L48" i="9" s="1"/>
  <c r="K49" i="9"/>
  <c r="G49" i="9"/>
  <c r="G48" i="9" s="1"/>
  <c r="F49" i="9"/>
  <c r="F48" i="9" s="1"/>
  <c r="K48" i="9"/>
  <c r="O47" i="9"/>
  <c r="N47" i="9"/>
  <c r="L47" i="9"/>
  <c r="H47" i="9"/>
  <c r="M47" i="9" s="1"/>
  <c r="O46" i="9"/>
  <c r="L46" i="9"/>
  <c r="K46" i="9"/>
  <c r="J46" i="9"/>
  <c r="H46" i="9"/>
  <c r="G46" i="9"/>
  <c r="F46" i="9"/>
  <c r="L45" i="9"/>
  <c r="L44" i="9" s="1"/>
  <c r="K45" i="9"/>
  <c r="G45" i="9"/>
  <c r="G44" i="9" s="1"/>
  <c r="F45" i="9"/>
  <c r="F44" i="9" s="1"/>
  <c r="K44" i="9"/>
  <c r="L41" i="9"/>
  <c r="F41" i="9"/>
  <c r="O39" i="9"/>
  <c r="N39" i="9"/>
  <c r="M39" i="9"/>
  <c r="L39" i="9"/>
  <c r="H39" i="9"/>
  <c r="M38" i="9"/>
  <c r="L38" i="9"/>
  <c r="L37" i="9" s="1"/>
  <c r="L36" i="9" s="1"/>
  <c r="L9" i="9" s="1"/>
  <c r="K38" i="9"/>
  <c r="O38" i="9" s="1"/>
  <c r="J38" i="9"/>
  <c r="H38" i="9"/>
  <c r="H37" i="9" s="1"/>
  <c r="G38" i="9"/>
  <c r="G37" i="9" s="1"/>
  <c r="G36" i="9" s="1"/>
  <c r="G9" i="9" s="1"/>
  <c r="F38" i="9"/>
  <c r="F37" i="9" s="1"/>
  <c r="F36" i="9" s="1"/>
  <c r="F9" i="9" s="1"/>
  <c r="K37" i="9"/>
  <c r="J37" i="9"/>
  <c r="H36" i="9"/>
  <c r="O35" i="9"/>
  <c r="N35" i="9"/>
  <c r="M35" i="9"/>
  <c r="L35" i="9"/>
  <c r="L34" i="9" s="1"/>
  <c r="H35" i="9"/>
  <c r="M34" i="9"/>
  <c r="K34" i="9"/>
  <c r="O34" i="9" s="1"/>
  <c r="J34" i="9"/>
  <c r="H34" i="9"/>
  <c r="N34" i="9" s="1"/>
  <c r="G34" i="9"/>
  <c r="F34" i="9"/>
  <c r="O33" i="9"/>
  <c r="L33" i="9"/>
  <c r="H33" i="9"/>
  <c r="O32" i="9"/>
  <c r="L32" i="9"/>
  <c r="H32" i="9"/>
  <c r="L31" i="9"/>
  <c r="K31" i="9"/>
  <c r="J31" i="9"/>
  <c r="G31" i="9"/>
  <c r="F31" i="9"/>
  <c r="N30" i="9"/>
  <c r="M30" i="9"/>
  <c r="L30" i="9"/>
  <c r="H30" i="9"/>
  <c r="N29" i="9"/>
  <c r="M29" i="9"/>
  <c r="L29" i="9"/>
  <c r="L28" i="9" s="1"/>
  <c r="H29" i="9"/>
  <c r="M28" i="9"/>
  <c r="K28" i="9"/>
  <c r="J28" i="9"/>
  <c r="H28" i="9"/>
  <c r="G28" i="9"/>
  <c r="G27" i="9" s="1"/>
  <c r="F28" i="9"/>
  <c r="F27" i="9" s="1"/>
  <c r="O26" i="9"/>
  <c r="N26" i="9"/>
  <c r="M26" i="9"/>
  <c r="L26" i="9"/>
  <c r="H26" i="9"/>
  <c r="O25" i="9"/>
  <c r="N25" i="9"/>
  <c r="M25" i="9"/>
  <c r="L25" i="9"/>
  <c r="H25" i="9"/>
  <c r="O24" i="9"/>
  <c r="M24" i="9"/>
  <c r="L24" i="9"/>
  <c r="K24" i="9"/>
  <c r="J24" i="9"/>
  <c r="H24" i="9"/>
  <c r="H19" i="9" s="1"/>
  <c r="G24" i="9"/>
  <c r="F24" i="9"/>
  <c r="O23" i="9"/>
  <c r="M23" i="9"/>
  <c r="L23" i="9"/>
  <c r="H23" i="9"/>
  <c r="N23" i="9" s="1"/>
  <c r="O22" i="9"/>
  <c r="M22" i="9"/>
  <c r="L22" i="9"/>
  <c r="H22" i="9"/>
  <c r="N22" i="9" s="1"/>
  <c r="O21" i="9"/>
  <c r="M21" i="9"/>
  <c r="L21" i="9"/>
  <c r="H21" i="9"/>
  <c r="N21" i="9" s="1"/>
  <c r="M20" i="9"/>
  <c r="L20" i="9"/>
  <c r="L19" i="9" s="1"/>
  <c r="K20" i="9"/>
  <c r="J20" i="9"/>
  <c r="H20" i="9"/>
  <c r="G20" i="9"/>
  <c r="F20" i="9"/>
  <c r="F19" i="9" s="1"/>
  <c r="F18" i="9" s="1"/>
  <c r="J19" i="9"/>
  <c r="M19" i="9" s="1"/>
  <c r="O17" i="9"/>
  <c r="M17" i="9"/>
  <c r="L17" i="9"/>
  <c r="L16" i="9" s="1"/>
  <c r="L13" i="9" s="1"/>
  <c r="L12" i="9" s="1"/>
  <c r="H17" i="9"/>
  <c r="N17" i="9" s="1"/>
  <c r="K16" i="9"/>
  <c r="J16" i="9"/>
  <c r="G16" i="9"/>
  <c r="F16" i="9"/>
  <c r="F13" i="9" s="1"/>
  <c r="F12" i="9" s="1"/>
  <c r="F11" i="9" s="1"/>
  <c r="F10" i="9" s="1"/>
  <c r="O15" i="9"/>
  <c r="L15" i="9"/>
  <c r="H15" i="9"/>
  <c r="N15" i="9" s="1"/>
  <c r="O14" i="9"/>
  <c r="L14" i="9"/>
  <c r="K14" i="9"/>
  <c r="J14" i="9"/>
  <c r="G14" i="9"/>
  <c r="F14" i="9"/>
  <c r="G13" i="9"/>
  <c r="G12" i="9" s="1"/>
  <c r="AB321" i="8"/>
  <c r="X321" i="8"/>
  <c r="X320" i="8" s="1"/>
  <c r="X319" i="8" s="1"/>
  <c r="X318" i="8" s="1"/>
  <c r="X290" i="8" s="1"/>
  <c r="X288" i="8" s="1"/>
  <c r="V321" i="8"/>
  <c r="T321" i="8"/>
  <c r="T320" i="8" s="1"/>
  <c r="T319" i="8" s="1"/>
  <c r="T318" i="8" s="1"/>
  <c r="M321" i="8"/>
  <c r="L321" i="8"/>
  <c r="W320" i="8"/>
  <c r="V320" i="8"/>
  <c r="U320" i="8"/>
  <c r="R320" i="8"/>
  <c r="P320" i="8"/>
  <c r="O320" i="8"/>
  <c r="L320" i="8"/>
  <c r="K320" i="8"/>
  <c r="J320" i="8"/>
  <c r="I320" i="8"/>
  <c r="H320" i="8"/>
  <c r="G320" i="8"/>
  <c r="F320" i="8"/>
  <c r="F319" i="8" s="1"/>
  <c r="F318" i="8" s="1"/>
  <c r="W319" i="8"/>
  <c r="V319" i="8"/>
  <c r="U319" i="8"/>
  <c r="P319" i="8"/>
  <c r="O319" i="8"/>
  <c r="K319" i="8"/>
  <c r="K318" i="8" s="1"/>
  <c r="J319" i="8"/>
  <c r="I319" i="8"/>
  <c r="H319" i="8"/>
  <c r="G319" i="8"/>
  <c r="L319" i="8" s="1"/>
  <c r="V318" i="8"/>
  <c r="U318" i="8"/>
  <c r="P318" i="8"/>
  <c r="O318" i="8"/>
  <c r="J318" i="8"/>
  <c r="I318" i="8"/>
  <c r="H318" i="8"/>
  <c r="G318" i="8"/>
  <c r="Z317" i="8"/>
  <c r="X317" i="8"/>
  <c r="V317" i="8"/>
  <c r="T317" i="8"/>
  <c r="Q317" i="8"/>
  <c r="Q316" i="8" s="1"/>
  <c r="M317" i="8"/>
  <c r="Y317" i="8" s="1"/>
  <c r="L317" i="8"/>
  <c r="Y316" i="8"/>
  <c r="X316" i="8"/>
  <c r="X315" i="8" s="1"/>
  <c r="X314" i="8" s="1"/>
  <c r="W316" i="8"/>
  <c r="AA316" i="8" s="1"/>
  <c r="V316" i="8"/>
  <c r="U316" i="8"/>
  <c r="T316" i="8"/>
  <c r="R316" i="8"/>
  <c r="R315" i="8" s="1"/>
  <c r="P316" i="8"/>
  <c r="O316" i="8"/>
  <c r="M316" i="8"/>
  <c r="K316" i="8"/>
  <c r="J316" i="8"/>
  <c r="I316" i="8"/>
  <c r="H316" i="8"/>
  <c r="G316" i="8"/>
  <c r="F316" i="8"/>
  <c r="F315" i="8" s="1"/>
  <c r="F314" i="8" s="1"/>
  <c r="W315" i="8"/>
  <c r="V315" i="8"/>
  <c r="V314" i="8" s="1"/>
  <c r="U315" i="8"/>
  <c r="T315" i="8"/>
  <c r="Q315" i="8"/>
  <c r="Q314" i="8" s="1"/>
  <c r="P315" i="8"/>
  <c r="P314" i="8" s="1"/>
  <c r="O315" i="8"/>
  <c r="K315" i="8"/>
  <c r="K314" i="8" s="1"/>
  <c r="J315" i="8"/>
  <c r="J314" i="8" s="1"/>
  <c r="I315" i="8"/>
  <c r="H315" i="8"/>
  <c r="U314" i="8"/>
  <c r="T314" i="8"/>
  <c r="O314" i="8"/>
  <c r="I314" i="8"/>
  <c r="H314" i="8"/>
  <c r="AC313" i="8"/>
  <c r="AB313" i="8"/>
  <c r="AA313" i="8"/>
  <c r="Z313" i="8"/>
  <c r="Y313" i="8"/>
  <c r="X313" i="8"/>
  <c r="X312" i="8" s="1"/>
  <c r="X311" i="8" s="1"/>
  <c r="X310" i="8" s="1"/>
  <c r="V313" i="8"/>
  <c r="T313" i="8"/>
  <c r="S313" i="8"/>
  <c r="S312" i="8" s="1"/>
  <c r="S311" i="8" s="1"/>
  <c r="S310" i="8" s="1"/>
  <c r="Q313" i="8"/>
  <c r="Q312" i="8" s="1"/>
  <c r="Q311" i="8" s="1"/>
  <c r="Q310" i="8" s="1"/>
  <c r="M313" i="8"/>
  <c r="L313" i="8"/>
  <c r="AB312" i="8"/>
  <c r="AA312" i="8"/>
  <c r="W312" i="8"/>
  <c r="AC312" i="8" s="1"/>
  <c r="V312" i="8"/>
  <c r="U312" i="8"/>
  <c r="Z312" i="8" s="1"/>
  <c r="T312" i="8"/>
  <c r="R312" i="8"/>
  <c r="P312" i="8"/>
  <c r="P311" i="8" s="1"/>
  <c r="P310" i="8" s="1"/>
  <c r="P290" i="8" s="1"/>
  <c r="P288" i="8" s="1"/>
  <c r="O312" i="8"/>
  <c r="M312" i="8"/>
  <c r="Y312" i="8" s="1"/>
  <c r="K312" i="8"/>
  <c r="J312" i="8"/>
  <c r="I312" i="8"/>
  <c r="H312" i="8"/>
  <c r="G312" i="8"/>
  <c r="L312" i="8" s="1"/>
  <c r="F312" i="8"/>
  <c r="AB311" i="8"/>
  <c r="AA311" i="8"/>
  <c r="W311" i="8"/>
  <c r="AC311" i="8" s="1"/>
  <c r="V311" i="8"/>
  <c r="V310" i="8" s="1"/>
  <c r="U311" i="8"/>
  <c r="Z311" i="8" s="1"/>
  <c r="T311" i="8"/>
  <c r="R311" i="8"/>
  <c r="O311" i="8"/>
  <c r="M311" i="8"/>
  <c r="Y311" i="8" s="1"/>
  <c r="K311" i="8"/>
  <c r="J311" i="8"/>
  <c r="I311" i="8"/>
  <c r="H311" i="8"/>
  <c r="G311" i="8"/>
  <c r="F311" i="8"/>
  <c r="AB310" i="8"/>
  <c r="AA310" i="8"/>
  <c r="W310" i="8"/>
  <c r="AC310" i="8" s="1"/>
  <c r="U310" i="8"/>
  <c r="Z310" i="8" s="1"/>
  <c r="T310" i="8"/>
  <c r="R310" i="8"/>
  <c r="O310" i="8"/>
  <c r="M310" i="8"/>
  <c r="Y310" i="8" s="1"/>
  <c r="K310" i="8"/>
  <c r="J310" i="8"/>
  <c r="J290" i="8" s="1"/>
  <c r="J288" i="8" s="1"/>
  <c r="I310" i="8"/>
  <c r="H310" i="8"/>
  <c r="G310" i="8"/>
  <c r="L310" i="8" s="1"/>
  <c r="F310" i="8"/>
  <c r="AC309" i="8"/>
  <c r="AB309" i="8"/>
  <c r="AA309" i="8"/>
  <c r="Z309" i="8"/>
  <c r="Y309" i="8"/>
  <c r="X309" i="8"/>
  <c r="V309" i="8"/>
  <c r="T309" i="8"/>
  <c r="T308" i="8" s="1"/>
  <c r="T307" i="8" s="1"/>
  <c r="T306" i="8" s="1"/>
  <c r="S309" i="8"/>
  <c r="S308" i="8" s="1"/>
  <c r="S307" i="8" s="1"/>
  <c r="S306" i="8" s="1"/>
  <c r="Q309" i="8"/>
  <c r="M309" i="8"/>
  <c r="L309" i="8"/>
  <c r="X308" i="8"/>
  <c r="W308" i="8"/>
  <c r="AA308" i="8" s="1"/>
  <c r="V308" i="8"/>
  <c r="U308" i="8"/>
  <c r="AB308" i="8" s="1"/>
  <c r="R308" i="8"/>
  <c r="Q308" i="8"/>
  <c r="P308" i="8"/>
  <c r="O308" i="8"/>
  <c r="M308" i="8"/>
  <c r="Y308" i="8" s="1"/>
  <c r="K308" i="8"/>
  <c r="K307" i="8" s="1"/>
  <c r="K306" i="8" s="1"/>
  <c r="J308" i="8"/>
  <c r="I308" i="8"/>
  <c r="H308" i="8"/>
  <c r="G308" i="8"/>
  <c r="F308" i="8"/>
  <c r="X307" i="8"/>
  <c r="V307" i="8"/>
  <c r="U307" i="8"/>
  <c r="AB307" i="8" s="1"/>
  <c r="R307" i="8"/>
  <c r="Q307" i="8"/>
  <c r="Q306" i="8" s="1"/>
  <c r="P307" i="8"/>
  <c r="O307" i="8"/>
  <c r="M307" i="8"/>
  <c r="Y307" i="8" s="1"/>
  <c r="J307" i="8"/>
  <c r="I307" i="8"/>
  <c r="H307" i="8"/>
  <c r="G307" i="8"/>
  <c r="F307" i="8"/>
  <c r="X306" i="8"/>
  <c r="V306" i="8"/>
  <c r="U306" i="8"/>
  <c r="AB306" i="8" s="1"/>
  <c r="R306" i="8"/>
  <c r="P306" i="8"/>
  <c r="O306" i="8"/>
  <c r="M306" i="8"/>
  <c r="Y306" i="8" s="1"/>
  <c r="J306" i="8"/>
  <c r="I306" i="8"/>
  <c r="H306" i="8"/>
  <c r="G306" i="8"/>
  <c r="F306" i="8"/>
  <c r="AC305" i="8"/>
  <c r="AB305" i="8"/>
  <c r="X305" i="8"/>
  <c r="V305" i="8"/>
  <c r="V304" i="8" s="1"/>
  <c r="T305" i="8"/>
  <c r="T304" i="8" s="1"/>
  <c r="T299" i="8" s="1"/>
  <c r="L305" i="8"/>
  <c r="M305" i="8" s="1"/>
  <c r="X304" i="8"/>
  <c r="W304" i="8"/>
  <c r="AC304" i="8" s="1"/>
  <c r="U304" i="8"/>
  <c r="R304" i="8"/>
  <c r="P304" i="8"/>
  <c r="O304" i="8"/>
  <c r="O299" i="8" s="1"/>
  <c r="O297" i="8" s="1"/>
  <c r="L304" i="8"/>
  <c r="K304" i="8"/>
  <c r="J304" i="8"/>
  <c r="I304" i="8"/>
  <c r="I299" i="8" s="1"/>
  <c r="I297" i="8" s="1"/>
  <c r="H304" i="8"/>
  <c r="G304" i="8"/>
  <c r="F304" i="8"/>
  <c r="F299" i="8" s="1"/>
  <c r="F297" i="8" s="1"/>
  <c r="AC303" i="8"/>
  <c r="AB303" i="8"/>
  <c r="X303" i="8"/>
  <c r="X302" i="8" s="1"/>
  <c r="X299" i="8" s="1"/>
  <c r="X297" i="8" s="1"/>
  <c r="X291" i="8" s="1"/>
  <c r="X289" i="8" s="1"/>
  <c r="V303" i="8"/>
  <c r="V302" i="8" s="1"/>
  <c r="V299" i="8" s="1"/>
  <c r="V297" i="8" s="1"/>
  <c r="V291" i="8" s="1"/>
  <c r="V289" i="8" s="1"/>
  <c r="T303" i="8"/>
  <c r="T302" i="8" s="1"/>
  <c r="M303" i="8"/>
  <c r="L303" i="8"/>
  <c r="Y302" i="8"/>
  <c r="W302" i="8"/>
  <c r="AC302" i="8" s="1"/>
  <c r="U302" i="8"/>
  <c r="Z302" i="8" s="1"/>
  <c r="R302" i="8"/>
  <c r="AB302" i="8" s="1"/>
  <c r="P302" i="8"/>
  <c r="P299" i="8" s="1"/>
  <c r="P297" i="8" s="1"/>
  <c r="P291" i="8" s="1"/>
  <c r="P289" i="8" s="1"/>
  <c r="O302" i="8"/>
  <c r="M302" i="8"/>
  <c r="K302" i="8"/>
  <c r="J302" i="8"/>
  <c r="J299" i="8" s="1"/>
  <c r="J297" i="8" s="1"/>
  <c r="J291" i="8" s="1"/>
  <c r="J289" i="8" s="1"/>
  <c r="I302" i="8"/>
  <c r="H302" i="8"/>
  <c r="G302" i="8"/>
  <c r="F302" i="8"/>
  <c r="AC301" i="8"/>
  <c r="AB301" i="8"/>
  <c r="Y301" i="8"/>
  <c r="X301" i="8"/>
  <c r="V301" i="8"/>
  <c r="V300" i="8" s="1"/>
  <c r="V298" i="8" s="1"/>
  <c r="V296" i="8" s="1"/>
  <c r="T301" i="8"/>
  <c r="L301" i="8"/>
  <c r="M301" i="8" s="1"/>
  <c r="X300" i="8"/>
  <c r="W300" i="8"/>
  <c r="AC300" i="8" s="1"/>
  <c r="U300" i="8"/>
  <c r="AB300" i="8" s="1"/>
  <c r="T300" i="8"/>
  <c r="T298" i="8" s="1"/>
  <c r="R300" i="8"/>
  <c r="P300" i="8"/>
  <c r="O300" i="8"/>
  <c r="K300" i="8"/>
  <c r="J300" i="8"/>
  <c r="I300" i="8"/>
  <c r="H300" i="8"/>
  <c r="G300" i="8"/>
  <c r="L300" i="8" s="1"/>
  <c r="F300" i="8"/>
  <c r="W299" i="8"/>
  <c r="K299" i="8"/>
  <c r="H299" i="8"/>
  <c r="H297" i="8" s="1"/>
  <c r="H291" i="8" s="1"/>
  <c r="H289" i="8" s="1"/>
  <c r="X298" i="8"/>
  <c r="W298" i="8"/>
  <c r="AC298" i="8" s="1"/>
  <c r="U298" i="8"/>
  <c r="AB298" i="8" s="1"/>
  <c r="R298" i="8"/>
  <c r="P298" i="8"/>
  <c r="O298" i="8"/>
  <c r="K298" i="8"/>
  <c r="J298" i="8"/>
  <c r="I298" i="8"/>
  <c r="H298" i="8"/>
  <c r="H296" i="8" s="1"/>
  <c r="G298" i="8"/>
  <c r="F298" i="8"/>
  <c r="W297" i="8"/>
  <c r="T297" i="8"/>
  <c r="T291" i="8" s="1"/>
  <c r="T289" i="8" s="1"/>
  <c r="K297" i="8"/>
  <c r="K291" i="8" s="1"/>
  <c r="K289" i="8" s="1"/>
  <c r="X296" i="8"/>
  <c r="W296" i="8"/>
  <c r="AC296" i="8" s="1"/>
  <c r="U296" i="8"/>
  <c r="AB296" i="8" s="1"/>
  <c r="T296" i="8"/>
  <c r="R296" i="8"/>
  <c r="P296" i="8"/>
  <c r="O296" i="8"/>
  <c r="K296" i="8"/>
  <c r="J296" i="8"/>
  <c r="I296" i="8"/>
  <c r="G296" i="8"/>
  <c r="F296" i="8"/>
  <c r="AC295" i="8"/>
  <c r="AB295" i="8"/>
  <c r="Z295" i="8"/>
  <c r="Y295" i="8"/>
  <c r="X295" i="8"/>
  <c r="X294" i="8" s="1"/>
  <c r="X293" i="8" s="1"/>
  <c r="X292" i="8" s="1"/>
  <c r="V295" i="8"/>
  <c r="V294" i="8" s="1"/>
  <c r="V293" i="8" s="1"/>
  <c r="V292" i="8" s="1"/>
  <c r="V290" i="8" s="1"/>
  <c r="V288" i="8" s="1"/>
  <c r="T295" i="8"/>
  <c r="Q295" i="8"/>
  <c r="Q294" i="8" s="1"/>
  <c r="Q293" i="8" s="1"/>
  <c r="Q292" i="8" s="1"/>
  <c r="M295" i="8"/>
  <c r="AA295" i="8" s="1"/>
  <c r="L295" i="8"/>
  <c r="AA294" i="8"/>
  <c r="W294" i="8"/>
  <c r="U294" i="8"/>
  <c r="AB294" i="8" s="1"/>
  <c r="T294" i="8"/>
  <c r="T293" i="8" s="1"/>
  <c r="T292" i="8" s="1"/>
  <c r="T290" i="8" s="1"/>
  <c r="T288" i="8" s="1"/>
  <c r="R294" i="8"/>
  <c r="P294" i="8"/>
  <c r="O294" i="8"/>
  <c r="M294" i="8"/>
  <c r="Y294" i="8" s="1"/>
  <c r="K294" i="8"/>
  <c r="J294" i="8"/>
  <c r="I294" i="8"/>
  <c r="I293" i="8" s="1"/>
  <c r="H294" i="8"/>
  <c r="G294" i="8"/>
  <c r="F294" i="8"/>
  <c r="AA293" i="8"/>
  <c r="W293" i="8"/>
  <c r="R293" i="8"/>
  <c r="P293" i="8"/>
  <c r="O293" i="8"/>
  <c r="M293" i="8"/>
  <c r="Y293" i="8" s="1"/>
  <c r="K293" i="8"/>
  <c r="J293" i="8"/>
  <c r="H293" i="8"/>
  <c r="H292" i="8" s="1"/>
  <c r="G293" i="8"/>
  <c r="F293" i="8"/>
  <c r="AA292" i="8"/>
  <c r="Y292" i="8"/>
  <c r="W292" i="8"/>
  <c r="R292" i="8"/>
  <c r="P292" i="8"/>
  <c r="O292" i="8"/>
  <c r="O290" i="8" s="1"/>
  <c r="M292" i="8"/>
  <c r="K292" i="8"/>
  <c r="J292" i="8"/>
  <c r="I292" i="8"/>
  <c r="I290" i="8" s="1"/>
  <c r="I288" i="8" s="1"/>
  <c r="G292" i="8"/>
  <c r="F292" i="8"/>
  <c r="F290" i="8" s="1"/>
  <c r="F288" i="8" s="1"/>
  <c r="O291" i="8"/>
  <c r="O289" i="8" s="1"/>
  <c r="I291" i="8"/>
  <c r="F291" i="8"/>
  <c r="I289" i="8"/>
  <c r="F289" i="8"/>
  <c r="O288" i="8"/>
  <c r="X287" i="8"/>
  <c r="V287" i="8"/>
  <c r="T287" i="8"/>
  <c r="T286" i="8" s="1"/>
  <c r="T285" i="8" s="1"/>
  <c r="T284" i="8" s="1"/>
  <c r="S287" i="8"/>
  <c r="S286" i="8" s="1"/>
  <c r="Q287" i="8"/>
  <c r="Q286" i="8" s="1"/>
  <c r="L287" i="8"/>
  <c r="M287" i="8" s="1"/>
  <c r="M286" i="8" s="1"/>
  <c r="X286" i="8"/>
  <c r="W286" i="8"/>
  <c r="W285" i="8" s="1"/>
  <c r="W284" i="8" s="1"/>
  <c r="W279" i="8" s="1"/>
  <c r="W277" i="8" s="1"/>
  <c r="V286" i="8"/>
  <c r="V285" i="8" s="1"/>
  <c r="U286" i="8"/>
  <c r="U285" i="8" s="1"/>
  <c r="U284" i="8" s="1"/>
  <c r="U279" i="8" s="1"/>
  <c r="R286" i="8"/>
  <c r="P286" i="8"/>
  <c r="P285" i="8" s="1"/>
  <c r="O286" i="8"/>
  <c r="O285" i="8" s="1"/>
  <c r="O284" i="8" s="1"/>
  <c r="O279" i="8" s="1"/>
  <c r="O277" i="8" s="1"/>
  <c r="K286" i="8"/>
  <c r="J286" i="8"/>
  <c r="I286" i="8"/>
  <c r="H286" i="8"/>
  <c r="H285" i="8" s="1"/>
  <c r="H284" i="8" s="1"/>
  <c r="G286" i="8"/>
  <c r="F286" i="8"/>
  <c r="X285" i="8"/>
  <c r="X284" i="8" s="1"/>
  <c r="S285" i="8"/>
  <c r="S284" i="8" s="1"/>
  <c r="S279" i="8" s="1"/>
  <c r="R285" i="8"/>
  <c r="Q285" i="8"/>
  <c r="Q284" i="8" s="1"/>
  <c r="Q279" i="8" s="1"/>
  <c r="Q277" i="8" s="1"/>
  <c r="M285" i="8"/>
  <c r="K285" i="8"/>
  <c r="K284" i="8" s="1"/>
  <c r="K279" i="8" s="1"/>
  <c r="K277" i="8" s="1"/>
  <c r="J285" i="8"/>
  <c r="G285" i="8"/>
  <c r="V284" i="8"/>
  <c r="V279" i="8" s="1"/>
  <c r="V277" i="8" s="1"/>
  <c r="R284" i="8"/>
  <c r="P284" i="8"/>
  <c r="P279" i="8" s="1"/>
  <c r="P277" i="8" s="1"/>
  <c r="J284" i="8"/>
  <c r="J279" i="8" s="1"/>
  <c r="J277" i="8" s="1"/>
  <c r="I284" i="8"/>
  <c r="G284" i="8"/>
  <c r="G279" i="8" s="1"/>
  <c r="F284" i="8"/>
  <c r="AC283" i="8"/>
  <c r="AB283" i="8"/>
  <c r="X283" i="8"/>
  <c r="X282" i="8" s="1"/>
  <c r="X281" i="8" s="1"/>
  <c r="X280" i="8" s="1"/>
  <c r="X278" i="8" s="1"/>
  <c r="X276" i="8" s="1"/>
  <c r="V283" i="8"/>
  <c r="V282" i="8" s="1"/>
  <c r="V281" i="8" s="1"/>
  <c r="V280" i="8" s="1"/>
  <c r="V278" i="8" s="1"/>
  <c r="V276" i="8" s="1"/>
  <c r="T283" i="8"/>
  <c r="T282" i="8" s="1"/>
  <c r="T281" i="8" s="1"/>
  <c r="T280" i="8" s="1"/>
  <c r="M283" i="8"/>
  <c r="AA283" i="8" s="1"/>
  <c r="L283" i="8"/>
  <c r="W282" i="8"/>
  <c r="U282" i="8"/>
  <c r="AB282" i="8" s="1"/>
  <c r="R282" i="8"/>
  <c r="P282" i="8"/>
  <c r="O282" i="8"/>
  <c r="M282" i="8"/>
  <c r="Z282" i="8" s="1"/>
  <c r="K282" i="8"/>
  <c r="K281" i="8" s="1"/>
  <c r="J282" i="8"/>
  <c r="I282" i="8"/>
  <c r="H282" i="8"/>
  <c r="G282" i="8"/>
  <c r="F282" i="8"/>
  <c r="U281" i="8"/>
  <c r="AB281" i="8" s="1"/>
  <c r="R281" i="8"/>
  <c r="P281" i="8"/>
  <c r="O281" i="8"/>
  <c r="M281" i="8"/>
  <c r="Z281" i="8" s="1"/>
  <c r="J281" i="8"/>
  <c r="I281" i="8"/>
  <c r="H281" i="8"/>
  <c r="G281" i="8"/>
  <c r="F281" i="8"/>
  <c r="U280" i="8"/>
  <c r="AB280" i="8" s="1"/>
  <c r="R280" i="8"/>
  <c r="P280" i="8"/>
  <c r="O280" i="8"/>
  <c r="M280" i="8"/>
  <c r="K280" i="8"/>
  <c r="K278" i="8" s="1"/>
  <c r="K276" i="8" s="1"/>
  <c r="J280" i="8"/>
  <c r="I280" i="8"/>
  <c r="H280" i="8"/>
  <c r="G280" i="8"/>
  <c r="F280" i="8"/>
  <c r="X279" i="8"/>
  <c r="X277" i="8" s="1"/>
  <c r="T279" i="8"/>
  <c r="T277" i="8" s="1"/>
  <c r="R279" i="8"/>
  <c r="R277" i="8" s="1"/>
  <c r="I279" i="8"/>
  <c r="H279" i="8"/>
  <c r="F279" i="8"/>
  <c r="F277" i="8" s="1"/>
  <c r="U278" i="8"/>
  <c r="T278" i="8"/>
  <c r="T276" i="8" s="1"/>
  <c r="R278" i="8"/>
  <c r="P278" i="8"/>
  <c r="O278" i="8"/>
  <c r="J278" i="8"/>
  <c r="I278" i="8"/>
  <c r="H278" i="8"/>
  <c r="H276" i="8" s="1"/>
  <c r="F278" i="8"/>
  <c r="F276" i="8" s="1"/>
  <c r="U277" i="8"/>
  <c r="S277" i="8"/>
  <c r="I277" i="8"/>
  <c r="G277" i="8"/>
  <c r="U276" i="8"/>
  <c r="P276" i="8"/>
  <c r="O276" i="8"/>
  <c r="J276" i="8"/>
  <c r="I276" i="8"/>
  <c r="AC275" i="8"/>
  <c r="AB275" i="8"/>
  <c r="X275" i="8"/>
  <c r="V275" i="8"/>
  <c r="T275" i="8"/>
  <c r="L275" i="8"/>
  <c r="M275" i="8" s="1"/>
  <c r="AB274" i="8"/>
  <c r="X274" i="8"/>
  <c r="W274" i="8"/>
  <c r="AC274" i="8" s="1"/>
  <c r="V274" i="8"/>
  <c r="V273" i="8" s="1"/>
  <c r="U274" i="8"/>
  <c r="T274" i="8"/>
  <c r="T273" i="8" s="1"/>
  <c r="T272" i="8" s="1"/>
  <c r="R274" i="8"/>
  <c r="P274" i="8"/>
  <c r="O274" i="8"/>
  <c r="K274" i="8"/>
  <c r="K273" i="8" s="1"/>
  <c r="K272" i="8" s="1"/>
  <c r="J274" i="8"/>
  <c r="J273" i="8" s="1"/>
  <c r="J272" i="8" s="1"/>
  <c r="J267" i="8" s="1"/>
  <c r="J266" i="8" s="1"/>
  <c r="I274" i="8"/>
  <c r="H274" i="8"/>
  <c r="G274" i="8"/>
  <c r="F274" i="8"/>
  <c r="AC273" i="8"/>
  <c r="AB273" i="8"/>
  <c r="X273" i="8"/>
  <c r="W273" i="8"/>
  <c r="W272" i="8" s="1"/>
  <c r="U273" i="8"/>
  <c r="R273" i="8"/>
  <c r="P273" i="8"/>
  <c r="P272" i="8" s="1"/>
  <c r="P267" i="8" s="1"/>
  <c r="P266" i="8" s="1"/>
  <c r="O273" i="8"/>
  <c r="I273" i="8"/>
  <c r="H273" i="8"/>
  <c r="H272" i="8" s="1"/>
  <c r="H267" i="8" s="1"/>
  <c r="H266" i="8" s="1"/>
  <c r="G273" i="8"/>
  <c r="F273" i="8"/>
  <c r="AB272" i="8"/>
  <c r="X272" i="8"/>
  <c r="V272" i="8"/>
  <c r="U272" i="8"/>
  <c r="R272" i="8"/>
  <c r="O272" i="8"/>
  <c r="I272" i="8"/>
  <c r="G272" i="8"/>
  <c r="F272" i="8"/>
  <c r="AC271" i="8"/>
  <c r="AB271" i="8"/>
  <c r="X271" i="8"/>
  <c r="V271" i="8"/>
  <c r="V270" i="8" s="1"/>
  <c r="V269" i="8" s="1"/>
  <c r="V268" i="8" s="1"/>
  <c r="V267" i="8" s="1"/>
  <c r="V266" i="8" s="1"/>
  <c r="T271" i="8"/>
  <c r="T270" i="8" s="1"/>
  <c r="T269" i="8" s="1"/>
  <c r="T268" i="8" s="1"/>
  <c r="L271" i="8"/>
  <c r="M271" i="8" s="1"/>
  <c r="Z271" i="8" s="1"/>
  <c r="X270" i="8"/>
  <c r="X269" i="8" s="1"/>
  <c r="X268" i="8" s="1"/>
  <c r="W270" i="8"/>
  <c r="AC270" i="8" s="1"/>
  <c r="U270" i="8"/>
  <c r="R270" i="8"/>
  <c r="P270" i="8"/>
  <c r="O270" i="8"/>
  <c r="O269" i="8" s="1"/>
  <c r="O268" i="8" s="1"/>
  <c r="O267" i="8" s="1"/>
  <c r="O266" i="8" s="1"/>
  <c r="L270" i="8"/>
  <c r="K270" i="8"/>
  <c r="J270" i="8"/>
  <c r="I270" i="8"/>
  <c r="I269" i="8" s="1"/>
  <c r="H270" i="8"/>
  <c r="G270" i="8"/>
  <c r="F270" i="8"/>
  <c r="F269" i="8" s="1"/>
  <c r="F268" i="8" s="1"/>
  <c r="F267" i="8" s="1"/>
  <c r="F266" i="8" s="1"/>
  <c r="U269" i="8"/>
  <c r="R269" i="8"/>
  <c r="R268" i="8" s="1"/>
  <c r="P269" i="8"/>
  <c r="K269" i="8"/>
  <c r="K268" i="8" s="1"/>
  <c r="J269" i="8"/>
  <c r="H269" i="8"/>
  <c r="G269" i="8"/>
  <c r="P268" i="8"/>
  <c r="J268" i="8"/>
  <c r="H268" i="8"/>
  <c r="G268" i="8"/>
  <c r="X267" i="8"/>
  <c r="X266" i="8" s="1"/>
  <c r="G267" i="8"/>
  <c r="G266" i="8"/>
  <c r="AC265" i="8"/>
  <c r="AB265" i="8"/>
  <c r="X265" i="8"/>
  <c r="X264" i="8" s="1"/>
  <c r="X263" i="8" s="1"/>
  <c r="X262" i="8" s="1"/>
  <c r="V265" i="8"/>
  <c r="T265" i="8"/>
  <c r="T264" i="8" s="1"/>
  <c r="T263" i="8" s="1"/>
  <c r="T262" i="8" s="1"/>
  <c r="L265" i="8"/>
  <c r="M265" i="8" s="1"/>
  <c r="W264" i="8"/>
  <c r="V264" i="8"/>
  <c r="U264" i="8"/>
  <c r="U263" i="8" s="1"/>
  <c r="R264" i="8"/>
  <c r="P264" i="8"/>
  <c r="O264" i="8"/>
  <c r="K264" i="8"/>
  <c r="J264" i="8"/>
  <c r="I264" i="8"/>
  <c r="I263" i="8" s="1"/>
  <c r="I262" i="8" s="1"/>
  <c r="H264" i="8"/>
  <c r="G264" i="8"/>
  <c r="F264" i="8"/>
  <c r="W263" i="8"/>
  <c r="V263" i="8"/>
  <c r="R263" i="8"/>
  <c r="P263" i="8"/>
  <c r="O263" i="8"/>
  <c r="K263" i="8"/>
  <c r="J263" i="8"/>
  <c r="H263" i="8"/>
  <c r="G263" i="8"/>
  <c r="F263" i="8"/>
  <c r="W262" i="8"/>
  <c r="V262" i="8"/>
  <c r="R262" i="8"/>
  <c r="P262" i="8"/>
  <c r="O262" i="8"/>
  <c r="K262" i="8"/>
  <c r="J262" i="8"/>
  <c r="H262" i="8"/>
  <c r="G262" i="8"/>
  <c r="F262" i="8"/>
  <c r="AB261" i="8"/>
  <c r="X261" i="8"/>
  <c r="V261" i="8"/>
  <c r="T261" i="8"/>
  <c r="Q261" i="8"/>
  <c r="Q260" i="8" s="1"/>
  <c r="L261" i="8"/>
  <c r="M261" i="8" s="1"/>
  <c r="Z261" i="8" s="1"/>
  <c r="AB260" i="8"/>
  <c r="X260" i="8"/>
  <c r="W260" i="8"/>
  <c r="V260" i="8"/>
  <c r="U260" i="8"/>
  <c r="T260" i="8"/>
  <c r="R260" i="8"/>
  <c r="P260" i="8"/>
  <c r="P255" i="8" s="1"/>
  <c r="O260" i="8"/>
  <c r="K260" i="8"/>
  <c r="J260" i="8"/>
  <c r="J255" i="8" s="1"/>
  <c r="I260" i="8"/>
  <c r="H260" i="8"/>
  <c r="G260" i="8"/>
  <c r="L260" i="8" s="1"/>
  <c r="F260" i="8"/>
  <c r="AC259" i="8"/>
  <c r="AB259" i="8"/>
  <c r="Z259" i="8"/>
  <c r="X259" i="8"/>
  <c r="V259" i="8"/>
  <c r="V258" i="8" s="1"/>
  <c r="V255" i="8" s="1"/>
  <c r="T259" i="8"/>
  <c r="Q259" i="8"/>
  <c r="Q258" i="8" s="1"/>
  <c r="L259" i="8"/>
  <c r="M259" i="8" s="1"/>
  <c r="X258" i="8"/>
  <c r="W258" i="8"/>
  <c r="U258" i="8"/>
  <c r="T258" i="8"/>
  <c r="T255" i="8" s="1"/>
  <c r="T253" i="8" s="1"/>
  <c r="R258" i="8"/>
  <c r="P258" i="8"/>
  <c r="O258" i="8"/>
  <c r="O255" i="8" s="1"/>
  <c r="K258" i="8"/>
  <c r="J258" i="8"/>
  <c r="I258" i="8"/>
  <c r="I255" i="8" s="1"/>
  <c r="I253" i="8" s="1"/>
  <c r="I251" i="8" s="1"/>
  <c r="I249" i="8" s="1"/>
  <c r="H258" i="8"/>
  <c r="G258" i="8"/>
  <c r="F258" i="8"/>
  <c r="Y257" i="8"/>
  <c r="X257" i="8"/>
  <c r="V257" i="8"/>
  <c r="T257" i="8"/>
  <c r="M257" i="8"/>
  <c r="L257" i="8"/>
  <c r="X256" i="8"/>
  <c r="W256" i="8"/>
  <c r="V256" i="8"/>
  <c r="U256" i="8"/>
  <c r="T256" i="8"/>
  <c r="T254" i="8" s="1"/>
  <c r="R256" i="8"/>
  <c r="P256" i="8"/>
  <c r="O256" i="8"/>
  <c r="K256" i="8"/>
  <c r="K254" i="8" s="1"/>
  <c r="J256" i="8"/>
  <c r="I256" i="8"/>
  <c r="H256" i="8"/>
  <c r="H254" i="8" s="1"/>
  <c r="G256" i="8"/>
  <c r="F256" i="8"/>
  <c r="X255" i="8"/>
  <c r="W255" i="8"/>
  <c r="R255" i="8"/>
  <c r="Q255" i="8"/>
  <c r="Q253" i="8" s="1"/>
  <c r="Q251" i="8" s="1"/>
  <c r="Q249" i="8" s="1"/>
  <c r="K255" i="8"/>
  <c r="K253" i="8" s="1"/>
  <c r="F255" i="8"/>
  <c r="X254" i="8"/>
  <c r="X252" i="8" s="1"/>
  <c r="X250" i="8" s="1"/>
  <c r="X248" i="8" s="1"/>
  <c r="V254" i="8"/>
  <c r="U254" i="8"/>
  <c r="R254" i="8"/>
  <c r="P254" i="8"/>
  <c r="P252" i="8" s="1"/>
  <c r="P250" i="8" s="1"/>
  <c r="P248" i="8" s="1"/>
  <c r="O254" i="8"/>
  <c r="O252" i="8" s="1"/>
  <c r="J254" i="8"/>
  <c r="I254" i="8"/>
  <c r="I252" i="8" s="1"/>
  <c r="G254" i="8"/>
  <c r="L254" i="8" s="1"/>
  <c r="F254" i="8"/>
  <c r="F252" i="8" s="1"/>
  <c r="F250" i="8" s="1"/>
  <c r="F248" i="8" s="1"/>
  <c r="X253" i="8"/>
  <c r="X251" i="8" s="1"/>
  <c r="X249" i="8" s="1"/>
  <c r="V253" i="8"/>
  <c r="V251" i="8" s="1"/>
  <c r="V249" i="8" s="1"/>
  <c r="P253" i="8"/>
  <c r="O253" i="8"/>
  <c r="O251" i="8" s="1"/>
  <c r="O249" i="8" s="1"/>
  <c r="J253" i="8"/>
  <c r="J251" i="8" s="1"/>
  <c r="J249" i="8" s="1"/>
  <c r="F253" i="8"/>
  <c r="F251" i="8" s="1"/>
  <c r="F249" i="8" s="1"/>
  <c r="V252" i="8"/>
  <c r="T252" i="8"/>
  <c r="K252" i="8"/>
  <c r="J252" i="8"/>
  <c r="J250" i="8" s="1"/>
  <c r="J248" i="8" s="1"/>
  <c r="H252" i="8"/>
  <c r="T251" i="8"/>
  <c r="T249" i="8" s="1"/>
  <c r="P251" i="8"/>
  <c r="P249" i="8" s="1"/>
  <c r="K251" i="8"/>
  <c r="K249" i="8" s="1"/>
  <c r="V250" i="8"/>
  <c r="V248" i="8" s="1"/>
  <c r="T250" i="8"/>
  <c r="K250" i="8"/>
  <c r="H250" i="8"/>
  <c r="H248" i="8" s="1"/>
  <c r="T248" i="8"/>
  <c r="K248" i="8"/>
  <c r="AB247" i="8"/>
  <c r="Y247" i="8"/>
  <c r="X247" i="8"/>
  <c r="V247" i="8"/>
  <c r="T247" i="8"/>
  <c r="T246" i="8" s="1"/>
  <c r="T245" i="8" s="1"/>
  <c r="T244" i="8" s="1"/>
  <c r="M247" i="8"/>
  <c r="L247" i="8"/>
  <c r="X246" i="8"/>
  <c r="W246" i="8"/>
  <c r="V246" i="8"/>
  <c r="V245" i="8" s="1"/>
  <c r="U246" i="8"/>
  <c r="R246" i="8"/>
  <c r="P246" i="8"/>
  <c r="P245" i="8" s="1"/>
  <c r="P244" i="8" s="1"/>
  <c r="P239" i="8" s="1"/>
  <c r="P238" i="8" s="1"/>
  <c r="O246" i="8"/>
  <c r="O245" i="8" s="1"/>
  <c r="O244" i="8" s="1"/>
  <c r="K246" i="8"/>
  <c r="J246" i="8"/>
  <c r="J245" i="8" s="1"/>
  <c r="I246" i="8"/>
  <c r="L246" i="8" s="1"/>
  <c r="H246" i="8"/>
  <c r="G246" i="8"/>
  <c r="G245" i="8" s="1"/>
  <c r="F246" i="8"/>
  <c r="X245" i="8"/>
  <c r="X244" i="8" s="1"/>
  <c r="W245" i="8"/>
  <c r="R245" i="8"/>
  <c r="K245" i="8"/>
  <c r="I245" i="8"/>
  <c r="I244" i="8" s="1"/>
  <c r="H245" i="8"/>
  <c r="L245" i="8" s="1"/>
  <c r="F245" i="8"/>
  <c r="F244" i="8" s="1"/>
  <c r="V244" i="8"/>
  <c r="V239" i="8" s="1"/>
  <c r="V238" i="8" s="1"/>
  <c r="K244" i="8"/>
  <c r="J244" i="8"/>
  <c r="J239" i="8" s="1"/>
  <c r="J238" i="8" s="1"/>
  <c r="G244" i="8"/>
  <c r="AC243" i="8"/>
  <c r="AB243" i="8"/>
  <c r="X243" i="8"/>
  <c r="V243" i="8"/>
  <c r="V242" i="8" s="1"/>
  <c r="T243" i="8"/>
  <c r="T242" i="8" s="1"/>
  <c r="T241" i="8" s="1"/>
  <c r="T240" i="8" s="1"/>
  <c r="L243" i="8"/>
  <c r="M243" i="8" s="1"/>
  <c r="X242" i="8"/>
  <c r="W242" i="8"/>
  <c r="U242" i="8"/>
  <c r="U241" i="8" s="1"/>
  <c r="R242" i="8"/>
  <c r="P242" i="8"/>
  <c r="O242" i="8"/>
  <c r="O241" i="8" s="1"/>
  <c r="O240" i="8" s="1"/>
  <c r="O239" i="8" s="1"/>
  <c r="O238" i="8" s="1"/>
  <c r="K242" i="8"/>
  <c r="J242" i="8"/>
  <c r="I242" i="8"/>
  <c r="L242" i="8" s="1"/>
  <c r="H242" i="8"/>
  <c r="G242" i="8"/>
  <c r="F242" i="8"/>
  <c r="X241" i="8"/>
  <c r="W241" i="8"/>
  <c r="V241" i="8"/>
  <c r="R241" i="8"/>
  <c r="P241" i="8"/>
  <c r="K241" i="8"/>
  <c r="J241" i="8"/>
  <c r="H241" i="8"/>
  <c r="G241" i="8"/>
  <c r="F241" i="8"/>
  <c r="X240" i="8"/>
  <c r="W240" i="8"/>
  <c r="V240" i="8"/>
  <c r="R240" i="8"/>
  <c r="P240" i="8"/>
  <c r="K240" i="8"/>
  <c r="J240" i="8"/>
  <c r="H240" i="8"/>
  <c r="G240" i="8"/>
  <c r="F240" i="8"/>
  <c r="X239" i="8"/>
  <c r="K239" i="8"/>
  <c r="G239" i="8"/>
  <c r="F239" i="8"/>
  <c r="X238" i="8"/>
  <c r="K238" i="8"/>
  <c r="G238" i="8"/>
  <c r="F238" i="8"/>
  <c r="AC237" i="8"/>
  <c r="AB237" i="8"/>
  <c r="X237" i="8"/>
  <c r="V237" i="8"/>
  <c r="T237" i="8"/>
  <c r="T236" i="8" s="1"/>
  <c r="S237" i="8"/>
  <c r="S236" i="8" s="1"/>
  <c r="L237" i="8"/>
  <c r="M237" i="8" s="1"/>
  <c r="AA237" i="8" s="1"/>
  <c r="AB236" i="8"/>
  <c r="X236" i="8"/>
  <c r="X233" i="8" s="1"/>
  <c r="X232" i="8" s="1"/>
  <c r="W236" i="8"/>
  <c r="V236" i="8"/>
  <c r="V233" i="8" s="1"/>
  <c r="V232" i="8" s="1"/>
  <c r="U236" i="8"/>
  <c r="R236" i="8"/>
  <c r="R233" i="8" s="1"/>
  <c r="R232" i="8" s="1"/>
  <c r="P236" i="8"/>
  <c r="P233" i="8" s="1"/>
  <c r="P232" i="8" s="1"/>
  <c r="O236" i="8"/>
  <c r="K236" i="8"/>
  <c r="K233" i="8" s="1"/>
  <c r="K232" i="8" s="1"/>
  <c r="J236" i="8"/>
  <c r="I236" i="8"/>
  <c r="H236" i="8"/>
  <c r="G236" i="8"/>
  <c r="F236" i="8"/>
  <c r="F233" i="8" s="1"/>
  <c r="F232" i="8" s="1"/>
  <c r="X235" i="8"/>
  <c r="V235" i="8"/>
  <c r="T235" i="8"/>
  <c r="T234" i="8" s="1"/>
  <c r="T233" i="8" s="1"/>
  <c r="T232" i="8" s="1"/>
  <c r="L235" i="8"/>
  <c r="M235" i="8" s="1"/>
  <c r="X234" i="8"/>
  <c r="W234" i="8"/>
  <c r="V234" i="8"/>
  <c r="U234" i="8"/>
  <c r="R234" i="8"/>
  <c r="P234" i="8"/>
  <c r="O234" i="8"/>
  <c r="K234" i="8"/>
  <c r="J234" i="8"/>
  <c r="I234" i="8"/>
  <c r="H234" i="8"/>
  <c r="G234" i="8"/>
  <c r="L234" i="8" s="1"/>
  <c r="F234" i="8"/>
  <c r="U233" i="8"/>
  <c r="AB233" i="8" s="1"/>
  <c r="O233" i="8"/>
  <c r="I233" i="8"/>
  <c r="H233" i="8"/>
  <c r="G233" i="8"/>
  <c r="U232" i="8"/>
  <c r="O232" i="8"/>
  <c r="I232" i="8"/>
  <c r="H232" i="8"/>
  <c r="X231" i="8"/>
  <c r="V231" i="8"/>
  <c r="V230" i="8" s="1"/>
  <c r="V229" i="8" s="1"/>
  <c r="V228" i="8" s="1"/>
  <c r="T231" i="8"/>
  <c r="T230" i="8" s="1"/>
  <c r="L231" i="8"/>
  <c r="M231" i="8" s="1"/>
  <c r="X230" i="8"/>
  <c r="X229" i="8" s="1"/>
  <c r="W230" i="8"/>
  <c r="U230" i="8"/>
  <c r="R230" i="8"/>
  <c r="R229" i="8" s="1"/>
  <c r="P230" i="8"/>
  <c r="P229" i="8" s="1"/>
  <c r="P228" i="8" s="1"/>
  <c r="O230" i="8"/>
  <c r="K230" i="8"/>
  <c r="J230" i="8"/>
  <c r="I230" i="8"/>
  <c r="H230" i="8"/>
  <c r="G230" i="8"/>
  <c r="G229" i="8" s="1"/>
  <c r="F230" i="8"/>
  <c r="F229" i="8" s="1"/>
  <c r="W229" i="8"/>
  <c r="W228" i="8" s="1"/>
  <c r="U229" i="8"/>
  <c r="T229" i="8"/>
  <c r="T228" i="8" s="1"/>
  <c r="O229" i="8"/>
  <c r="K229" i="8"/>
  <c r="K228" i="8" s="1"/>
  <c r="I229" i="8"/>
  <c r="H229" i="8"/>
  <c r="H228" i="8" s="1"/>
  <c r="X228" i="8"/>
  <c r="U228" i="8"/>
  <c r="O228" i="8"/>
  <c r="I228" i="8"/>
  <c r="F228" i="8"/>
  <c r="AB227" i="8"/>
  <c r="X227" i="8"/>
  <c r="V227" i="8"/>
  <c r="V226" i="8" s="1"/>
  <c r="T227" i="8"/>
  <c r="L227" i="8"/>
  <c r="M227" i="8" s="1"/>
  <c r="X226" i="8"/>
  <c r="W226" i="8"/>
  <c r="U226" i="8"/>
  <c r="T226" i="8"/>
  <c r="T225" i="8" s="1"/>
  <c r="T224" i="8" s="1"/>
  <c r="R226" i="8"/>
  <c r="AB226" i="8" s="1"/>
  <c r="P226" i="8"/>
  <c r="O226" i="8"/>
  <c r="K226" i="8"/>
  <c r="K225" i="8" s="1"/>
  <c r="K224" i="8" s="1"/>
  <c r="J226" i="8"/>
  <c r="I226" i="8"/>
  <c r="H226" i="8"/>
  <c r="H225" i="8" s="1"/>
  <c r="H224" i="8" s="1"/>
  <c r="G226" i="8"/>
  <c r="G225" i="8" s="1"/>
  <c r="F226" i="8"/>
  <c r="AB225" i="8"/>
  <c r="X225" i="8"/>
  <c r="X224" i="8" s="1"/>
  <c r="V225" i="8"/>
  <c r="V224" i="8" s="1"/>
  <c r="U225" i="8"/>
  <c r="R225" i="8"/>
  <c r="P225" i="8"/>
  <c r="P224" i="8" s="1"/>
  <c r="O225" i="8"/>
  <c r="J225" i="8"/>
  <c r="J224" i="8" s="1"/>
  <c r="I225" i="8"/>
  <c r="F225" i="8"/>
  <c r="F224" i="8" s="1"/>
  <c r="U224" i="8"/>
  <c r="O224" i="8"/>
  <c r="I224" i="8"/>
  <c r="AB223" i="8"/>
  <c r="Z223" i="8"/>
  <c r="X223" i="8"/>
  <c r="V223" i="8"/>
  <c r="T223" i="8"/>
  <c r="L223" i="8"/>
  <c r="M223" i="8" s="1"/>
  <c r="AB222" i="8"/>
  <c r="X222" i="8"/>
  <c r="W222" i="8"/>
  <c r="W221" i="8" s="1"/>
  <c r="V222" i="8"/>
  <c r="V221" i="8" s="1"/>
  <c r="V220" i="8" s="1"/>
  <c r="U222" i="8"/>
  <c r="T222" i="8"/>
  <c r="T221" i="8" s="1"/>
  <c r="T220" i="8" s="1"/>
  <c r="R222" i="8"/>
  <c r="P222" i="8"/>
  <c r="P221" i="8" s="1"/>
  <c r="P220" i="8" s="1"/>
  <c r="O222" i="8"/>
  <c r="K222" i="8"/>
  <c r="K221" i="8" s="1"/>
  <c r="K220" i="8" s="1"/>
  <c r="J222" i="8"/>
  <c r="J221" i="8" s="1"/>
  <c r="J220" i="8" s="1"/>
  <c r="I222" i="8"/>
  <c r="H222" i="8"/>
  <c r="H221" i="8" s="1"/>
  <c r="H220" i="8" s="1"/>
  <c r="G222" i="8"/>
  <c r="F222" i="8"/>
  <c r="X221" i="8"/>
  <c r="U221" i="8"/>
  <c r="AB221" i="8" s="1"/>
  <c r="R221" i="8"/>
  <c r="O221" i="8"/>
  <c r="O220" i="8" s="1"/>
  <c r="I221" i="8"/>
  <c r="I220" i="8" s="1"/>
  <c r="G221" i="8"/>
  <c r="F221" i="8"/>
  <c r="X220" i="8"/>
  <c r="R220" i="8"/>
  <c r="F220" i="8"/>
  <c r="X219" i="8"/>
  <c r="X218" i="8" s="1"/>
  <c r="X217" i="8" s="1"/>
  <c r="X216" i="8" s="1"/>
  <c r="V219" i="8"/>
  <c r="T219" i="8"/>
  <c r="T218" i="8" s="1"/>
  <c r="T217" i="8" s="1"/>
  <c r="T216" i="8" s="1"/>
  <c r="M219" i="8"/>
  <c r="L219" i="8"/>
  <c r="W218" i="8"/>
  <c r="W217" i="8" s="1"/>
  <c r="W216" i="8" s="1"/>
  <c r="V218" i="8"/>
  <c r="U218" i="8"/>
  <c r="R218" i="8"/>
  <c r="R217" i="8" s="1"/>
  <c r="R216" i="8" s="1"/>
  <c r="P218" i="8"/>
  <c r="O218" i="8"/>
  <c r="K218" i="8"/>
  <c r="K217" i="8" s="1"/>
  <c r="K216" i="8" s="1"/>
  <c r="J218" i="8"/>
  <c r="I218" i="8"/>
  <c r="H218" i="8"/>
  <c r="G218" i="8"/>
  <c r="F218" i="8"/>
  <c r="F217" i="8" s="1"/>
  <c r="F216" i="8" s="1"/>
  <c r="V217" i="8"/>
  <c r="V216" i="8" s="1"/>
  <c r="U217" i="8"/>
  <c r="P217" i="8"/>
  <c r="P216" i="8" s="1"/>
  <c r="O217" i="8"/>
  <c r="O216" i="8" s="1"/>
  <c r="J217" i="8"/>
  <c r="J216" i="8" s="1"/>
  <c r="I217" i="8"/>
  <c r="I216" i="8" s="1"/>
  <c r="H217" i="8"/>
  <c r="G217" i="8"/>
  <c r="H216" i="8"/>
  <c r="AC215" i="8"/>
  <c r="AB215" i="8"/>
  <c r="Y215" i="8"/>
  <c r="X215" i="8"/>
  <c r="V215" i="8"/>
  <c r="V214" i="8" s="1"/>
  <c r="V213" i="8" s="1"/>
  <c r="V212" i="8" s="1"/>
  <c r="T215" i="8"/>
  <c r="L215" i="8"/>
  <c r="M215" i="8" s="1"/>
  <c r="X214" i="8"/>
  <c r="X213" i="8" s="1"/>
  <c r="X212" i="8" s="1"/>
  <c r="W214" i="8"/>
  <c r="AC214" i="8" s="1"/>
  <c r="U214" i="8"/>
  <c r="T214" i="8"/>
  <c r="T213" i="8" s="1"/>
  <c r="T212" i="8" s="1"/>
  <c r="R214" i="8"/>
  <c r="P214" i="8"/>
  <c r="O214" i="8"/>
  <c r="O213" i="8" s="1"/>
  <c r="O212" i="8" s="1"/>
  <c r="K214" i="8"/>
  <c r="J214" i="8"/>
  <c r="I214" i="8"/>
  <c r="H214" i="8"/>
  <c r="G214" i="8"/>
  <c r="F214" i="8"/>
  <c r="W213" i="8"/>
  <c r="AC213" i="8" s="1"/>
  <c r="U213" i="8"/>
  <c r="P213" i="8"/>
  <c r="K213" i="8"/>
  <c r="J213" i="8"/>
  <c r="I213" i="8"/>
  <c r="I212" i="8" s="1"/>
  <c r="G213" i="8"/>
  <c r="F213" i="8"/>
  <c r="W212" i="8"/>
  <c r="U212" i="8"/>
  <c r="P212" i="8"/>
  <c r="K212" i="8"/>
  <c r="J212" i="8"/>
  <c r="G212" i="8"/>
  <c r="F212" i="8"/>
  <c r="AB211" i="8"/>
  <c r="X211" i="8"/>
  <c r="V211" i="8"/>
  <c r="V210" i="8" s="1"/>
  <c r="V209" i="8" s="1"/>
  <c r="V208" i="8" s="1"/>
  <c r="T211" i="8"/>
  <c r="L211" i="8"/>
  <c r="M211" i="8" s="1"/>
  <c r="X210" i="8"/>
  <c r="W210" i="8"/>
  <c r="U210" i="8"/>
  <c r="AB210" i="8" s="1"/>
  <c r="T210" i="8"/>
  <c r="T209" i="8" s="1"/>
  <c r="T208" i="8" s="1"/>
  <c r="R210" i="8"/>
  <c r="P210" i="8"/>
  <c r="O210" i="8"/>
  <c r="M210" i="8"/>
  <c r="M209" i="8" s="1"/>
  <c r="K210" i="8"/>
  <c r="K209" i="8" s="1"/>
  <c r="J210" i="8"/>
  <c r="I210" i="8"/>
  <c r="H210" i="8"/>
  <c r="H209" i="8" s="1"/>
  <c r="H208" i="8" s="1"/>
  <c r="G210" i="8"/>
  <c r="L210" i="8" s="1"/>
  <c r="F210" i="8"/>
  <c r="Y209" i="8"/>
  <c r="X209" i="8"/>
  <c r="U209" i="8"/>
  <c r="R209" i="8"/>
  <c r="AB209" i="8" s="1"/>
  <c r="P209" i="8"/>
  <c r="P208" i="8" s="1"/>
  <c r="O209" i="8"/>
  <c r="J209" i="8"/>
  <c r="J208" i="8" s="1"/>
  <c r="I209" i="8"/>
  <c r="G209" i="8"/>
  <c r="F209" i="8"/>
  <c r="X208" i="8"/>
  <c r="U208" i="8"/>
  <c r="R208" i="8"/>
  <c r="O208" i="8"/>
  <c r="K208" i="8"/>
  <c r="I208" i="8"/>
  <c r="F208" i="8"/>
  <c r="AB207" i="8"/>
  <c r="X207" i="8"/>
  <c r="V207" i="8"/>
  <c r="T207" i="8"/>
  <c r="T206" i="8" s="1"/>
  <c r="T205" i="8" s="1"/>
  <c r="T204" i="8" s="1"/>
  <c r="Q207" i="8"/>
  <c r="Q206" i="8" s="1"/>
  <c r="Q205" i="8" s="1"/>
  <c r="Q204" i="8" s="1"/>
  <c r="L207" i="8"/>
  <c r="M207" i="8" s="1"/>
  <c r="Z207" i="8" s="1"/>
  <c r="AB206" i="8"/>
  <c r="X206" i="8"/>
  <c r="W206" i="8"/>
  <c r="V206" i="8"/>
  <c r="U206" i="8"/>
  <c r="R206" i="8"/>
  <c r="P206" i="8"/>
  <c r="O206" i="8"/>
  <c r="K206" i="8"/>
  <c r="K205" i="8" s="1"/>
  <c r="K204" i="8" s="1"/>
  <c r="J206" i="8"/>
  <c r="J205" i="8" s="1"/>
  <c r="J204" i="8" s="1"/>
  <c r="I206" i="8"/>
  <c r="H206" i="8"/>
  <c r="H205" i="8" s="1"/>
  <c r="G206" i="8"/>
  <c r="L206" i="8" s="1"/>
  <c r="F206" i="8"/>
  <c r="X205" i="8"/>
  <c r="V205" i="8"/>
  <c r="V204" i="8" s="1"/>
  <c r="U205" i="8"/>
  <c r="AB205" i="8" s="1"/>
  <c r="R205" i="8"/>
  <c r="P205" i="8"/>
  <c r="P204" i="8" s="1"/>
  <c r="O205" i="8"/>
  <c r="I205" i="8"/>
  <c r="G205" i="8"/>
  <c r="F205" i="8"/>
  <c r="X204" i="8"/>
  <c r="U204" i="8"/>
  <c r="R204" i="8"/>
  <c r="O204" i="8"/>
  <c r="I204" i="8"/>
  <c r="H204" i="8"/>
  <c r="F204" i="8"/>
  <c r="AB203" i="8"/>
  <c r="Z203" i="8"/>
  <c r="X203" i="8"/>
  <c r="V203" i="8"/>
  <c r="V202" i="8" s="1"/>
  <c r="T203" i="8"/>
  <c r="Q203" i="8"/>
  <c r="L203" i="8"/>
  <c r="M203" i="8" s="1"/>
  <c r="M202" i="8" s="1"/>
  <c r="X202" i="8"/>
  <c r="W202" i="8"/>
  <c r="U202" i="8"/>
  <c r="T202" i="8"/>
  <c r="T201" i="8" s="1"/>
  <c r="T200" i="8" s="1"/>
  <c r="R202" i="8"/>
  <c r="AB202" i="8" s="1"/>
  <c r="Q202" i="8"/>
  <c r="Q201" i="8" s="1"/>
  <c r="Q200" i="8" s="1"/>
  <c r="P202" i="8"/>
  <c r="O202" i="8"/>
  <c r="K202" i="8"/>
  <c r="K201" i="8" s="1"/>
  <c r="K200" i="8" s="1"/>
  <c r="J202" i="8"/>
  <c r="I202" i="8"/>
  <c r="H202" i="8"/>
  <c r="H201" i="8" s="1"/>
  <c r="H200" i="8" s="1"/>
  <c r="G202" i="8"/>
  <c r="F202" i="8"/>
  <c r="X201" i="8"/>
  <c r="X200" i="8" s="1"/>
  <c r="V201" i="8"/>
  <c r="V200" i="8" s="1"/>
  <c r="U201" i="8"/>
  <c r="R201" i="8"/>
  <c r="AB201" i="8" s="1"/>
  <c r="P201" i="8"/>
  <c r="P200" i="8" s="1"/>
  <c r="O201" i="8"/>
  <c r="J201" i="8"/>
  <c r="J200" i="8" s="1"/>
  <c r="I201" i="8"/>
  <c r="G201" i="8"/>
  <c r="G200" i="8" s="1"/>
  <c r="L200" i="8" s="1"/>
  <c r="F201" i="8"/>
  <c r="U200" i="8"/>
  <c r="R200" i="8"/>
  <c r="O200" i="8"/>
  <c r="I200" i="8"/>
  <c r="F200" i="8"/>
  <c r="AB199" i="8"/>
  <c r="Z199" i="8"/>
  <c r="X199" i="8"/>
  <c r="V199" i="8"/>
  <c r="T199" i="8"/>
  <c r="Q199" i="8"/>
  <c r="Q198" i="8" s="1"/>
  <c r="Q197" i="8" s="1"/>
  <c r="Q196" i="8" s="1"/>
  <c r="L199" i="8"/>
  <c r="M199" i="8" s="1"/>
  <c r="AB198" i="8"/>
  <c r="X198" i="8"/>
  <c r="W198" i="8"/>
  <c r="V198" i="8"/>
  <c r="V197" i="8" s="1"/>
  <c r="U198" i="8"/>
  <c r="T198" i="8"/>
  <c r="T197" i="8" s="1"/>
  <c r="T196" i="8" s="1"/>
  <c r="R198" i="8"/>
  <c r="P198" i="8"/>
  <c r="P197" i="8" s="1"/>
  <c r="P196" i="8" s="1"/>
  <c r="O198" i="8"/>
  <c r="O197" i="8" s="1"/>
  <c r="O196" i="8" s="1"/>
  <c r="M198" i="8"/>
  <c r="K198" i="8"/>
  <c r="J198" i="8"/>
  <c r="I198" i="8"/>
  <c r="I197" i="8" s="1"/>
  <c r="I196" i="8" s="1"/>
  <c r="H198" i="8"/>
  <c r="G198" i="8"/>
  <c r="F198" i="8"/>
  <c r="F197" i="8" s="1"/>
  <c r="F196" i="8" s="1"/>
  <c r="X197" i="8"/>
  <c r="W197" i="8"/>
  <c r="U197" i="8"/>
  <c r="R197" i="8"/>
  <c r="AB197" i="8" s="1"/>
  <c r="K197" i="8"/>
  <c r="K196" i="8" s="1"/>
  <c r="J197" i="8"/>
  <c r="H197" i="8"/>
  <c r="H196" i="8" s="1"/>
  <c r="G197" i="8"/>
  <c r="G196" i="8" s="1"/>
  <c r="AB196" i="8"/>
  <c r="X196" i="8"/>
  <c r="V196" i="8"/>
  <c r="U196" i="8"/>
  <c r="R196" i="8"/>
  <c r="J196" i="8"/>
  <c r="AB195" i="8"/>
  <c r="X195" i="8"/>
  <c r="V195" i="8"/>
  <c r="V194" i="8" s="1"/>
  <c r="V193" i="8" s="1"/>
  <c r="V192" i="8" s="1"/>
  <c r="T195" i="8"/>
  <c r="T194" i="8" s="1"/>
  <c r="T193" i="8" s="1"/>
  <c r="T192" i="8" s="1"/>
  <c r="L195" i="8"/>
  <c r="M195" i="8" s="1"/>
  <c r="AA195" i="8" s="1"/>
  <c r="X194" i="8"/>
  <c r="X193" i="8" s="1"/>
  <c r="X192" i="8" s="1"/>
  <c r="W194" i="8"/>
  <c r="W193" i="8" s="1"/>
  <c r="U194" i="8"/>
  <c r="R194" i="8"/>
  <c r="P194" i="8"/>
  <c r="O194" i="8"/>
  <c r="O193" i="8" s="1"/>
  <c r="O192" i="8" s="1"/>
  <c r="K194" i="8"/>
  <c r="K193" i="8" s="1"/>
  <c r="K192" i="8" s="1"/>
  <c r="J194" i="8"/>
  <c r="I194" i="8"/>
  <c r="H194" i="8"/>
  <c r="G194" i="8"/>
  <c r="F194" i="8"/>
  <c r="F193" i="8" s="1"/>
  <c r="F192" i="8" s="1"/>
  <c r="P193" i="8"/>
  <c r="P192" i="8" s="1"/>
  <c r="J193" i="8"/>
  <c r="J192" i="8" s="1"/>
  <c r="H193" i="8"/>
  <c r="H192" i="8" s="1"/>
  <c r="G193" i="8"/>
  <c r="G192" i="8"/>
  <c r="AB191" i="8"/>
  <c r="X191" i="8"/>
  <c r="X190" i="8" s="1"/>
  <c r="X189" i="8" s="1"/>
  <c r="X188" i="8" s="1"/>
  <c r="V191" i="8"/>
  <c r="V190" i="8" s="1"/>
  <c r="V189" i="8" s="1"/>
  <c r="T191" i="8"/>
  <c r="M191" i="8"/>
  <c r="L191" i="8"/>
  <c r="W190" i="8"/>
  <c r="U190" i="8"/>
  <c r="T190" i="8"/>
  <c r="T189" i="8" s="1"/>
  <c r="T188" i="8" s="1"/>
  <c r="R190" i="8"/>
  <c r="P190" i="8"/>
  <c r="O190" i="8"/>
  <c r="O189" i="8" s="1"/>
  <c r="O188" i="8" s="1"/>
  <c r="L190" i="8"/>
  <c r="K190" i="8"/>
  <c r="J190" i="8"/>
  <c r="I190" i="8"/>
  <c r="I189" i="8" s="1"/>
  <c r="I188" i="8" s="1"/>
  <c r="H190" i="8"/>
  <c r="H189" i="8" s="1"/>
  <c r="H188" i="8" s="1"/>
  <c r="G190" i="8"/>
  <c r="F190" i="8"/>
  <c r="F189" i="8" s="1"/>
  <c r="F188" i="8" s="1"/>
  <c r="W189" i="8"/>
  <c r="P189" i="8"/>
  <c r="K189" i="8"/>
  <c r="K188" i="8" s="1"/>
  <c r="J189" i="8"/>
  <c r="G189" i="8"/>
  <c r="G188" i="8" s="1"/>
  <c r="L188" i="8" s="1"/>
  <c r="V188" i="8"/>
  <c r="P188" i="8"/>
  <c r="J188" i="8"/>
  <c r="AB187" i="8"/>
  <c r="AA187" i="8"/>
  <c r="X187" i="8"/>
  <c r="V187" i="8"/>
  <c r="V186" i="8" s="1"/>
  <c r="V185" i="8" s="1"/>
  <c r="V184" i="8" s="1"/>
  <c r="T187" i="8"/>
  <c r="S187" i="8"/>
  <c r="S186" i="8" s="1"/>
  <c r="S185" i="8" s="1"/>
  <c r="L187" i="8"/>
  <c r="M187" i="8" s="1"/>
  <c r="X186" i="8"/>
  <c r="X185" i="8" s="1"/>
  <c r="X184" i="8" s="1"/>
  <c r="W186" i="8"/>
  <c r="W185" i="8" s="1"/>
  <c r="U186" i="8"/>
  <c r="T186" i="8"/>
  <c r="R186" i="8"/>
  <c r="P186" i="8"/>
  <c r="O186" i="8"/>
  <c r="O185" i="8" s="1"/>
  <c r="O184" i="8" s="1"/>
  <c r="K186" i="8"/>
  <c r="K185" i="8" s="1"/>
  <c r="K184" i="8" s="1"/>
  <c r="J186" i="8"/>
  <c r="I186" i="8"/>
  <c r="H186" i="8"/>
  <c r="G186" i="8"/>
  <c r="F186" i="8"/>
  <c r="F185" i="8" s="1"/>
  <c r="F184" i="8" s="1"/>
  <c r="T185" i="8"/>
  <c r="T184" i="8" s="1"/>
  <c r="P185" i="8"/>
  <c r="P184" i="8" s="1"/>
  <c r="J185" i="8"/>
  <c r="J184" i="8" s="1"/>
  <c r="H185" i="8"/>
  <c r="H184" i="8" s="1"/>
  <c r="G185" i="8"/>
  <c r="S184" i="8"/>
  <c r="G184" i="8"/>
  <c r="AB183" i="8"/>
  <c r="X183" i="8"/>
  <c r="X182" i="8" s="1"/>
  <c r="X181" i="8" s="1"/>
  <c r="X180" i="8" s="1"/>
  <c r="V183" i="8"/>
  <c r="V182" i="8" s="1"/>
  <c r="V181" i="8" s="1"/>
  <c r="T183" i="8"/>
  <c r="M183" i="8"/>
  <c r="L183" i="8"/>
  <c r="W182" i="8"/>
  <c r="U182" i="8"/>
  <c r="AB182" i="8" s="1"/>
  <c r="T182" i="8"/>
  <c r="T181" i="8" s="1"/>
  <c r="T180" i="8" s="1"/>
  <c r="R182" i="8"/>
  <c r="P182" i="8"/>
  <c r="O182" i="8"/>
  <c r="O181" i="8" s="1"/>
  <c r="O180" i="8" s="1"/>
  <c r="L182" i="8"/>
  <c r="K182" i="8"/>
  <c r="J182" i="8"/>
  <c r="I182" i="8"/>
  <c r="I181" i="8" s="1"/>
  <c r="I180" i="8" s="1"/>
  <c r="H182" i="8"/>
  <c r="H181" i="8" s="1"/>
  <c r="H180" i="8" s="1"/>
  <c r="G182" i="8"/>
  <c r="F182" i="8"/>
  <c r="F181" i="8" s="1"/>
  <c r="F180" i="8" s="1"/>
  <c r="W181" i="8"/>
  <c r="P181" i="8"/>
  <c r="K181" i="8"/>
  <c r="K180" i="8" s="1"/>
  <c r="J181" i="8"/>
  <c r="G181" i="8"/>
  <c r="G180" i="8" s="1"/>
  <c r="V180" i="8"/>
  <c r="P180" i="8"/>
  <c r="J180" i="8"/>
  <c r="AB179" i="8"/>
  <c r="AA179" i="8"/>
  <c r="X179" i="8"/>
  <c r="V179" i="8"/>
  <c r="V178" i="8" s="1"/>
  <c r="V177" i="8" s="1"/>
  <c r="V176" i="8" s="1"/>
  <c r="T179" i="8"/>
  <c r="S179" i="8"/>
  <c r="S178" i="8" s="1"/>
  <c r="S177" i="8" s="1"/>
  <c r="S176" i="8" s="1"/>
  <c r="L179" i="8"/>
  <c r="M179" i="8" s="1"/>
  <c r="X178" i="8"/>
  <c r="X177" i="8" s="1"/>
  <c r="X176" i="8" s="1"/>
  <c r="W178" i="8"/>
  <c r="W177" i="8" s="1"/>
  <c r="U178" i="8"/>
  <c r="T178" i="8"/>
  <c r="R178" i="8"/>
  <c r="P178" i="8"/>
  <c r="O178" i="8"/>
  <c r="O177" i="8" s="1"/>
  <c r="K178" i="8"/>
  <c r="K177" i="8" s="1"/>
  <c r="K176" i="8" s="1"/>
  <c r="J178" i="8"/>
  <c r="I178" i="8"/>
  <c r="H178" i="8"/>
  <c r="G178" i="8"/>
  <c r="F178" i="8"/>
  <c r="F177" i="8" s="1"/>
  <c r="F176" i="8" s="1"/>
  <c r="T177" i="8"/>
  <c r="T176" i="8" s="1"/>
  <c r="P177" i="8"/>
  <c r="P176" i="8" s="1"/>
  <c r="J177" i="8"/>
  <c r="J176" i="8" s="1"/>
  <c r="H177" i="8"/>
  <c r="H176" i="8" s="1"/>
  <c r="G177" i="8"/>
  <c r="O176" i="8"/>
  <c r="G176" i="8"/>
  <c r="X175" i="8"/>
  <c r="V175" i="8"/>
  <c r="T175" i="8"/>
  <c r="T174" i="8" s="1"/>
  <c r="T173" i="8" s="1"/>
  <c r="T172" i="8" s="1"/>
  <c r="L175" i="8"/>
  <c r="M175" i="8" s="1"/>
  <c r="X174" i="8"/>
  <c r="W174" i="8"/>
  <c r="V174" i="8"/>
  <c r="U174" i="8"/>
  <c r="R174" i="8"/>
  <c r="P174" i="8"/>
  <c r="O174" i="8"/>
  <c r="K174" i="8"/>
  <c r="J174" i="8"/>
  <c r="I174" i="8"/>
  <c r="H174" i="8"/>
  <c r="G174" i="8"/>
  <c r="G173" i="8" s="1"/>
  <c r="G172" i="8" s="1"/>
  <c r="X173" i="8"/>
  <c r="X172" i="8" s="1"/>
  <c r="W173" i="8"/>
  <c r="V173" i="8"/>
  <c r="V172" i="8" s="1"/>
  <c r="U173" i="8"/>
  <c r="R173" i="8"/>
  <c r="R172" i="8" s="1"/>
  <c r="P173" i="8"/>
  <c r="P172" i="8" s="1"/>
  <c r="O173" i="8"/>
  <c r="K173" i="8"/>
  <c r="H173" i="8"/>
  <c r="W172" i="8"/>
  <c r="U172" i="8"/>
  <c r="O172" i="8"/>
  <c r="K172" i="8"/>
  <c r="I172" i="8"/>
  <c r="H172" i="8"/>
  <c r="F172" i="8"/>
  <c r="X171" i="8"/>
  <c r="V171" i="8"/>
  <c r="V170" i="8" s="1"/>
  <c r="V169" i="8" s="1"/>
  <c r="V168" i="8" s="1"/>
  <c r="T171" i="8"/>
  <c r="M171" i="8"/>
  <c r="L171" i="8"/>
  <c r="X170" i="8"/>
  <c r="X169" i="8" s="1"/>
  <c r="W170" i="8"/>
  <c r="W169" i="8" s="1"/>
  <c r="W168" i="8" s="1"/>
  <c r="U170" i="8"/>
  <c r="U169" i="8" s="1"/>
  <c r="U168" i="8" s="1"/>
  <c r="T170" i="8"/>
  <c r="T169" i="8" s="1"/>
  <c r="R170" i="8"/>
  <c r="R169" i="8" s="1"/>
  <c r="R168" i="8" s="1"/>
  <c r="P170" i="8"/>
  <c r="O170" i="8"/>
  <c r="O169" i="8" s="1"/>
  <c r="O168" i="8" s="1"/>
  <c r="L170" i="8"/>
  <c r="K170" i="8"/>
  <c r="K169" i="8" s="1"/>
  <c r="K168" i="8" s="1"/>
  <c r="J170" i="8"/>
  <c r="I170" i="8"/>
  <c r="H170" i="8"/>
  <c r="H169" i="8" s="1"/>
  <c r="L169" i="8" s="1"/>
  <c r="G170" i="8"/>
  <c r="F170" i="8"/>
  <c r="P169" i="8"/>
  <c r="P168" i="8" s="1"/>
  <c r="J169" i="8"/>
  <c r="J168" i="8" s="1"/>
  <c r="G169" i="8"/>
  <c r="X168" i="8"/>
  <c r="T168" i="8"/>
  <c r="I168" i="8"/>
  <c r="H168" i="8"/>
  <c r="L168" i="8" s="1"/>
  <c r="G168" i="8"/>
  <c r="F168" i="8"/>
  <c r="AB167" i="8"/>
  <c r="Z167" i="8"/>
  <c r="X167" i="8"/>
  <c r="V167" i="8"/>
  <c r="V166" i="8" s="1"/>
  <c r="T167" i="8"/>
  <c r="Q167" i="8"/>
  <c r="L167" i="8"/>
  <c r="M167" i="8" s="1"/>
  <c r="AB166" i="8"/>
  <c r="X166" i="8"/>
  <c r="W166" i="8"/>
  <c r="U166" i="8"/>
  <c r="T166" i="8"/>
  <c r="T165" i="8" s="1"/>
  <c r="T164" i="8" s="1"/>
  <c r="R166" i="8"/>
  <c r="Q166" i="8"/>
  <c r="Q165" i="8" s="1"/>
  <c r="P166" i="8"/>
  <c r="O166" i="8"/>
  <c r="K166" i="8"/>
  <c r="K165" i="8" s="1"/>
  <c r="K164" i="8" s="1"/>
  <c r="J166" i="8"/>
  <c r="I166" i="8"/>
  <c r="H166" i="8"/>
  <c r="H165" i="8" s="1"/>
  <c r="H164" i="8" s="1"/>
  <c r="G166" i="8"/>
  <c r="F166" i="8"/>
  <c r="X165" i="8"/>
  <c r="V165" i="8"/>
  <c r="V164" i="8" s="1"/>
  <c r="U165" i="8"/>
  <c r="R165" i="8"/>
  <c r="AB165" i="8" s="1"/>
  <c r="P165" i="8"/>
  <c r="P164" i="8" s="1"/>
  <c r="O165" i="8"/>
  <c r="J165" i="8"/>
  <c r="J164" i="8" s="1"/>
  <c r="I165" i="8"/>
  <c r="F165" i="8"/>
  <c r="F164" i="8" s="1"/>
  <c r="X164" i="8"/>
  <c r="U164" i="8"/>
  <c r="R164" i="8"/>
  <c r="Q164" i="8"/>
  <c r="O164" i="8"/>
  <c r="I164" i="8"/>
  <c r="AC163" i="8"/>
  <c r="AB163" i="8"/>
  <c r="X163" i="8"/>
  <c r="V163" i="8"/>
  <c r="T163" i="8"/>
  <c r="T162" i="8" s="1"/>
  <c r="T161" i="8" s="1"/>
  <c r="T160" i="8" s="1"/>
  <c r="L163" i="8"/>
  <c r="M163" i="8" s="1"/>
  <c r="X162" i="8"/>
  <c r="W162" i="8"/>
  <c r="AC162" i="8" s="1"/>
  <c r="V162" i="8"/>
  <c r="U162" i="8"/>
  <c r="R162" i="8"/>
  <c r="AB162" i="8" s="1"/>
  <c r="P162" i="8"/>
  <c r="O162" i="8"/>
  <c r="L162" i="8"/>
  <c r="K162" i="8"/>
  <c r="J162" i="8"/>
  <c r="I162" i="8"/>
  <c r="H162" i="8"/>
  <c r="G162" i="8"/>
  <c r="F162" i="8"/>
  <c r="X161" i="8"/>
  <c r="W161" i="8"/>
  <c r="AC161" i="8" s="1"/>
  <c r="V161" i="8"/>
  <c r="U161" i="8"/>
  <c r="R161" i="8"/>
  <c r="AB161" i="8" s="1"/>
  <c r="P161" i="8"/>
  <c r="O161" i="8"/>
  <c r="L161" i="8"/>
  <c r="K161" i="8"/>
  <c r="J161" i="8"/>
  <c r="I161" i="8"/>
  <c r="H161" i="8"/>
  <c r="G161" i="8"/>
  <c r="F161" i="8"/>
  <c r="X160" i="8"/>
  <c r="W160" i="8"/>
  <c r="AC160" i="8" s="1"/>
  <c r="V160" i="8"/>
  <c r="U160" i="8"/>
  <c r="R160" i="8"/>
  <c r="AB160" i="8" s="1"/>
  <c r="P160" i="8"/>
  <c r="O160" i="8"/>
  <c r="L160" i="8"/>
  <c r="K160" i="8"/>
  <c r="J160" i="8"/>
  <c r="I160" i="8"/>
  <c r="H160" i="8"/>
  <c r="G160" i="8"/>
  <c r="F160" i="8"/>
  <c r="AB159" i="8"/>
  <c r="X159" i="8"/>
  <c r="X158" i="8" s="1"/>
  <c r="X157" i="8" s="1"/>
  <c r="X156" i="8" s="1"/>
  <c r="V159" i="8"/>
  <c r="V158" i="8" s="1"/>
  <c r="T159" i="8"/>
  <c r="L159" i="8"/>
  <c r="M159" i="8" s="1"/>
  <c r="W158" i="8"/>
  <c r="U158" i="8"/>
  <c r="T158" i="8"/>
  <c r="R158" i="8"/>
  <c r="P158" i="8"/>
  <c r="O158" i="8"/>
  <c r="O157" i="8" s="1"/>
  <c r="O156" i="8" s="1"/>
  <c r="L158" i="8"/>
  <c r="K158" i="8"/>
  <c r="J158" i="8"/>
  <c r="I158" i="8"/>
  <c r="I157" i="8" s="1"/>
  <c r="I156" i="8" s="1"/>
  <c r="H158" i="8"/>
  <c r="G158" i="8"/>
  <c r="F158" i="8"/>
  <c r="F157" i="8" s="1"/>
  <c r="F156" i="8" s="1"/>
  <c r="W157" i="8"/>
  <c r="V157" i="8"/>
  <c r="T157" i="8"/>
  <c r="T156" i="8" s="1"/>
  <c r="P157" i="8"/>
  <c r="K157" i="8"/>
  <c r="K156" i="8" s="1"/>
  <c r="J157" i="8"/>
  <c r="H157" i="8"/>
  <c r="H156" i="8" s="1"/>
  <c r="G157" i="8"/>
  <c r="L157" i="8" s="1"/>
  <c r="V156" i="8"/>
  <c r="P156" i="8"/>
  <c r="J156" i="8"/>
  <c r="G156" i="8"/>
  <c r="AB155" i="8"/>
  <c r="X155" i="8"/>
  <c r="X154" i="8" s="1"/>
  <c r="X153" i="8" s="1"/>
  <c r="X152" i="8" s="1"/>
  <c r="V155" i="8"/>
  <c r="V154" i="8" s="1"/>
  <c r="V153" i="8" s="1"/>
  <c r="V152" i="8" s="1"/>
  <c r="T155" i="8"/>
  <c r="M155" i="8"/>
  <c r="L155" i="8"/>
  <c r="W154" i="8"/>
  <c r="U154" i="8"/>
  <c r="T154" i="8"/>
  <c r="R154" i="8"/>
  <c r="P154" i="8"/>
  <c r="O154" i="8"/>
  <c r="O153" i="8" s="1"/>
  <c r="K154" i="8"/>
  <c r="J154" i="8"/>
  <c r="I154" i="8"/>
  <c r="H154" i="8"/>
  <c r="G154" i="8"/>
  <c r="F154" i="8"/>
  <c r="F153" i="8" s="1"/>
  <c r="F152" i="8" s="1"/>
  <c r="W153" i="8"/>
  <c r="T153" i="8"/>
  <c r="T152" i="8" s="1"/>
  <c r="P153" i="8"/>
  <c r="P152" i="8" s="1"/>
  <c r="K153" i="8"/>
  <c r="K152" i="8" s="1"/>
  <c r="J153" i="8"/>
  <c r="J152" i="8" s="1"/>
  <c r="H153" i="8"/>
  <c r="H152" i="8" s="1"/>
  <c r="G153" i="8"/>
  <c r="O152" i="8"/>
  <c r="AB151" i="8"/>
  <c r="X151" i="8"/>
  <c r="V151" i="8"/>
  <c r="V150" i="8" s="1"/>
  <c r="V149" i="8" s="1"/>
  <c r="V148" i="8" s="1"/>
  <c r="T151" i="8"/>
  <c r="L151" i="8"/>
  <c r="M151" i="8" s="1"/>
  <c r="AA151" i="8" s="1"/>
  <c r="X150" i="8"/>
  <c r="X149" i="8" s="1"/>
  <c r="X148" i="8" s="1"/>
  <c r="W150" i="8"/>
  <c r="U150" i="8"/>
  <c r="AB150" i="8" s="1"/>
  <c r="T150" i="8"/>
  <c r="R150" i="8"/>
  <c r="P150" i="8"/>
  <c r="O150" i="8"/>
  <c r="K150" i="8"/>
  <c r="J150" i="8"/>
  <c r="I150" i="8"/>
  <c r="H150" i="8"/>
  <c r="G150" i="8"/>
  <c r="F150" i="8"/>
  <c r="F149" i="8" s="1"/>
  <c r="F148" i="8" s="1"/>
  <c r="W149" i="8"/>
  <c r="W148" i="8" s="1"/>
  <c r="T149" i="8"/>
  <c r="T148" i="8" s="1"/>
  <c r="P149" i="8"/>
  <c r="O149" i="8"/>
  <c r="K149" i="8"/>
  <c r="K148" i="8" s="1"/>
  <c r="I149" i="8"/>
  <c r="H149" i="8"/>
  <c r="H148" i="8" s="1"/>
  <c r="G149" i="8"/>
  <c r="P148" i="8"/>
  <c r="O148" i="8"/>
  <c r="I148" i="8"/>
  <c r="G148" i="8"/>
  <c r="AB147" i="8"/>
  <c r="X147" i="8"/>
  <c r="V147" i="8"/>
  <c r="T147" i="8"/>
  <c r="M147" i="8"/>
  <c r="L147" i="8"/>
  <c r="X146" i="8"/>
  <c r="X145" i="8" s="1"/>
  <c r="X144" i="8" s="1"/>
  <c r="W146" i="8"/>
  <c r="V146" i="8"/>
  <c r="U146" i="8"/>
  <c r="AB146" i="8" s="1"/>
  <c r="T146" i="8"/>
  <c r="R146" i="8"/>
  <c r="P146" i="8"/>
  <c r="O146" i="8"/>
  <c r="O145" i="8" s="1"/>
  <c r="O144" i="8" s="1"/>
  <c r="L146" i="8"/>
  <c r="K146" i="8"/>
  <c r="J146" i="8"/>
  <c r="I146" i="8"/>
  <c r="I145" i="8" s="1"/>
  <c r="I144" i="8" s="1"/>
  <c r="H146" i="8"/>
  <c r="G146" i="8"/>
  <c r="F146" i="8"/>
  <c r="F145" i="8" s="1"/>
  <c r="F144" i="8" s="1"/>
  <c r="W145" i="8"/>
  <c r="V145" i="8"/>
  <c r="T145" i="8"/>
  <c r="T144" i="8" s="1"/>
  <c r="P145" i="8"/>
  <c r="K145" i="8"/>
  <c r="K144" i="8" s="1"/>
  <c r="J145" i="8"/>
  <c r="H145" i="8"/>
  <c r="H144" i="8" s="1"/>
  <c r="L144" i="8" s="1"/>
  <c r="G145" i="8"/>
  <c r="L145" i="8" s="1"/>
  <c r="V144" i="8"/>
  <c r="P144" i="8"/>
  <c r="J144" i="8"/>
  <c r="G144" i="8"/>
  <c r="AB143" i="8"/>
  <c r="AA143" i="8"/>
  <c r="X143" i="8"/>
  <c r="V143" i="8"/>
  <c r="V142" i="8" s="1"/>
  <c r="V141" i="8" s="1"/>
  <c r="V140" i="8" s="1"/>
  <c r="T143" i="8"/>
  <c r="T142" i="8" s="1"/>
  <c r="T141" i="8" s="1"/>
  <c r="T140" i="8" s="1"/>
  <c r="S143" i="8"/>
  <c r="S142" i="8" s="1"/>
  <c r="S141" i="8" s="1"/>
  <c r="S140" i="8" s="1"/>
  <c r="L143" i="8"/>
  <c r="M143" i="8" s="1"/>
  <c r="X142" i="8"/>
  <c r="X141" i="8" s="1"/>
  <c r="X140" i="8" s="1"/>
  <c r="W142" i="8"/>
  <c r="W141" i="8" s="1"/>
  <c r="U142" i="8"/>
  <c r="R142" i="8"/>
  <c r="P142" i="8"/>
  <c r="O142" i="8"/>
  <c r="O141" i="8" s="1"/>
  <c r="O140" i="8" s="1"/>
  <c r="K142" i="8"/>
  <c r="K141" i="8" s="1"/>
  <c r="K140" i="8" s="1"/>
  <c r="J142" i="8"/>
  <c r="I142" i="8"/>
  <c r="H142" i="8"/>
  <c r="G142" i="8"/>
  <c r="F142" i="8"/>
  <c r="F141" i="8" s="1"/>
  <c r="F140" i="8" s="1"/>
  <c r="P141" i="8"/>
  <c r="P140" i="8" s="1"/>
  <c r="J141" i="8"/>
  <c r="J140" i="8" s="1"/>
  <c r="H141" i="8"/>
  <c r="H140" i="8" s="1"/>
  <c r="G141" i="8"/>
  <c r="G140" i="8"/>
  <c r="AB139" i="8"/>
  <c r="X139" i="8"/>
  <c r="V139" i="8"/>
  <c r="V138" i="8" s="1"/>
  <c r="V137" i="8" s="1"/>
  <c r="T139" i="8"/>
  <c r="M139" i="8"/>
  <c r="L139" i="8"/>
  <c r="X138" i="8"/>
  <c r="X137" i="8" s="1"/>
  <c r="X136" i="8" s="1"/>
  <c r="W138" i="8"/>
  <c r="U138" i="8"/>
  <c r="T138" i="8"/>
  <c r="T137" i="8" s="1"/>
  <c r="T136" i="8" s="1"/>
  <c r="R138" i="8"/>
  <c r="P138" i="8"/>
  <c r="O138" i="8"/>
  <c r="O137" i="8" s="1"/>
  <c r="O136" i="8" s="1"/>
  <c r="L138" i="8"/>
  <c r="K138" i="8"/>
  <c r="J138" i="8"/>
  <c r="I138" i="8"/>
  <c r="I137" i="8" s="1"/>
  <c r="I136" i="8" s="1"/>
  <c r="H138" i="8"/>
  <c r="H137" i="8" s="1"/>
  <c r="H136" i="8" s="1"/>
  <c r="G138" i="8"/>
  <c r="F138" i="8"/>
  <c r="F137" i="8" s="1"/>
  <c r="F136" i="8" s="1"/>
  <c r="W137" i="8"/>
  <c r="P137" i="8"/>
  <c r="K137" i="8"/>
  <c r="K136" i="8" s="1"/>
  <c r="J137" i="8"/>
  <c r="G137" i="8"/>
  <c r="G136" i="8" s="1"/>
  <c r="V136" i="8"/>
  <c r="P136" i="8"/>
  <c r="J136" i="8"/>
  <c r="AB135" i="8"/>
  <c r="X135" i="8"/>
  <c r="X134" i="8" s="1"/>
  <c r="X131" i="8" s="1"/>
  <c r="X129" i="8" s="1"/>
  <c r="V135" i="8"/>
  <c r="T135" i="8"/>
  <c r="L135" i="8"/>
  <c r="M135" i="8" s="1"/>
  <c r="AB134" i="8"/>
  <c r="W134" i="8"/>
  <c r="V134" i="8"/>
  <c r="V131" i="8" s="1"/>
  <c r="V129" i="8" s="1"/>
  <c r="U134" i="8"/>
  <c r="U131" i="8" s="1"/>
  <c r="T134" i="8"/>
  <c r="T131" i="8" s="1"/>
  <c r="T129" i="8" s="1"/>
  <c r="R134" i="8"/>
  <c r="Q134" i="8"/>
  <c r="P134" i="8"/>
  <c r="P131" i="8" s="1"/>
  <c r="P129" i="8" s="1"/>
  <c r="O134" i="8"/>
  <c r="O131" i="8" s="1"/>
  <c r="K134" i="8"/>
  <c r="J134" i="8"/>
  <c r="J131" i="8" s="1"/>
  <c r="J129" i="8" s="1"/>
  <c r="I134" i="8"/>
  <c r="I131" i="8" s="1"/>
  <c r="H134" i="8"/>
  <c r="H131" i="8" s="1"/>
  <c r="H129" i="8" s="1"/>
  <c r="G134" i="8"/>
  <c r="L134" i="8" s="1"/>
  <c r="L131" i="8" s="1"/>
  <c r="F134" i="8"/>
  <c r="AB133" i="8"/>
  <c r="X133" i="8"/>
  <c r="V133" i="8"/>
  <c r="T133" i="8"/>
  <c r="M133" i="8"/>
  <c r="L133" i="8"/>
  <c r="X132" i="8"/>
  <c r="X130" i="8" s="1"/>
  <c r="X128" i="8" s="1"/>
  <c r="X118" i="8" s="1"/>
  <c r="X116" i="8" s="1"/>
  <c r="X113" i="8" s="1"/>
  <c r="W132" i="8"/>
  <c r="V132" i="8"/>
  <c r="U132" i="8"/>
  <c r="U130" i="8" s="1"/>
  <c r="T132" i="8"/>
  <c r="T130" i="8" s="1"/>
  <c r="R132" i="8"/>
  <c r="Q132" i="8"/>
  <c r="P132" i="8"/>
  <c r="O132" i="8"/>
  <c r="O130" i="8" s="1"/>
  <c r="O128" i="8" s="1"/>
  <c r="O118" i="8" s="1"/>
  <c r="O116" i="8" s="1"/>
  <c r="L132" i="8"/>
  <c r="K132" i="8"/>
  <c r="J132" i="8"/>
  <c r="I132" i="8"/>
  <c r="I130" i="8" s="1"/>
  <c r="I128" i="8" s="1"/>
  <c r="I118" i="8" s="1"/>
  <c r="I116" i="8" s="1"/>
  <c r="H132" i="8"/>
  <c r="H130" i="8" s="1"/>
  <c r="G132" i="8"/>
  <c r="F132" i="8"/>
  <c r="F130" i="8" s="1"/>
  <c r="F128" i="8" s="1"/>
  <c r="W131" i="8"/>
  <c r="R131" i="8"/>
  <c r="Q131" i="8"/>
  <c r="Q129" i="8" s="1"/>
  <c r="K131" i="8"/>
  <c r="K129" i="8" s="1"/>
  <c r="G131" i="8"/>
  <c r="G129" i="8" s="1"/>
  <c r="L129" i="8" s="1"/>
  <c r="F131" i="8"/>
  <c r="W130" i="8"/>
  <c r="V130" i="8"/>
  <c r="V128" i="8" s="1"/>
  <c r="Q130" i="8"/>
  <c r="P130" i="8"/>
  <c r="P128" i="8" s="1"/>
  <c r="P118" i="8" s="1"/>
  <c r="P116" i="8" s="1"/>
  <c r="K130" i="8"/>
  <c r="J130" i="8"/>
  <c r="J128" i="8" s="1"/>
  <c r="G130" i="8"/>
  <c r="G128" i="8" s="1"/>
  <c r="R129" i="8"/>
  <c r="O129" i="8"/>
  <c r="I129" i="8"/>
  <c r="F129" i="8"/>
  <c r="W128" i="8"/>
  <c r="T128" i="8"/>
  <c r="Q128" i="8"/>
  <c r="K128" i="8"/>
  <c r="H128" i="8"/>
  <c r="AB127" i="8"/>
  <c r="AA127" i="8"/>
  <c r="Y127" i="8"/>
  <c r="X127" i="8"/>
  <c r="V127" i="8"/>
  <c r="T127" i="8"/>
  <c r="T126" i="8" s="1"/>
  <c r="T125" i="8" s="1"/>
  <c r="T124" i="8" s="1"/>
  <c r="S127" i="8"/>
  <c r="M127" i="8"/>
  <c r="Z127" i="8" s="1"/>
  <c r="L127" i="8"/>
  <c r="Y126" i="8"/>
  <c r="X126" i="8"/>
  <c r="W126" i="8"/>
  <c r="V126" i="8"/>
  <c r="V125" i="8" s="1"/>
  <c r="V124" i="8" s="1"/>
  <c r="U126" i="8"/>
  <c r="AB126" i="8" s="1"/>
  <c r="S126" i="8"/>
  <c r="S125" i="8" s="1"/>
  <c r="S124" i="8" s="1"/>
  <c r="R126" i="8"/>
  <c r="P126" i="8"/>
  <c r="P125" i="8" s="1"/>
  <c r="P124" i="8" s="1"/>
  <c r="O126" i="8"/>
  <c r="O125" i="8" s="1"/>
  <c r="O124" i="8" s="1"/>
  <c r="M126" i="8"/>
  <c r="K126" i="8"/>
  <c r="J126" i="8"/>
  <c r="J125" i="8" s="1"/>
  <c r="J124" i="8" s="1"/>
  <c r="I126" i="8"/>
  <c r="I125" i="8" s="1"/>
  <c r="I124" i="8" s="1"/>
  <c r="H126" i="8"/>
  <c r="G126" i="8"/>
  <c r="F126" i="8"/>
  <c r="X125" i="8"/>
  <c r="X124" i="8" s="1"/>
  <c r="W125" i="8"/>
  <c r="R125" i="8"/>
  <c r="K125" i="8"/>
  <c r="H125" i="8"/>
  <c r="H124" i="8" s="1"/>
  <c r="F125" i="8"/>
  <c r="F124" i="8" s="1"/>
  <c r="W124" i="8"/>
  <c r="K124" i="8"/>
  <c r="AB123" i="8"/>
  <c r="X123" i="8"/>
  <c r="V123" i="8"/>
  <c r="T123" i="8"/>
  <c r="T122" i="8" s="1"/>
  <c r="T121" i="8" s="1"/>
  <c r="M123" i="8"/>
  <c r="L123" i="8"/>
  <c r="AB122" i="8"/>
  <c r="X122" i="8"/>
  <c r="X121" i="8" s="1"/>
  <c r="X120" i="8" s="1"/>
  <c r="W122" i="8"/>
  <c r="V122" i="8"/>
  <c r="V121" i="8" s="1"/>
  <c r="U122" i="8"/>
  <c r="R122" i="8"/>
  <c r="P122" i="8"/>
  <c r="P121" i="8" s="1"/>
  <c r="P120" i="8" s="1"/>
  <c r="P119" i="8" s="1"/>
  <c r="P117" i="8" s="1"/>
  <c r="P114" i="8" s="1"/>
  <c r="O122" i="8"/>
  <c r="L122" i="8"/>
  <c r="K122" i="8"/>
  <c r="J122" i="8"/>
  <c r="J121" i="8" s="1"/>
  <c r="I122" i="8"/>
  <c r="H122" i="8"/>
  <c r="G122" i="8"/>
  <c r="G121" i="8" s="1"/>
  <c r="F122" i="8"/>
  <c r="F121" i="8" s="1"/>
  <c r="F120" i="8" s="1"/>
  <c r="F119" i="8" s="1"/>
  <c r="F117" i="8" s="1"/>
  <c r="F114" i="8" s="1"/>
  <c r="W121" i="8"/>
  <c r="W120" i="8" s="1"/>
  <c r="U121" i="8"/>
  <c r="O121" i="8"/>
  <c r="O120" i="8" s="1"/>
  <c r="K121" i="8"/>
  <c r="K120" i="8" s="1"/>
  <c r="K119" i="8" s="1"/>
  <c r="K117" i="8" s="1"/>
  <c r="K114" i="8" s="1"/>
  <c r="I121" i="8"/>
  <c r="I120" i="8" s="1"/>
  <c r="H121" i="8"/>
  <c r="V120" i="8"/>
  <c r="T120" i="8"/>
  <c r="T119" i="8" s="1"/>
  <c r="T117" i="8" s="1"/>
  <c r="T114" i="8" s="1"/>
  <c r="J120" i="8"/>
  <c r="H120" i="8"/>
  <c r="V118" i="8"/>
  <c r="T118" i="8"/>
  <c r="T116" i="8" s="1"/>
  <c r="K118" i="8"/>
  <c r="H118" i="8"/>
  <c r="V116" i="8"/>
  <c r="K116" i="8"/>
  <c r="H116" i="8"/>
  <c r="X115" i="8"/>
  <c r="V115" i="8"/>
  <c r="T115" i="8"/>
  <c r="P115" i="8"/>
  <c r="O115" i="8"/>
  <c r="K115" i="8"/>
  <c r="J115" i="8"/>
  <c r="I115" i="8"/>
  <c r="F115" i="8"/>
  <c r="V113" i="8"/>
  <c r="P113" i="8"/>
  <c r="X112" i="8"/>
  <c r="X111" i="8" s="1"/>
  <c r="X106" i="8" s="1"/>
  <c r="V112" i="8"/>
  <c r="T112" i="8"/>
  <c r="M112" i="8"/>
  <c r="Z112" i="8" s="1"/>
  <c r="L112" i="8"/>
  <c r="W111" i="8"/>
  <c r="V111" i="8"/>
  <c r="U111" i="8"/>
  <c r="T111" i="8"/>
  <c r="R111" i="8"/>
  <c r="P111" i="8"/>
  <c r="O111" i="8"/>
  <c r="K111" i="8"/>
  <c r="K106" i="8" s="1"/>
  <c r="K104" i="8" s="1"/>
  <c r="J111" i="8"/>
  <c r="I111" i="8"/>
  <c r="H111" i="8"/>
  <c r="H106" i="8" s="1"/>
  <c r="H104" i="8" s="1"/>
  <c r="G111" i="8"/>
  <c r="F111" i="8"/>
  <c r="X110" i="8"/>
  <c r="X109" i="8" s="1"/>
  <c r="V110" i="8"/>
  <c r="T110" i="8"/>
  <c r="L110" i="8"/>
  <c r="M110" i="8" s="1"/>
  <c r="W109" i="8"/>
  <c r="V109" i="8"/>
  <c r="V108" i="8" s="1"/>
  <c r="V107" i="8" s="1"/>
  <c r="V105" i="8" s="1"/>
  <c r="U109" i="8"/>
  <c r="T109" i="8"/>
  <c r="R109" i="8"/>
  <c r="P109" i="8"/>
  <c r="P108" i="8" s="1"/>
  <c r="O109" i="8"/>
  <c r="K109" i="8"/>
  <c r="K108" i="8" s="1"/>
  <c r="K107" i="8" s="1"/>
  <c r="K105" i="8" s="1"/>
  <c r="J109" i="8"/>
  <c r="J108" i="8" s="1"/>
  <c r="I109" i="8"/>
  <c r="H109" i="8"/>
  <c r="G109" i="8"/>
  <c r="L109" i="8" s="1"/>
  <c r="F109" i="8"/>
  <c r="X108" i="8"/>
  <c r="X107" i="8" s="1"/>
  <c r="U108" i="8"/>
  <c r="U107" i="8" s="1"/>
  <c r="T108" i="8"/>
  <c r="T107" i="8" s="1"/>
  <c r="T105" i="8" s="1"/>
  <c r="R108" i="8"/>
  <c r="O108" i="8"/>
  <c r="O107" i="8" s="1"/>
  <c r="I108" i="8"/>
  <c r="I107" i="8" s="1"/>
  <c r="H108" i="8"/>
  <c r="H107" i="8" s="1"/>
  <c r="H105" i="8" s="1"/>
  <c r="F108" i="8"/>
  <c r="R107" i="8"/>
  <c r="P107" i="8"/>
  <c r="P105" i="8" s="1"/>
  <c r="J107" i="8"/>
  <c r="J105" i="8" s="1"/>
  <c r="F107" i="8"/>
  <c r="F105" i="8" s="1"/>
  <c r="V106" i="8"/>
  <c r="U106" i="8"/>
  <c r="T106" i="8"/>
  <c r="T104" i="8" s="1"/>
  <c r="R106" i="8"/>
  <c r="P106" i="8"/>
  <c r="O106" i="8"/>
  <c r="J106" i="8"/>
  <c r="J104" i="8" s="1"/>
  <c r="I106" i="8"/>
  <c r="F106" i="8"/>
  <c r="X105" i="8"/>
  <c r="U105" i="8"/>
  <c r="O105" i="8"/>
  <c r="I105" i="8"/>
  <c r="X104" i="8"/>
  <c r="V104" i="8"/>
  <c r="U104" i="8"/>
  <c r="R104" i="8"/>
  <c r="P104" i="8"/>
  <c r="O104" i="8"/>
  <c r="I104" i="8"/>
  <c r="F104" i="8"/>
  <c r="Z103" i="8"/>
  <c r="X103" i="8"/>
  <c r="V103" i="8"/>
  <c r="T103" i="8"/>
  <c r="T102" i="8" s="1"/>
  <c r="T101" i="8" s="1"/>
  <c r="Q103" i="8"/>
  <c r="Q102" i="8" s="1"/>
  <c r="L103" i="8"/>
  <c r="M103" i="8" s="1"/>
  <c r="AA102" i="8"/>
  <c r="X102" i="8"/>
  <c r="X101" i="8" s="1"/>
  <c r="W102" i="8"/>
  <c r="V102" i="8"/>
  <c r="V101" i="8" s="1"/>
  <c r="U102" i="8"/>
  <c r="R102" i="8"/>
  <c r="R101" i="8" s="1"/>
  <c r="P102" i="8"/>
  <c r="P101" i="8" s="1"/>
  <c r="O102" i="8"/>
  <c r="O101" i="8" s="1"/>
  <c r="M102" i="8"/>
  <c r="K102" i="8"/>
  <c r="J102" i="8"/>
  <c r="J101" i="8" s="1"/>
  <c r="I102" i="8"/>
  <c r="I101" i="8" s="1"/>
  <c r="H102" i="8"/>
  <c r="G102" i="8"/>
  <c r="F102" i="8"/>
  <c r="F101" i="8" s="1"/>
  <c r="Y101" i="8"/>
  <c r="W101" i="8"/>
  <c r="Q101" i="8"/>
  <c r="M101" i="8"/>
  <c r="K101" i="8"/>
  <c r="H101" i="8"/>
  <c r="G101" i="8"/>
  <c r="AB100" i="8"/>
  <c r="Y100" i="8"/>
  <c r="X100" i="8"/>
  <c r="V100" i="8"/>
  <c r="T100" i="8"/>
  <c r="M100" i="8"/>
  <c r="L100" i="8"/>
  <c r="F100" i="8"/>
  <c r="AB99" i="8"/>
  <c r="X99" i="8"/>
  <c r="V99" i="8"/>
  <c r="V98" i="8" s="1"/>
  <c r="T99" i="8"/>
  <c r="L99" i="8"/>
  <c r="F99" i="8"/>
  <c r="X98" i="8"/>
  <c r="X97" i="8" s="1"/>
  <c r="X87" i="8" s="1"/>
  <c r="W98" i="8"/>
  <c r="U98" i="8"/>
  <c r="T98" i="8"/>
  <c r="T97" i="8" s="1"/>
  <c r="T87" i="8" s="1"/>
  <c r="R98" i="8"/>
  <c r="P98" i="8"/>
  <c r="O98" i="8"/>
  <c r="O97" i="8" s="1"/>
  <c r="K98" i="8"/>
  <c r="J98" i="8"/>
  <c r="I98" i="8"/>
  <c r="I97" i="8" s="1"/>
  <c r="H98" i="8"/>
  <c r="G98" i="8"/>
  <c r="W97" i="8"/>
  <c r="V97" i="8"/>
  <c r="R97" i="8"/>
  <c r="R87" i="8" s="1"/>
  <c r="P97" i="8"/>
  <c r="P87" i="8" s="1"/>
  <c r="K97" i="8"/>
  <c r="K87" i="8" s="1"/>
  <c r="J97" i="8"/>
  <c r="H97" i="8"/>
  <c r="H87" i="8" s="1"/>
  <c r="X96" i="8"/>
  <c r="V96" i="8"/>
  <c r="V94" i="8" s="1"/>
  <c r="V93" i="8" s="1"/>
  <c r="V92" i="8" s="1"/>
  <c r="T96" i="8"/>
  <c r="L96" i="8"/>
  <c r="M96" i="8" s="1"/>
  <c r="AC95" i="8"/>
  <c r="AB95" i="8"/>
  <c r="X95" i="8"/>
  <c r="X94" i="8" s="1"/>
  <c r="X93" i="8" s="1"/>
  <c r="X92" i="8" s="1"/>
  <c r="V95" i="8"/>
  <c r="T95" i="8"/>
  <c r="M95" i="8"/>
  <c r="L95" i="8"/>
  <c r="W94" i="8"/>
  <c r="AC94" i="8" s="1"/>
  <c r="U94" i="8"/>
  <c r="AB94" i="8" s="1"/>
  <c r="T94" i="8"/>
  <c r="R94" i="8"/>
  <c r="P94" i="8"/>
  <c r="O94" i="8"/>
  <c r="K94" i="8"/>
  <c r="J94" i="8"/>
  <c r="I94" i="8"/>
  <c r="H94" i="8"/>
  <c r="G94" i="8"/>
  <c r="L94" i="8" s="1"/>
  <c r="F94" i="8"/>
  <c r="W93" i="8"/>
  <c r="AC93" i="8" s="1"/>
  <c r="U93" i="8"/>
  <c r="AB93" i="8" s="1"/>
  <c r="T93" i="8"/>
  <c r="R93" i="8"/>
  <c r="P93" i="8"/>
  <c r="O93" i="8"/>
  <c r="K93" i="8"/>
  <c r="J93" i="8"/>
  <c r="I93" i="8"/>
  <c r="H93" i="8"/>
  <c r="G93" i="8"/>
  <c r="L93" i="8" s="1"/>
  <c r="F93" i="8"/>
  <c r="W92" i="8"/>
  <c r="AC92" i="8" s="1"/>
  <c r="U92" i="8"/>
  <c r="AB92" i="8" s="1"/>
  <c r="T92" i="8"/>
  <c r="R92" i="8"/>
  <c r="P92" i="8"/>
  <c r="O92" i="8"/>
  <c r="K92" i="8"/>
  <c r="J92" i="8"/>
  <c r="I92" i="8"/>
  <c r="H92" i="8"/>
  <c r="F92" i="8"/>
  <c r="X91" i="8"/>
  <c r="V91" i="8"/>
  <c r="V90" i="8" s="1"/>
  <c r="V89" i="8" s="1"/>
  <c r="V88" i="8" s="1"/>
  <c r="T91" i="8"/>
  <c r="T90" i="8" s="1"/>
  <c r="L91" i="8"/>
  <c r="M91" i="8" s="1"/>
  <c r="X90" i="8"/>
  <c r="X89" i="8" s="1"/>
  <c r="X88" i="8" s="1"/>
  <c r="W90" i="8"/>
  <c r="U90" i="8"/>
  <c r="R90" i="8"/>
  <c r="R89" i="8" s="1"/>
  <c r="P90" i="8"/>
  <c r="P89" i="8" s="1"/>
  <c r="P88" i="8" s="1"/>
  <c r="O90" i="8"/>
  <c r="O89" i="8" s="1"/>
  <c r="O88" i="8" s="1"/>
  <c r="K90" i="8"/>
  <c r="J90" i="8"/>
  <c r="I90" i="8"/>
  <c r="I89" i="8" s="1"/>
  <c r="I88" i="8" s="1"/>
  <c r="H90" i="8"/>
  <c r="G90" i="8"/>
  <c r="G89" i="8" s="1"/>
  <c r="F90" i="8"/>
  <c r="F89" i="8" s="1"/>
  <c r="F88" i="8" s="1"/>
  <c r="W89" i="8"/>
  <c r="T89" i="8"/>
  <c r="K89" i="8"/>
  <c r="H89" i="8"/>
  <c r="W88" i="8"/>
  <c r="T88" i="8"/>
  <c r="K88" i="8"/>
  <c r="H88" i="8"/>
  <c r="V87" i="8"/>
  <c r="O87" i="8"/>
  <c r="J87" i="8"/>
  <c r="I87" i="8"/>
  <c r="AC86" i="8"/>
  <c r="AB86" i="8"/>
  <c r="Y86" i="8"/>
  <c r="X86" i="8"/>
  <c r="V86" i="8"/>
  <c r="T86" i="8"/>
  <c r="O86" i="8"/>
  <c r="O60" i="8" s="1"/>
  <c r="L86" i="8"/>
  <c r="M86" i="8" s="1"/>
  <c r="AC85" i="8"/>
  <c r="AB85" i="8"/>
  <c r="AA85" i="8"/>
  <c r="X85" i="8"/>
  <c r="V85" i="8"/>
  <c r="T85" i="8"/>
  <c r="S85" i="8"/>
  <c r="L85" i="8"/>
  <c r="M85" i="8" s="1"/>
  <c r="AB84" i="8"/>
  <c r="AA84" i="8"/>
  <c r="X84" i="8"/>
  <c r="V84" i="8"/>
  <c r="V80" i="8" s="1"/>
  <c r="T84" i="8"/>
  <c r="L84" i="8"/>
  <c r="M84" i="8" s="1"/>
  <c r="AC83" i="8"/>
  <c r="AB83" i="8"/>
  <c r="X83" i="8"/>
  <c r="V83" i="8"/>
  <c r="T83" i="8"/>
  <c r="M83" i="8"/>
  <c r="AA83" i="8" s="1"/>
  <c r="L83" i="8"/>
  <c r="AB82" i="8"/>
  <c r="X82" i="8"/>
  <c r="V82" i="8"/>
  <c r="T82" i="8"/>
  <c r="M82" i="8"/>
  <c r="AA82" i="8" s="1"/>
  <c r="L82" i="8"/>
  <c r="AB81" i="8"/>
  <c r="X81" i="8"/>
  <c r="X80" i="8" s="1"/>
  <c r="V81" i="8"/>
  <c r="T81" i="8"/>
  <c r="T80" i="8" s="1"/>
  <c r="M81" i="8"/>
  <c r="AA81" i="8" s="1"/>
  <c r="L81" i="8"/>
  <c r="AC80" i="8"/>
  <c r="W80" i="8"/>
  <c r="U80" i="8"/>
  <c r="R80" i="8"/>
  <c r="AB80" i="8" s="1"/>
  <c r="P80" i="8"/>
  <c r="O80" i="8"/>
  <c r="K80" i="8"/>
  <c r="J80" i="8"/>
  <c r="I80" i="8"/>
  <c r="H80" i="8"/>
  <c r="G80" i="8"/>
  <c r="L80" i="8" s="1"/>
  <c r="F80" i="8"/>
  <c r="AC79" i="8"/>
  <c r="AB79" i="8"/>
  <c r="X79" i="8"/>
  <c r="V79" i="8"/>
  <c r="T79" i="8"/>
  <c r="L79" i="8"/>
  <c r="M79" i="8" s="1"/>
  <c r="AC78" i="8"/>
  <c r="AB78" i="8"/>
  <c r="X78" i="8"/>
  <c r="V78" i="8"/>
  <c r="T78" i="8"/>
  <c r="M78" i="8"/>
  <c r="L78" i="8"/>
  <c r="AC77" i="8"/>
  <c r="AB77" i="8"/>
  <c r="AA77" i="8"/>
  <c r="Y77" i="8"/>
  <c r="X77" i="8"/>
  <c r="V77" i="8"/>
  <c r="T77" i="8"/>
  <c r="S77" i="8"/>
  <c r="M77" i="8"/>
  <c r="Z77" i="8" s="1"/>
  <c r="L77" i="8"/>
  <c r="AC76" i="8"/>
  <c r="AB76" i="8"/>
  <c r="X76" i="8"/>
  <c r="V76" i="8"/>
  <c r="T76" i="8"/>
  <c r="L76" i="8"/>
  <c r="M76" i="8" s="1"/>
  <c r="Q76" i="8" s="1"/>
  <c r="AC75" i="8"/>
  <c r="AB75" i="8"/>
  <c r="AA75" i="8"/>
  <c r="X75" i="8"/>
  <c r="V75" i="8"/>
  <c r="T75" i="8"/>
  <c r="L75" i="8"/>
  <c r="M75" i="8" s="1"/>
  <c r="AC74" i="8"/>
  <c r="AB74" i="8"/>
  <c r="X74" i="8"/>
  <c r="V74" i="8"/>
  <c r="T74" i="8"/>
  <c r="T73" i="8" s="1"/>
  <c r="M74" i="8"/>
  <c r="AA74" i="8" s="1"/>
  <c r="L74" i="8"/>
  <c r="AC73" i="8"/>
  <c r="W73" i="8"/>
  <c r="U73" i="8"/>
  <c r="R73" i="8"/>
  <c r="AB73" i="8" s="1"/>
  <c r="P73" i="8"/>
  <c r="O73" i="8"/>
  <c r="K73" i="8"/>
  <c r="J73" i="8"/>
  <c r="I73" i="8"/>
  <c r="H73" i="8"/>
  <c r="H60" i="8" s="1"/>
  <c r="H42" i="8" s="1"/>
  <c r="H41" i="8" s="1"/>
  <c r="G73" i="8"/>
  <c r="L73" i="8" s="1"/>
  <c r="F73" i="8"/>
  <c r="AC72" i="8"/>
  <c r="AB72" i="8"/>
  <c r="X72" i="8"/>
  <c r="V72" i="8"/>
  <c r="V69" i="8" s="1"/>
  <c r="T72" i="8"/>
  <c r="L72" i="8"/>
  <c r="M72" i="8" s="1"/>
  <c r="AC71" i="8"/>
  <c r="AB71" i="8"/>
  <c r="X71" i="8"/>
  <c r="V71" i="8"/>
  <c r="T71" i="8"/>
  <c r="M71" i="8"/>
  <c r="L71" i="8"/>
  <c r="AC70" i="8"/>
  <c r="AB70" i="8"/>
  <c r="AA70" i="8"/>
  <c r="Y70" i="8"/>
  <c r="X70" i="8"/>
  <c r="X69" i="8" s="1"/>
  <c r="V70" i="8"/>
  <c r="T70" i="8"/>
  <c r="S70" i="8"/>
  <c r="M70" i="8"/>
  <c r="Z70" i="8" s="1"/>
  <c r="L70" i="8"/>
  <c r="AB69" i="8"/>
  <c r="W69" i="8"/>
  <c r="AC69" i="8" s="1"/>
  <c r="U69" i="8"/>
  <c r="T69" i="8"/>
  <c r="R69" i="8"/>
  <c r="P69" i="8"/>
  <c r="O69" i="8"/>
  <c r="K69" i="8"/>
  <c r="J69" i="8"/>
  <c r="I69" i="8"/>
  <c r="H69" i="8"/>
  <c r="G69" i="8"/>
  <c r="L69" i="8" s="1"/>
  <c r="F69" i="8"/>
  <c r="AC68" i="8"/>
  <c r="AB68" i="8"/>
  <c r="Z68" i="8"/>
  <c r="X68" i="8"/>
  <c r="V68" i="8"/>
  <c r="T68" i="8"/>
  <c r="L68" i="8"/>
  <c r="M68" i="8" s="1"/>
  <c r="AB67" i="8"/>
  <c r="X67" i="8"/>
  <c r="V67" i="8"/>
  <c r="T67" i="8"/>
  <c r="L67" i="8"/>
  <c r="M67" i="8" s="1"/>
  <c r="Z67" i="8" s="1"/>
  <c r="AC66" i="8"/>
  <c r="AB66" i="8"/>
  <c r="X66" i="8"/>
  <c r="V66" i="8"/>
  <c r="T66" i="8"/>
  <c r="L66" i="8"/>
  <c r="M66" i="8" s="1"/>
  <c r="S66" i="8" s="1"/>
  <c r="X65" i="8"/>
  <c r="V65" i="8"/>
  <c r="T65" i="8"/>
  <c r="L65" i="8"/>
  <c r="M65" i="8" s="1"/>
  <c r="Q65" i="8" s="1"/>
  <c r="AC64" i="8"/>
  <c r="AB64" i="8"/>
  <c r="AA64" i="8"/>
  <c r="X64" i="8"/>
  <c r="V64" i="8"/>
  <c r="T64" i="8"/>
  <c r="T63" i="8" s="1"/>
  <c r="T60" i="8" s="1"/>
  <c r="L64" i="8"/>
  <c r="M64" i="8" s="1"/>
  <c r="AB63" i="8"/>
  <c r="X63" i="8"/>
  <c r="W63" i="8"/>
  <c r="V63" i="8"/>
  <c r="U63" i="8"/>
  <c r="R63" i="8"/>
  <c r="R60" i="8" s="1"/>
  <c r="P63" i="8"/>
  <c r="P60" i="8" s="1"/>
  <c r="O63" i="8"/>
  <c r="K63" i="8"/>
  <c r="K60" i="8" s="1"/>
  <c r="J63" i="8"/>
  <c r="I63" i="8"/>
  <c r="H63" i="8"/>
  <c r="G63" i="8"/>
  <c r="F63" i="8"/>
  <c r="F60" i="8" s="1"/>
  <c r="X62" i="8"/>
  <c r="V62" i="8"/>
  <c r="T62" i="8"/>
  <c r="T61" i="8" s="1"/>
  <c r="L62" i="8"/>
  <c r="M62" i="8" s="1"/>
  <c r="Z62" i="8" s="1"/>
  <c r="X61" i="8"/>
  <c r="W61" i="8"/>
  <c r="V61" i="8"/>
  <c r="U61" i="8"/>
  <c r="R61" i="8"/>
  <c r="P61" i="8"/>
  <c r="O61" i="8"/>
  <c r="K61" i="8"/>
  <c r="J61" i="8"/>
  <c r="I61" i="8"/>
  <c r="H61" i="8"/>
  <c r="G61" i="8"/>
  <c r="L61" i="8" s="1"/>
  <c r="F61" i="8"/>
  <c r="U60" i="8"/>
  <c r="AB60" i="8" s="1"/>
  <c r="I60" i="8"/>
  <c r="G60" i="8"/>
  <c r="AC59" i="8"/>
  <c r="AB59" i="8"/>
  <c r="AA59" i="8"/>
  <c r="Y59" i="8"/>
  <c r="X59" i="8"/>
  <c r="V59" i="8"/>
  <c r="T59" i="8"/>
  <c r="S59" i="8"/>
  <c r="M59" i="8"/>
  <c r="Z59" i="8" s="1"/>
  <c r="L59" i="8"/>
  <c r="AC58" i="8"/>
  <c r="AB58" i="8"/>
  <c r="Z58" i="8"/>
  <c r="X58" i="8"/>
  <c r="V58" i="8"/>
  <c r="T58" i="8"/>
  <c r="L58" i="8"/>
  <c r="M58" i="8" s="1"/>
  <c r="AA57" i="8"/>
  <c r="Y57" i="8"/>
  <c r="X57" i="8"/>
  <c r="V57" i="8"/>
  <c r="T57" i="8"/>
  <c r="S57" i="8"/>
  <c r="M57" i="8"/>
  <c r="Z57" i="8" s="1"/>
  <c r="L57" i="8"/>
  <c r="AC56" i="8"/>
  <c r="AB56" i="8"/>
  <c r="Z56" i="8"/>
  <c r="X56" i="8"/>
  <c r="V56" i="8"/>
  <c r="V55" i="8" s="1"/>
  <c r="T56" i="8"/>
  <c r="T55" i="8" s="1"/>
  <c r="L56" i="8"/>
  <c r="M56" i="8" s="1"/>
  <c r="X55" i="8"/>
  <c r="W55" i="8"/>
  <c r="W43" i="8" s="1"/>
  <c r="U55" i="8"/>
  <c r="R55" i="8"/>
  <c r="R43" i="8" s="1"/>
  <c r="P55" i="8"/>
  <c r="O55" i="8"/>
  <c r="K55" i="8"/>
  <c r="K43" i="8" s="1"/>
  <c r="K42" i="8" s="1"/>
  <c r="K41" i="8" s="1"/>
  <c r="J55" i="8"/>
  <c r="I55" i="8"/>
  <c r="L55" i="8" s="1"/>
  <c r="H55" i="8"/>
  <c r="G55" i="8"/>
  <c r="F55" i="8"/>
  <c r="F43" i="8" s="1"/>
  <c r="F42" i="8" s="1"/>
  <c r="F41" i="8" s="1"/>
  <c r="AC54" i="8"/>
  <c r="AB54" i="8"/>
  <c r="AA54" i="8"/>
  <c r="X54" i="8"/>
  <c r="V54" i="8"/>
  <c r="T54" i="8"/>
  <c r="S54" i="8"/>
  <c r="L54" i="8"/>
  <c r="M54" i="8" s="1"/>
  <c r="AB53" i="8"/>
  <c r="X53" i="8"/>
  <c r="V53" i="8"/>
  <c r="T53" i="8"/>
  <c r="L53" i="8"/>
  <c r="M53" i="8" s="1"/>
  <c r="AB52" i="8"/>
  <c r="AA52" i="8"/>
  <c r="X52" i="8"/>
  <c r="V52" i="8"/>
  <c r="T52" i="8"/>
  <c r="S52" i="8"/>
  <c r="L52" i="8"/>
  <c r="M52" i="8" s="1"/>
  <c r="AC51" i="8"/>
  <c r="AB51" i="8"/>
  <c r="X51" i="8"/>
  <c r="V51" i="8"/>
  <c r="T51" i="8"/>
  <c r="T48" i="8" s="1"/>
  <c r="T43" i="8" s="1"/>
  <c r="T42" i="8" s="1"/>
  <c r="T41" i="8" s="1"/>
  <c r="M51" i="8"/>
  <c r="L51" i="8"/>
  <c r="AC50" i="8"/>
  <c r="AB50" i="8"/>
  <c r="X50" i="8"/>
  <c r="V50" i="8"/>
  <c r="T50" i="8"/>
  <c r="L50" i="8"/>
  <c r="M50" i="8" s="1"/>
  <c r="Y50" i="8" s="1"/>
  <c r="AC49" i="8"/>
  <c r="AB49" i="8"/>
  <c r="X49" i="8"/>
  <c r="V49" i="8"/>
  <c r="T49" i="8"/>
  <c r="M49" i="8"/>
  <c r="M48" i="8" s="1"/>
  <c r="L49" i="8"/>
  <c r="W48" i="8"/>
  <c r="AC48" i="8" s="1"/>
  <c r="U48" i="8"/>
  <c r="R48" i="8"/>
  <c r="P48" i="8"/>
  <c r="O48" i="8"/>
  <c r="K48" i="8"/>
  <c r="J48" i="8"/>
  <c r="I48" i="8"/>
  <c r="H48" i="8"/>
  <c r="G48" i="8"/>
  <c r="L48" i="8" s="1"/>
  <c r="F48" i="8"/>
  <c r="X47" i="8"/>
  <c r="V47" i="8"/>
  <c r="T47" i="8"/>
  <c r="L47" i="8"/>
  <c r="M47" i="8" s="1"/>
  <c r="Y47" i="8" s="1"/>
  <c r="AB46" i="8"/>
  <c r="Y46" i="8"/>
  <c r="X46" i="8"/>
  <c r="V46" i="8"/>
  <c r="T46" i="8"/>
  <c r="L46" i="8"/>
  <c r="M46" i="8" s="1"/>
  <c r="AC45" i="8"/>
  <c r="AB45" i="8"/>
  <c r="Z45" i="8"/>
  <c r="X45" i="8"/>
  <c r="X44" i="8" s="1"/>
  <c r="V45" i="8"/>
  <c r="T45" i="8"/>
  <c r="Q45" i="8"/>
  <c r="M45" i="8"/>
  <c r="L45" i="8"/>
  <c r="W44" i="8"/>
  <c r="V44" i="8"/>
  <c r="U44" i="8"/>
  <c r="T44" i="8"/>
  <c r="R44" i="8"/>
  <c r="P44" i="8"/>
  <c r="O44" i="8"/>
  <c r="O43" i="8" s="1"/>
  <c r="O42" i="8" s="1"/>
  <c r="O41" i="8" s="1"/>
  <c r="K44" i="8"/>
  <c r="J44" i="8"/>
  <c r="J43" i="8" s="1"/>
  <c r="I44" i="8"/>
  <c r="H44" i="8"/>
  <c r="G44" i="8"/>
  <c r="L44" i="8" s="1"/>
  <c r="F44" i="8"/>
  <c r="U43" i="8"/>
  <c r="P43" i="8"/>
  <c r="I43" i="8"/>
  <c r="I42" i="8" s="1"/>
  <c r="I41" i="8" s="1"/>
  <c r="H43" i="8"/>
  <c r="P42" i="8"/>
  <c r="P41" i="8"/>
  <c r="X40" i="8"/>
  <c r="V40" i="8"/>
  <c r="T40" i="8"/>
  <c r="Q40" i="8"/>
  <c r="L40" i="8"/>
  <c r="M40" i="8" s="1"/>
  <c r="W39" i="8"/>
  <c r="U39" i="8"/>
  <c r="V39" i="8" s="1"/>
  <c r="R39" i="8"/>
  <c r="P39" i="8"/>
  <c r="T39" i="8" s="1"/>
  <c r="K39" i="8"/>
  <c r="J39" i="8"/>
  <c r="I39" i="8"/>
  <c r="H39" i="8"/>
  <c r="L39" i="8" s="1"/>
  <c r="M39" i="8" s="1"/>
  <c r="G39" i="8"/>
  <c r="X38" i="8"/>
  <c r="V38" i="8"/>
  <c r="T38" i="8"/>
  <c r="M38" i="8"/>
  <c r="AA38" i="8" s="1"/>
  <c r="L38" i="8"/>
  <c r="AC37" i="8"/>
  <c r="AB37" i="8"/>
  <c r="Y37" i="8"/>
  <c r="X37" i="8"/>
  <c r="V37" i="8"/>
  <c r="T37" i="8"/>
  <c r="M37" i="8"/>
  <c r="L37" i="8"/>
  <c r="AC36" i="8"/>
  <c r="AB36" i="8"/>
  <c r="X36" i="8"/>
  <c r="V36" i="8"/>
  <c r="T36" i="8"/>
  <c r="L36" i="8"/>
  <c r="M36" i="8" s="1"/>
  <c r="AC35" i="8"/>
  <c r="AB35" i="8"/>
  <c r="X35" i="8"/>
  <c r="V35" i="8"/>
  <c r="T35" i="8"/>
  <c r="M35" i="8"/>
  <c r="L35" i="8"/>
  <c r="AC34" i="8"/>
  <c r="AB34" i="8"/>
  <c r="AA34" i="8"/>
  <c r="Y34" i="8"/>
  <c r="X34" i="8"/>
  <c r="X33" i="8" s="1"/>
  <c r="V34" i="8"/>
  <c r="T34" i="8"/>
  <c r="T33" i="8" s="1"/>
  <c r="T32" i="8" s="1"/>
  <c r="S34" i="8"/>
  <c r="M34" i="8"/>
  <c r="Z34" i="8" s="1"/>
  <c r="L34" i="8"/>
  <c r="AB33" i="8"/>
  <c r="W33" i="8"/>
  <c r="AC33" i="8" s="1"/>
  <c r="V33" i="8"/>
  <c r="U33" i="8"/>
  <c r="R33" i="8"/>
  <c r="P33" i="8"/>
  <c r="O33" i="8"/>
  <c r="K33" i="8"/>
  <c r="J33" i="8"/>
  <c r="I33" i="8"/>
  <c r="H33" i="8"/>
  <c r="G33" i="8"/>
  <c r="F33" i="8"/>
  <c r="AB32" i="8"/>
  <c r="W32" i="8"/>
  <c r="AC32" i="8" s="1"/>
  <c r="V32" i="8"/>
  <c r="U32" i="8"/>
  <c r="R32" i="8"/>
  <c r="P32" i="8"/>
  <c r="O32" i="8"/>
  <c r="K32" i="8"/>
  <c r="J32" i="8"/>
  <c r="J12" i="8" s="1"/>
  <c r="J11" i="8" s="1"/>
  <c r="I32" i="8"/>
  <c r="H32" i="8"/>
  <c r="G32" i="8"/>
  <c r="F32" i="8"/>
  <c r="AC31" i="8"/>
  <c r="AB31" i="8"/>
  <c r="X31" i="8"/>
  <c r="V31" i="8"/>
  <c r="T31" i="8"/>
  <c r="L31" i="8"/>
  <c r="M31" i="8" s="1"/>
  <c r="Q31" i="8" s="1"/>
  <c r="AC30" i="8"/>
  <c r="AB30" i="8"/>
  <c r="X30" i="8"/>
  <c r="V30" i="8"/>
  <c r="T30" i="8"/>
  <c r="L30" i="8"/>
  <c r="M30" i="8" s="1"/>
  <c r="AC29" i="8"/>
  <c r="AB29" i="8"/>
  <c r="Y29" i="8"/>
  <c r="X29" i="8"/>
  <c r="V29" i="8"/>
  <c r="T29" i="8"/>
  <c r="M29" i="8"/>
  <c r="L29" i="8"/>
  <c r="AC28" i="8"/>
  <c r="AB28" i="8"/>
  <c r="X28" i="8"/>
  <c r="V28" i="8"/>
  <c r="T28" i="8"/>
  <c r="L28" i="8"/>
  <c r="M28" i="8" s="1"/>
  <c r="AC27" i="8"/>
  <c r="AB27" i="8"/>
  <c r="X27" i="8"/>
  <c r="X24" i="8" s="1"/>
  <c r="V27" i="8"/>
  <c r="T27" i="8"/>
  <c r="S27" i="8"/>
  <c r="M27" i="8"/>
  <c r="L27" i="8"/>
  <c r="AC26" i="8"/>
  <c r="AB26" i="8"/>
  <c r="AA26" i="8"/>
  <c r="Y26" i="8"/>
  <c r="X26" i="8"/>
  <c r="V26" i="8"/>
  <c r="T26" i="8"/>
  <c r="S26" i="8"/>
  <c r="M26" i="8"/>
  <c r="Z26" i="8" s="1"/>
  <c r="L26" i="8"/>
  <c r="AC25" i="8"/>
  <c r="AB25" i="8"/>
  <c r="X25" i="8"/>
  <c r="V25" i="8"/>
  <c r="T25" i="8"/>
  <c r="L25" i="8"/>
  <c r="M25" i="8" s="1"/>
  <c r="Z25" i="8" s="1"/>
  <c r="W24" i="8"/>
  <c r="AC24" i="8" s="1"/>
  <c r="U24" i="8"/>
  <c r="R24" i="8"/>
  <c r="P24" i="8"/>
  <c r="O24" i="8"/>
  <c r="K24" i="8"/>
  <c r="L24" i="8" s="1"/>
  <c r="J24" i="8"/>
  <c r="I24" i="8"/>
  <c r="H24" i="8"/>
  <c r="G24" i="8"/>
  <c r="F24" i="8"/>
  <c r="AC23" i="8"/>
  <c r="AB23" i="8"/>
  <c r="X23" i="8"/>
  <c r="V23" i="8"/>
  <c r="T23" i="8"/>
  <c r="M23" i="8"/>
  <c r="AA23" i="8" s="1"/>
  <c r="L23" i="8"/>
  <c r="AC22" i="8"/>
  <c r="AB22" i="8"/>
  <c r="Y22" i="8"/>
  <c r="X22" i="8"/>
  <c r="V22" i="8"/>
  <c r="T22" i="8"/>
  <c r="M22" i="8"/>
  <c r="L22" i="8"/>
  <c r="AC21" i="8"/>
  <c r="AB21" i="8"/>
  <c r="X21" i="8"/>
  <c r="V21" i="8"/>
  <c r="T21" i="8"/>
  <c r="L21" i="8"/>
  <c r="M21" i="8" s="1"/>
  <c r="AC20" i="8"/>
  <c r="AB20" i="8"/>
  <c r="X20" i="8"/>
  <c r="V20" i="8"/>
  <c r="T20" i="8"/>
  <c r="M20" i="8"/>
  <c r="L20" i="8"/>
  <c r="AC19" i="8"/>
  <c r="AB19" i="8"/>
  <c r="AA19" i="8"/>
  <c r="Y19" i="8"/>
  <c r="X19" i="8"/>
  <c r="V19" i="8"/>
  <c r="T19" i="8"/>
  <c r="S19" i="8"/>
  <c r="M19" i="8"/>
  <c r="Z19" i="8" s="1"/>
  <c r="L19" i="8"/>
  <c r="AC18" i="8"/>
  <c r="AB18" i="8"/>
  <c r="X18" i="8"/>
  <c r="V18" i="8"/>
  <c r="T18" i="8"/>
  <c r="L18" i="8"/>
  <c r="M18" i="8" s="1"/>
  <c r="Q18" i="8" s="1"/>
  <c r="AC17" i="8"/>
  <c r="AB17" i="8"/>
  <c r="X17" i="8"/>
  <c r="V17" i="8"/>
  <c r="T17" i="8"/>
  <c r="L17" i="8"/>
  <c r="M17" i="8" s="1"/>
  <c r="AC16" i="8"/>
  <c r="AB16" i="8"/>
  <c r="X16" i="8"/>
  <c r="X14" i="8" s="1"/>
  <c r="X13" i="8" s="1"/>
  <c r="V16" i="8"/>
  <c r="T16" i="8"/>
  <c r="S16" i="8"/>
  <c r="M16" i="8"/>
  <c r="L16" i="8"/>
  <c r="AC15" i="8"/>
  <c r="AB15" i="8"/>
  <c r="Z15" i="8"/>
  <c r="X15" i="8"/>
  <c r="V15" i="8"/>
  <c r="V14" i="8" s="1"/>
  <c r="V13" i="8" s="1"/>
  <c r="T15" i="8"/>
  <c r="T14" i="8" s="1"/>
  <c r="T13" i="8" s="1"/>
  <c r="L15" i="8"/>
  <c r="M15" i="8" s="1"/>
  <c r="Q15" i="8" s="1"/>
  <c r="W14" i="8"/>
  <c r="AC14" i="8" s="1"/>
  <c r="U14" i="8"/>
  <c r="R14" i="8"/>
  <c r="P14" i="8"/>
  <c r="O14" i="8"/>
  <c r="O13" i="8" s="1"/>
  <c r="O12" i="8" s="1"/>
  <c r="O11" i="8" s="1"/>
  <c r="O10" i="8" s="1"/>
  <c r="K14" i="8"/>
  <c r="K13" i="8" s="1"/>
  <c r="K12" i="8" s="1"/>
  <c r="K11" i="8" s="1"/>
  <c r="K10" i="8" s="1"/>
  <c r="J14" i="8"/>
  <c r="I14" i="8"/>
  <c r="L14" i="8" s="1"/>
  <c r="H14" i="8"/>
  <c r="H13" i="8" s="1"/>
  <c r="H12" i="8" s="1"/>
  <c r="H11" i="8" s="1"/>
  <c r="H10" i="8" s="1"/>
  <c r="G14" i="8"/>
  <c r="F14" i="8"/>
  <c r="F13" i="8" s="1"/>
  <c r="F12" i="8" s="1"/>
  <c r="F11" i="8" s="1"/>
  <c r="F10" i="8" s="1"/>
  <c r="U13" i="8"/>
  <c r="P13" i="8"/>
  <c r="J13" i="8"/>
  <c r="G13" i="8"/>
  <c r="X9" i="8"/>
  <c r="V9" i="8"/>
  <c r="T9" i="8"/>
  <c r="R9" i="8"/>
  <c r="P9" i="8"/>
  <c r="O9" i="8"/>
  <c r="K9" i="8"/>
  <c r="J9" i="8"/>
  <c r="I9" i="8"/>
  <c r="F13" i="7"/>
  <c r="F12" i="7" s="1"/>
  <c r="L13" i="7"/>
  <c r="L12" i="7" s="1"/>
  <c r="F14" i="7"/>
  <c r="G14" i="7"/>
  <c r="J14" i="7"/>
  <c r="K14" i="7"/>
  <c r="H15" i="7"/>
  <c r="L15" i="7"/>
  <c r="L14" i="7" s="1"/>
  <c r="F16" i="7"/>
  <c r="G16" i="7"/>
  <c r="G13" i="7" s="1"/>
  <c r="G12" i="7" s="1"/>
  <c r="H16" i="7"/>
  <c r="J16" i="7"/>
  <c r="K16" i="7"/>
  <c r="H17" i="7"/>
  <c r="L17" i="7"/>
  <c r="L16" i="7" s="1"/>
  <c r="G19" i="7"/>
  <c r="F20" i="7"/>
  <c r="G20" i="7"/>
  <c r="J20" i="7"/>
  <c r="K20" i="7"/>
  <c r="H21" i="7"/>
  <c r="H20" i="7" s="1"/>
  <c r="L21" i="7"/>
  <c r="M21" i="7"/>
  <c r="N21" i="7"/>
  <c r="H22" i="7"/>
  <c r="L22" i="7"/>
  <c r="L20" i="7" s="1"/>
  <c r="L19" i="7" s="1"/>
  <c r="M22" i="7"/>
  <c r="N22" i="7"/>
  <c r="H23" i="7"/>
  <c r="L23" i="7"/>
  <c r="M23" i="7"/>
  <c r="N23" i="7"/>
  <c r="F24" i="7"/>
  <c r="G24" i="7"/>
  <c r="J24" i="7"/>
  <c r="K24" i="7"/>
  <c r="H25" i="7"/>
  <c r="H24" i="7" s="1"/>
  <c r="L25" i="7"/>
  <c r="M25" i="7"/>
  <c r="N25" i="7"/>
  <c r="H26" i="7"/>
  <c r="L26" i="7"/>
  <c r="L24" i="7" s="1"/>
  <c r="M26" i="7"/>
  <c r="N26" i="7"/>
  <c r="F28" i="7"/>
  <c r="F27" i="7" s="1"/>
  <c r="G28" i="7"/>
  <c r="J28" i="7"/>
  <c r="K28" i="7"/>
  <c r="L28" i="7"/>
  <c r="H29" i="7"/>
  <c r="L29" i="7"/>
  <c r="M29" i="7"/>
  <c r="N29" i="7"/>
  <c r="H30" i="7"/>
  <c r="H28" i="7" s="1"/>
  <c r="M28" i="7" s="1"/>
  <c r="L30" i="7"/>
  <c r="M30" i="7"/>
  <c r="N30" i="7"/>
  <c r="F31" i="7"/>
  <c r="G31" i="7"/>
  <c r="J31" i="7"/>
  <c r="K31" i="7"/>
  <c r="L31" i="7"/>
  <c r="H32" i="7"/>
  <c r="L32" i="7"/>
  <c r="O32" i="7"/>
  <c r="H33" i="7"/>
  <c r="L33" i="7"/>
  <c r="O33" i="7"/>
  <c r="F34" i="7"/>
  <c r="G34" i="7"/>
  <c r="H34" i="7"/>
  <c r="J34" i="7"/>
  <c r="K34" i="7"/>
  <c r="L34" i="7"/>
  <c r="N34" i="7"/>
  <c r="H35" i="7"/>
  <c r="L35" i="7"/>
  <c r="M35" i="7"/>
  <c r="N35" i="7"/>
  <c r="F37" i="7"/>
  <c r="F36" i="7" s="1"/>
  <c r="F9" i="7" s="1"/>
  <c r="G37" i="7"/>
  <c r="G36" i="7" s="1"/>
  <c r="G9" i="7" s="1"/>
  <c r="F38" i="7"/>
  <c r="G38" i="7"/>
  <c r="J38" i="7"/>
  <c r="K38" i="7"/>
  <c r="K37" i="7" s="1"/>
  <c r="H39" i="7"/>
  <c r="L39" i="7"/>
  <c r="L38" i="7" s="1"/>
  <c r="L37" i="7" s="1"/>
  <c r="L36" i="7" s="1"/>
  <c r="L9" i="7" s="1"/>
  <c r="N39" i="7"/>
  <c r="O39" i="7"/>
  <c r="G44" i="7"/>
  <c r="J45" i="7"/>
  <c r="F46" i="7"/>
  <c r="F45" i="7" s="1"/>
  <c r="F44" i="7" s="1"/>
  <c r="G46" i="7"/>
  <c r="G45" i="7" s="1"/>
  <c r="J46" i="7"/>
  <c r="K46" i="7"/>
  <c r="L46" i="7"/>
  <c r="L45" i="7" s="1"/>
  <c r="L44" i="7" s="1"/>
  <c r="H47" i="7"/>
  <c r="L47" i="7"/>
  <c r="O47" i="7"/>
  <c r="F48" i="7"/>
  <c r="G48" i="7"/>
  <c r="F50" i="7"/>
  <c r="F49" i="7" s="1"/>
  <c r="G50" i="7"/>
  <c r="G49" i="7" s="1"/>
  <c r="J50" i="7"/>
  <c r="K50" i="7"/>
  <c r="H51" i="7"/>
  <c r="L51" i="7"/>
  <c r="L50" i="7" s="1"/>
  <c r="L49" i="7" s="1"/>
  <c r="L48" i="7" s="1"/>
  <c r="O51" i="7"/>
  <c r="F52" i="7"/>
  <c r="F54" i="7"/>
  <c r="F53" i="7" s="1"/>
  <c r="G54" i="7"/>
  <c r="G53" i="7" s="1"/>
  <c r="G52" i="7" s="1"/>
  <c r="J54" i="7"/>
  <c r="J53" i="7" s="1"/>
  <c r="K54" i="7"/>
  <c r="H55" i="7"/>
  <c r="L55" i="7"/>
  <c r="L54" i="7" s="1"/>
  <c r="L53" i="7" s="1"/>
  <c r="L52" i="7" s="1"/>
  <c r="O55" i="7"/>
  <c r="G56" i="7"/>
  <c r="J57" i="7"/>
  <c r="F58" i="7"/>
  <c r="F57" i="7" s="1"/>
  <c r="F56" i="7" s="1"/>
  <c r="G58" i="7"/>
  <c r="G57" i="7" s="1"/>
  <c r="J58" i="7"/>
  <c r="K58" i="7"/>
  <c r="L58" i="7"/>
  <c r="L57" i="7" s="1"/>
  <c r="L56" i="7" s="1"/>
  <c r="H59" i="7"/>
  <c r="L59" i="7"/>
  <c r="M59" i="7"/>
  <c r="O59" i="7"/>
  <c r="F60" i="7"/>
  <c r="K61" i="7"/>
  <c r="F62" i="7"/>
  <c r="F61" i="7" s="1"/>
  <c r="G62" i="7"/>
  <c r="G61" i="7" s="1"/>
  <c r="G60" i="7" s="1"/>
  <c r="J62" i="7"/>
  <c r="J61" i="7" s="1"/>
  <c r="K62" i="7"/>
  <c r="H63" i="7"/>
  <c r="L63" i="7"/>
  <c r="L62" i="7" s="1"/>
  <c r="L61" i="7" s="1"/>
  <c r="L60" i="7" s="1"/>
  <c r="M63" i="7"/>
  <c r="O63" i="7"/>
  <c r="L64" i="7"/>
  <c r="J65" i="7"/>
  <c r="F66" i="7"/>
  <c r="F65" i="7" s="1"/>
  <c r="F64" i="7" s="1"/>
  <c r="G66" i="7"/>
  <c r="G65" i="7" s="1"/>
  <c r="G64" i="7" s="1"/>
  <c r="J66" i="7"/>
  <c r="K66" i="7"/>
  <c r="H67" i="7"/>
  <c r="L67" i="7"/>
  <c r="L66" i="7" s="1"/>
  <c r="L65" i="7" s="1"/>
  <c r="M67" i="7"/>
  <c r="O67" i="7"/>
  <c r="J69" i="7"/>
  <c r="F70" i="7"/>
  <c r="F69" i="7" s="1"/>
  <c r="F68" i="7" s="1"/>
  <c r="G70" i="7"/>
  <c r="G69" i="7" s="1"/>
  <c r="G68" i="7" s="1"/>
  <c r="J70" i="7"/>
  <c r="K70" i="7"/>
  <c r="H71" i="7"/>
  <c r="L71" i="7"/>
  <c r="L70" i="7" s="1"/>
  <c r="L69" i="7" s="1"/>
  <c r="L68" i="7" s="1"/>
  <c r="O71" i="7"/>
  <c r="F74" i="7"/>
  <c r="F73" i="7" s="1"/>
  <c r="F72" i="7" s="1"/>
  <c r="G74" i="7"/>
  <c r="G73" i="7" s="1"/>
  <c r="G72" i="7" s="1"/>
  <c r="J74" i="7"/>
  <c r="J73" i="7" s="1"/>
  <c r="K74" i="7"/>
  <c r="H75" i="7"/>
  <c r="L75" i="7"/>
  <c r="L74" i="7" s="1"/>
  <c r="L73" i="7" s="1"/>
  <c r="L72" i="7" s="1"/>
  <c r="O75" i="7"/>
  <c r="G77" i="7"/>
  <c r="G76" i="7" s="1"/>
  <c r="F78" i="7"/>
  <c r="F77" i="7" s="1"/>
  <c r="F76" i="7" s="1"/>
  <c r="G78" i="7"/>
  <c r="J78" i="7"/>
  <c r="K78" i="7"/>
  <c r="O78" i="7"/>
  <c r="H79" i="7"/>
  <c r="L79" i="7"/>
  <c r="L78" i="7" s="1"/>
  <c r="L77" i="7" s="1"/>
  <c r="L76" i="7" s="1"/>
  <c r="O79" i="7"/>
  <c r="G80" i="7"/>
  <c r="L80" i="7"/>
  <c r="G81" i="7"/>
  <c r="F82" i="7"/>
  <c r="F81" i="7" s="1"/>
  <c r="F80" i="7" s="1"/>
  <c r="G82" i="7"/>
  <c r="J82" i="7"/>
  <c r="K82" i="7"/>
  <c r="O82" i="7"/>
  <c r="H83" i="7"/>
  <c r="L83" i="7"/>
  <c r="L82" i="7" s="1"/>
  <c r="L81" i="7" s="1"/>
  <c r="O83" i="7"/>
  <c r="F84" i="7"/>
  <c r="G85" i="7"/>
  <c r="G84" i="7" s="1"/>
  <c r="F86" i="7"/>
  <c r="F85" i="7" s="1"/>
  <c r="G86" i="7"/>
  <c r="J86" i="7"/>
  <c r="K86" i="7"/>
  <c r="O86" i="7"/>
  <c r="H87" i="7"/>
  <c r="L87" i="7"/>
  <c r="L86" i="7" s="1"/>
  <c r="L85" i="7" s="1"/>
  <c r="L84" i="7" s="1"/>
  <c r="O87" i="7"/>
  <c r="G88" i="7"/>
  <c r="L88" i="7"/>
  <c r="G89" i="7"/>
  <c r="F90" i="7"/>
  <c r="F89" i="7" s="1"/>
  <c r="F88" i="7" s="1"/>
  <c r="G90" i="7"/>
  <c r="J90" i="7"/>
  <c r="K90" i="7"/>
  <c r="O90" i="7"/>
  <c r="H91" i="7"/>
  <c r="L91" i="7"/>
  <c r="L90" i="7" s="1"/>
  <c r="L89" i="7" s="1"/>
  <c r="O91" i="7"/>
  <c r="F92" i="7"/>
  <c r="G93" i="7"/>
  <c r="G92" i="7" s="1"/>
  <c r="F94" i="7"/>
  <c r="F93" i="7" s="1"/>
  <c r="G94" i="7"/>
  <c r="J94" i="7"/>
  <c r="K94" i="7"/>
  <c r="O94" i="7"/>
  <c r="H95" i="7"/>
  <c r="L95" i="7"/>
  <c r="L94" i="7" s="1"/>
  <c r="L93" i="7" s="1"/>
  <c r="L92" i="7" s="1"/>
  <c r="O95" i="7"/>
  <c r="G96" i="7"/>
  <c r="L96" i="7"/>
  <c r="G97" i="7"/>
  <c r="F98" i="7"/>
  <c r="F97" i="7" s="1"/>
  <c r="F96" i="7" s="1"/>
  <c r="G98" i="7"/>
  <c r="J98" i="7"/>
  <c r="K98" i="7"/>
  <c r="H99" i="7"/>
  <c r="L99" i="7"/>
  <c r="L98" i="7" s="1"/>
  <c r="L97" i="7" s="1"/>
  <c r="O99" i="7"/>
  <c r="F100" i="7"/>
  <c r="G100" i="7"/>
  <c r="F101" i="7"/>
  <c r="G101" i="7"/>
  <c r="F102" i="7"/>
  <c r="G102" i="7"/>
  <c r="J102" i="7"/>
  <c r="K102" i="7"/>
  <c r="O102" i="7"/>
  <c r="H103" i="7"/>
  <c r="L103" i="7"/>
  <c r="L102" i="7" s="1"/>
  <c r="L101" i="7" s="1"/>
  <c r="L100" i="7" s="1"/>
  <c r="O103" i="7"/>
  <c r="G104" i="7"/>
  <c r="K104" i="7"/>
  <c r="G105" i="7"/>
  <c r="L105" i="7"/>
  <c r="L104" i="7" s="1"/>
  <c r="F106" i="7"/>
  <c r="F105" i="7" s="1"/>
  <c r="F104" i="7" s="1"/>
  <c r="G106" i="7"/>
  <c r="H106" i="7"/>
  <c r="J106" i="7"/>
  <c r="K106" i="7"/>
  <c r="K105" i="7" s="1"/>
  <c r="O106" i="7"/>
  <c r="H107" i="7"/>
  <c r="L107" i="7"/>
  <c r="L106" i="7" s="1"/>
  <c r="O107" i="7"/>
  <c r="G108" i="7"/>
  <c r="G109" i="7"/>
  <c r="J109" i="7"/>
  <c r="F110" i="7"/>
  <c r="F109" i="7" s="1"/>
  <c r="F108" i="7" s="1"/>
  <c r="G110" i="7"/>
  <c r="J110" i="7"/>
  <c r="K110" i="7"/>
  <c r="L110" i="7"/>
  <c r="L109" i="7" s="1"/>
  <c r="L108" i="7" s="1"/>
  <c r="H111" i="7"/>
  <c r="L111" i="7"/>
  <c r="O111" i="7"/>
  <c r="G112" i="7"/>
  <c r="G113" i="7"/>
  <c r="F114" i="7"/>
  <c r="F113" i="7" s="1"/>
  <c r="F112" i="7" s="1"/>
  <c r="G114" i="7"/>
  <c r="J114" i="7"/>
  <c r="K114" i="7"/>
  <c r="H115" i="7"/>
  <c r="L115" i="7"/>
  <c r="L114" i="7" s="1"/>
  <c r="L113" i="7" s="1"/>
  <c r="L112" i="7" s="1"/>
  <c r="O115" i="7"/>
  <c r="G116" i="7"/>
  <c r="G117" i="7"/>
  <c r="J117" i="7"/>
  <c r="F118" i="7"/>
  <c r="F117" i="7" s="1"/>
  <c r="F116" i="7" s="1"/>
  <c r="G118" i="7"/>
  <c r="J118" i="7"/>
  <c r="K118" i="7"/>
  <c r="L118" i="7"/>
  <c r="L117" i="7" s="1"/>
  <c r="L116" i="7" s="1"/>
  <c r="H119" i="7"/>
  <c r="L119" i="7"/>
  <c r="O119" i="7"/>
  <c r="G120" i="7"/>
  <c r="G121" i="7"/>
  <c r="F122" i="7"/>
  <c r="F121" i="7" s="1"/>
  <c r="F120" i="7" s="1"/>
  <c r="G122" i="7"/>
  <c r="J122" i="7"/>
  <c r="K122" i="7"/>
  <c r="H123" i="7"/>
  <c r="L123" i="7"/>
  <c r="L122" i="7" s="1"/>
  <c r="L121" i="7" s="1"/>
  <c r="L120" i="7" s="1"/>
  <c r="O123" i="7"/>
  <c r="G124" i="7"/>
  <c r="G125" i="7"/>
  <c r="J125" i="7"/>
  <c r="F126" i="7"/>
  <c r="F125" i="7" s="1"/>
  <c r="F124" i="7" s="1"/>
  <c r="G126" i="7"/>
  <c r="J126" i="7"/>
  <c r="K126" i="7"/>
  <c r="L126" i="7"/>
  <c r="L125" i="7" s="1"/>
  <c r="L124" i="7" s="1"/>
  <c r="H127" i="7"/>
  <c r="L127" i="7"/>
  <c r="O127" i="7"/>
  <c r="G128" i="7"/>
  <c r="G129" i="7"/>
  <c r="F130" i="7"/>
  <c r="F129" i="7" s="1"/>
  <c r="F128" i="7" s="1"/>
  <c r="G130" i="7"/>
  <c r="J130" i="7"/>
  <c r="K130" i="7"/>
  <c r="H131" i="7"/>
  <c r="L131" i="7"/>
  <c r="L130" i="7" s="1"/>
  <c r="L129" i="7" s="1"/>
  <c r="L128" i="7" s="1"/>
  <c r="O131" i="7"/>
  <c r="L132" i="7"/>
  <c r="J133" i="7"/>
  <c r="K133" i="7"/>
  <c r="F134" i="7"/>
  <c r="F133" i="7" s="1"/>
  <c r="F132" i="7" s="1"/>
  <c r="G134" i="7"/>
  <c r="G133" i="7" s="1"/>
  <c r="G132" i="7" s="1"/>
  <c r="H134" i="7"/>
  <c r="J134" i="7"/>
  <c r="K134" i="7"/>
  <c r="L134" i="7"/>
  <c r="L133" i="7" s="1"/>
  <c r="H135" i="7"/>
  <c r="L135" i="7"/>
  <c r="M135" i="7"/>
  <c r="N135" i="7"/>
  <c r="F136" i="7"/>
  <c r="K136" i="7"/>
  <c r="F137" i="7"/>
  <c r="G137" i="7"/>
  <c r="G136" i="7" s="1"/>
  <c r="K137" i="7"/>
  <c r="F138" i="7"/>
  <c r="G138" i="7"/>
  <c r="H138" i="7"/>
  <c r="J138" i="7"/>
  <c r="K138" i="7"/>
  <c r="O138" i="7"/>
  <c r="H139" i="7"/>
  <c r="L139" i="7"/>
  <c r="L138" i="7" s="1"/>
  <c r="L137" i="7" s="1"/>
  <c r="L136" i="7" s="1"/>
  <c r="O139" i="7"/>
  <c r="F140" i="7"/>
  <c r="J140" i="7"/>
  <c r="K140" i="7"/>
  <c r="L140" i="7"/>
  <c r="F141" i="7"/>
  <c r="K141" i="7"/>
  <c r="L141" i="7"/>
  <c r="F142" i="7"/>
  <c r="G142" i="7"/>
  <c r="G141" i="7" s="1"/>
  <c r="G140" i="7" s="1"/>
  <c r="H142" i="7"/>
  <c r="J142" i="7"/>
  <c r="J141" i="7" s="1"/>
  <c r="K142" i="7"/>
  <c r="O142" i="7"/>
  <c r="H143" i="7"/>
  <c r="L143" i="7"/>
  <c r="L142" i="7" s="1"/>
  <c r="O143" i="7"/>
  <c r="F145" i="7"/>
  <c r="F144" i="7" s="1"/>
  <c r="G145" i="7"/>
  <c r="G144" i="7" s="1"/>
  <c r="F146" i="7"/>
  <c r="G146" i="7"/>
  <c r="J146" i="7"/>
  <c r="J145" i="7" s="1"/>
  <c r="J144" i="7" s="1"/>
  <c r="K146" i="7"/>
  <c r="H147" i="7"/>
  <c r="M147" i="7" s="1"/>
  <c r="L147" i="7"/>
  <c r="L146" i="7" s="1"/>
  <c r="L145" i="7" s="1"/>
  <c r="L144" i="7" s="1"/>
  <c r="N147" i="7"/>
  <c r="F148" i="7"/>
  <c r="G148" i="7"/>
  <c r="H148" i="7"/>
  <c r="J148" i="7"/>
  <c r="K148" i="7"/>
  <c r="O148" i="7" s="1"/>
  <c r="L148" i="7"/>
  <c r="M148" i="7"/>
  <c r="H149" i="7"/>
  <c r="L149" i="7"/>
  <c r="M149" i="7"/>
  <c r="N149" i="7"/>
  <c r="O149" i="7"/>
  <c r="F152" i="7"/>
  <c r="F151" i="7" s="1"/>
  <c r="F150" i="7" s="1"/>
  <c r="G152" i="7"/>
  <c r="G151" i="7" s="1"/>
  <c r="G150" i="7" s="1"/>
  <c r="F153" i="7"/>
  <c r="G153" i="7"/>
  <c r="F154" i="7"/>
  <c r="G154" i="7"/>
  <c r="J154" i="7"/>
  <c r="K154" i="7"/>
  <c r="H155" i="7"/>
  <c r="L155" i="7"/>
  <c r="L154" i="7" s="1"/>
  <c r="L153" i="7" s="1"/>
  <c r="L152" i="7" s="1"/>
  <c r="L151" i="7" s="1"/>
  <c r="L150" i="7" s="1"/>
  <c r="O155" i="7"/>
  <c r="H162" i="7"/>
  <c r="J163" i="7"/>
  <c r="F164" i="7"/>
  <c r="F162" i="7" s="1"/>
  <c r="F160" i="7" s="1"/>
  <c r="G164" i="7"/>
  <c r="G162" i="7" s="1"/>
  <c r="G160" i="7" s="1"/>
  <c r="G158" i="7" s="1"/>
  <c r="G156" i="7" s="1"/>
  <c r="J164" i="7"/>
  <c r="J162" i="7" s="1"/>
  <c r="J160" i="7" s="1"/>
  <c r="K164" i="7"/>
  <c r="N164" i="7" s="1"/>
  <c r="L164" i="7"/>
  <c r="L162" i="7" s="1"/>
  <c r="L160" i="7" s="1"/>
  <c r="M164" i="7"/>
  <c r="H165" i="7"/>
  <c r="H164" i="7" s="1"/>
  <c r="L165" i="7"/>
  <c r="M165" i="7"/>
  <c r="N165" i="7"/>
  <c r="F166" i="7"/>
  <c r="F163" i="7" s="1"/>
  <c r="F161" i="7" s="1"/>
  <c r="F159" i="7" s="1"/>
  <c r="F157" i="7" s="1"/>
  <c r="G166" i="7"/>
  <c r="J166" i="7"/>
  <c r="K166" i="7"/>
  <c r="H167" i="7"/>
  <c r="L167" i="7"/>
  <c r="L166" i="7" s="1"/>
  <c r="O167" i="7"/>
  <c r="F168" i="7"/>
  <c r="G168" i="7"/>
  <c r="J168" i="7"/>
  <c r="K168" i="7"/>
  <c r="N168" i="7" s="1"/>
  <c r="L168" i="7"/>
  <c r="M168" i="7"/>
  <c r="H169" i="7"/>
  <c r="H168" i="7" s="1"/>
  <c r="L169" i="7"/>
  <c r="M169" i="7"/>
  <c r="N169" i="7"/>
  <c r="J170" i="7"/>
  <c r="K170" i="7"/>
  <c r="F171" i="7"/>
  <c r="F170" i="7" s="1"/>
  <c r="G171" i="7"/>
  <c r="G170" i="7" s="1"/>
  <c r="J171" i="7"/>
  <c r="K171" i="7"/>
  <c r="L171" i="7"/>
  <c r="L170" i="7" s="1"/>
  <c r="F172" i="7"/>
  <c r="G172" i="7"/>
  <c r="H172" i="7"/>
  <c r="N172" i="7" s="1"/>
  <c r="J172" i="7"/>
  <c r="K172" i="7"/>
  <c r="O172" i="7"/>
  <c r="H173" i="7"/>
  <c r="L173" i="7"/>
  <c r="L172" i="7" s="1"/>
  <c r="M173" i="7"/>
  <c r="N173" i="7"/>
  <c r="O173" i="7"/>
  <c r="G175" i="7"/>
  <c r="G174" i="7" s="1"/>
  <c r="F177" i="7"/>
  <c r="F176" i="7" s="1"/>
  <c r="F175" i="7" s="1"/>
  <c r="F174" i="7" s="1"/>
  <c r="J177" i="7"/>
  <c r="J176" i="7" s="1"/>
  <c r="K177" i="7"/>
  <c r="L177" i="7"/>
  <c r="L176" i="7" s="1"/>
  <c r="L175" i="7" s="1"/>
  <c r="L174" i="7" s="1"/>
  <c r="F178" i="7"/>
  <c r="G178" i="7"/>
  <c r="G177" i="7" s="1"/>
  <c r="G176" i="7" s="1"/>
  <c r="J178" i="7"/>
  <c r="K178" i="7"/>
  <c r="L178" i="7"/>
  <c r="H179" i="7"/>
  <c r="H178" i="7" s="1"/>
  <c r="L179" i="7"/>
  <c r="F180" i="7"/>
  <c r="G180" i="7"/>
  <c r="F181" i="7"/>
  <c r="G181" i="7"/>
  <c r="F182" i="7"/>
  <c r="G182" i="7"/>
  <c r="J182" i="7"/>
  <c r="K182" i="7"/>
  <c r="H183" i="7"/>
  <c r="L183" i="7"/>
  <c r="L182" i="7" s="1"/>
  <c r="L181" i="7" s="1"/>
  <c r="L180" i="7" s="1"/>
  <c r="O183" i="7"/>
  <c r="J186" i="7"/>
  <c r="K186" i="7"/>
  <c r="F187" i="7"/>
  <c r="F186" i="7" s="1"/>
  <c r="F185" i="7" s="1"/>
  <c r="F184" i="7" s="1"/>
  <c r="G187" i="7"/>
  <c r="G186" i="7" s="1"/>
  <c r="J187" i="7"/>
  <c r="K187" i="7"/>
  <c r="L187" i="7"/>
  <c r="L186" i="7" s="1"/>
  <c r="F188" i="7"/>
  <c r="G188" i="7"/>
  <c r="H188" i="7"/>
  <c r="J188" i="7"/>
  <c r="K188" i="7"/>
  <c r="N188" i="7"/>
  <c r="O188" i="7"/>
  <c r="H189" i="7"/>
  <c r="L189" i="7"/>
  <c r="L188" i="7" s="1"/>
  <c r="M189" i="7"/>
  <c r="N189" i="7"/>
  <c r="O189" i="7"/>
  <c r="J190" i="7"/>
  <c r="K190" i="7"/>
  <c r="F191" i="7"/>
  <c r="F190" i="7" s="1"/>
  <c r="G191" i="7"/>
  <c r="G190" i="7" s="1"/>
  <c r="J191" i="7"/>
  <c r="K191" i="7"/>
  <c r="F192" i="7"/>
  <c r="G192" i="7"/>
  <c r="H192" i="7"/>
  <c r="N192" i="7" s="1"/>
  <c r="J192" i="7"/>
  <c r="K192" i="7"/>
  <c r="O192" i="7"/>
  <c r="H193" i="7"/>
  <c r="L193" i="7"/>
  <c r="L192" i="7" s="1"/>
  <c r="L191" i="7" s="1"/>
  <c r="L190" i="7" s="1"/>
  <c r="M193" i="7"/>
  <c r="N193" i="7"/>
  <c r="O193" i="7"/>
  <c r="J199" i="7"/>
  <c r="K199" i="7"/>
  <c r="F200" i="7"/>
  <c r="F199" i="7" s="1"/>
  <c r="F198" i="7" s="1"/>
  <c r="G200" i="7"/>
  <c r="G199" i="7" s="1"/>
  <c r="G198" i="7" s="1"/>
  <c r="J200" i="7"/>
  <c r="K200" i="7"/>
  <c r="H201" i="7"/>
  <c r="H200" i="7" s="1"/>
  <c r="M200" i="7" s="1"/>
  <c r="L201" i="7"/>
  <c r="L200" i="7" s="1"/>
  <c r="L199" i="7" s="1"/>
  <c r="L198" i="7" s="1"/>
  <c r="L196" i="7" s="1"/>
  <c r="L194" i="7" s="1"/>
  <c r="M201" i="7"/>
  <c r="O201" i="7"/>
  <c r="F206" i="7"/>
  <c r="G206" i="7"/>
  <c r="G204" i="7" s="1"/>
  <c r="G202" i="7" s="1"/>
  <c r="J206" i="7"/>
  <c r="J204" i="7" s="1"/>
  <c r="J202" i="7" s="1"/>
  <c r="K206" i="7"/>
  <c r="N206" i="7" s="1"/>
  <c r="L206" i="7"/>
  <c r="L204" i="7" s="1"/>
  <c r="L202" i="7" s="1"/>
  <c r="M206" i="7"/>
  <c r="H207" i="7"/>
  <c r="H206" i="7" s="1"/>
  <c r="L207" i="7"/>
  <c r="M207" i="7"/>
  <c r="O207" i="7"/>
  <c r="F208" i="7"/>
  <c r="F205" i="7" s="1"/>
  <c r="F203" i="7" s="1"/>
  <c r="F197" i="7" s="1"/>
  <c r="F195" i="7" s="1"/>
  <c r="G208" i="7"/>
  <c r="G205" i="7" s="1"/>
  <c r="G203" i="7" s="1"/>
  <c r="G197" i="7" s="1"/>
  <c r="G195" i="7" s="1"/>
  <c r="J208" i="7"/>
  <c r="K208" i="7"/>
  <c r="L208" i="7"/>
  <c r="L205" i="7" s="1"/>
  <c r="L203" i="7" s="1"/>
  <c r="L197" i="7" s="1"/>
  <c r="L195" i="7" s="1"/>
  <c r="H209" i="7"/>
  <c r="L209" i="7"/>
  <c r="F210" i="7"/>
  <c r="G210" i="7"/>
  <c r="J210" i="7"/>
  <c r="K210" i="7"/>
  <c r="L210" i="7"/>
  <c r="H211" i="7"/>
  <c r="H210" i="7" s="1"/>
  <c r="H204" i="7" s="1"/>
  <c r="L211" i="7"/>
  <c r="M211" i="7"/>
  <c r="N211" i="7"/>
  <c r="F212" i="7"/>
  <c r="G212" i="7"/>
  <c r="J212" i="7"/>
  <c r="K212" i="7"/>
  <c r="H213" i="7"/>
  <c r="M213" i="7" s="1"/>
  <c r="L213" i="7"/>
  <c r="L212" i="7" s="1"/>
  <c r="J215" i="7"/>
  <c r="K215" i="7"/>
  <c r="F216" i="7"/>
  <c r="F215" i="7" s="1"/>
  <c r="F214" i="7" s="1"/>
  <c r="G216" i="7"/>
  <c r="G215" i="7" s="1"/>
  <c r="G214" i="7" s="1"/>
  <c r="J216" i="7"/>
  <c r="K216" i="7"/>
  <c r="N216" i="7" s="1"/>
  <c r="H217" i="7"/>
  <c r="H216" i="7" s="1"/>
  <c r="L217" i="7"/>
  <c r="L216" i="7" s="1"/>
  <c r="L215" i="7" s="1"/>
  <c r="L214" i="7" s="1"/>
  <c r="M217" i="7"/>
  <c r="O217" i="7"/>
  <c r="J219" i="7"/>
  <c r="K219" i="7"/>
  <c r="F220" i="7"/>
  <c r="F219" i="7" s="1"/>
  <c r="F218" i="7" s="1"/>
  <c r="G220" i="7"/>
  <c r="G219" i="7" s="1"/>
  <c r="G218" i="7" s="1"/>
  <c r="J220" i="7"/>
  <c r="K220" i="7"/>
  <c r="N220" i="7" s="1"/>
  <c r="L220" i="7"/>
  <c r="L219" i="7" s="1"/>
  <c r="L218" i="7" s="1"/>
  <c r="M220" i="7"/>
  <c r="H221" i="7"/>
  <c r="H220" i="7" s="1"/>
  <c r="L221" i="7"/>
  <c r="M221" i="7"/>
  <c r="O221" i="7"/>
  <c r="H12" i="10" l="1"/>
  <c r="G115" i="10"/>
  <c r="K13" i="10"/>
  <c r="K31" i="10"/>
  <c r="F29" i="10"/>
  <c r="F24" i="10" s="1"/>
  <c r="F9" i="10" s="1"/>
  <c r="F115" i="10" s="1"/>
  <c r="K38" i="10"/>
  <c r="H45" i="10"/>
  <c r="K47" i="10"/>
  <c r="K88" i="10"/>
  <c r="H87" i="10"/>
  <c r="K12" i="10"/>
  <c r="K17" i="10"/>
  <c r="H48" i="10"/>
  <c r="K50" i="10"/>
  <c r="K57" i="10"/>
  <c r="K97" i="10"/>
  <c r="J11" i="10"/>
  <c r="K27" i="10"/>
  <c r="J30" i="10"/>
  <c r="H81" i="10"/>
  <c r="K98" i="10"/>
  <c r="H97" i="10"/>
  <c r="K14" i="10"/>
  <c r="K28" i="10"/>
  <c r="H27" i="10"/>
  <c r="H31" i="10"/>
  <c r="K33" i="10"/>
  <c r="K36" i="10"/>
  <c r="H35" i="10"/>
  <c r="K40" i="10"/>
  <c r="K43" i="10"/>
  <c r="H42" i="10"/>
  <c r="K45" i="10"/>
  <c r="K111" i="10"/>
  <c r="K16" i="10"/>
  <c r="K48" i="10"/>
  <c r="K52" i="10"/>
  <c r="K55" i="10"/>
  <c r="H54" i="10"/>
  <c r="H60" i="10"/>
  <c r="K60" i="10" s="1"/>
  <c r="K62" i="10"/>
  <c r="K74" i="10"/>
  <c r="H73" i="10"/>
  <c r="K87" i="10"/>
  <c r="K112" i="10"/>
  <c r="H111" i="10"/>
  <c r="H113" i="10"/>
  <c r="H77" i="9"/>
  <c r="K81" i="9"/>
  <c r="O82" i="9"/>
  <c r="M54" i="9"/>
  <c r="M66" i="9"/>
  <c r="J128" i="9"/>
  <c r="O49" i="9"/>
  <c r="O53" i="9"/>
  <c r="H73" i="9"/>
  <c r="N77" i="9"/>
  <c r="K76" i="9"/>
  <c r="K85" i="9"/>
  <c r="O86" i="9"/>
  <c r="J120" i="9"/>
  <c r="G11" i="9"/>
  <c r="G10" i="9" s="1"/>
  <c r="G222" i="9" s="1"/>
  <c r="N14" i="9"/>
  <c r="J27" i="9"/>
  <c r="H65" i="9"/>
  <c r="K68" i="9"/>
  <c r="O31" i="9"/>
  <c r="M46" i="9"/>
  <c r="M50" i="9"/>
  <c r="M62" i="9"/>
  <c r="N107" i="9"/>
  <c r="H106" i="9"/>
  <c r="N106" i="9" s="1"/>
  <c r="M107" i="9"/>
  <c r="O16" i="9"/>
  <c r="G19" i="9"/>
  <c r="G18" i="9" s="1"/>
  <c r="L27" i="9"/>
  <c r="L18" i="9" s="1"/>
  <c r="L11" i="9" s="1"/>
  <c r="L10" i="9" s="1"/>
  <c r="N32" i="9"/>
  <c r="H31" i="9"/>
  <c r="M32" i="9"/>
  <c r="H9" i="9"/>
  <c r="L43" i="9"/>
  <c r="L42" i="9" s="1"/>
  <c r="M74" i="9"/>
  <c r="J97" i="9"/>
  <c r="J36" i="9"/>
  <c r="M37" i="9"/>
  <c r="O130" i="9"/>
  <c r="K129" i="9"/>
  <c r="O20" i="9"/>
  <c r="K19" i="9"/>
  <c r="N20" i="9"/>
  <c r="N28" i="9"/>
  <c r="K27" i="9"/>
  <c r="N33" i="9"/>
  <c r="M33" i="9"/>
  <c r="O37" i="9"/>
  <c r="H45" i="9"/>
  <c r="H49" i="9"/>
  <c r="H53" i="9"/>
  <c r="H57" i="9"/>
  <c r="H61" i="9"/>
  <c r="N95" i="9"/>
  <c r="H94" i="9"/>
  <c r="M95" i="9"/>
  <c r="G43" i="9"/>
  <c r="G42" i="9" s="1"/>
  <c r="G40" i="9" s="1"/>
  <c r="M58" i="9"/>
  <c r="M78" i="9"/>
  <c r="N46" i="9"/>
  <c r="N50" i="9"/>
  <c r="N54" i="9"/>
  <c r="N58" i="9"/>
  <c r="N62" i="9"/>
  <c r="N66" i="9"/>
  <c r="H69" i="9"/>
  <c r="K72" i="9"/>
  <c r="N78" i="9"/>
  <c r="J109" i="9"/>
  <c r="O146" i="9"/>
  <c r="N146" i="9"/>
  <c r="K145" i="9"/>
  <c r="M134" i="9"/>
  <c r="N91" i="9"/>
  <c r="H90" i="9"/>
  <c r="M91" i="9"/>
  <c r="N131" i="9"/>
  <c r="H130" i="9"/>
  <c r="N130" i="9" s="1"/>
  <c r="M131" i="9"/>
  <c r="J13" i="9"/>
  <c r="H16" i="9"/>
  <c r="J18" i="9"/>
  <c r="K36" i="9"/>
  <c r="N83" i="9"/>
  <c r="H82" i="9"/>
  <c r="M83" i="9"/>
  <c r="N87" i="9"/>
  <c r="H86" i="9"/>
  <c r="N86" i="9" s="1"/>
  <c r="M87" i="9"/>
  <c r="N94" i="9"/>
  <c r="K93" i="9"/>
  <c r="K105" i="9"/>
  <c r="N139" i="9"/>
  <c r="H138" i="9"/>
  <c r="N138" i="9" s="1"/>
  <c r="M139" i="9"/>
  <c r="J180" i="9"/>
  <c r="O198" i="9"/>
  <c r="M208" i="9"/>
  <c r="H205" i="9"/>
  <c r="N208" i="9"/>
  <c r="N24" i="9"/>
  <c r="K97" i="9"/>
  <c r="K109" i="9"/>
  <c r="N38" i="9"/>
  <c r="M94" i="9"/>
  <c r="J93" i="9"/>
  <c r="O134" i="9"/>
  <c r="N134" i="9"/>
  <c r="K133" i="9"/>
  <c r="L145" i="9"/>
  <c r="L144" i="9" s="1"/>
  <c r="K13" i="9"/>
  <c r="M15" i="9"/>
  <c r="N37" i="9"/>
  <c r="J45" i="9"/>
  <c r="J49" i="9"/>
  <c r="J53" i="9"/>
  <c r="J57" i="9"/>
  <c r="J61" i="9"/>
  <c r="O61" i="9" s="1"/>
  <c r="J65" i="9"/>
  <c r="O65" i="9" s="1"/>
  <c r="J69" i="9"/>
  <c r="O69" i="9" s="1"/>
  <c r="J73" i="9"/>
  <c r="O73" i="9" s="1"/>
  <c r="J77" i="9"/>
  <c r="M90" i="9"/>
  <c r="J89" i="9"/>
  <c r="N99" i="9"/>
  <c r="H98" i="9"/>
  <c r="M99" i="9"/>
  <c r="J101" i="9"/>
  <c r="N111" i="9"/>
  <c r="H110" i="9"/>
  <c r="M111" i="9"/>
  <c r="J113" i="9"/>
  <c r="N119" i="9"/>
  <c r="M119" i="9"/>
  <c r="H118" i="9"/>
  <c r="O122" i="9"/>
  <c r="K121" i="9"/>
  <c r="J133" i="9"/>
  <c r="J140" i="9"/>
  <c r="O142" i="9"/>
  <c r="K141" i="9"/>
  <c r="O163" i="9"/>
  <c r="K161" i="9"/>
  <c r="J171" i="9"/>
  <c r="M178" i="9"/>
  <c r="H177" i="9"/>
  <c r="M210" i="9"/>
  <c r="J204" i="9"/>
  <c r="N143" i="9"/>
  <c r="H142" i="9"/>
  <c r="M143" i="9"/>
  <c r="M160" i="9"/>
  <c r="N103" i="9"/>
  <c r="H102" i="9"/>
  <c r="M103" i="9"/>
  <c r="J105" i="9"/>
  <c r="N115" i="9"/>
  <c r="H114" i="9"/>
  <c r="M115" i="9"/>
  <c r="O118" i="9"/>
  <c r="K117" i="9"/>
  <c r="J144" i="9"/>
  <c r="H186" i="9"/>
  <c r="H14" i="9"/>
  <c r="M14" i="9" s="1"/>
  <c r="N79" i="9"/>
  <c r="J81" i="9"/>
  <c r="M86" i="9"/>
  <c r="J85" i="9"/>
  <c r="N90" i="9"/>
  <c r="K89" i="9"/>
  <c r="O94" i="9"/>
  <c r="N102" i="9"/>
  <c r="K101" i="9"/>
  <c r="O106" i="9"/>
  <c r="K113" i="9"/>
  <c r="N127" i="9"/>
  <c r="H126" i="9"/>
  <c r="M127" i="9"/>
  <c r="M154" i="9"/>
  <c r="J153" i="9"/>
  <c r="O172" i="9"/>
  <c r="N172" i="9"/>
  <c r="K171" i="9"/>
  <c r="M191" i="9"/>
  <c r="J190" i="9"/>
  <c r="M138" i="9"/>
  <c r="O154" i="9"/>
  <c r="K153" i="9"/>
  <c r="G158" i="9"/>
  <c r="G156" i="9" s="1"/>
  <c r="H163" i="9"/>
  <c r="N166" i="9"/>
  <c r="N169" i="9"/>
  <c r="H168" i="9"/>
  <c r="M169" i="9"/>
  <c r="O180" i="9"/>
  <c r="M187" i="9"/>
  <c r="J186" i="9"/>
  <c r="G196" i="9"/>
  <c r="G194" i="9" s="1"/>
  <c r="N123" i="9"/>
  <c r="H122" i="9"/>
  <c r="M123" i="9"/>
  <c r="J125" i="9"/>
  <c r="O126" i="9"/>
  <c r="K125" i="9"/>
  <c r="N135" i="9"/>
  <c r="H134" i="9"/>
  <c r="M135" i="9"/>
  <c r="J137" i="9"/>
  <c r="O138" i="9"/>
  <c r="K137" i="9"/>
  <c r="N147" i="9"/>
  <c r="H146" i="9"/>
  <c r="M147" i="9"/>
  <c r="L158" i="9"/>
  <c r="L156" i="9" s="1"/>
  <c r="H190" i="9"/>
  <c r="J203" i="9"/>
  <c r="M205" i="9"/>
  <c r="M216" i="9"/>
  <c r="H215" i="9"/>
  <c r="J116" i="9"/>
  <c r="M118" i="9"/>
  <c r="F145" i="9"/>
  <c r="F144" i="9" s="1"/>
  <c r="F43" i="9" s="1"/>
  <c r="F42" i="9" s="1"/>
  <c r="F40" i="9" s="1"/>
  <c r="F222" i="9" s="1"/>
  <c r="N155" i="9"/>
  <c r="H154" i="9"/>
  <c r="M155" i="9"/>
  <c r="J161" i="9"/>
  <c r="M163" i="9"/>
  <c r="O218" i="9"/>
  <c r="O164" i="9"/>
  <c r="K162" i="9"/>
  <c r="N164" i="9"/>
  <c r="N173" i="9"/>
  <c r="H172" i="9"/>
  <c r="M173" i="9"/>
  <c r="J175" i="9"/>
  <c r="L175" i="9"/>
  <c r="L174" i="9" s="1"/>
  <c r="O187" i="9"/>
  <c r="N187" i="9"/>
  <c r="K186" i="9"/>
  <c r="O191" i="9"/>
  <c r="N191" i="9"/>
  <c r="K190" i="9"/>
  <c r="M200" i="9"/>
  <c r="H199" i="9"/>
  <c r="O205" i="9"/>
  <c r="K203" i="9"/>
  <c r="N205" i="9"/>
  <c r="M168" i="9"/>
  <c r="O176" i="9"/>
  <c r="K175" i="9"/>
  <c r="M182" i="9"/>
  <c r="H181" i="9"/>
  <c r="O214" i="9"/>
  <c r="N220" i="9"/>
  <c r="O168" i="9"/>
  <c r="N168" i="9"/>
  <c r="F175" i="9"/>
  <c r="F174" i="9" s="1"/>
  <c r="O181" i="9"/>
  <c r="H218" i="9"/>
  <c r="N218" i="9" s="1"/>
  <c r="N177" i="9"/>
  <c r="N181" i="9"/>
  <c r="N188" i="9"/>
  <c r="N192" i="9"/>
  <c r="N199" i="9"/>
  <c r="N206" i="9"/>
  <c r="M211" i="9"/>
  <c r="N215" i="9"/>
  <c r="N219" i="9"/>
  <c r="K204" i="9"/>
  <c r="N211" i="9"/>
  <c r="Z30" i="8"/>
  <c r="Q30" i="8"/>
  <c r="Y30" i="8"/>
  <c r="S30" i="8"/>
  <c r="AA30" i="8"/>
  <c r="AA48" i="8"/>
  <c r="Y48" i="8"/>
  <c r="Z17" i="8"/>
  <c r="Y17" i="8"/>
  <c r="S17" i="8"/>
  <c r="Q17" i="8"/>
  <c r="M14" i="8"/>
  <c r="AA17" i="8"/>
  <c r="Q39" i="8"/>
  <c r="S39" i="8"/>
  <c r="AA39" i="8"/>
  <c r="Y39" i="8"/>
  <c r="AA21" i="8"/>
  <c r="S21" i="8"/>
  <c r="AA36" i="8"/>
  <c r="S36" i="8"/>
  <c r="Z53" i="8"/>
  <c r="Q53" i="8"/>
  <c r="Y53" i="8"/>
  <c r="AB55" i="8"/>
  <c r="V60" i="8"/>
  <c r="W87" i="8"/>
  <c r="Z21" i="8"/>
  <c r="AA29" i="8"/>
  <c r="S29" i="8"/>
  <c r="Z29" i="8"/>
  <c r="Q29" i="8"/>
  <c r="Z36" i="8"/>
  <c r="AC44" i="8"/>
  <c r="AA46" i="8"/>
  <c r="S46" i="8"/>
  <c r="Z46" i="8"/>
  <c r="Q46" i="8"/>
  <c r="AB48" i="8"/>
  <c r="Z48" i="8"/>
  <c r="Q49" i="8"/>
  <c r="S53" i="8"/>
  <c r="Z54" i="8"/>
  <c r="Q54" i="8"/>
  <c r="Y54" i="8"/>
  <c r="AC43" i="8"/>
  <c r="AA63" i="8"/>
  <c r="X73" i="8"/>
  <c r="V73" i="8"/>
  <c r="AA86" i="8"/>
  <c r="S86" i="8"/>
  <c r="Z86" i="8"/>
  <c r="Q86" i="8"/>
  <c r="R88" i="8"/>
  <c r="L98" i="8"/>
  <c r="G97" i="8"/>
  <c r="V119" i="8"/>
  <c r="V117" i="8" s="1"/>
  <c r="V114" i="8" s="1"/>
  <c r="H9" i="8"/>
  <c r="I13" i="8"/>
  <c r="I12" i="8" s="1"/>
  <c r="I11" i="8" s="1"/>
  <c r="I10" i="8" s="1"/>
  <c r="Y20" i="8"/>
  <c r="Z20" i="8"/>
  <c r="Q21" i="8"/>
  <c r="Z23" i="8"/>
  <c r="Q23" i="8"/>
  <c r="Y23" i="8"/>
  <c r="Y24" i="8"/>
  <c r="Y25" i="8"/>
  <c r="M24" i="8"/>
  <c r="AA25" i="8"/>
  <c r="S25" i="8"/>
  <c r="AA28" i="8"/>
  <c r="S28" i="8"/>
  <c r="Y28" i="8"/>
  <c r="X32" i="8"/>
  <c r="X12" i="8" s="1"/>
  <c r="X11" i="8" s="1"/>
  <c r="M33" i="8"/>
  <c r="Y35" i="8"/>
  <c r="Z35" i="8"/>
  <c r="Q36" i="8"/>
  <c r="Z38" i="8"/>
  <c r="Q38" i="8"/>
  <c r="Y38" i="8"/>
  <c r="AA47" i="8"/>
  <c r="S47" i="8"/>
  <c r="Z47" i="8"/>
  <c r="Q47" i="8"/>
  <c r="Q44" i="8" s="1"/>
  <c r="AA50" i="8"/>
  <c r="S50" i="8"/>
  <c r="Z50" i="8"/>
  <c r="Q50" i="8"/>
  <c r="Y62" i="8"/>
  <c r="AA62" i="8"/>
  <c r="S62" i="8"/>
  <c r="S61" i="8" s="1"/>
  <c r="X60" i="8"/>
  <c r="Y67" i="8"/>
  <c r="AA67" i="8"/>
  <c r="S67" i="8"/>
  <c r="M69" i="8"/>
  <c r="AA71" i="8"/>
  <c r="S71" i="8"/>
  <c r="Z71" i="8"/>
  <c r="Q71" i="8"/>
  <c r="Y71" i="8"/>
  <c r="AA72" i="8"/>
  <c r="S72" i="8"/>
  <c r="Z72" i="8"/>
  <c r="Q72" i="8"/>
  <c r="Y72" i="8"/>
  <c r="AA78" i="8"/>
  <c r="S78" i="8"/>
  <c r="Z78" i="8"/>
  <c r="Q78" i="8"/>
  <c r="Y78" i="8"/>
  <c r="AA79" i="8"/>
  <c r="S79" i="8"/>
  <c r="Z79" i="8"/>
  <c r="Q79" i="8"/>
  <c r="Y79" i="8"/>
  <c r="AA95" i="8"/>
  <c r="S95" i="8"/>
  <c r="Z95" i="8"/>
  <c r="Q95" i="8"/>
  <c r="Y95" i="8"/>
  <c r="Y96" i="8"/>
  <c r="S96" i="8"/>
  <c r="AA96" i="8"/>
  <c r="Q96" i="8"/>
  <c r="Z96" i="8"/>
  <c r="M99" i="8"/>
  <c r="F98" i="8"/>
  <c r="F97" i="8" s="1"/>
  <c r="Z135" i="8"/>
  <c r="M134" i="8"/>
  <c r="Y135" i="8"/>
  <c r="AA135" i="8"/>
  <c r="S135" i="8"/>
  <c r="S134" i="8" s="1"/>
  <c r="S131" i="8" s="1"/>
  <c r="S129" i="8" s="1"/>
  <c r="G152" i="8"/>
  <c r="L152" i="8" s="1"/>
  <c r="W13" i="8"/>
  <c r="Y14" i="8"/>
  <c r="AA14" i="8"/>
  <c r="V12" i="8"/>
  <c r="V11" i="8" s="1"/>
  <c r="Q20" i="8"/>
  <c r="AA20" i="8"/>
  <c r="S23" i="8"/>
  <c r="Z24" i="8"/>
  <c r="AB24" i="8"/>
  <c r="Q25" i="8"/>
  <c r="Z28" i="8"/>
  <c r="L32" i="8"/>
  <c r="L33" i="8"/>
  <c r="Q35" i="8"/>
  <c r="AA35" i="8"/>
  <c r="S38" i="8"/>
  <c r="Y58" i="8"/>
  <c r="AA58" i="8"/>
  <c r="S58" i="8"/>
  <c r="Q62" i="8"/>
  <c r="Q61" i="8" s="1"/>
  <c r="Q67" i="8"/>
  <c r="Y68" i="8"/>
  <c r="AA68" i="8"/>
  <c r="S68" i="8"/>
  <c r="L90" i="8"/>
  <c r="J89" i="8"/>
  <c r="J88" i="8" s="1"/>
  <c r="Z110" i="8"/>
  <c r="Q110" i="8"/>
  <c r="Q109" i="8" s="1"/>
  <c r="Q108" i="8" s="1"/>
  <c r="Q107" i="8" s="1"/>
  <c r="Q105" i="8" s="1"/>
  <c r="M109" i="8"/>
  <c r="Y110" i="8"/>
  <c r="S110" i="8"/>
  <c r="S109" i="8" s="1"/>
  <c r="S108" i="8" s="1"/>
  <c r="S107" i="8" s="1"/>
  <c r="S105" i="8" s="1"/>
  <c r="AA110" i="8"/>
  <c r="Y112" i="8"/>
  <c r="M111" i="8"/>
  <c r="S112" i="8"/>
  <c r="S111" i="8" s="1"/>
  <c r="S106" i="8" s="1"/>
  <c r="S104" i="8" s="1"/>
  <c r="AA112" i="8"/>
  <c r="Q112" i="8"/>
  <c r="Q111" i="8" s="1"/>
  <c r="Q106" i="8" s="1"/>
  <c r="Q104" i="8" s="1"/>
  <c r="Y18" i="8"/>
  <c r="AA18" i="8"/>
  <c r="S18" i="8"/>
  <c r="Y31" i="8"/>
  <c r="AA31" i="8"/>
  <c r="S31" i="8"/>
  <c r="Y36" i="8"/>
  <c r="Z66" i="8"/>
  <c r="Q66" i="8"/>
  <c r="Y66" i="8"/>
  <c r="Y76" i="8"/>
  <c r="AA76" i="8"/>
  <c r="S76" i="8"/>
  <c r="L128" i="8"/>
  <c r="G12" i="8"/>
  <c r="U12" i="8"/>
  <c r="Z16" i="8"/>
  <c r="Q16" i="8"/>
  <c r="Q14" i="8" s="1"/>
  <c r="Q13" i="8" s="1"/>
  <c r="Y16" i="8"/>
  <c r="S20" i="8"/>
  <c r="T24" i="8"/>
  <c r="T12" i="8" s="1"/>
  <c r="T11" i="8" s="1"/>
  <c r="T10" i="8" s="1"/>
  <c r="Y27" i="8"/>
  <c r="Z27" i="8"/>
  <c r="Q28" i="8"/>
  <c r="P12" i="8"/>
  <c r="P11" i="8" s="1"/>
  <c r="P10" i="8" s="1"/>
  <c r="P322" i="8" s="1"/>
  <c r="AA33" i="8"/>
  <c r="S35" i="8"/>
  <c r="G43" i="8"/>
  <c r="AB43" i="8"/>
  <c r="X48" i="8"/>
  <c r="X43" i="8" s="1"/>
  <c r="X42" i="8" s="1"/>
  <c r="X41" i="8" s="1"/>
  <c r="Y56" i="8"/>
  <c r="M55" i="8"/>
  <c r="AA56" i="8"/>
  <c r="S56" i="8"/>
  <c r="S55" i="8" s="1"/>
  <c r="Q58" i="8"/>
  <c r="L60" i="8"/>
  <c r="M61" i="8"/>
  <c r="Z64" i="8"/>
  <c r="Q64" i="8"/>
  <c r="Q63" i="8" s="1"/>
  <c r="Y64" i="8"/>
  <c r="M63" i="8"/>
  <c r="Q68" i="8"/>
  <c r="Z75" i="8"/>
  <c r="Q75" i="8"/>
  <c r="Y75" i="8"/>
  <c r="M73" i="8"/>
  <c r="Z84" i="8"/>
  <c r="Q84" i="8"/>
  <c r="Y84" i="8"/>
  <c r="M80" i="8"/>
  <c r="AA80" i="8" s="1"/>
  <c r="M94" i="8"/>
  <c r="Z100" i="8"/>
  <c r="Q100" i="8"/>
  <c r="S100" i="8"/>
  <c r="AA100" i="8"/>
  <c r="Z163" i="8"/>
  <c r="Q163" i="8"/>
  <c r="Q162" i="8" s="1"/>
  <c r="Q161" i="8" s="1"/>
  <c r="Q160" i="8" s="1"/>
  <c r="Y163" i="8"/>
  <c r="S163" i="8"/>
  <c r="S162" i="8" s="1"/>
  <c r="S161" i="8" s="1"/>
  <c r="S160" i="8" s="1"/>
  <c r="M162" i="8"/>
  <c r="AA163" i="8"/>
  <c r="Y21" i="8"/>
  <c r="X39" i="8"/>
  <c r="Z39" i="8"/>
  <c r="AA49" i="8"/>
  <c r="S49" i="8"/>
  <c r="Y49" i="8"/>
  <c r="J60" i="8"/>
  <c r="J42" i="8" s="1"/>
  <c r="J41" i="8" s="1"/>
  <c r="J10" i="8" s="1"/>
  <c r="L63" i="8"/>
  <c r="Y65" i="8"/>
  <c r="AA65" i="8"/>
  <c r="S65" i="8"/>
  <c r="AA91" i="8"/>
  <c r="S91" i="8"/>
  <c r="S90" i="8" s="1"/>
  <c r="S89" i="8" s="1"/>
  <c r="Z91" i="8"/>
  <c r="Q91" i="8"/>
  <c r="Q90" i="8" s="1"/>
  <c r="Q89" i="8" s="1"/>
  <c r="M90" i="8"/>
  <c r="Y91" i="8"/>
  <c r="W9" i="8"/>
  <c r="R13" i="8"/>
  <c r="AB14" i="8"/>
  <c r="AA15" i="8"/>
  <c r="S15" i="8"/>
  <c r="Y15" i="8"/>
  <c r="AA16" i="8"/>
  <c r="Z18" i="8"/>
  <c r="AA22" i="8"/>
  <c r="S22" i="8"/>
  <c r="Z22" i="8"/>
  <c r="Q22" i="8"/>
  <c r="V24" i="8"/>
  <c r="Q27" i="8"/>
  <c r="AA27" i="8"/>
  <c r="Z31" i="8"/>
  <c r="S33" i="8"/>
  <c r="S32" i="8" s="1"/>
  <c r="AA37" i="8"/>
  <c r="S37" i="8"/>
  <c r="Z37" i="8"/>
  <c r="Q37" i="8"/>
  <c r="S40" i="8"/>
  <c r="U42" i="8"/>
  <c r="M44" i="8"/>
  <c r="AB44" i="8"/>
  <c r="AA45" i="8"/>
  <c r="S45" i="8"/>
  <c r="S44" i="8" s="1"/>
  <c r="Y45" i="8"/>
  <c r="Z49" i="8"/>
  <c r="V48" i="8"/>
  <c r="V43" i="8" s="1"/>
  <c r="V42" i="8" s="1"/>
  <c r="V41" i="8" s="1"/>
  <c r="AA51" i="8"/>
  <c r="S51" i="8"/>
  <c r="Z51" i="8"/>
  <c r="Q51" i="8"/>
  <c r="Y51" i="8"/>
  <c r="Z52" i="8"/>
  <c r="Q52" i="8"/>
  <c r="Y52" i="8"/>
  <c r="AA53" i="8"/>
  <c r="R42" i="8"/>
  <c r="Q56" i="8"/>
  <c r="Z63" i="8"/>
  <c r="S64" i="8"/>
  <c r="S63" i="8" s="1"/>
  <c r="Z65" i="8"/>
  <c r="AA66" i="8"/>
  <c r="S69" i="8"/>
  <c r="S75" i="8"/>
  <c r="Z76" i="8"/>
  <c r="S84" i="8"/>
  <c r="Z85" i="8"/>
  <c r="Q85" i="8"/>
  <c r="Y85" i="8"/>
  <c r="G92" i="8"/>
  <c r="L92" i="8" s="1"/>
  <c r="R105" i="8"/>
  <c r="K113" i="8"/>
  <c r="K322" i="8" s="1"/>
  <c r="R124" i="8"/>
  <c r="R130" i="8"/>
  <c r="Z159" i="8"/>
  <c r="Q159" i="8"/>
  <c r="Q158" i="8" s="1"/>
  <c r="Q157" i="8" s="1"/>
  <c r="Q156" i="8" s="1"/>
  <c r="Y159" i="8"/>
  <c r="M158" i="8"/>
  <c r="AA159" i="8"/>
  <c r="S159" i="8"/>
  <c r="S158" i="8" s="1"/>
  <c r="S157" i="8" s="1"/>
  <c r="S156" i="8" s="1"/>
  <c r="Q19" i="8"/>
  <c r="Q26" i="8"/>
  <c r="Q34" i="8"/>
  <c r="Q33" i="8" s="1"/>
  <c r="Q32" i="8" s="1"/>
  <c r="Q57" i="8"/>
  <c r="Q59" i="8"/>
  <c r="AC63" i="8"/>
  <c r="Q70" i="8"/>
  <c r="Q69" i="8" s="1"/>
  <c r="Q77" i="8"/>
  <c r="U89" i="8"/>
  <c r="Z94" i="8"/>
  <c r="AB98" i="8"/>
  <c r="U97" i="8"/>
  <c r="U101" i="8"/>
  <c r="Z101" i="8" s="1"/>
  <c r="Z102" i="8"/>
  <c r="Y103" i="8"/>
  <c r="AA103" i="8"/>
  <c r="S103" i="8"/>
  <c r="S102" i="8" s="1"/>
  <c r="S101" i="8" s="1"/>
  <c r="W108" i="8"/>
  <c r="AA109" i="8"/>
  <c r="O119" i="8"/>
  <c r="O117" i="8" s="1"/>
  <c r="O114" i="8" s="1"/>
  <c r="G120" i="8"/>
  <c r="L121" i="8"/>
  <c r="X119" i="8"/>
  <c r="X117" i="8" s="1"/>
  <c r="X114" i="8" s="1"/>
  <c r="W129" i="8"/>
  <c r="AA133" i="8"/>
  <c r="S133" i="8"/>
  <c r="S132" i="8" s="1"/>
  <c r="S130" i="8" s="1"/>
  <c r="S128" i="8" s="1"/>
  <c r="Z133" i="8"/>
  <c r="M132" i="8"/>
  <c r="Y132" i="8" s="1"/>
  <c r="AB131" i="8"/>
  <c r="Z143" i="8"/>
  <c r="Q143" i="8"/>
  <c r="Q142" i="8" s="1"/>
  <c r="Q141" i="8" s="1"/>
  <c r="Q140" i="8" s="1"/>
  <c r="Y143" i="8"/>
  <c r="M142" i="8"/>
  <c r="R145" i="8"/>
  <c r="L166" i="8"/>
  <c r="G165" i="8"/>
  <c r="AC55" i="8"/>
  <c r="F118" i="8"/>
  <c r="F116" i="8" s="1"/>
  <c r="F113" i="8" s="1"/>
  <c r="U128" i="8"/>
  <c r="Y138" i="8"/>
  <c r="R137" i="8"/>
  <c r="AA139" i="8"/>
  <c r="S139" i="8"/>
  <c r="S138" i="8" s="1"/>
  <c r="S137" i="8" s="1"/>
  <c r="S136" i="8" s="1"/>
  <c r="Z139" i="8"/>
  <c r="Q139" i="8"/>
  <c r="Q138" i="8" s="1"/>
  <c r="Q137" i="8" s="1"/>
  <c r="Q136" i="8" s="1"/>
  <c r="Y139" i="8"/>
  <c r="M138" i="8"/>
  <c r="Y142" i="8"/>
  <c r="AA147" i="8"/>
  <c r="S147" i="8"/>
  <c r="S146" i="8" s="1"/>
  <c r="S145" i="8" s="1"/>
  <c r="S144" i="8" s="1"/>
  <c r="Z147" i="8"/>
  <c r="Q147" i="8"/>
  <c r="Q146" i="8" s="1"/>
  <c r="Q145" i="8" s="1"/>
  <c r="Q144" i="8" s="1"/>
  <c r="Y147" i="8"/>
  <c r="M146" i="8"/>
  <c r="Y146" i="8" s="1"/>
  <c r="Y151" i="8"/>
  <c r="M150" i="8"/>
  <c r="Z151" i="8"/>
  <c r="S151" i="8"/>
  <c r="S150" i="8" s="1"/>
  <c r="S149" i="8" s="1"/>
  <c r="S148" i="8" s="1"/>
  <c r="Z162" i="8"/>
  <c r="AA243" i="8"/>
  <c r="S243" i="8"/>
  <c r="S242" i="8" s="1"/>
  <c r="S241" i="8" s="1"/>
  <c r="S240" i="8" s="1"/>
  <c r="M242" i="8"/>
  <c r="Q243" i="8"/>
  <c r="Q242" i="8" s="1"/>
  <c r="Q241" i="8" s="1"/>
  <c r="Q240" i="8" s="1"/>
  <c r="Z243" i="8"/>
  <c r="Y243" i="8"/>
  <c r="Y63" i="8"/>
  <c r="Y74" i="8"/>
  <c r="Y81" i="8"/>
  <c r="Y82" i="8"/>
  <c r="Y83" i="8"/>
  <c r="L101" i="8"/>
  <c r="L102" i="8"/>
  <c r="U120" i="8"/>
  <c r="Y122" i="8"/>
  <c r="R121" i="8"/>
  <c r="AA126" i="8"/>
  <c r="M125" i="8"/>
  <c r="AA134" i="8"/>
  <c r="L142" i="8"/>
  <c r="I141" i="8"/>
  <c r="I140" i="8" s="1"/>
  <c r="L140" i="8" s="1"/>
  <c r="AB142" i="8"/>
  <c r="U141" i="8"/>
  <c r="W144" i="8"/>
  <c r="Q151" i="8"/>
  <c r="Q150" i="8" s="1"/>
  <c r="Q149" i="8" s="1"/>
  <c r="Q148" i="8" s="1"/>
  <c r="L156" i="8"/>
  <c r="Y235" i="8"/>
  <c r="AA235" i="8"/>
  <c r="S235" i="8"/>
  <c r="S234" i="8" s="1"/>
  <c r="S233" i="8" s="1"/>
  <c r="S232" i="8" s="1"/>
  <c r="Z235" i="8"/>
  <c r="M234" i="8"/>
  <c r="Q235" i="8"/>
  <c r="Q234" i="8" s="1"/>
  <c r="Q233" i="8" s="1"/>
  <c r="Q232" i="8" s="1"/>
  <c r="Y55" i="8"/>
  <c r="W60" i="8"/>
  <c r="W42" i="8" s="1"/>
  <c r="Q74" i="8"/>
  <c r="Z74" i="8"/>
  <c r="Q81" i="8"/>
  <c r="Q80" i="8" s="1"/>
  <c r="Z81" i="8"/>
  <c r="Q82" i="8"/>
  <c r="Z82" i="8"/>
  <c r="Q83" i="8"/>
  <c r="Z83" i="8"/>
  <c r="W106" i="8"/>
  <c r="Z122" i="8"/>
  <c r="AA123" i="8"/>
  <c r="S123" i="8"/>
  <c r="S122" i="8" s="1"/>
  <c r="S121" i="8" s="1"/>
  <c r="S120" i="8" s="1"/>
  <c r="Z123" i="8"/>
  <c r="Q123" i="8"/>
  <c r="Q122" i="8" s="1"/>
  <c r="Q121" i="8" s="1"/>
  <c r="Q120" i="8" s="1"/>
  <c r="Y123" i="8"/>
  <c r="M122" i="8"/>
  <c r="L126" i="8"/>
  <c r="G125" i="8"/>
  <c r="U129" i="8"/>
  <c r="L130" i="8"/>
  <c r="W136" i="8"/>
  <c r="AB138" i="8"/>
  <c r="W140" i="8"/>
  <c r="L150" i="8"/>
  <c r="J149" i="8"/>
  <c r="J148" i="8" s="1"/>
  <c r="J119" i="8" s="1"/>
  <c r="J117" i="8" s="1"/>
  <c r="J114" i="8" s="1"/>
  <c r="Z158" i="8"/>
  <c r="AB158" i="8"/>
  <c r="U157" i="8"/>
  <c r="S74" i="8"/>
  <c r="S73" i="8" s="1"/>
  <c r="S81" i="8"/>
  <c r="S80" i="8" s="1"/>
  <c r="S82" i="8"/>
  <c r="S83" i="8"/>
  <c r="AA101" i="8"/>
  <c r="Y102" i="8"/>
  <c r="G106" i="8"/>
  <c r="L111" i="8"/>
  <c r="Y133" i="8"/>
  <c r="L136" i="8"/>
  <c r="L141" i="8"/>
  <c r="I153" i="8"/>
  <c r="I152" i="8" s="1"/>
  <c r="I119" i="8" s="1"/>
  <c r="I117" i="8" s="1"/>
  <c r="I114" i="8" s="1"/>
  <c r="L154" i="8"/>
  <c r="J173" i="8"/>
  <c r="J172" i="8" s="1"/>
  <c r="L174" i="8"/>
  <c r="G108" i="8"/>
  <c r="Z126" i="8"/>
  <c r="Q127" i="8"/>
  <c r="Q126" i="8" s="1"/>
  <c r="Q125" i="8" s="1"/>
  <c r="Q124" i="8" s="1"/>
  <c r="L137" i="8"/>
  <c r="U149" i="8"/>
  <c r="Y150" i="8"/>
  <c r="Z150" i="8"/>
  <c r="R153" i="8"/>
  <c r="AA167" i="8"/>
  <c r="S167" i="8"/>
  <c r="S166" i="8" s="1"/>
  <c r="S165" i="8" s="1"/>
  <c r="S164" i="8" s="1"/>
  <c r="Y167" i="8"/>
  <c r="Z178" i="8"/>
  <c r="AB178" i="8"/>
  <c r="U177" i="8"/>
  <c r="Y182" i="8"/>
  <c r="R181" i="8"/>
  <c r="AA183" i="8"/>
  <c r="S183" i="8"/>
  <c r="S182" i="8" s="1"/>
  <c r="S181" i="8" s="1"/>
  <c r="S180" i="8" s="1"/>
  <c r="Z183" i="8"/>
  <c r="Q183" i="8"/>
  <c r="Q182" i="8" s="1"/>
  <c r="Q181" i="8" s="1"/>
  <c r="Q180" i="8" s="1"/>
  <c r="Y183" i="8"/>
  <c r="M182" i="8"/>
  <c r="Y186" i="8"/>
  <c r="Z187" i="8"/>
  <c r="Q187" i="8"/>
  <c r="Q186" i="8" s="1"/>
  <c r="Q185" i="8" s="1"/>
  <c r="Q184" i="8" s="1"/>
  <c r="Y187" i="8"/>
  <c r="M186" i="8"/>
  <c r="Z198" i="8"/>
  <c r="M197" i="8"/>
  <c r="Z202" i="8"/>
  <c r="Y202" i="8"/>
  <c r="L269" i="8"/>
  <c r="I268" i="8"/>
  <c r="W165" i="8"/>
  <c r="W176" i="8"/>
  <c r="L186" i="8"/>
  <c r="I185" i="8"/>
  <c r="I184" i="8" s="1"/>
  <c r="L184" i="8" s="1"/>
  <c r="Z195" i="8"/>
  <c r="Q195" i="8"/>
  <c r="Q194" i="8" s="1"/>
  <c r="Q193" i="8" s="1"/>
  <c r="Q192" i="8" s="1"/>
  <c r="Y195" i="8"/>
  <c r="M194" i="8"/>
  <c r="G208" i="8"/>
  <c r="L208" i="8" s="1"/>
  <c r="L209" i="8"/>
  <c r="L214" i="8"/>
  <c r="H213" i="8"/>
  <c r="AA226" i="8"/>
  <c r="W225" i="8"/>
  <c r="Y265" i="8"/>
  <c r="S265" i="8"/>
  <c r="S264" i="8" s="1"/>
  <c r="S263" i="8" s="1"/>
  <c r="S262" i="8" s="1"/>
  <c r="AA265" i="8"/>
  <c r="Q265" i="8"/>
  <c r="Q264" i="8" s="1"/>
  <c r="Q263" i="8" s="1"/>
  <c r="Q262" i="8" s="1"/>
  <c r="M264" i="8"/>
  <c r="Z265" i="8"/>
  <c r="U125" i="8"/>
  <c r="AB154" i="8"/>
  <c r="U153" i="8"/>
  <c r="Y155" i="8"/>
  <c r="M154" i="8"/>
  <c r="Z155" i="8"/>
  <c r="W156" i="8"/>
  <c r="L176" i="8"/>
  <c r="W180" i="8"/>
  <c r="Z186" i="8"/>
  <c r="AB186" i="8"/>
  <c r="U185" i="8"/>
  <c r="Y190" i="8"/>
  <c r="R189" i="8"/>
  <c r="AA191" i="8"/>
  <c r="S191" i="8"/>
  <c r="S190" i="8" s="1"/>
  <c r="S189" i="8" s="1"/>
  <c r="S188" i="8" s="1"/>
  <c r="Z191" i="8"/>
  <c r="Q191" i="8"/>
  <c r="Q190" i="8" s="1"/>
  <c r="Q189" i="8" s="1"/>
  <c r="Q188" i="8" s="1"/>
  <c r="Y191" i="8"/>
  <c r="M190" i="8"/>
  <c r="Y194" i="8"/>
  <c r="S195" i="8"/>
  <c r="S194" i="8" s="1"/>
  <c r="S193" i="8" s="1"/>
  <c r="S192" i="8" s="1"/>
  <c r="AA231" i="8"/>
  <c r="S231" i="8"/>
  <c r="S230" i="8" s="1"/>
  <c r="S229" i="8" s="1"/>
  <c r="S228" i="8" s="1"/>
  <c r="Z231" i="8"/>
  <c r="Q231" i="8"/>
  <c r="Q230" i="8" s="1"/>
  <c r="Q229" i="8" s="1"/>
  <c r="Q228" i="8" s="1"/>
  <c r="M230" i="8"/>
  <c r="Y230" i="8" s="1"/>
  <c r="Y231" i="8"/>
  <c r="AB241" i="8"/>
  <c r="U240" i="8"/>
  <c r="AB132" i="8"/>
  <c r="U137" i="8"/>
  <c r="R141" i="8"/>
  <c r="U145" i="8"/>
  <c r="R149" i="8"/>
  <c r="Q155" i="8"/>
  <c r="Q154" i="8" s="1"/>
  <c r="Q153" i="8" s="1"/>
  <c r="Q152" i="8" s="1"/>
  <c r="AA155" i="8"/>
  <c r="Y158" i="8"/>
  <c r="R157" i="8"/>
  <c r="Y162" i="8"/>
  <c r="AB164" i="8"/>
  <c r="S171" i="8"/>
  <c r="S170" i="8" s="1"/>
  <c r="S169" i="8" s="1"/>
  <c r="S168" i="8" s="1"/>
  <c r="Q171" i="8"/>
  <c r="Q170" i="8" s="1"/>
  <c r="Q169" i="8" s="1"/>
  <c r="Q168" i="8" s="1"/>
  <c r="M170" i="8"/>
  <c r="M174" i="8"/>
  <c r="S175" i="8"/>
  <c r="S174" i="8" s="1"/>
  <c r="S173" i="8" s="1"/>
  <c r="S172" i="8" s="1"/>
  <c r="L180" i="8"/>
  <c r="L185" i="8"/>
  <c r="W184" i="8"/>
  <c r="L194" i="8"/>
  <c r="I193" i="8"/>
  <c r="I192" i="8" s="1"/>
  <c r="L192" i="8" s="1"/>
  <c r="Z194" i="8"/>
  <c r="AB194" i="8"/>
  <c r="U193" i="8"/>
  <c r="L196" i="8"/>
  <c r="M201" i="8"/>
  <c r="G228" i="8"/>
  <c r="L228" i="8" s="1"/>
  <c r="W152" i="8"/>
  <c r="S155" i="8"/>
  <c r="S154" i="8" s="1"/>
  <c r="S153" i="8" s="1"/>
  <c r="S152" i="8" s="1"/>
  <c r="M166" i="8"/>
  <c r="Q175" i="8"/>
  <c r="Q174" i="8" s="1"/>
  <c r="Q173" i="8" s="1"/>
  <c r="Q172" i="8" s="1"/>
  <c r="L177" i="8"/>
  <c r="L178" i="8"/>
  <c r="I177" i="8"/>
  <c r="I176" i="8" s="1"/>
  <c r="Y178" i="8"/>
  <c r="Z179" i="8"/>
  <c r="Q179" i="8"/>
  <c r="Q178" i="8" s="1"/>
  <c r="Q177" i="8" s="1"/>
  <c r="Q176" i="8" s="1"/>
  <c r="Y179" i="8"/>
  <c r="M178" i="8"/>
  <c r="W188" i="8"/>
  <c r="AB190" i="8"/>
  <c r="W192" i="8"/>
  <c r="AA197" i="8"/>
  <c r="W196" i="8"/>
  <c r="M208" i="8"/>
  <c r="Z208" i="8" s="1"/>
  <c r="G232" i="8"/>
  <c r="G118" i="8" s="1"/>
  <c r="L181" i="8"/>
  <c r="L189" i="8"/>
  <c r="L197" i="8"/>
  <c r="L198" i="8"/>
  <c r="Y199" i="8"/>
  <c r="AA199" i="8"/>
  <c r="S199" i="8"/>
  <c r="S198" i="8" s="1"/>
  <c r="S197" i="8" s="1"/>
  <c r="S196" i="8" s="1"/>
  <c r="AA202" i="8"/>
  <c r="W201" i="8"/>
  <c r="W205" i="8"/>
  <c r="AB208" i="8"/>
  <c r="Y210" i="8"/>
  <c r="AC212" i="8"/>
  <c r="L217" i="8"/>
  <c r="L221" i="8"/>
  <c r="G220" i="8"/>
  <c r="L220" i="8" s="1"/>
  <c r="G224" i="8"/>
  <c r="L224" i="8" s="1"/>
  <c r="L225" i="8"/>
  <c r="Z234" i="8"/>
  <c r="AC240" i="8"/>
  <c r="I241" i="8"/>
  <c r="T239" i="8"/>
  <c r="T238" i="8" s="1"/>
  <c r="T113" i="8" s="1"/>
  <c r="W244" i="8"/>
  <c r="Y201" i="8"/>
  <c r="Z210" i="8"/>
  <c r="AA227" i="8"/>
  <c r="S227" i="8"/>
  <c r="S226" i="8" s="1"/>
  <c r="S225" i="8" s="1"/>
  <c r="S224" i="8" s="1"/>
  <c r="Z227" i="8"/>
  <c r="Q227" i="8"/>
  <c r="Q226" i="8" s="1"/>
  <c r="Q225" i="8" s="1"/>
  <c r="Q224" i="8" s="1"/>
  <c r="Y227" i="8"/>
  <c r="M226" i="8"/>
  <c r="Z237" i="8"/>
  <c r="Q237" i="8"/>
  <c r="Q236" i="8" s="1"/>
  <c r="Y237" i="8"/>
  <c r="M236" i="8"/>
  <c r="L258" i="8"/>
  <c r="H255" i="8"/>
  <c r="H253" i="8" s="1"/>
  <c r="H251" i="8" s="1"/>
  <c r="H249" i="8" s="1"/>
  <c r="H115" i="8" s="1"/>
  <c r="AA198" i="8"/>
  <c r="AB200" i="8"/>
  <c r="L205" i="8"/>
  <c r="G204" i="8"/>
  <c r="L204" i="8" s="1"/>
  <c r="Z209" i="8"/>
  <c r="AA211" i="8"/>
  <c r="S211" i="8"/>
  <c r="S210" i="8" s="1"/>
  <c r="S209" i="8" s="1"/>
  <c r="S208" i="8" s="1"/>
  <c r="Y211" i="8"/>
  <c r="R213" i="8"/>
  <c r="AA215" i="8"/>
  <c r="S215" i="8"/>
  <c r="S214" i="8" s="1"/>
  <c r="S213" i="8" s="1"/>
  <c r="S212" i="8" s="1"/>
  <c r="Z215" i="8"/>
  <c r="Q215" i="8"/>
  <c r="Q214" i="8" s="1"/>
  <c r="Q213" i="8" s="1"/>
  <c r="Q212" i="8" s="1"/>
  <c r="M214" i="8"/>
  <c r="U216" i="8"/>
  <c r="Y223" i="8"/>
  <c r="M222" i="8"/>
  <c r="AA222" i="8" s="1"/>
  <c r="AA223" i="8"/>
  <c r="S223" i="8"/>
  <c r="S222" i="8" s="1"/>
  <c r="S221" i="8" s="1"/>
  <c r="S220" i="8" s="1"/>
  <c r="L230" i="8"/>
  <c r="J229" i="8"/>
  <c r="J228" i="8" s="1"/>
  <c r="Z236" i="8"/>
  <c r="AC241" i="8"/>
  <c r="AB242" i="8"/>
  <c r="Z242" i="8"/>
  <c r="AB263" i="8"/>
  <c r="R177" i="8"/>
  <c r="U181" i="8"/>
  <c r="R185" i="8"/>
  <c r="U189" i="8"/>
  <c r="R193" i="8"/>
  <c r="AB204" i="8"/>
  <c r="Z211" i="8"/>
  <c r="AB214" i="8"/>
  <c r="L218" i="8"/>
  <c r="AA219" i="8"/>
  <c r="S219" i="8"/>
  <c r="S218" i="8" s="1"/>
  <c r="S217" i="8" s="1"/>
  <c r="S216" i="8" s="1"/>
  <c r="Z219" i="8"/>
  <c r="Q219" i="8"/>
  <c r="Q218" i="8" s="1"/>
  <c r="Q217" i="8" s="1"/>
  <c r="Q216" i="8" s="1"/>
  <c r="M218" i="8"/>
  <c r="Y219" i="8"/>
  <c r="Q223" i="8"/>
  <c r="Q222" i="8" s="1"/>
  <c r="Q221" i="8" s="1"/>
  <c r="Q220" i="8" s="1"/>
  <c r="AB232" i="8"/>
  <c r="J233" i="8"/>
  <c r="J232" i="8" s="1"/>
  <c r="L236" i="8"/>
  <c r="AC242" i="8"/>
  <c r="L263" i="8"/>
  <c r="Y198" i="8"/>
  <c r="L201" i="8"/>
  <c r="Z201" i="8"/>
  <c r="L202" i="8"/>
  <c r="AA203" i="8"/>
  <c r="S203" i="8"/>
  <c r="S202" i="8" s="1"/>
  <c r="S201" i="8" s="1"/>
  <c r="S200" i="8" s="1"/>
  <c r="Y203" i="8"/>
  <c r="Y207" i="8"/>
  <c r="M206" i="8"/>
  <c r="Y206" i="8" s="1"/>
  <c r="AA207" i="8"/>
  <c r="S207" i="8"/>
  <c r="S206" i="8" s="1"/>
  <c r="S205" i="8" s="1"/>
  <c r="S204" i="8" s="1"/>
  <c r="AA210" i="8"/>
  <c r="W209" i="8"/>
  <c r="Q211" i="8"/>
  <c r="Q210" i="8" s="1"/>
  <c r="Q209" i="8" s="1"/>
  <c r="Q208" i="8" s="1"/>
  <c r="AB213" i="8"/>
  <c r="G216" i="8"/>
  <c r="L216" i="8" s="1"/>
  <c r="Z218" i="8"/>
  <c r="L222" i="8"/>
  <c r="W220" i="8"/>
  <c r="R228" i="8"/>
  <c r="Z247" i="8"/>
  <c r="Q247" i="8"/>
  <c r="Q246" i="8" s="1"/>
  <c r="Q245" i="8" s="1"/>
  <c r="Q244" i="8" s="1"/>
  <c r="M246" i="8"/>
  <c r="S247" i="8"/>
  <c r="S246" i="8" s="1"/>
  <c r="S245" i="8" s="1"/>
  <c r="S244" i="8" s="1"/>
  <c r="AA247" i="8"/>
  <c r="U262" i="8"/>
  <c r="L226" i="8"/>
  <c r="AC236" i="8"/>
  <c r="G252" i="8"/>
  <c r="O250" i="8"/>
  <c r="O248" i="8" s="1"/>
  <c r="O113" i="8" s="1"/>
  <c r="O322" i="8" s="1"/>
  <c r="W254" i="8"/>
  <c r="Y258" i="8"/>
  <c r="Y259" i="8"/>
  <c r="M258" i="8"/>
  <c r="AA259" i="8"/>
  <c r="S259" i="8"/>
  <c r="S258" i="8" s="1"/>
  <c r="S255" i="8" s="1"/>
  <c r="S253" i="8" s="1"/>
  <c r="S251" i="8" s="1"/>
  <c r="S249" i="8" s="1"/>
  <c r="L264" i="8"/>
  <c r="Y264" i="8"/>
  <c r="R267" i="8"/>
  <c r="W253" i="8"/>
  <c r="Y261" i="8"/>
  <c r="M260" i="8"/>
  <c r="AA261" i="8"/>
  <c r="S261" i="8"/>
  <c r="S260" i="8" s="1"/>
  <c r="AC262" i="8"/>
  <c r="Z264" i="8"/>
  <c r="AB269" i="8"/>
  <c r="U268" i="8"/>
  <c r="U220" i="8"/>
  <c r="R224" i="8"/>
  <c r="AB224" i="8" s="1"/>
  <c r="Y236" i="8"/>
  <c r="Y242" i="8"/>
  <c r="R244" i="8"/>
  <c r="I250" i="8"/>
  <c r="I248" i="8" s="1"/>
  <c r="R252" i="8"/>
  <c r="Y256" i="8"/>
  <c r="Z258" i="8"/>
  <c r="U255" i="8"/>
  <c r="AB258" i="8"/>
  <c r="AC263" i="8"/>
  <c r="H277" i="8"/>
  <c r="L277" i="8" s="1"/>
  <c r="L279" i="8"/>
  <c r="Y218" i="8"/>
  <c r="W233" i="8"/>
  <c r="AA242" i="8"/>
  <c r="AB246" i="8"/>
  <c r="U252" i="8"/>
  <c r="AC255" i="8"/>
  <c r="AA257" i="8"/>
  <c r="S257" i="8"/>
  <c r="S256" i="8" s="1"/>
  <c r="S254" i="8" s="1"/>
  <c r="S252" i="8" s="1"/>
  <c r="S250" i="8" s="1"/>
  <c r="S248" i="8" s="1"/>
  <c r="Z257" i="8"/>
  <c r="Q257" i="8"/>
  <c r="Q256" i="8" s="1"/>
  <c r="Q254" i="8" s="1"/>
  <c r="Q252" i="8" s="1"/>
  <c r="Q250" i="8" s="1"/>
  <c r="Q248" i="8" s="1"/>
  <c r="M256" i="8"/>
  <c r="AC258" i="8"/>
  <c r="AC264" i="8"/>
  <c r="AC272" i="8"/>
  <c r="H244" i="8"/>
  <c r="H239" i="8" s="1"/>
  <c r="U245" i="8"/>
  <c r="R253" i="8"/>
  <c r="L256" i="8"/>
  <c r="L262" i="8"/>
  <c r="AB264" i="8"/>
  <c r="K267" i="8"/>
  <c r="K266" i="8" s="1"/>
  <c r="L272" i="8"/>
  <c r="R276" i="8"/>
  <c r="AA282" i="8"/>
  <c r="W281" i="8"/>
  <c r="AC282" i="8"/>
  <c r="G255" i="8"/>
  <c r="W269" i="8"/>
  <c r="L273" i="8"/>
  <c r="Z280" i="8"/>
  <c r="Y280" i="8"/>
  <c r="M278" i="8"/>
  <c r="Y278" i="8" s="1"/>
  <c r="L282" i="8"/>
  <c r="L274" i="8"/>
  <c r="M274" i="8"/>
  <c r="Z275" i="8"/>
  <c r="Q275" i="8"/>
  <c r="Q274" i="8" s="1"/>
  <c r="Q273" i="8" s="1"/>
  <c r="Q272" i="8" s="1"/>
  <c r="Y275" i="8"/>
  <c r="AB278" i="8"/>
  <c r="L280" i="8"/>
  <c r="G278" i="8"/>
  <c r="L284" i="8"/>
  <c r="Y271" i="8"/>
  <c r="M270" i="8"/>
  <c r="AA271" i="8"/>
  <c r="S271" i="8"/>
  <c r="S270" i="8" s="1"/>
  <c r="S269" i="8" s="1"/>
  <c r="S268" i="8" s="1"/>
  <c r="AA275" i="8"/>
  <c r="AC299" i="8"/>
  <c r="Z270" i="8"/>
  <c r="AB270" i="8"/>
  <c r="Q271" i="8"/>
  <c r="Q270" i="8" s="1"/>
  <c r="Q269" i="8" s="1"/>
  <c r="Q268" i="8" s="1"/>
  <c r="Q267" i="8" s="1"/>
  <c r="Q266" i="8" s="1"/>
  <c r="S275" i="8"/>
  <c r="S274" i="8" s="1"/>
  <c r="S273" i="8" s="1"/>
  <c r="S272" i="8" s="1"/>
  <c r="L285" i="8"/>
  <c r="T267" i="8"/>
  <c r="T266" i="8" s="1"/>
  <c r="Y274" i="8"/>
  <c r="L281" i="8"/>
  <c r="L292" i="8"/>
  <c r="H290" i="8"/>
  <c r="H288" i="8" s="1"/>
  <c r="L306" i="8"/>
  <c r="L286" i="8"/>
  <c r="L296" i="8"/>
  <c r="M299" i="8"/>
  <c r="AB304" i="8"/>
  <c r="R299" i="8"/>
  <c r="Z315" i="8"/>
  <c r="R314" i="8"/>
  <c r="Y281" i="8"/>
  <c r="Y282" i="8"/>
  <c r="L302" i="8"/>
  <c r="G299" i="8"/>
  <c r="L308" i="8"/>
  <c r="Y283" i="8"/>
  <c r="M284" i="8"/>
  <c r="AA315" i="8"/>
  <c r="W314" i="8"/>
  <c r="AB319" i="8"/>
  <c r="AB320" i="8"/>
  <c r="R319" i="8"/>
  <c r="AA321" i="8"/>
  <c r="S321" i="8"/>
  <c r="S320" i="8" s="1"/>
  <c r="S319" i="8" s="1"/>
  <c r="S318" i="8" s="1"/>
  <c r="Z321" i="8"/>
  <c r="Q321" i="8"/>
  <c r="Q320" i="8" s="1"/>
  <c r="Q319" i="8" s="1"/>
  <c r="Q318" i="8" s="1"/>
  <c r="Q290" i="8" s="1"/>
  <c r="Q288" i="8" s="1"/>
  <c r="Y321" i="8"/>
  <c r="M320" i="8"/>
  <c r="AA320" i="8" s="1"/>
  <c r="Q283" i="8"/>
  <c r="Q282" i="8" s="1"/>
  <c r="Q281" i="8" s="1"/>
  <c r="Q280" i="8" s="1"/>
  <c r="Q278" i="8" s="1"/>
  <c r="Q276" i="8" s="1"/>
  <c r="Z283" i="8"/>
  <c r="L294" i="8"/>
  <c r="AC294" i="8"/>
  <c r="AA303" i="8"/>
  <c r="S303" i="8"/>
  <c r="S302" i="8" s="1"/>
  <c r="Z303" i="8"/>
  <c r="Q303" i="8"/>
  <c r="Q302" i="8" s="1"/>
  <c r="Y303" i="8"/>
  <c r="L307" i="8"/>
  <c r="W307" i="8"/>
  <c r="AC308" i="8"/>
  <c r="L311" i="8"/>
  <c r="M315" i="8"/>
  <c r="Z316" i="8"/>
  <c r="L318" i="8"/>
  <c r="S283" i="8"/>
  <c r="S282" i="8" s="1"/>
  <c r="S281" i="8" s="1"/>
  <c r="S280" i="8" s="1"/>
  <c r="S278" i="8" s="1"/>
  <c r="S276" i="8" s="1"/>
  <c r="L293" i="8"/>
  <c r="U293" i="8"/>
  <c r="Z294" i="8"/>
  <c r="K290" i="8"/>
  <c r="K288" i="8" s="1"/>
  <c r="L298" i="8"/>
  <c r="Y300" i="8"/>
  <c r="M300" i="8"/>
  <c r="AA301" i="8"/>
  <c r="S301" i="8"/>
  <c r="S300" i="8" s="1"/>
  <c r="S298" i="8" s="1"/>
  <c r="S296" i="8" s="1"/>
  <c r="Z301" i="8"/>
  <c r="Q301" i="8"/>
  <c r="Q300" i="8" s="1"/>
  <c r="Q298" i="8" s="1"/>
  <c r="Q296" i="8" s="1"/>
  <c r="AA305" i="8"/>
  <c r="S305" i="8"/>
  <c r="S304" i="8" s="1"/>
  <c r="Z305" i="8"/>
  <c r="Q305" i="8"/>
  <c r="Q304" i="8" s="1"/>
  <c r="Y305" i="8"/>
  <c r="M304" i="8"/>
  <c r="L316" i="8"/>
  <c r="G315" i="8"/>
  <c r="W318" i="8"/>
  <c r="S295" i="8"/>
  <c r="S294" i="8" s="1"/>
  <c r="S293" i="8" s="1"/>
  <c r="S292" i="8" s="1"/>
  <c r="U299" i="8"/>
  <c r="AA300" i="8"/>
  <c r="S317" i="8"/>
  <c r="S316" i="8" s="1"/>
  <c r="S315" i="8" s="1"/>
  <c r="S314" i="8" s="1"/>
  <c r="AA317" i="8"/>
  <c r="W291" i="8"/>
  <c r="AA302" i="8"/>
  <c r="Z306" i="8"/>
  <c r="Z307" i="8"/>
  <c r="Z308" i="8"/>
  <c r="H202" i="7"/>
  <c r="H177" i="7"/>
  <c r="M178" i="7"/>
  <c r="N178" i="7"/>
  <c r="F41" i="7"/>
  <c r="L163" i="7"/>
  <c r="L161" i="7" s="1"/>
  <c r="L159" i="7" s="1"/>
  <c r="L157" i="7" s="1"/>
  <c r="L41" i="7" s="1"/>
  <c r="J161" i="7"/>
  <c r="H133" i="7"/>
  <c r="M134" i="7"/>
  <c r="J129" i="7"/>
  <c r="J68" i="7"/>
  <c r="K205" i="7"/>
  <c r="G196" i="7"/>
  <c r="G194" i="7" s="1"/>
  <c r="K185" i="7"/>
  <c r="O186" i="7"/>
  <c r="N171" i="7"/>
  <c r="H141" i="7"/>
  <c r="N142" i="7"/>
  <c r="M142" i="7"/>
  <c r="M47" i="7"/>
  <c r="H46" i="7"/>
  <c r="N47" i="7"/>
  <c r="M202" i="7"/>
  <c r="J185" i="7"/>
  <c r="O140" i="7"/>
  <c r="H215" i="7"/>
  <c r="M210" i="7"/>
  <c r="K198" i="7"/>
  <c r="N199" i="7"/>
  <c r="O199" i="7"/>
  <c r="N187" i="7"/>
  <c r="K181" i="7"/>
  <c r="O182" i="7"/>
  <c r="O166" i="7"/>
  <c r="J121" i="7"/>
  <c r="J64" i="7"/>
  <c r="J52" i="7"/>
  <c r="N212" i="7"/>
  <c r="M119" i="7"/>
  <c r="H118" i="7"/>
  <c r="N119" i="7"/>
  <c r="M79" i="7"/>
  <c r="H78" i="7"/>
  <c r="M78" i="7" s="1"/>
  <c r="N79" i="7"/>
  <c r="H19" i="7"/>
  <c r="M204" i="7"/>
  <c r="H199" i="7"/>
  <c r="L185" i="7"/>
  <c r="L184" i="7" s="1"/>
  <c r="M160" i="7"/>
  <c r="M143" i="7"/>
  <c r="N143" i="7"/>
  <c r="H219" i="7"/>
  <c r="N219" i="7" s="1"/>
  <c r="M216" i="7"/>
  <c r="K214" i="7"/>
  <c r="N215" i="7"/>
  <c r="O215" i="7"/>
  <c r="N209" i="7"/>
  <c r="M209" i="7"/>
  <c r="H208" i="7"/>
  <c r="F204" i="7"/>
  <c r="F202" i="7" s="1"/>
  <c r="J198" i="7"/>
  <c r="M199" i="7"/>
  <c r="O190" i="7"/>
  <c r="H187" i="7"/>
  <c r="M188" i="7"/>
  <c r="J181" i="7"/>
  <c r="K176" i="7"/>
  <c r="N177" i="7"/>
  <c r="F158" i="7"/>
  <c r="F156" i="7" s="1"/>
  <c r="H160" i="7"/>
  <c r="J158" i="7"/>
  <c r="M155" i="7"/>
  <c r="H154" i="7"/>
  <c r="N155" i="7"/>
  <c r="M127" i="7"/>
  <c r="H126" i="7"/>
  <c r="N127" i="7"/>
  <c r="M111" i="7"/>
  <c r="H110" i="7"/>
  <c r="N111" i="7"/>
  <c r="M15" i="7"/>
  <c r="N15" i="7"/>
  <c r="H14" i="7"/>
  <c r="K218" i="7"/>
  <c r="M179" i="7"/>
  <c r="N179" i="7"/>
  <c r="L158" i="7"/>
  <c r="L156" i="7" s="1"/>
  <c r="J153" i="7"/>
  <c r="M154" i="7"/>
  <c r="H137" i="7"/>
  <c r="N138" i="7"/>
  <c r="J113" i="7"/>
  <c r="K97" i="7"/>
  <c r="N98" i="7"/>
  <c r="J218" i="7"/>
  <c r="H191" i="7"/>
  <c r="M192" i="7"/>
  <c r="M139" i="7"/>
  <c r="N139" i="7"/>
  <c r="M212" i="7"/>
  <c r="F196" i="7"/>
  <c r="F194" i="7" s="1"/>
  <c r="M183" i="7"/>
  <c r="H182" i="7"/>
  <c r="N182" i="7" s="1"/>
  <c r="N183" i="7"/>
  <c r="H171" i="7"/>
  <c r="M172" i="7"/>
  <c r="M167" i="7"/>
  <c r="H166" i="7"/>
  <c r="N167" i="7"/>
  <c r="M162" i="7"/>
  <c r="N134" i="7"/>
  <c r="O219" i="7"/>
  <c r="J214" i="7"/>
  <c r="M215" i="7"/>
  <c r="N210" i="7"/>
  <c r="J205" i="7"/>
  <c r="N200" i="7"/>
  <c r="G185" i="7"/>
  <c r="G184" i="7" s="1"/>
  <c r="O170" i="7"/>
  <c r="G163" i="7"/>
  <c r="G161" i="7" s="1"/>
  <c r="G159" i="7" s="1"/>
  <c r="G157" i="7" s="1"/>
  <c r="G41" i="7" s="1"/>
  <c r="K163" i="7"/>
  <c r="K153" i="7"/>
  <c r="O154" i="7"/>
  <c r="O141" i="7"/>
  <c r="O98" i="7"/>
  <c r="J124" i="7"/>
  <c r="K117" i="7"/>
  <c r="N118" i="7"/>
  <c r="O118" i="7"/>
  <c r="J108" i="7"/>
  <c r="O66" i="7"/>
  <c r="K65" i="7"/>
  <c r="H212" i="7"/>
  <c r="K204" i="7"/>
  <c r="K162" i="7"/>
  <c r="K132" i="7"/>
  <c r="M131" i="7"/>
  <c r="H130" i="7"/>
  <c r="M130" i="7" s="1"/>
  <c r="N131" i="7"/>
  <c r="M126" i="7"/>
  <c r="M123" i="7"/>
  <c r="H122" i="7"/>
  <c r="N123" i="7"/>
  <c r="M118" i="7"/>
  <c r="M115" i="7"/>
  <c r="H114" i="7"/>
  <c r="N115" i="7"/>
  <c r="M110" i="7"/>
  <c r="M107" i="7"/>
  <c r="N107" i="7"/>
  <c r="M103" i="7"/>
  <c r="H102" i="7"/>
  <c r="N103" i="7"/>
  <c r="J89" i="7"/>
  <c r="M90" i="7"/>
  <c r="K81" i="7"/>
  <c r="J60" i="7"/>
  <c r="K49" i="7"/>
  <c r="O50" i="7"/>
  <c r="K45" i="7"/>
  <c r="N46" i="7"/>
  <c r="O46" i="7"/>
  <c r="J44" i="7"/>
  <c r="M16" i="7"/>
  <c r="N16" i="7"/>
  <c r="J13" i="7"/>
  <c r="M14" i="7"/>
  <c r="J97" i="7"/>
  <c r="K89" i="7"/>
  <c r="N90" i="7"/>
  <c r="L43" i="7"/>
  <c r="L42" i="7" s="1"/>
  <c r="L40" i="7" s="1"/>
  <c r="O37" i="7"/>
  <c r="K13" i="7"/>
  <c r="N14" i="7"/>
  <c r="O220" i="7"/>
  <c r="O216" i="7"/>
  <c r="N213" i="7"/>
  <c r="O206" i="7"/>
  <c r="O200" i="7"/>
  <c r="O191" i="7"/>
  <c r="O187" i="7"/>
  <c r="O171" i="7"/>
  <c r="H146" i="7"/>
  <c r="K145" i="7"/>
  <c r="J132" i="7"/>
  <c r="M95" i="7"/>
  <c r="H94" i="7"/>
  <c r="N95" i="7"/>
  <c r="J81" i="7"/>
  <c r="J49" i="7"/>
  <c r="F43" i="7"/>
  <c r="F42" i="7" s="1"/>
  <c r="K125" i="7"/>
  <c r="N126" i="7"/>
  <c r="O126" i="7"/>
  <c r="J116" i="7"/>
  <c r="K109" i="7"/>
  <c r="N110" i="7"/>
  <c r="O110" i="7"/>
  <c r="H105" i="7"/>
  <c r="N106" i="7"/>
  <c r="N221" i="7"/>
  <c r="N217" i="7"/>
  <c r="N207" i="7"/>
  <c r="N201" i="7"/>
  <c r="M177" i="7"/>
  <c r="N148" i="7"/>
  <c r="J137" i="7"/>
  <c r="M138" i="7"/>
  <c r="K129" i="7"/>
  <c r="N130" i="7"/>
  <c r="O130" i="7"/>
  <c r="K121" i="7"/>
  <c r="N122" i="7"/>
  <c r="O122" i="7"/>
  <c r="K113" i="7"/>
  <c r="N114" i="7"/>
  <c r="O114" i="7"/>
  <c r="M87" i="7"/>
  <c r="H86" i="7"/>
  <c r="N87" i="7"/>
  <c r="J72" i="7"/>
  <c r="K36" i="7"/>
  <c r="F19" i="7"/>
  <c r="F18" i="7" s="1"/>
  <c r="K101" i="7"/>
  <c r="N102" i="7"/>
  <c r="H70" i="7"/>
  <c r="N71" i="7"/>
  <c r="M71" i="7"/>
  <c r="K60" i="7"/>
  <c r="O61" i="7"/>
  <c r="K57" i="7"/>
  <c r="N58" i="7"/>
  <c r="O58" i="7"/>
  <c r="J56" i="7"/>
  <c r="J37" i="7"/>
  <c r="O38" i="7"/>
  <c r="M17" i="7"/>
  <c r="N17" i="7"/>
  <c r="J101" i="7"/>
  <c r="M102" i="7"/>
  <c r="K93" i="7"/>
  <c r="K85" i="7"/>
  <c r="N86" i="7"/>
  <c r="K77" i="7"/>
  <c r="O62" i="7"/>
  <c r="O31" i="7"/>
  <c r="G18" i="7"/>
  <c r="G11" i="7" s="1"/>
  <c r="G10" i="7" s="1"/>
  <c r="J105" i="7"/>
  <c r="M106" i="7"/>
  <c r="M99" i="7"/>
  <c r="H98" i="7"/>
  <c r="N99" i="7"/>
  <c r="J93" i="7"/>
  <c r="M94" i="7"/>
  <c r="M91" i="7"/>
  <c r="H90" i="7"/>
  <c r="N91" i="7"/>
  <c r="J85" i="7"/>
  <c r="M86" i="7"/>
  <c r="M83" i="7"/>
  <c r="H82" i="7"/>
  <c r="N82" i="7" s="1"/>
  <c r="N83" i="7"/>
  <c r="J77" i="7"/>
  <c r="H74" i="7"/>
  <c r="M75" i="7"/>
  <c r="N75" i="7"/>
  <c r="M55" i="7"/>
  <c r="H54" i="7"/>
  <c r="N54" i="7" s="1"/>
  <c r="N55" i="7"/>
  <c r="M34" i="7"/>
  <c r="M33" i="7"/>
  <c r="N33" i="7"/>
  <c r="M31" i="7"/>
  <c r="J27" i="7"/>
  <c r="L27" i="7"/>
  <c r="L18" i="7" s="1"/>
  <c r="L11" i="7" s="1"/>
  <c r="L10" i="7" s="1"/>
  <c r="L222" i="7" s="1"/>
  <c r="K27" i="7"/>
  <c r="H66" i="7"/>
  <c r="M66" i="7" s="1"/>
  <c r="N67" i="7"/>
  <c r="M46" i="7"/>
  <c r="G43" i="7"/>
  <c r="G42" i="7" s="1"/>
  <c r="M39" i="7"/>
  <c r="H38" i="7"/>
  <c r="M38" i="7" s="1"/>
  <c r="N28" i="7"/>
  <c r="N24" i="7"/>
  <c r="K19" i="7"/>
  <c r="N20" i="7"/>
  <c r="O74" i="7"/>
  <c r="K73" i="7"/>
  <c r="H62" i="7"/>
  <c r="N63" i="7"/>
  <c r="K53" i="7"/>
  <c r="O54" i="7"/>
  <c r="M51" i="7"/>
  <c r="H50" i="7"/>
  <c r="N51" i="7"/>
  <c r="M24" i="7"/>
  <c r="J19" i="7"/>
  <c r="M20" i="7"/>
  <c r="N70" i="7"/>
  <c r="O70" i="7"/>
  <c r="K69" i="7"/>
  <c r="H58" i="7"/>
  <c r="N59" i="7"/>
  <c r="M54" i="7"/>
  <c r="M32" i="7"/>
  <c r="H31" i="7"/>
  <c r="N31" i="7" s="1"/>
  <c r="N32" i="7"/>
  <c r="G27" i="7"/>
  <c r="F11" i="7"/>
  <c r="F10" i="7" s="1"/>
  <c r="H109" i="10" l="1"/>
  <c r="H44" i="10"/>
  <c r="H86" i="10"/>
  <c r="K73" i="10"/>
  <c r="H72" i="10"/>
  <c r="K54" i="10"/>
  <c r="H96" i="10"/>
  <c r="K35" i="10"/>
  <c r="H59" i="10"/>
  <c r="H30" i="10"/>
  <c r="K42" i="10"/>
  <c r="K30" i="10"/>
  <c r="J29" i="10"/>
  <c r="H110" i="10"/>
  <c r="H26" i="10"/>
  <c r="K113" i="10"/>
  <c r="K81" i="10"/>
  <c r="J10" i="10"/>
  <c r="H11" i="10"/>
  <c r="H125" i="9"/>
  <c r="H185" i="9"/>
  <c r="H97" i="9"/>
  <c r="H81" i="9"/>
  <c r="N61" i="9"/>
  <c r="H60" i="9"/>
  <c r="H27" i="9"/>
  <c r="N68" i="9"/>
  <c r="O203" i="9"/>
  <c r="K197" i="9"/>
  <c r="J197" i="9"/>
  <c r="K124" i="9"/>
  <c r="N125" i="9"/>
  <c r="O125" i="9"/>
  <c r="H161" i="9"/>
  <c r="N163" i="9"/>
  <c r="O36" i="9"/>
  <c r="N36" i="9"/>
  <c r="K9" i="9"/>
  <c r="K174" i="9"/>
  <c r="O175" i="9"/>
  <c r="O190" i="9"/>
  <c r="N190" i="9"/>
  <c r="H121" i="9"/>
  <c r="K100" i="9"/>
  <c r="O101" i="9"/>
  <c r="M77" i="9"/>
  <c r="J76" i="9"/>
  <c r="M76" i="9" s="1"/>
  <c r="O13" i="9"/>
  <c r="K12" i="9"/>
  <c r="O97" i="9"/>
  <c r="N97" i="9"/>
  <c r="K96" i="9"/>
  <c r="J108" i="9"/>
  <c r="M126" i="9"/>
  <c r="H101" i="9"/>
  <c r="H176" i="9"/>
  <c r="M177" i="9"/>
  <c r="H109" i="9"/>
  <c r="M109" i="9" s="1"/>
  <c r="M57" i="9"/>
  <c r="J56" i="9"/>
  <c r="M110" i="9"/>
  <c r="N204" i="9"/>
  <c r="K202" i="9"/>
  <c r="O204" i="9"/>
  <c r="O162" i="9"/>
  <c r="N162" i="9"/>
  <c r="K160" i="9"/>
  <c r="J159" i="9"/>
  <c r="M161" i="9"/>
  <c r="N126" i="9"/>
  <c r="N113" i="9"/>
  <c r="K112" i="9"/>
  <c r="O113" i="9"/>
  <c r="K140" i="9"/>
  <c r="N141" i="9"/>
  <c r="O141" i="9"/>
  <c r="J88" i="9"/>
  <c r="K132" i="9"/>
  <c r="O133" i="9"/>
  <c r="N133" i="9"/>
  <c r="M122" i="9"/>
  <c r="K144" i="9"/>
  <c r="O145" i="9"/>
  <c r="N27" i="9"/>
  <c r="O27" i="9"/>
  <c r="M36" i="9"/>
  <c r="J9" i="9"/>
  <c r="H72" i="9"/>
  <c r="M218" i="9"/>
  <c r="K152" i="9"/>
  <c r="O153" i="9"/>
  <c r="N153" i="9"/>
  <c r="J170" i="9"/>
  <c r="M53" i="9"/>
  <c r="J52" i="9"/>
  <c r="O105" i="9"/>
  <c r="K104" i="9"/>
  <c r="N73" i="9"/>
  <c r="H180" i="9"/>
  <c r="H198" i="9"/>
  <c r="M199" i="9"/>
  <c r="H171" i="9"/>
  <c r="M171" i="9" s="1"/>
  <c r="H153" i="9"/>
  <c r="H214" i="9"/>
  <c r="M215" i="9"/>
  <c r="H145" i="9"/>
  <c r="N145" i="9" s="1"/>
  <c r="M125" i="9"/>
  <c r="J124" i="9"/>
  <c r="M186" i="9"/>
  <c r="J185" i="9"/>
  <c r="N154" i="9"/>
  <c r="M146" i="9"/>
  <c r="K88" i="9"/>
  <c r="O89" i="9"/>
  <c r="O117" i="9"/>
  <c r="K116" i="9"/>
  <c r="J104" i="9"/>
  <c r="M105" i="9"/>
  <c r="M172" i="9"/>
  <c r="N122" i="9"/>
  <c r="J112" i="9"/>
  <c r="M102" i="9"/>
  <c r="N31" i="9"/>
  <c r="N109" i="9"/>
  <c r="O109" i="9"/>
  <c r="K108" i="9"/>
  <c r="M16" i="9"/>
  <c r="H93" i="9"/>
  <c r="M93" i="9" s="1"/>
  <c r="M98" i="9"/>
  <c r="N16" i="9"/>
  <c r="M31" i="9"/>
  <c r="O77" i="9"/>
  <c r="O81" i="9"/>
  <c r="K80" i="9"/>
  <c r="N81" i="9"/>
  <c r="K136" i="9"/>
  <c r="N137" i="9"/>
  <c r="O137" i="9"/>
  <c r="J84" i="9"/>
  <c r="M85" i="9"/>
  <c r="H137" i="9"/>
  <c r="H68" i="9"/>
  <c r="L40" i="9"/>
  <c r="L222" i="9" s="1"/>
  <c r="J174" i="9"/>
  <c r="H141" i="9"/>
  <c r="H117" i="9"/>
  <c r="M73" i="9"/>
  <c r="J72" i="9"/>
  <c r="M72" i="9" s="1"/>
  <c r="M45" i="9"/>
  <c r="J44" i="9"/>
  <c r="N98" i="9"/>
  <c r="H48" i="9"/>
  <c r="N49" i="9"/>
  <c r="H76" i="9"/>
  <c r="M153" i="9"/>
  <c r="J152" i="9"/>
  <c r="J80" i="9"/>
  <c r="M81" i="9"/>
  <c r="H113" i="9"/>
  <c r="M133" i="9"/>
  <c r="J132" i="9"/>
  <c r="M69" i="9"/>
  <c r="J68" i="9"/>
  <c r="O68" i="9" s="1"/>
  <c r="H129" i="9"/>
  <c r="H56" i="9"/>
  <c r="N57" i="9"/>
  <c r="H44" i="9"/>
  <c r="N45" i="9"/>
  <c r="K128" i="9"/>
  <c r="N129" i="9"/>
  <c r="O129" i="9"/>
  <c r="H105" i="9"/>
  <c r="H64" i="9"/>
  <c r="N65" i="9"/>
  <c r="O85" i="9"/>
  <c r="K84" i="9"/>
  <c r="N85" i="9"/>
  <c r="O45" i="9"/>
  <c r="K185" i="9"/>
  <c r="N186" i="9"/>
  <c r="O186" i="9"/>
  <c r="M142" i="9"/>
  <c r="M137" i="9"/>
  <c r="J136" i="9"/>
  <c r="M190" i="9"/>
  <c r="N114" i="9"/>
  <c r="M82" i="9"/>
  <c r="M204" i="9"/>
  <c r="J202" i="9"/>
  <c r="N142" i="9"/>
  <c r="K120" i="9"/>
  <c r="O121" i="9"/>
  <c r="N121" i="9"/>
  <c r="J100" i="9"/>
  <c r="M101" i="9"/>
  <c r="M65" i="9"/>
  <c r="J64" i="9"/>
  <c r="H85" i="9"/>
  <c r="J96" i="9"/>
  <c r="M97" i="9"/>
  <c r="M130" i="9"/>
  <c r="H133" i="9"/>
  <c r="K170" i="9"/>
  <c r="O171" i="9"/>
  <c r="N171" i="9"/>
  <c r="H13" i="9"/>
  <c r="N118" i="9"/>
  <c r="M106" i="9"/>
  <c r="O161" i="9"/>
  <c r="K159" i="9"/>
  <c r="N161" i="9"/>
  <c r="M114" i="9"/>
  <c r="M61" i="9"/>
  <c r="J60" i="9"/>
  <c r="M49" i="9"/>
  <c r="J48" i="9"/>
  <c r="J92" i="9"/>
  <c r="N110" i="9"/>
  <c r="H203" i="9"/>
  <c r="M203" i="9" s="1"/>
  <c r="K92" i="9"/>
  <c r="O93" i="9"/>
  <c r="J12" i="9"/>
  <c r="M13" i="9"/>
  <c r="H89" i="9"/>
  <c r="M89" i="9" s="1"/>
  <c r="M181" i="9"/>
  <c r="O72" i="9"/>
  <c r="N72" i="9"/>
  <c r="H52" i="9"/>
  <c r="N53" i="9"/>
  <c r="N19" i="9"/>
  <c r="K18" i="9"/>
  <c r="O19" i="9"/>
  <c r="N69" i="9"/>
  <c r="M27" i="9"/>
  <c r="N76" i="9"/>
  <c r="O57" i="9"/>
  <c r="N82" i="9"/>
  <c r="AC42" i="8"/>
  <c r="W41" i="8"/>
  <c r="Q12" i="8"/>
  <c r="Q11" i="8" s="1"/>
  <c r="G116" i="8"/>
  <c r="X10" i="8"/>
  <c r="X322" i="8" s="1"/>
  <c r="T322" i="8"/>
  <c r="L241" i="8"/>
  <c r="I240" i="8"/>
  <c r="AB153" i="8"/>
  <c r="U152" i="8"/>
  <c r="R144" i="8"/>
  <c r="Z300" i="8"/>
  <c r="M298" i="8"/>
  <c r="AA307" i="8"/>
  <c r="W306" i="8"/>
  <c r="AC307" i="8"/>
  <c r="S299" i="8"/>
  <c r="S297" i="8" s="1"/>
  <c r="S291" i="8" s="1"/>
  <c r="S289" i="8" s="1"/>
  <c r="M269" i="8"/>
  <c r="L278" i="8"/>
  <c r="G276" i="8"/>
  <c r="L276" i="8" s="1"/>
  <c r="M273" i="8"/>
  <c r="Z274" i="8"/>
  <c r="AA270" i="8"/>
  <c r="H238" i="8"/>
  <c r="Z256" i="8"/>
  <c r="M254" i="8"/>
  <c r="U250" i="8"/>
  <c r="AC233" i="8"/>
  <c r="W232" i="8"/>
  <c r="AA233" i="8"/>
  <c r="L252" i="8"/>
  <c r="G250" i="8"/>
  <c r="M245" i="8"/>
  <c r="AA246" i="8"/>
  <c r="R176" i="8"/>
  <c r="M213" i="8"/>
  <c r="AA214" i="8"/>
  <c r="Z214" i="8"/>
  <c r="Z230" i="8"/>
  <c r="L229" i="8"/>
  <c r="AB193" i="8"/>
  <c r="U192" i="8"/>
  <c r="M169" i="8"/>
  <c r="AB240" i="8"/>
  <c r="AA190" i="8"/>
  <c r="Z190" i="8"/>
  <c r="M189" i="8"/>
  <c r="L213" i="8"/>
  <c r="H212" i="8"/>
  <c r="U176" i="8"/>
  <c r="AB177" i="8"/>
  <c r="Z177" i="8"/>
  <c r="J118" i="8"/>
  <c r="J116" i="8" s="1"/>
  <c r="J113" i="8" s="1"/>
  <c r="J322" i="8" s="1"/>
  <c r="M121" i="8"/>
  <c r="AA234" i="8"/>
  <c r="Y234" i="8"/>
  <c r="M233" i="8"/>
  <c r="Y121" i="8"/>
  <c r="R120" i="8"/>
  <c r="L149" i="8"/>
  <c r="U118" i="8"/>
  <c r="S118" i="8"/>
  <c r="S116" i="8" s="1"/>
  <c r="AB97" i="8"/>
  <c r="U87" i="8"/>
  <c r="U9" i="8"/>
  <c r="AA44" i="8"/>
  <c r="Y44" i="8"/>
  <c r="M43" i="8"/>
  <c r="R12" i="8"/>
  <c r="S48" i="8"/>
  <c r="AA55" i="8"/>
  <c r="Y109" i="8"/>
  <c r="M108" i="8"/>
  <c r="Z109" i="8"/>
  <c r="L153" i="8"/>
  <c r="Q94" i="8"/>
  <c r="Q93" i="8" s="1"/>
  <c r="Q92" i="8" s="1"/>
  <c r="Q88" i="8" s="1"/>
  <c r="S24" i="8"/>
  <c r="G314" i="8"/>
  <c r="L315" i="8"/>
  <c r="AB293" i="8"/>
  <c r="U292" i="8"/>
  <c r="Z293" i="8"/>
  <c r="AB181" i="8"/>
  <c r="U180" i="8"/>
  <c r="I267" i="8"/>
  <c r="L268" i="8"/>
  <c r="S119" i="8"/>
  <c r="S117" i="8" s="1"/>
  <c r="S114" i="8" s="1"/>
  <c r="AA90" i="8"/>
  <c r="M89" i="8"/>
  <c r="M106" i="8"/>
  <c r="Z111" i="8"/>
  <c r="Y111" i="8"/>
  <c r="V10" i="8"/>
  <c r="V322" i="8" s="1"/>
  <c r="AC269" i="8"/>
  <c r="AA269" i="8"/>
  <c r="W268" i="8"/>
  <c r="R250" i="8"/>
  <c r="AA209" i="8"/>
  <c r="W208" i="8"/>
  <c r="AA208" i="8" s="1"/>
  <c r="M221" i="8"/>
  <c r="Z222" i="8"/>
  <c r="Z226" i="8"/>
  <c r="M225" i="8"/>
  <c r="Y226" i="8"/>
  <c r="Y222" i="8"/>
  <c r="Z166" i="8"/>
  <c r="Y166" i="8"/>
  <c r="M165" i="8"/>
  <c r="R148" i="8"/>
  <c r="Y189" i="8"/>
  <c r="R188" i="8"/>
  <c r="AB125" i="8"/>
  <c r="U124" i="8"/>
  <c r="Z125" i="8"/>
  <c r="Z197" i="8"/>
  <c r="M196" i="8"/>
  <c r="Y197" i="8"/>
  <c r="R152" i="8"/>
  <c r="Q73" i="8"/>
  <c r="Q60" i="8" s="1"/>
  <c r="L193" i="8"/>
  <c r="AB141" i="8"/>
  <c r="U140" i="8"/>
  <c r="Y90" i="8"/>
  <c r="AA146" i="8"/>
  <c r="M145" i="8"/>
  <c r="M141" i="8"/>
  <c r="AA142" i="8"/>
  <c r="L120" i="8"/>
  <c r="M157" i="8"/>
  <c r="AA158" i="8"/>
  <c r="R128" i="8"/>
  <c r="AB128" i="8" s="1"/>
  <c r="S60" i="8"/>
  <c r="U41" i="8"/>
  <c r="AB42" i="8"/>
  <c r="AA162" i="8"/>
  <c r="M161" i="8"/>
  <c r="AA61" i="8"/>
  <c r="Y61" i="8"/>
  <c r="AB12" i="8"/>
  <c r="U11" i="8"/>
  <c r="AA122" i="8"/>
  <c r="Y33" i="8"/>
  <c r="M32" i="8"/>
  <c r="Z33" i="8"/>
  <c r="AB130" i="8"/>
  <c r="Q48" i="8"/>
  <c r="Q43" i="8" s="1"/>
  <c r="Z55" i="8"/>
  <c r="M13" i="8"/>
  <c r="Z14" i="8"/>
  <c r="L13" i="8"/>
  <c r="M297" i="8"/>
  <c r="Z206" i="8"/>
  <c r="M205" i="8"/>
  <c r="AA201" i="8"/>
  <c r="W200" i="8"/>
  <c r="Q118" i="8"/>
  <c r="Q116" i="8" s="1"/>
  <c r="Q113" i="8" s="1"/>
  <c r="Q24" i="8"/>
  <c r="Y69" i="8"/>
  <c r="Z69" i="8"/>
  <c r="L255" i="8"/>
  <c r="G253" i="8"/>
  <c r="AC293" i="8"/>
  <c r="S115" i="8"/>
  <c r="AA254" i="8"/>
  <c r="W252" i="8"/>
  <c r="AB262" i="8"/>
  <c r="R192" i="8"/>
  <c r="W239" i="8"/>
  <c r="AB145" i="8"/>
  <c r="U144" i="8"/>
  <c r="M153" i="8"/>
  <c r="Z153" i="8" s="1"/>
  <c r="AA154" i="8"/>
  <c r="Z154" i="8"/>
  <c r="AA165" i="8"/>
  <c r="W164" i="8"/>
  <c r="Y154" i="8"/>
  <c r="AB157" i="8"/>
  <c r="Z157" i="8"/>
  <c r="U156" i="8"/>
  <c r="AB129" i="8"/>
  <c r="AC60" i="8"/>
  <c r="AB120" i="8"/>
  <c r="Q239" i="8"/>
  <c r="Q238" i="8" s="1"/>
  <c r="G164" i="8"/>
  <c r="L164" i="8" s="1"/>
  <c r="L165" i="8"/>
  <c r="Y124" i="8"/>
  <c r="S43" i="8"/>
  <c r="S42" i="8" s="1"/>
  <c r="S41" i="8" s="1"/>
  <c r="AA94" i="8"/>
  <c r="Y94" i="8"/>
  <c r="M93" i="8"/>
  <c r="Z73" i="8"/>
  <c r="Y73" i="8"/>
  <c r="M60" i="8"/>
  <c r="L12" i="8"/>
  <c r="G11" i="8"/>
  <c r="Z61" i="8"/>
  <c r="W12" i="8"/>
  <c r="AC13" i="8"/>
  <c r="F87" i="8"/>
  <c r="F9" i="8"/>
  <c r="F322" i="8" s="1"/>
  <c r="S94" i="8"/>
  <c r="S93" i="8" s="1"/>
  <c r="S92" i="8" s="1"/>
  <c r="S88" i="8" s="1"/>
  <c r="AA24" i="8"/>
  <c r="AB13" i="8"/>
  <c r="L299" i="8"/>
  <c r="G297" i="8"/>
  <c r="AB245" i="8"/>
  <c r="U244" i="8"/>
  <c r="Z245" i="8"/>
  <c r="Y260" i="8"/>
  <c r="Z260" i="8"/>
  <c r="M229" i="8"/>
  <c r="U148" i="8"/>
  <c r="AB149" i="8"/>
  <c r="U88" i="8"/>
  <c r="Z89" i="8"/>
  <c r="Y304" i="8"/>
  <c r="AA304" i="8"/>
  <c r="W251" i="8"/>
  <c r="AA299" i="8"/>
  <c r="M314" i="8"/>
  <c r="R318" i="8"/>
  <c r="AA274" i="8"/>
  <c r="Y270" i="8"/>
  <c r="Z246" i="8"/>
  <c r="AB255" i="8"/>
  <c r="U253" i="8"/>
  <c r="R239" i="8"/>
  <c r="AB220" i="8"/>
  <c r="AA256" i="8"/>
  <c r="Y246" i="8"/>
  <c r="M217" i="8"/>
  <c r="AA218" i="8"/>
  <c r="AB189" i="8"/>
  <c r="U188" i="8"/>
  <c r="Z189" i="8"/>
  <c r="Y214" i="8"/>
  <c r="AA206" i="8"/>
  <c r="L232" i="8"/>
  <c r="M177" i="8"/>
  <c r="AA178" i="8"/>
  <c r="Y208" i="8"/>
  <c r="Y157" i="8"/>
  <c r="R156" i="8"/>
  <c r="Y141" i="8"/>
  <c r="R140" i="8"/>
  <c r="AB185" i="8"/>
  <c r="U184" i="8"/>
  <c r="L172" i="8"/>
  <c r="AA264" i="8"/>
  <c r="M263" i="8"/>
  <c r="AA166" i="8"/>
  <c r="M185" i="8"/>
  <c r="AA186" i="8"/>
  <c r="AA182" i="8"/>
  <c r="Z182" i="8"/>
  <c r="M181" i="8"/>
  <c r="Z181" i="8" s="1"/>
  <c r="L173" i="8"/>
  <c r="L108" i="8"/>
  <c r="G107" i="8"/>
  <c r="L106" i="8"/>
  <c r="G104" i="8"/>
  <c r="L104" i="8" s="1"/>
  <c r="Q119" i="8"/>
  <c r="Q117" i="8" s="1"/>
  <c r="Q114" i="8" s="1"/>
  <c r="Z142" i="8"/>
  <c r="AA125" i="8"/>
  <c r="M124" i="8"/>
  <c r="AB121" i="8"/>
  <c r="M241" i="8"/>
  <c r="M149" i="8"/>
  <c r="AA150" i="8"/>
  <c r="AA138" i="8"/>
  <c r="Z138" i="8"/>
  <c r="M137" i="8"/>
  <c r="AA111" i="8"/>
  <c r="AA132" i="8"/>
  <c r="M130" i="8"/>
  <c r="Y130" i="8" s="1"/>
  <c r="Z132" i="8"/>
  <c r="AA69" i="8"/>
  <c r="Y125" i="8"/>
  <c r="Q55" i="8"/>
  <c r="S14" i="8"/>
  <c r="S13" i="8" s="1"/>
  <c r="Z80" i="8"/>
  <c r="Y80" i="8"/>
  <c r="AA99" i="8"/>
  <c r="S99" i="8"/>
  <c r="S98" i="8" s="1"/>
  <c r="S97" i="8" s="1"/>
  <c r="Q99" i="8"/>
  <c r="Q98" i="8" s="1"/>
  <c r="Q97" i="8" s="1"/>
  <c r="Z99" i="8"/>
  <c r="Y99" i="8"/>
  <c r="M98" i="8"/>
  <c r="L89" i="8"/>
  <c r="Z278" i="8"/>
  <c r="M276" i="8"/>
  <c r="Y276" i="8" s="1"/>
  <c r="Y213" i="8"/>
  <c r="R212" i="8"/>
  <c r="L43" i="8"/>
  <c r="G42" i="8"/>
  <c r="S290" i="8"/>
  <c r="S288" i="8" s="1"/>
  <c r="M319" i="8"/>
  <c r="Y299" i="8"/>
  <c r="R297" i="8"/>
  <c r="W289" i="8"/>
  <c r="AB299" i="8"/>
  <c r="U297" i="8"/>
  <c r="Z299" i="8"/>
  <c r="Z320" i="8"/>
  <c r="Q299" i="8"/>
  <c r="Q297" i="8" s="1"/>
  <c r="Q291" i="8" s="1"/>
  <c r="Q289" i="8" s="1"/>
  <c r="Q115" i="8" s="1"/>
  <c r="Y320" i="8"/>
  <c r="M279" i="8"/>
  <c r="Z304" i="8"/>
  <c r="Y315" i="8"/>
  <c r="S267" i="8"/>
  <c r="S266" i="8" s="1"/>
  <c r="AB276" i="8"/>
  <c r="AA281" i="8"/>
  <c r="AC281" i="8"/>
  <c r="W280" i="8"/>
  <c r="R251" i="8"/>
  <c r="AA260" i="8"/>
  <c r="L244" i="8"/>
  <c r="AB268" i="8"/>
  <c r="U267" i="8"/>
  <c r="R266" i="8"/>
  <c r="M255" i="8"/>
  <c r="AA258" i="8"/>
  <c r="AA236" i="8"/>
  <c r="AA230" i="8"/>
  <c r="Y185" i="8"/>
  <c r="R184" i="8"/>
  <c r="W204" i="8"/>
  <c r="AA205" i="8"/>
  <c r="L233" i="8"/>
  <c r="M200" i="8"/>
  <c r="M173" i="8"/>
  <c r="AB137" i="8"/>
  <c r="U136" i="8"/>
  <c r="U119" i="8" s="1"/>
  <c r="Z137" i="8"/>
  <c r="AA225" i="8"/>
  <c r="W224" i="8"/>
  <c r="M193" i="8"/>
  <c r="AA194" i="8"/>
  <c r="Z146" i="8"/>
  <c r="Y181" i="8"/>
  <c r="R180" i="8"/>
  <c r="L125" i="8"/>
  <c r="G124" i="8"/>
  <c r="L124" i="8" s="1"/>
  <c r="AA106" i="8"/>
  <c r="W104" i="8"/>
  <c r="S239" i="8"/>
  <c r="S238" i="8" s="1"/>
  <c r="Y137" i="8"/>
  <c r="R136" i="8"/>
  <c r="L148" i="8"/>
  <c r="W107" i="8"/>
  <c r="AA108" i="8"/>
  <c r="R41" i="8"/>
  <c r="Z44" i="8"/>
  <c r="Y134" i="8"/>
  <c r="M131" i="8"/>
  <c r="Z134" i="8"/>
  <c r="Z90" i="8"/>
  <c r="L97" i="8"/>
  <c r="G87" i="8"/>
  <c r="L87" i="8" s="1"/>
  <c r="G9" i="8"/>
  <c r="AA73" i="8"/>
  <c r="G88" i="8"/>
  <c r="L88" i="8" s="1"/>
  <c r="H61" i="7"/>
  <c r="K64" i="7"/>
  <c r="O65" i="7"/>
  <c r="H140" i="7"/>
  <c r="H132" i="7"/>
  <c r="J104" i="7"/>
  <c r="M105" i="7"/>
  <c r="K108" i="7"/>
  <c r="N109" i="7"/>
  <c r="O109" i="7"/>
  <c r="J80" i="7"/>
  <c r="N133" i="7"/>
  <c r="M198" i="7"/>
  <c r="J196" i="7"/>
  <c r="J18" i="7"/>
  <c r="M19" i="7"/>
  <c r="H73" i="7"/>
  <c r="M74" i="7"/>
  <c r="J92" i="7"/>
  <c r="J43" i="7" s="1"/>
  <c r="J100" i="7"/>
  <c r="K120" i="7"/>
  <c r="O121" i="7"/>
  <c r="J12" i="7"/>
  <c r="J152" i="7"/>
  <c r="N218" i="7"/>
  <c r="O218" i="7"/>
  <c r="H57" i="7"/>
  <c r="M58" i="7"/>
  <c r="N74" i="7"/>
  <c r="O27" i="7"/>
  <c r="J84" i="7"/>
  <c r="K56" i="7"/>
  <c r="N57" i="7"/>
  <c r="O57" i="7"/>
  <c r="J48" i="7"/>
  <c r="H93" i="7"/>
  <c r="O145" i="7"/>
  <c r="K144" i="7"/>
  <c r="N145" i="7"/>
  <c r="K12" i="7"/>
  <c r="K44" i="7"/>
  <c r="O45" i="7"/>
  <c r="H101" i="7"/>
  <c r="H113" i="7"/>
  <c r="K160" i="7"/>
  <c r="N162" i="7"/>
  <c r="J112" i="7"/>
  <c r="M113" i="7"/>
  <c r="H125" i="7"/>
  <c r="H186" i="7"/>
  <c r="M187" i="7"/>
  <c r="H198" i="7"/>
  <c r="O198" i="7"/>
  <c r="N198" i="7"/>
  <c r="J128" i="7"/>
  <c r="H176" i="7"/>
  <c r="H49" i="7"/>
  <c r="K92" i="7"/>
  <c r="N93" i="7"/>
  <c r="O93" i="7"/>
  <c r="K124" i="7"/>
  <c r="N125" i="7"/>
  <c r="O125" i="7"/>
  <c r="J96" i="7"/>
  <c r="H77" i="7"/>
  <c r="N205" i="7"/>
  <c r="K203" i="7"/>
  <c r="N78" i="7"/>
  <c r="K9" i="7"/>
  <c r="M137" i="7"/>
  <c r="J136" i="7"/>
  <c r="M133" i="7"/>
  <c r="J88" i="7"/>
  <c r="H121" i="7"/>
  <c r="K116" i="7"/>
  <c r="O117" i="7"/>
  <c r="K152" i="7"/>
  <c r="O153" i="7"/>
  <c r="H163" i="7"/>
  <c r="N38" i="7"/>
  <c r="H37" i="7"/>
  <c r="H53" i="7"/>
  <c r="K76" i="7"/>
  <c r="N77" i="7"/>
  <c r="O77" i="7"/>
  <c r="F40" i="7"/>
  <c r="F222" i="7" s="1"/>
  <c r="N141" i="7"/>
  <c r="O163" i="7"/>
  <c r="K161" i="7"/>
  <c r="K96" i="7"/>
  <c r="O97" i="7"/>
  <c r="H153" i="7"/>
  <c r="N153" i="7" s="1"/>
  <c r="H45" i="7"/>
  <c r="N45" i="7" s="1"/>
  <c r="K68" i="7"/>
  <c r="O69" i="7"/>
  <c r="K52" i="7"/>
  <c r="N53" i="7"/>
  <c r="O53" i="7"/>
  <c r="M62" i="7"/>
  <c r="J76" i="7"/>
  <c r="M77" i="7"/>
  <c r="H97" i="7"/>
  <c r="N97" i="7" s="1"/>
  <c r="K84" i="7"/>
  <c r="O85" i="7"/>
  <c r="J36" i="7"/>
  <c r="M37" i="7"/>
  <c r="K100" i="7"/>
  <c r="O101" i="7"/>
  <c r="H104" i="7"/>
  <c r="N105" i="7"/>
  <c r="M50" i="7"/>
  <c r="H145" i="7"/>
  <c r="N146" i="7"/>
  <c r="M146" i="7"/>
  <c r="O89" i="7"/>
  <c r="K88" i="7"/>
  <c r="O204" i="7"/>
  <c r="K202" i="7"/>
  <c r="N204" i="7"/>
  <c r="M141" i="7"/>
  <c r="H170" i="7"/>
  <c r="M171" i="7"/>
  <c r="H190" i="7"/>
  <c r="M191" i="7"/>
  <c r="M114" i="7"/>
  <c r="J156" i="7"/>
  <c r="H205" i="7"/>
  <c r="M205" i="7" s="1"/>
  <c r="M208" i="7"/>
  <c r="N208" i="7"/>
  <c r="O214" i="7"/>
  <c r="H117" i="7"/>
  <c r="J120" i="7"/>
  <c r="J184" i="7"/>
  <c r="K184" i="7"/>
  <c r="O185" i="7"/>
  <c r="H81" i="7"/>
  <c r="N62" i="7"/>
  <c r="M82" i="7"/>
  <c r="K48" i="7"/>
  <c r="O49" i="7"/>
  <c r="H181" i="7"/>
  <c r="H136" i="7"/>
  <c r="N137" i="7"/>
  <c r="M182" i="7"/>
  <c r="H218" i="7"/>
  <c r="M218" i="7" s="1"/>
  <c r="K72" i="7"/>
  <c r="N73" i="7"/>
  <c r="O73" i="7"/>
  <c r="J180" i="7"/>
  <c r="N166" i="7"/>
  <c r="H65" i="7"/>
  <c r="H69" i="7"/>
  <c r="O105" i="7"/>
  <c r="N66" i="7"/>
  <c r="M166" i="7"/>
  <c r="J159" i="7"/>
  <c r="K18" i="7"/>
  <c r="N19" i="7"/>
  <c r="G40" i="7"/>
  <c r="G222" i="7" s="1"/>
  <c r="H27" i="7"/>
  <c r="M70" i="7"/>
  <c r="H89" i="7"/>
  <c r="M89" i="7" s="1"/>
  <c r="N94" i="7"/>
  <c r="O60" i="7"/>
  <c r="H85" i="7"/>
  <c r="N85" i="7" s="1"/>
  <c r="K112" i="7"/>
  <c r="N113" i="7"/>
  <c r="O113" i="7"/>
  <c r="K128" i="7"/>
  <c r="O129" i="7"/>
  <c r="M98" i="7"/>
  <c r="N50" i="7"/>
  <c r="N81" i="7"/>
  <c r="K80" i="7"/>
  <c r="O81" i="7"/>
  <c r="H129" i="7"/>
  <c r="N129" i="7" s="1"/>
  <c r="N154" i="7"/>
  <c r="J203" i="7"/>
  <c r="M219" i="7"/>
  <c r="H13" i="7"/>
  <c r="M13" i="7" s="1"/>
  <c r="H109" i="7"/>
  <c r="O137" i="7"/>
  <c r="H158" i="7"/>
  <c r="N176" i="7"/>
  <c r="N191" i="7"/>
  <c r="M122" i="7"/>
  <c r="K180" i="7"/>
  <c r="N181" i="7"/>
  <c r="O181" i="7"/>
  <c r="H214" i="7"/>
  <c r="K72" i="10" l="1"/>
  <c r="H71" i="10"/>
  <c r="K44" i="10"/>
  <c r="H85" i="10"/>
  <c r="K86" i="10"/>
  <c r="H10" i="10"/>
  <c r="H58" i="10"/>
  <c r="H8" i="10"/>
  <c r="K59" i="10"/>
  <c r="K11" i="10"/>
  <c r="H107" i="10"/>
  <c r="K109" i="10"/>
  <c r="J24" i="10"/>
  <c r="H25" i="10"/>
  <c r="K26" i="10"/>
  <c r="H108" i="10"/>
  <c r="K110" i="10"/>
  <c r="H29" i="10"/>
  <c r="H95" i="10"/>
  <c r="K96" i="10"/>
  <c r="O159" i="9"/>
  <c r="K157" i="9"/>
  <c r="M132" i="9"/>
  <c r="O80" i="9"/>
  <c r="N80" i="9"/>
  <c r="N180" i="9"/>
  <c r="O9" i="9"/>
  <c r="N9" i="9"/>
  <c r="O76" i="9"/>
  <c r="N93" i="9"/>
  <c r="H132" i="9"/>
  <c r="H104" i="9"/>
  <c r="M104" i="9" s="1"/>
  <c r="H112" i="9"/>
  <c r="M112" i="9" s="1"/>
  <c r="M44" i="9"/>
  <c r="J43" i="9"/>
  <c r="O44" i="9"/>
  <c r="H140" i="9"/>
  <c r="M141" i="9"/>
  <c r="N89" i="9"/>
  <c r="M124" i="9"/>
  <c r="M214" i="9"/>
  <c r="N214" i="9"/>
  <c r="J158" i="9"/>
  <c r="O132" i="9"/>
  <c r="N132" i="9"/>
  <c r="O202" i="9"/>
  <c r="N202" i="9"/>
  <c r="K196" i="9"/>
  <c r="O12" i="9"/>
  <c r="N12" i="9"/>
  <c r="K11" i="9"/>
  <c r="O100" i="9"/>
  <c r="H124" i="9"/>
  <c r="H197" i="9"/>
  <c r="H175" i="9"/>
  <c r="M176" i="9"/>
  <c r="N176" i="9"/>
  <c r="O197" i="9"/>
  <c r="K195" i="9"/>
  <c r="M202" i="9"/>
  <c r="J196" i="9"/>
  <c r="N56" i="9"/>
  <c r="H116" i="9"/>
  <c r="M117" i="9"/>
  <c r="J184" i="9"/>
  <c r="M184" i="9" s="1"/>
  <c r="M185" i="9"/>
  <c r="M52" i="9"/>
  <c r="O52" i="9"/>
  <c r="O18" i="9"/>
  <c r="O170" i="9"/>
  <c r="N170" i="9"/>
  <c r="O88" i="9"/>
  <c r="O140" i="9"/>
  <c r="H100" i="9"/>
  <c r="O124" i="9"/>
  <c r="N124" i="9"/>
  <c r="H184" i="9"/>
  <c r="M92" i="9"/>
  <c r="H84" i="9"/>
  <c r="M84" i="9" s="1"/>
  <c r="O84" i="9"/>
  <c r="N44" i="9"/>
  <c r="M68" i="9"/>
  <c r="H136" i="9"/>
  <c r="O136" i="9"/>
  <c r="N136" i="9"/>
  <c r="M180" i="9"/>
  <c r="M113" i="9"/>
  <c r="N117" i="9"/>
  <c r="H152" i="9"/>
  <c r="N152" i="9" s="1"/>
  <c r="H196" i="9"/>
  <c r="M198" i="9"/>
  <c r="N198" i="9"/>
  <c r="N105" i="9"/>
  <c r="J157" i="9"/>
  <c r="N101" i="9"/>
  <c r="J195" i="9"/>
  <c r="H18" i="9"/>
  <c r="H80" i="9"/>
  <c r="N52" i="9"/>
  <c r="M152" i="9"/>
  <c r="J151" i="9"/>
  <c r="H92" i="9"/>
  <c r="H170" i="9"/>
  <c r="M56" i="9"/>
  <c r="O56" i="9"/>
  <c r="O96" i="9"/>
  <c r="J11" i="9"/>
  <c r="M60" i="9"/>
  <c r="O60" i="9"/>
  <c r="O128" i="9"/>
  <c r="N48" i="9"/>
  <c r="O152" i="9"/>
  <c r="K151" i="9"/>
  <c r="N60" i="9"/>
  <c r="K43" i="9"/>
  <c r="M100" i="9"/>
  <c r="N64" i="9"/>
  <c r="H128" i="9"/>
  <c r="M129" i="9"/>
  <c r="H108" i="9"/>
  <c r="N108" i="9" s="1"/>
  <c r="H88" i="9"/>
  <c r="O92" i="9"/>
  <c r="N92" i="9"/>
  <c r="M48" i="9"/>
  <c r="O48" i="9"/>
  <c r="H12" i="9"/>
  <c r="M64" i="9"/>
  <c r="O64" i="9"/>
  <c r="O120" i="9"/>
  <c r="O185" i="9"/>
  <c r="N185" i="9"/>
  <c r="K184" i="9"/>
  <c r="M80" i="9"/>
  <c r="O108" i="9"/>
  <c r="O116" i="9"/>
  <c r="N116" i="9"/>
  <c r="H144" i="9"/>
  <c r="M145" i="9"/>
  <c r="O104" i="9"/>
  <c r="N104" i="9"/>
  <c r="M9" i="9"/>
  <c r="O144" i="9"/>
  <c r="M88" i="9"/>
  <c r="O112" i="9"/>
  <c r="N160" i="9"/>
  <c r="O160" i="9"/>
  <c r="K158" i="9"/>
  <c r="N13" i="9"/>
  <c r="H120" i="9"/>
  <c r="M121" i="9"/>
  <c r="O174" i="9"/>
  <c r="H159" i="9"/>
  <c r="N203" i="9"/>
  <c r="H96" i="9"/>
  <c r="N96" i="9" s="1"/>
  <c r="J323" i="8"/>
  <c r="K323" i="8"/>
  <c r="U117" i="8"/>
  <c r="Q42" i="8"/>
  <c r="Q41" i="8" s="1"/>
  <c r="Q10" i="8" s="1"/>
  <c r="AB144" i="8"/>
  <c r="M12" i="8"/>
  <c r="Z13" i="8"/>
  <c r="M220" i="8"/>
  <c r="Y221" i="8"/>
  <c r="Z221" i="8"/>
  <c r="AA221" i="8"/>
  <c r="R248" i="8"/>
  <c r="Y13" i="8"/>
  <c r="AB9" i="8"/>
  <c r="U116" i="8"/>
  <c r="AB192" i="8"/>
  <c r="H113" i="8"/>
  <c r="H322" i="8" s="1"/>
  <c r="AB297" i="8"/>
  <c r="U291" i="8"/>
  <c r="Z297" i="8"/>
  <c r="AC297" i="8"/>
  <c r="M97" i="8"/>
  <c r="Z98" i="8"/>
  <c r="Y98" i="8"/>
  <c r="AA98" i="8"/>
  <c r="Y184" i="8"/>
  <c r="M253" i="8"/>
  <c r="Y255" i="8"/>
  <c r="AA255" i="8"/>
  <c r="M318" i="8"/>
  <c r="AA319" i="8"/>
  <c r="Z319" i="8"/>
  <c r="M136" i="8"/>
  <c r="AA137" i="8"/>
  <c r="AA149" i="8"/>
  <c r="M148" i="8"/>
  <c r="M262" i="8"/>
  <c r="AA263" i="8"/>
  <c r="Y263" i="8"/>
  <c r="Z263" i="8"/>
  <c r="Z149" i="8"/>
  <c r="AA93" i="8"/>
  <c r="M92" i="8"/>
  <c r="Y93" i="8"/>
  <c r="Z93" i="8"/>
  <c r="AB156" i="8"/>
  <c r="G251" i="8"/>
  <c r="L253" i="8"/>
  <c r="Y188" i="8"/>
  <c r="M224" i="8"/>
  <c r="Z225" i="8"/>
  <c r="Y225" i="8"/>
  <c r="M88" i="8"/>
  <c r="Y89" i="8"/>
  <c r="AA89" i="8"/>
  <c r="AB292" i="8"/>
  <c r="Z292" i="8"/>
  <c r="U290" i="8"/>
  <c r="AC292" i="8"/>
  <c r="AA43" i="8"/>
  <c r="Y43" i="8"/>
  <c r="M42" i="8"/>
  <c r="Z43" i="8"/>
  <c r="AB87" i="8"/>
  <c r="M188" i="8"/>
  <c r="AA189" i="8"/>
  <c r="M212" i="8"/>
  <c r="AA213" i="8"/>
  <c r="Z213" i="8"/>
  <c r="L250" i="8"/>
  <c r="G248" i="8"/>
  <c r="L248" i="8" s="1"/>
  <c r="U248" i="8"/>
  <c r="AB250" i="8"/>
  <c r="M268" i="8"/>
  <c r="Y269" i="8"/>
  <c r="Z269" i="8"/>
  <c r="Z152" i="8"/>
  <c r="AB152" i="8"/>
  <c r="Y196" i="8"/>
  <c r="Z196" i="8"/>
  <c r="Z200" i="8"/>
  <c r="Y200" i="8"/>
  <c r="Z276" i="8"/>
  <c r="M240" i="8"/>
  <c r="AA241" i="8"/>
  <c r="Y241" i="8"/>
  <c r="Z241" i="8"/>
  <c r="G105" i="8"/>
  <c r="L105" i="8" s="1"/>
  <c r="L107" i="8"/>
  <c r="Z253" i="8"/>
  <c r="U251" i="8"/>
  <c r="AB253" i="8"/>
  <c r="Y318" i="8"/>
  <c r="AB318" i="8"/>
  <c r="W249" i="8"/>
  <c r="AC251" i="8"/>
  <c r="AA13" i="8"/>
  <c r="Y60" i="8"/>
  <c r="Z60" i="8"/>
  <c r="W238" i="8"/>
  <c r="AA252" i="8"/>
  <c r="W250" i="8"/>
  <c r="M291" i="8"/>
  <c r="AA297" i="8"/>
  <c r="Y32" i="8"/>
  <c r="Z32" i="8"/>
  <c r="AA32" i="8"/>
  <c r="G119" i="8"/>
  <c r="AA268" i="8"/>
  <c r="W267" i="8"/>
  <c r="AC268" i="8"/>
  <c r="Z180" i="8"/>
  <c r="AB180" i="8"/>
  <c r="AB176" i="8"/>
  <c r="M168" i="8"/>
  <c r="Y176" i="8"/>
  <c r="M252" i="8"/>
  <c r="Z254" i="8"/>
  <c r="Y254" i="8"/>
  <c r="Z298" i="8"/>
  <c r="M296" i="8"/>
  <c r="AA298" i="8"/>
  <c r="Y298" i="8"/>
  <c r="AC41" i="8"/>
  <c r="Y217" i="8"/>
  <c r="M216" i="8"/>
  <c r="AA217" i="8"/>
  <c r="Z217" i="8"/>
  <c r="G10" i="8"/>
  <c r="L10" i="8" s="1"/>
  <c r="L11" i="8"/>
  <c r="M164" i="8"/>
  <c r="Y165" i="8"/>
  <c r="Z165" i="8"/>
  <c r="AA104" i="8"/>
  <c r="W119" i="8"/>
  <c r="M176" i="8"/>
  <c r="AA177" i="8"/>
  <c r="AB188" i="8"/>
  <c r="Z255" i="8"/>
  <c r="Y319" i="8"/>
  <c r="AB88" i="8"/>
  <c r="Z88" i="8"/>
  <c r="AC88" i="8"/>
  <c r="M228" i="8"/>
  <c r="Z229" i="8"/>
  <c r="AA229" i="8"/>
  <c r="Y229" i="8"/>
  <c r="AA60" i="8"/>
  <c r="M152" i="8"/>
  <c r="AA153" i="8"/>
  <c r="AA200" i="8"/>
  <c r="Y128" i="8"/>
  <c r="R118" i="8"/>
  <c r="Y153" i="8"/>
  <c r="Y149" i="8"/>
  <c r="Y120" i="8"/>
  <c r="R119" i="8"/>
  <c r="M120" i="8"/>
  <c r="AA121" i="8"/>
  <c r="Z121" i="8"/>
  <c r="L212" i="8"/>
  <c r="H119" i="8"/>
  <c r="H117" i="8" s="1"/>
  <c r="H114" i="8" s="1"/>
  <c r="Y177" i="8"/>
  <c r="M172" i="8"/>
  <c r="M277" i="8"/>
  <c r="Y212" i="8"/>
  <c r="AB212" i="8"/>
  <c r="AB184" i="8"/>
  <c r="Z184" i="8"/>
  <c r="R238" i="8"/>
  <c r="AB148" i="8"/>
  <c r="Z148" i="8"/>
  <c r="L297" i="8"/>
  <c r="G291" i="8"/>
  <c r="Z136" i="8"/>
  <c r="AB136" i="8"/>
  <c r="AC253" i="8"/>
  <c r="Z244" i="8"/>
  <c r="AB244" i="8"/>
  <c r="AC12" i="8"/>
  <c r="AA12" i="8"/>
  <c r="W11" i="8"/>
  <c r="M140" i="8"/>
  <c r="AA141" i="8"/>
  <c r="Z141" i="8"/>
  <c r="Y152" i="8"/>
  <c r="AA196" i="8"/>
  <c r="Y106" i="8"/>
  <c r="Z106" i="8"/>
  <c r="M104" i="8"/>
  <c r="R290" i="8"/>
  <c r="L314" i="8"/>
  <c r="G290" i="8"/>
  <c r="S113" i="8"/>
  <c r="AC232" i="8"/>
  <c r="W118" i="8"/>
  <c r="M272" i="8"/>
  <c r="Z273" i="8"/>
  <c r="Y273" i="8"/>
  <c r="AA273" i="8"/>
  <c r="Y144" i="8"/>
  <c r="L240" i="8"/>
  <c r="I239" i="8"/>
  <c r="L118" i="8"/>
  <c r="M144" i="8"/>
  <c r="AA145" i="8"/>
  <c r="AA224" i="8"/>
  <c r="L9" i="8"/>
  <c r="M129" i="8"/>
  <c r="Y131" i="8"/>
  <c r="AA131" i="8"/>
  <c r="Z131" i="8"/>
  <c r="W105" i="8"/>
  <c r="AB267" i="8"/>
  <c r="U266" i="8"/>
  <c r="R249" i="8"/>
  <c r="L42" i="8"/>
  <c r="G41" i="8"/>
  <c r="L41" i="8" s="1"/>
  <c r="Q87" i="8"/>
  <c r="Q9" i="8"/>
  <c r="S12" i="8"/>
  <c r="S11" i="8" s="1"/>
  <c r="S10" i="8" s="1"/>
  <c r="M128" i="8"/>
  <c r="Z130" i="8"/>
  <c r="AA130" i="8"/>
  <c r="M184" i="8"/>
  <c r="AA185" i="8"/>
  <c r="M192" i="8"/>
  <c r="AA193" i="8"/>
  <c r="W278" i="8"/>
  <c r="AA280" i="8"/>
  <c r="AC280" i="8"/>
  <c r="Y297" i="8"/>
  <c r="R291" i="8"/>
  <c r="S87" i="8"/>
  <c r="S9" i="8"/>
  <c r="AA124" i="8"/>
  <c r="M180" i="8"/>
  <c r="AA181" i="8"/>
  <c r="Z185" i="8"/>
  <c r="Z314" i="8"/>
  <c r="AA164" i="8"/>
  <c r="Z145" i="8"/>
  <c r="Y193" i="8"/>
  <c r="M204" i="8"/>
  <c r="Y205" i="8"/>
  <c r="Z205" i="8"/>
  <c r="U10" i="8"/>
  <c r="AA161" i="8"/>
  <c r="M160" i="8"/>
  <c r="Z161" i="8"/>
  <c r="Y161" i="8"/>
  <c r="AB41" i="8"/>
  <c r="M156" i="8"/>
  <c r="AA157" i="8"/>
  <c r="AB140" i="8"/>
  <c r="Z140" i="8"/>
  <c r="AB124" i="8"/>
  <c r="Z124" i="8"/>
  <c r="AA314" i="8"/>
  <c r="I266" i="8"/>
  <c r="L266" i="8" s="1"/>
  <c r="L267" i="8"/>
  <c r="Y314" i="8"/>
  <c r="M107" i="8"/>
  <c r="Z108" i="8"/>
  <c r="Y108" i="8"/>
  <c r="R11" i="8"/>
  <c r="AB11" i="8" s="1"/>
  <c r="Y12" i="8"/>
  <c r="M232" i="8"/>
  <c r="AA232" i="8" s="1"/>
  <c r="Y233" i="8"/>
  <c r="Z233" i="8"/>
  <c r="U239" i="8"/>
  <c r="Z193" i="8"/>
  <c r="M244" i="8"/>
  <c r="Y245" i="8"/>
  <c r="AA245" i="8"/>
  <c r="AA306" i="8"/>
  <c r="AC306" i="8"/>
  <c r="W290" i="8"/>
  <c r="Y145" i="8"/>
  <c r="L116" i="8"/>
  <c r="J42" i="7"/>
  <c r="N100" i="7"/>
  <c r="O100" i="7"/>
  <c r="N161" i="7"/>
  <c r="K159" i="7"/>
  <c r="O161" i="7"/>
  <c r="H161" i="7"/>
  <c r="M163" i="7"/>
  <c r="M96" i="7"/>
  <c r="O92" i="7"/>
  <c r="K11" i="7"/>
  <c r="N12" i="7"/>
  <c r="H156" i="7"/>
  <c r="M156" i="7" s="1"/>
  <c r="H116" i="7"/>
  <c r="M117" i="7"/>
  <c r="N163" i="7"/>
  <c r="H48" i="7"/>
  <c r="H100" i="7"/>
  <c r="J157" i="7"/>
  <c r="H68" i="7"/>
  <c r="M69" i="7"/>
  <c r="H180" i="7"/>
  <c r="M36" i="7"/>
  <c r="J9" i="7"/>
  <c r="H185" i="7"/>
  <c r="N186" i="7"/>
  <c r="M186" i="7"/>
  <c r="M85" i="7"/>
  <c r="M152" i="7"/>
  <c r="J151" i="7"/>
  <c r="H72" i="7"/>
  <c r="M73" i="7"/>
  <c r="O108" i="7"/>
  <c r="N108" i="7"/>
  <c r="O202" i="7"/>
  <c r="N202" i="7"/>
  <c r="N104" i="7"/>
  <c r="N69" i="7"/>
  <c r="O76" i="7"/>
  <c r="K151" i="7"/>
  <c r="N152" i="7"/>
  <c r="O152" i="7"/>
  <c r="O36" i="7"/>
  <c r="O124" i="7"/>
  <c r="N124" i="7"/>
  <c r="H175" i="7"/>
  <c r="M176" i="7"/>
  <c r="K196" i="7"/>
  <c r="O144" i="7"/>
  <c r="M84" i="7"/>
  <c r="M101" i="7"/>
  <c r="H12" i="7"/>
  <c r="O112" i="7"/>
  <c r="N18" i="7"/>
  <c r="O18" i="7"/>
  <c r="M136" i="7"/>
  <c r="O136" i="7"/>
  <c r="N180" i="7"/>
  <c r="O180" i="7"/>
  <c r="H88" i="7"/>
  <c r="N72" i="7"/>
  <c r="O72" i="7"/>
  <c r="N89" i="7"/>
  <c r="H96" i="7"/>
  <c r="N96" i="7" s="1"/>
  <c r="H152" i="7"/>
  <c r="H120" i="7"/>
  <c r="M49" i="7"/>
  <c r="M153" i="7"/>
  <c r="H203" i="7"/>
  <c r="M48" i="7"/>
  <c r="H56" i="7"/>
  <c r="M57" i="7"/>
  <c r="O120" i="7"/>
  <c r="N120" i="7"/>
  <c r="H108" i="7"/>
  <c r="M109" i="7"/>
  <c r="O80" i="7"/>
  <c r="O128" i="7"/>
  <c r="M181" i="7"/>
  <c r="M180" i="7"/>
  <c r="J175" i="7"/>
  <c r="H80" i="7"/>
  <c r="N80" i="7" s="1"/>
  <c r="N214" i="7"/>
  <c r="M158" i="7"/>
  <c r="M170" i="7"/>
  <c r="N170" i="7"/>
  <c r="N68" i="7"/>
  <c r="O68" i="7"/>
  <c r="N132" i="7"/>
  <c r="H52" i="7"/>
  <c r="M53" i="7"/>
  <c r="H18" i="7"/>
  <c r="H124" i="7"/>
  <c r="M125" i="7"/>
  <c r="K158" i="7"/>
  <c r="N160" i="7"/>
  <c r="J11" i="7"/>
  <c r="M12" i="7"/>
  <c r="M100" i="7"/>
  <c r="M81" i="7"/>
  <c r="M104" i="7"/>
  <c r="O104" i="7"/>
  <c r="H60" i="7"/>
  <c r="N61" i="7"/>
  <c r="M61" i="7"/>
  <c r="H128" i="7"/>
  <c r="M128" i="7" s="1"/>
  <c r="N136" i="7"/>
  <c r="O48" i="7"/>
  <c r="N48" i="7"/>
  <c r="O116" i="7"/>
  <c r="N116" i="7"/>
  <c r="N203" i="7"/>
  <c r="K197" i="7"/>
  <c r="O64" i="7"/>
  <c r="H84" i="7"/>
  <c r="N190" i="7"/>
  <c r="M190" i="7"/>
  <c r="O52" i="7"/>
  <c r="H36" i="7"/>
  <c r="N37" i="7"/>
  <c r="N13" i="7"/>
  <c r="O56" i="7"/>
  <c r="N56" i="7"/>
  <c r="N121" i="7"/>
  <c r="M196" i="7"/>
  <c r="J194" i="7"/>
  <c r="J197" i="7"/>
  <c r="M203" i="7"/>
  <c r="O184" i="7"/>
  <c r="H76" i="7"/>
  <c r="M140" i="7"/>
  <c r="N140" i="7"/>
  <c r="K175" i="7"/>
  <c r="M214" i="7"/>
  <c r="H64" i="7"/>
  <c r="M65" i="7"/>
  <c r="N49" i="7"/>
  <c r="M121" i="7"/>
  <c r="O88" i="7"/>
  <c r="H144" i="7"/>
  <c r="N144" i="7" s="1"/>
  <c r="M145" i="7"/>
  <c r="N101" i="7"/>
  <c r="N84" i="7"/>
  <c r="O84" i="7"/>
  <c r="H44" i="7"/>
  <c r="M45" i="7"/>
  <c r="O96" i="7"/>
  <c r="N117" i="7"/>
  <c r="M97" i="7"/>
  <c r="M129" i="7"/>
  <c r="H196" i="7"/>
  <c r="H112" i="7"/>
  <c r="O44" i="7"/>
  <c r="N44" i="7"/>
  <c r="K43" i="7"/>
  <c r="H92" i="7"/>
  <c r="N27" i="7"/>
  <c r="M132" i="7"/>
  <c r="M93" i="7"/>
  <c r="M18" i="7"/>
  <c r="M27" i="7"/>
  <c r="N65" i="7"/>
  <c r="H114" i="6"/>
  <c r="K114" i="6" s="1"/>
  <c r="J113" i="6"/>
  <c r="G113" i="6"/>
  <c r="F113" i="6"/>
  <c r="H112" i="6"/>
  <c r="J111" i="6"/>
  <c r="G111" i="6"/>
  <c r="G109" i="6" s="1"/>
  <c r="G107" i="6" s="1"/>
  <c r="G101" i="6" s="1"/>
  <c r="G99" i="6" s="1"/>
  <c r="F111" i="6"/>
  <c r="F109" i="6" s="1"/>
  <c r="F107" i="6" s="1"/>
  <c r="F101" i="6" s="1"/>
  <c r="F99" i="6" s="1"/>
  <c r="G110" i="6"/>
  <c r="F110" i="6"/>
  <c r="J109" i="6"/>
  <c r="G108" i="6"/>
  <c r="G102" i="6" s="1"/>
  <c r="G100" i="6" s="1"/>
  <c r="F108" i="6"/>
  <c r="F102" i="6" s="1"/>
  <c r="F100" i="6" s="1"/>
  <c r="J107" i="6"/>
  <c r="H106" i="6"/>
  <c r="K106" i="6" s="1"/>
  <c r="J105" i="6"/>
  <c r="K105" i="6" s="1"/>
  <c r="H105" i="6"/>
  <c r="G105" i="6"/>
  <c r="F105" i="6"/>
  <c r="H104" i="6"/>
  <c r="G104" i="6"/>
  <c r="F104" i="6"/>
  <c r="H103" i="6"/>
  <c r="G103" i="6"/>
  <c r="F103" i="6"/>
  <c r="H98" i="6"/>
  <c r="J97" i="6"/>
  <c r="G97" i="6"/>
  <c r="F97" i="6"/>
  <c r="J96" i="6"/>
  <c r="G96" i="6"/>
  <c r="G95" i="6" s="1"/>
  <c r="G94" i="6" s="1"/>
  <c r="G93" i="6" s="1"/>
  <c r="F96" i="6"/>
  <c r="F95" i="6" s="1"/>
  <c r="F94" i="6" s="1"/>
  <c r="F93" i="6" s="1"/>
  <c r="J95" i="6"/>
  <c r="J94" i="6"/>
  <c r="J93" i="6"/>
  <c r="H92" i="6"/>
  <c r="K92" i="6" s="1"/>
  <c r="J91" i="6"/>
  <c r="J90" i="6" s="1"/>
  <c r="H91" i="6"/>
  <c r="G91" i="6"/>
  <c r="F91" i="6"/>
  <c r="H90" i="6"/>
  <c r="G90" i="6"/>
  <c r="F90" i="6"/>
  <c r="H89" i="6"/>
  <c r="G89" i="6"/>
  <c r="F89" i="6"/>
  <c r="H88" i="6"/>
  <c r="H87" i="6" s="1"/>
  <c r="J87" i="6"/>
  <c r="G87" i="6"/>
  <c r="F87" i="6"/>
  <c r="F86" i="6" s="1"/>
  <c r="F85" i="6" s="1"/>
  <c r="F84" i="6" s="1"/>
  <c r="F82" i="6" s="1"/>
  <c r="F64" i="6" s="1"/>
  <c r="J86" i="6"/>
  <c r="G86" i="6"/>
  <c r="G85" i="6" s="1"/>
  <c r="G84" i="6" s="1"/>
  <c r="G82" i="6" s="1"/>
  <c r="G64" i="6" s="1"/>
  <c r="J85" i="6"/>
  <c r="J84" i="6"/>
  <c r="H83" i="6"/>
  <c r="G83" i="6"/>
  <c r="F83" i="6"/>
  <c r="F81" i="6" s="1"/>
  <c r="J82" i="6"/>
  <c r="H81" i="6"/>
  <c r="G81" i="6"/>
  <c r="H80" i="6"/>
  <c r="K80" i="6" s="1"/>
  <c r="J79" i="6"/>
  <c r="K79" i="6" s="1"/>
  <c r="H79" i="6"/>
  <c r="G79" i="6"/>
  <c r="F79" i="6"/>
  <c r="J78" i="6"/>
  <c r="K78" i="6" s="1"/>
  <c r="H78" i="6"/>
  <c r="G78" i="6"/>
  <c r="F78" i="6"/>
  <c r="J77" i="6"/>
  <c r="J76" i="6" s="1"/>
  <c r="H77" i="6"/>
  <c r="G77" i="6"/>
  <c r="F77" i="6"/>
  <c r="H76" i="6"/>
  <c r="G76" i="6"/>
  <c r="F76" i="6"/>
  <c r="H75" i="6"/>
  <c r="G75" i="6"/>
  <c r="F75" i="6"/>
  <c r="H74" i="6"/>
  <c r="H73" i="6" s="1"/>
  <c r="J73" i="6"/>
  <c r="G73" i="6"/>
  <c r="F73" i="6"/>
  <c r="F72" i="6" s="1"/>
  <c r="F71" i="6" s="1"/>
  <c r="F66" i="6" s="1"/>
  <c r="F65" i="6" s="1"/>
  <c r="F63" i="6" s="1"/>
  <c r="J72" i="6"/>
  <c r="G72" i="6"/>
  <c r="G71" i="6" s="1"/>
  <c r="G66" i="6" s="1"/>
  <c r="G65" i="6" s="1"/>
  <c r="G63" i="6" s="1"/>
  <c r="J71" i="6"/>
  <c r="H70" i="6"/>
  <c r="K70" i="6" s="1"/>
  <c r="J69" i="6"/>
  <c r="K69" i="6" s="1"/>
  <c r="H69" i="6"/>
  <c r="G69" i="6"/>
  <c r="F69" i="6"/>
  <c r="J68" i="6"/>
  <c r="K68" i="6" s="1"/>
  <c r="H68" i="6"/>
  <c r="G68" i="6"/>
  <c r="F68" i="6"/>
  <c r="J67" i="6"/>
  <c r="K67" i="6" s="1"/>
  <c r="H67" i="6"/>
  <c r="G67" i="6"/>
  <c r="F67" i="6"/>
  <c r="J66" i="6"/>
  <c r="J65" i="6"/>
  <c r="H62" i="6"/>
  <c r="H60" i="6" s="1"/>
  <c r="H59" i="6" s="1"/>
  <c r="H61" i="6"/>
  <c r="K61" i="6" s="1"/>
  <c r="J60" i="6"/>
  <c r="K60" i="6" s="1"/>
  <c r="G60" i="6"/>
  <c r="F60" i="6"/>
  <c r="G59" i="6"/>
  <c r="F59" i="6"/>
  <c r="G58" i="6"/>
  <c r="F58" i="6"/>
  <c r="H57" i="6"/>
  <c r="H56" i="6"/>
  <c r="K56" i="6" s="1"/>
  <c r="K55" i="6"/>
  <c r="H55" i="6"/>
  <c r="J54" i="6"/>
  <c r="H54" i="6"/>
  <c r="G54" i="6"/>
  <c r="G44" i="6" s="1"/>
  <c r="F54" i="6"/>
  <c r="F44" i="6" s="1"/>
  <c r="H53" i="6"/>
  <c r="K53" i="6" s="1"/>
  <c r="H52" i="6"/>
  <c r="H51" i="6"/>
  <c r="K51" i="6" s="1"/>
  <c r="K50" i="6"/>
  <c r="H50" i="6"/>
  <c r="H49" i="6"/>
  <c r="K49" i="6" s="1"/>
  <c r="J48" i="6"/>
  <c r="J44" i="6" s="1"/>
  <c r="G48" i="6"/>
  <c r="F48" i="6"/>
  <c r="H47" i="6"/>
  <c r="H45" i="6" s="1"/>
  <c r="H46" i="6"/>
  <c r="K46" i="6" s="1"/>
  <c r="J45" i="6"/>
  <c r="K45" i="6" s="1"/>
  <c r="G45" i="6"/>
  <c r="F45" i="6"/>
  <c r="H43" i="6"/>
  <c r="H42" i="6" s="1"/>
  <c r="J42" i="6"/>
  <c r="G42" i="6"/>
  <c r="F42" i="6"/>
  <c r="H41" i="6"/>
  <c r="K41" i="6" s="1"/>
  <c r="K40" i="6"/>
  <c r="H40" i="6"/>
  <c r="H39" i="6"/>
  <c r="K39" i="6" s="1"/>
  <c r="H38" i="6"/>
  <c r="K38" i="6" s="1"/>
  <c r="H37" i="6"/>
  <c r="K37" i="6" s="1"/>
  <c r="H36" i="6"/>
  <c r="K36" i="6" s="1"/>
  <c r="J35" i="6"/>
  <c r="H35" i="6"/>
  <c r="G35" i="6"/>
  <c r="G30" i="6" s="1"/>
  <c r="G29" i="6" s="1"/>
  <c r="F35" i="6"/>
  <c r="H34" i="6"/>
  <c r="K34" i="6" s="1"/>
  <c r="H33" i="6"/>
  <c r="H31" i="6" s="1"/>
  <c r="H32" i="6"/>
  <c r="K32" i="6" s="1"/>
  <c r="J31" i="6"/>
  <c r="K31" i="6" s="1"/>
  <c r="G31" i="6"/>
  <c r="F31" i="6"/>
  <c r="K28" i="6"/>
  <c r="H28" i="6"/>
  <c r="J27" i="6"/>
  <c r="H27" i="6"/>
  <c r="G27" i="6"/>
  <c r="G26" i="6" s="1"/>
  <c r="G25" i="6" s="1"/>
  <c r="G24" i="6" s="1"/>
  <c r="G9" i="6" s="1"/>
  <c r="F27" i="6"/>
  <c r="F26" i="6" s="1"/>
  <c r="F25" i="6" s="1"/>
  <c r="J26" i="6"/>
  <c r="J25" i="6"/>
  <c r="H23" i="6"/>
  <c r="K23" i="6" s="1"/>
  <c r="H22" i="6"/>
  <c r="K22" i="6" s="1"/>
  <c r="H21" i="6"/>
  <c r="K21" i="6" s="1"/>
  <c r="K20" i="6"/>
  <c r="H20" i="6"/>
  <c r="H19" i="6"/>
  <c r="K19" i="6" s="1"/>
  <c r="H18" i="6"/>
  <c r="H16" i="6" s="1"/>
  <c r="H17" i="6"/>
  <c r="K17" i="6" s="1"/>
  <c r="J16" i="6"/>
  <c r="K16" i="6" s="1"/>
  <c r="G16" i="6"/>
  <c r="F16" i="6"/>
  <c r="K15" i="6"/>
  <c r="H15" i="6"/>
  <c r="H13" i="6" s="1"/>
  <c r="H12" i="6" s="1"/>
  <c r="H14" i="6"/>
  <c r="K14" i="6" s="1"/>
  <c r="J13" i="6"/>
  <c r="J12" i="6" s="1"/>
  <c r="G13" i="6"/>
  <c r="F13" i="6"/>
  <c r="G12" i="6"/>
  <c r="F12" i="6"/>
  <c r="G11" i="6"/>
  <c r="F11" i="6"/>
  <c r="G10" i="6"/>
  <c r="F10" i="6"/>
  <c r="G8" i="6"/>
  <c r="F8" i="6"/>
  <c r="T323" i="4"/>
  <c r="AA321" i="4"/>
  <c r="Z321" i="4"/>
  <c r="Y321" i="4"/>
  <c r="X321" i="4"/>
  <c r="V321" i="4"/>
  <c r="T321" i="4"/>
  <c r="S321" i="4"/>
  <c r="Q321" i="4"/>
  <c r="Q320" i="4" s="1"/>
  <c r="Q319" i="4" s="1"/>
  <c r="Q318" i="4" s="1"/>
  <c r="M321" i="4"/>
  <c r="L321" i="4"/>
  <c r="X320" i="4"/>
  <c r="W320" i="4"/>
  <c r="AA320" i="4" s="1"/>
  <c r="V320" i="4"/>
  <c r="U320" i="4"/>
  <c r="T320" i="4"/>
  <c r="T319" i="4" s="1"/>
  <c r="T318" i="4" s="1"/>
  <c r="S320" i="4"/>
  <c r="S319" i="4" s="1"/>
  <c r="S318" i="4" s="1"/>
  <c r="R320" i="4"/>
  <c r="R319" i="4" s="1"/>
  <c r="P320" i="4"/>
  <c r="O320" i="4"/>
  <c r="M320" i="4"/>
  <c r="M319" i="4" s="1"/>
  <c r="K320" i="4"/>
  <c r="J320" i="4"/>
  <c r="I320" i="4"/>
  <c r="H320" i="4"/>
  <c r="H319" i="4" s="1"/>
  <c r="H318" i="4" s="1"/>
  <c r="G320" i="4"/>
  <c r="G319" i="4" s="1"/>
  <c r="G318" i="4" s="1"/>
  <c r="F320" i="4"/>
  <c r="X319" i="4"/>
  <c r="X318" i="4" s="1"/>
  <c r="W319" i="4"/>
  <c r="V319" i="4"/>
  <c r="V318" i="4" s="1"/>
  <c r="U319" i="4"/>
  <c r="Z319" i="4" s="1"/>
  <c r="P319" i="4"/>
  <c r="O319" i="4"/>
  <c r="L319" i="4"/>
  <c r="K319" i="4"/>
  <c r="K318" i="4" s="1"/>
  <c r="J319" i="4"/>
  <c r="I319" i="4"/>
  <c r="F319" i="4"/>
  <c r="F318" i="4" s="1"/>
  <c r="U318" i="4"/>
  <c r="P318" i="4"/>
  <c r="O318" i="4"/>
  <c r="J318" i="4"/>
  <c r="I318" i="4"/>
  <c r="X317" i="4"/>
  <c r="X316" i="4" s="1"/>
  <c r="X315" i="4" s="1"/>
  <c r="X314" i="4" s="1"/>
  <c r="V317" i="4"/>
  <c r="T317" i="4"/>
  <c r="T316" i="4" s="1"/>
  <c r="T315" i="4" s="1"/>
  <c r="M317" i="4"/>
  <c r="L317" i="4"/>
  <c r="W316" i="4"/>
  <c r="V316" i="4"/>
  <c r="U316" i="4"/>
  <c r="Z316" i="4" s="1"/>
  <c r="R316" i="4"/>
  <c r="R315" i="4" s="1"/>
  <c r="P316" i="4"/>
  <c r="O316" i="4"/>
  <c r="M316" i="4"/>
  <c r="L316" i="4"/>
  <c r="K316" i="4"/>
  <c r="K315" i="4" s="1"/>
  <c r="K314" i="4" s="1"/>
  <c r="J316" i="4"/>
  <c r="I316" i="4"/>
  <c r="H316" i="4"/>
  <c r="G316" i="4"/>
  <c r="G315" i="4" s="1"/>
  <c r="F316" i="4"/>
  <c r="F315" i="4" s="1"/>
  <c r="F314" i="4" s="1"/>
  <c r="W315" i="4"/>
  <c r="W314" i="4" s="1"/>
  <c r="V315" i="4"/>
  <c r="V314" i="4" s="1"/>
  <c r="U315" i="4"/>
  <c r="P315" i="4"/>
  <c r="P314" i="4" s="1"/>
  <c r="O315" i="4"/>
  <c r="O314" i="4" s="1"/>
  <c r="J315" i="4"/>
  <c r="J314" i="4" s="1"/>
  <c r="I315" i="4"/>
  <c r="I314" i="4" s="1"/>
  <c r="H315" i="4"/>
  <c r="T314" i="4"/>
  <c r="H314" i="4"/>
  <c r="AB313" i="4"/>
  <c r="Z313" i="4"/>
  <c r="X313" i="4"/>
  <c r="V313" i="4"/>
  <c r="V312" i="4" s="1"/>
  <c r="V311" i="4" s="1"/>
  <c r="T313" i="4"/>
  <c r="Q313" i="4"/>
  <c r="Q312" i="4" s="1"/>
  <c r="M313" i="4"/>
  <c r="M312" i="4" s="1"/>
  <c r="L313" i="4"/>
  <c r="Y312" i="4"/>
  <c r="X312" i="4"/>
  <c r="X311" i="4" s="1"/>
  <c r="X310" i="4" s="1"/>
  <c r="W312" i="4"/>
  <c r="AA312" i="4" s="1"/>
  <c r="U312" i="4"/>
  <c r="T312" i="4"/>
  <c r="T311" i="4" s="1"/>
  <c r="T310" i="4" s="1"/>
  <c r="R312" i="4"/>
  <c r="P312" i="4"/>
  <c r="O312" i="4"/>
  <c r="L312" i="4"/>
  <c r="K312" i="4"/>
  <c r="J312" i="4"/>
  <c r="I312" i="4"/>
  <c r="H312" i="4"/>
  <c r="H311" i="4" s="1"/>
  <c r="H310" i="4" s="1"/>
  <c r="G312" i="4"/>
  <c r="F312" i="4"/>
  <c r="F311" i="4" s="1"/>
  <c r="F310" i="4" s="1"/>
  <c r="W311" i="4"/>
  <c r="U311" i="4"/>
  <c r="Q311" i="4"/>
  <c r="Q310" i="4" s="1"/>
  <c r="P311" i="4"/>
  <c r="O311" i="4"/>
  <c r="K311" i="4"/>
  <c r="J311" i="4"/>
  <c r="I311" i="4"/>
  <c r="G311" i="4"/>
  <c r="W310" i="4"/>
  <c r="V310" i="4"/>
  <c r="U310" i="4"/>
  <c r="P310" i="4"/>
  <c r="O310" i="4"/>
  <c r="K310" i="4"/>
  <c r="J310" i="4"/>
  <c r="I310" i="4"/>
  <c r="AA309" i="4"/>
  <c r="Z309" i="4"/>
  <c r="Y309" i="4"/>
  <c r="X309" i="4"/>
  <c r="V309" i="4"/>
  <c r="T309" i="4"/>
  <c r="S309" i="4"/>
  <c r="Q309" i="4"/>
  <c r="Q308" i="4" s="1"/>
  <c r="M309" i="4"/>
  <c r="L309" i="4"/>
  <c r="Y308" i="4"/>
  <c r="X308" i="4"/>
  <c r="W308" i="4"/>
  <c r="V308" i="4"/>
  <c r="U308" i="4"/>
  <c r="U307" i="4" s="1"/>
  <c r="T308" i="4"/>
  <c r="T307" i="4" s="1"/>
  <c r="T306" i="4" s="1"/>
  <c r="S308" i="4"/>
  <c r="S307" i="4" s="1"/>
  <c r="S306" i="4" s="1"/>
  <c r="R308" i="4"/>
  <c r="P308" i="4"/>
  <c r="O308" i="4"/>
  <c r="O307" i="4" s="1"/>
  <c r="M308" i="4"/>
  <c r="AA308" i="4" s="1"/>
  <c r="K308" i="4"/>
  <c r="J308" i="4"/>
  <c r="I308" i="4"/>
  <c r="I307" i="4" s="1"/>
  <c r="I306" i="4" s="1"/>
  <c r="H308" i="4"/>
  <c r="H307" i="4" s="1"/>
  <c r="H306" i="4" s="1"/>
  <c r="G308" i="4"/>
  <c r="F308" i="4"/>
  <c r="Y307" i="4"/>
  <c r="X307" i="4"/>
  <c r="X306" i="4" s="1"/>
  <c r="W307" i="4"/>
  <c r="V307" i="4"/>
  <c r="R307" i="4"/>
  <c r="R306" i="4" s="1"/>
  <c r="Q307" i="4"/>
  <c r="Q306" i="4" s="1"/>
  <c r="P307" i="4"/>
  <c r="M307" i="4"/>
  <c r="K307" i="4"/>
  <c r="J307" i="4"/>
  <c r="G307" i="4"/>
  <c r="F307" i="4"/>
  <c r="F306" i="4" s="1"/>
  <c r="V306" i="4"/>
  <c r="U306" i="4"/>
  <c r="P306" i="4"/>
  <c r="O306" i="4"/>
  <c r="K306" i="4"/>
  <c r="J306" i="4"/>
  <c r="AA305" i="4"/>
  <c r="Z305" i="4"/>
  <c r="Y305" i="4"/>
  <c r="X305" i="4"/>
  <c r="V305" i="4"/>
  <c r="T305" i="4"/>
  <c r="S305" i="4"/>
  <c r="Q305" i="4"/>
  <c r="Q304" i="4" s="1"/>
  <c r="M305" i="4"/>
  <c r="L305" i="4"/>
  <c r="Y304" i="4"/>
  <c r="X304" i="4"/>
  <c r="W304" i="4"/>
  <c r="AA304" i="4" s="1"/>
  <c r="V304" i="4"/>
  <c r="U304" i="4"/>
  <c r="T304" i="4"/>
  <c r="S304" i="4"/>
  <c r="R304" i="4"/>
  <c r="P304" i="4"/>
  <c r="O304" i="4"/>
  <c r="M304" i="4"/>
  <c r="L304" i="4"/>
  <c r="K304" i="4"/>
  <c r="J304" i="4"/>
  <c r="I304" i="4"/>
  <c r="H304" i="4"/>
  <c r="G304" i="4"/>
  <c r="F304" i="4"/>
  <c r="AB303" i="4"/>
  <c r="X303" i="4"/>
  <c r="X302" i="4" s="1"/>
  <c r="X299" i="4" s="1"/>
  <c r="X297" i="4" s="1"/>
  <c r="X291" i="4" s="1"/>
  <c r="X289" i="4" s="1"/>
  <c r="V303" i="4"/>
  <c r="V302" i="4" s="1"/>
  <c r="T303" i="4"/>
  <c r="T302" i="4" s="1"/>
  <c r="M303" i="4"/>
  <c r="L303" i="4"/>
  <c r="W302" i="4"/>
  <c r="U302" i="4"/>
  <c r="R302" i="4"/>
  <c r="P302" i="4"/>
  <c r="O302" i="4"/>
  <c r="K302" i="4"/>
  <c r="J302" i="4"/>
  <c r="I302" i="4"/>
  <c r="H302" i="4"/>
  <c r="G302" i="4"/>
  <c r="G299" i="4" s="1"/>
  <c r="F302" i="4"/>
  <c r="AB301" i="4"/>
  <c r="X301" i="4"/>
  <c r="V301" i="4"/>
  <c r="T301" i="4"/>
  <c r="T300" i="4" s="1"/>
  <c r="T298" i="4" s="1"/>
  <c r="T296" i="4" s="1"/>
  <c r="L301" i="4"/>
  <c r="M301" i="4" s="1"/>
  <c r="AB300" i="4"/>
  <c r="X300" i="4"/>
  <c r="X298" i="4" s="1"/>
  <c r="W300" i="4"/>
  <c r="V300" i="4"/>
  <c r="U300" i="4"/>
  <c r="R300" i="4"/>
  <c r="P300" i="4"/>
  <c r="O300" i="4"/>
  <c r="K300" i="4"/>
  <c r="K298" i="4" s="1"/>
  <c r="K296" i="4" s="1"/>
  <c r="J300" i="4"/>
  <c r="J298" i="4" s="1"/>
  <c r="J296" i="4" s="1"/>
  <c r="I300" i="4"/>
  <c r="H300" i="4"/>
  <c r="G300" i="4"/>
  <c r="F300" i="4"/>
  <c r="F298" i="4" s="1"/>
  <c r="V299" i="4"/>
  <c r="V297" i="4" s="1"/>
  <c r="U299" i="4"/>
  <c r="T299" i="4"/>
  <c r="T297" i="4" s="1"/>
  <c r="T291" i="4" s="1"/>
  <c r="T289" i="4" s="1"/>
  <c r="P299" i="4"/>
  <c r="P297" i="4" s="1"/>
  <c r="P291" i="4" s="1"/>
  <c r="O299" i="4"/>
  <c r="J299" i="4"/>
  <c r="J297" i="4" s="1"/>
  <c r="J291" i="4" s="1"/>
  <c r="I299" i="4"/>
  <c r="I297" i="4" s="1"/>
  <c r="I291" i="4" s="1"/>
  <c r="I289" i="4" s="1"/>
  <c r="H299" i="4"/>
  <c r="H297" i="4" s="1"/>
  <c r="V298" i="4"/>
  <c r="V296" i="4" s="1"/>
  <c r="U298" i="4"/>
  <c r="P298" i="4"/>
  <c r="P296" i="4" s="1"/>
  <c r="O298" i="4"/>
  <c r="O296" i="4" s="1"/>
  <c r="H298" i="4"/>
  <c r="G298" i="4"/>
  <c r="U297" i="4"/>
  <c r="O297" i="4"/>
  <c r="X296" i="4"/>
  <c r="H296" i="4"/>
  <c r="G296" i="4"/>
  <c r="F296" i="4"/>
  <c r="X295" i="4"/>
  <c r="X294" i="4" s="1"/>
  <c r="V295" i="4"/>
  <c r="T295" i="4"/>
  <c r="L295" i="4"/>
  <c r="M295" i="4" s="1"/>
  <c r="W294" i="4"/>
  <c r="V294" i="4"/>
  <c r="V293" i="4" s="1"/>
  <c r="V292" i="4" s="1"/>
  <c r="V290" i="4" s="1"/>
  <c r="V288" i="4" s="1"/>
  <c r="U294" i="4"/>
  <c r="T294" i="4"/>
  <c r="T293" i="4" s="1"/>
  <c r="T292" i="4" s="1"/>
  <c r="T290" i="4" s="1"/>
  <c r="T288" i="4" s="1"/>
  <c r="R294" i="4"/>
  <c r="P294" i="4"/>
  <c r="P293" i="4" s="1"/>
  <c r="O294" i="4"/>
  <c r="O293" i="4" s="1"/>
  <c r="O292" i="4" s="1"/>
  <c r="K294" i="4"/>
  <c r="K293" i="4" s="1"/>
  <c r="K292" i="4" s="1"/>
  <c r="J294" i="4"/>
  <c r="J293" i="4" s="1"/>
  <c r="I294" i="4"/>
  <c r="H294" i="4"/>
  <c r="H293" i="4" s="1"/>
  <c r="H292" i="4" s="1"/>
  <c r="G294" i="4"/>
  <c r="F294" i="4"/>
  <c r="X293" i="4"/>
  <c r="R293" i="4"/>
  <c r="I293" i="4"/>
  <c r="I292" i="4" s="1"/>
  <c r="G293" i="4"/>
  <c r="F293" i="4"/>
  <c r="F292" i="4" s="1"/>
  <c r="F290" i="4" s="1"/>
  <c r="F288" i="4" s="1"/>
  <c r="X292" i="4"/>
  <c r="R292" i="4"/>
  <c r="P292" i="4"/>
  <c r="J292" i="4"/>
  <c r="J290" i="4" s="1"/>
  <c r="J288" i="4" s="1"/>
  <c r="G292" i="4"/>
  <c r="V291" i="4"/>
  <c r="V289" i="4" s="1"/>
  <c r="U291" i="4"/>
  <c r="O291" i="4"/>
  <c r="H291" i="4"/>
  <c r="H289" i="4" s="1"/>
  <c r="X290" i="4"/>
  <c r="X288" i="4" s="1"/>
  <c r="P290" i="4"/>
  <c r="P288" i="4" s="1"/>
  <c r="U289" i="4"/>
  <c r="P289" i="4"/>
  <c r="O289" i="4"/>
  <c r="J289" i="4"/>
  <c r="X287" i="4"/>
  <c r="V287" i="4"/>
  <c r="T287" i="4"/>
  <c r="T286" i="4" s="1"/>
  <c r="T285" i="4" s="1"/>
  <c r="T284" i="4" s="1"/>
  <c r="T279" i="4" s="1"/>
  <c r="T277" i="4" s="1"/>
  <c r="L287" i="4"/>
  <c r="M287" i="4" s="1"/>
  <c r="X286" i="4"/>
  <c r="X285" i="4" s="1"/>
  <c r="X284" i="4" s="1"/>
  <c r="X279" i="4" s="1"/>
  <c r="X277" i="4" s="1"/>
  <c r="W286" i="4"/>
  <c r="V286" i="4"/>
  <c r="V285" i="4" s="1"/>
  <c r="V284" i="4" s="1"/>
  <c r="V279" i="4" s="1"/>
  <c r="U286" i="4"/>
  <c r="U285" i="4" s="1"/>
  <c r="U284" i="4" s="1"/>
  <c r="U279" i="4" s="1"/>
  <c r="U277" i="4" s="1"/>
  <c r="R286" i="4"/>
  <c r="R285" i="4" s="1"/>
  <c r="R284" i="4" s="1"/>
  <c r="R279" i="4" s="1"/>
  <c r="R277" i="4" s="1"/>
  <c r="P286" i="4"/>
  <c r="P285" i="4" s="1"/>
  <c r="O286" i="4"/>
  <c r="O285" i="4" s="1"/>
  <c r="O284" i="4" s="1"/>
  <c r="O279" i="4" s="1"/>
  <c r="L286" i="4"/>
  <c r="K286" i="4"/>
  <c r="K285" i="4" s="1"/>
  <c r="K284" i="4" s="1"/>
  <c r="K279" i="4" s="1"/>
  <c r="K277" i="4" s="1"/>
  <c r="J286" i="4"/>
  <c r="J285" i="4" s="1"/>
  <c r="J284" i="4" s="1"/>
  <c r="I286" i="4"/>
  <c r="H286" i="4"/>
  <c r="G286" i="4"/>
  <c r="F286" i="4"/>
  <c r="W285" i="4"/>
  <c r="H285" i="4"/>
  <c r="G285" i="4"/>
  <c r="W284" i="4"/>
  <c r="W279" i="4" s="1"/>
  <c r="W277" i="4" s="1"/>
  <c r="P284" i="4"/>
  <c r="I284" i="4"/>
  <c r="H284" i="4"/>
  <c r="G284" i="4"/>
  <c r="F284" i="4"/>
  <c r="X283" i="4"/>
  <c r="V283" i="4"/>
  <c r="V282" i="4" s="1"/>
  <c r="V281" i="4" s="1"/>
  <c r="T283" i="4"/>
  <c r="L283" i="4"/>
  <c r="M283" i="4" s="1"/>
  <c r="AA282" i="4"/>
  <c r="X282" i="4"/>
  <c r="W282" i="4"/>
  <c r="U282" i="4"/>
  <c r="T282" i="4"/>
  <c r="T281" i="4" s="1"/>
  <c r="T280" i="4" s="1"/>
  <c r="T278" i="4" s="1"/>
  <c r="T276" i="4" s="1"/>
  <c r="R282" i="4"/>
  <c r="P282" i="4"/>
  <c r="P281" i="4" s="1"/>
  <c r="O282" i="4"/>
  <c r="O281" i="4" s="1"/>
  <c r="M282" i="4"/>
  <c r="K282" i="4"/>
  <c r="J282" i="4"/>
  <c r="J281" i="4" s="1"/>
  <c r="I282" i="4"/>
  <c r="I281" i="4" s="1"/>
  <c r="H282" i="4"/>
  <c r="G282" i="4"/>
  <c r="F282" i="4"/>
  <c r="X281" i="4"/>
  <c r="W281" i="4"/>
  <c r="R281" i="4"/>
  <c r="K281" i="4"/>
  <c r="K280" i="4" s="1"/>
  <c r="H281" i="4"/>
  <c r="H280" i="4" s="1"/>
  <c r="F281" i="4"/>
  <c r="X280" i="4"/>
  <c r="X278" i="4" s="1"/>
  <c r="X276" i="4" s="1"/>
  <c r="V280" i="4"/>
  <c r="V278" i="4" s="1"/>
  <c r="V276" i="4" s="1"/>
  <c r="P280" i="4"/>
  <c r="P278" i="4" s="1"/>
  <c r="P276" i="4" s="1"/>
  <c r="O280" i="4"/>
  <c r="J280" i="4"/>
  <c r="J278" i="4" s="1"/>
  <c r="I280" i="4"/>
  <c r="I278" i="4" s="1"/>
  <c r="I276" i="4" s="1"/>
  <c r="F280" i="4"/>
  <c r="F278" i="4" s="1"/>
  <c r="F276" i="4" s="1"/>
  <c r="P279" i="4"/>
  <c r="J279" i="4"/>
  <c r="J277" i="4" s="1"/>
  <c r="I279" i="4"/>
  <c r="H279" i="4"/>
  <c r="F279" i="4"/>
  <c r="O278" i="4"/>
  <c r="O276" i="4" s="1"/>
  <c r="K278" i="4"/>
  <c r="K276" i="4" s="1"/>
  <c r="H278" i="4"/>
  <c r="H276" i="4" s="1"/>
  <c r="V277" i="4"/>
  <c r="P277" i="4"/>
  <c r="O277" i="4"/>
  <c r="I277" i="4"/>
  <c r="H277" i="4"/>
  <c r="F277" i="4"/>
  <c r="J276" i="4"/>
  <c r="AB275" i="4"/>
  <c r="AA275" i="4"/>
  <c r="Z275" i="4"/>
  <c r="Y275" i="4"/>
  <c r="X275" i="4"/>
  <c r="V275" i="4"/>
  <c r="T275" i="4"/>
  <c r="S275" i="4"/>
  <c r="S274" i="4" s="1"/>
  <c r="S273" i="4" s="1"/>
  <c r="S272" i="4" s="1"/>
  <c r="Q275" i="4"/>
  <c r="Q274" i="4" s="1"/>
  <c r="Q273" i="4" s="1"/>
  <c r="M275" i="4"/>
  <c r="L275" i="4"/>
  <c r="Z274" i="4"/>
  <c r="X274" i="4"/>
  <c r="X273" i="4" s="1"/>
  <c r="X272" i="4" s="1"/>
  <c r="W274" i="4"/>
  <c r="V274" i="4"/>
  <c r="U274" i="4"/>
  <c r="T274" i="4"/>
  <c r="T273" i="4" s="1"/>
  <c r="T272" i="4" s="1"/>
  <c r="R274" i="4"/>
  <c r="P274" i="4"/>
  <c r="O274" i="4"/>
  <c r="O273" i="4" s="1"/>
  <c r="M274" i="4"/>
  <c r="K274" i="4"/>
  <c r="J274" i="4"/>
  <c r="I274" i="4"/>
  <c r="H274" i="4"/>
  <c r="G274" i="4"/>
  <c r="L274" i="4" s="1"/>
  <c r="F274" i="4"/>
  <c r="W273" i="4"/>
  <c r="AA273" i="4" s="1"/>
  <c r="V273" i="4"/>
  <c r="V272" i="4" s="1"/>
  <c r="P273" i="4"/>
  <c r="P272" i="4" s="1"/>
  <c r="M273" i="4"/>
  <c r="K273" i="4"/>
  <c r="J273" i="4"/>
  <c r="J272" i="4" s="1"/>
  <c r="J267" i="4" s="1"/>
  <c r="I273" i="4"/>
  <c r="I272" i="4" s="1"/>
  <c r="H273" i="4"/>
  <c r="G273" i="4"/>
  <c r="F273" i="4"/>
  <c r="Q272" i="4"/>
  <c r="O272" i="4"/>
  <c r="M272" i="4"/>
  <c r="K272" i="4"/>
  <c r="H272" i="4"/>
  <c r="F272" i="4"/>
  <c r="X271" i="4"/>
  <c r="X270" i="4" s="1"/>
  <c r="V271" i="4"/>
  <c r="T271" i="4"/>
  <c r="M271" i="4"/>
  <c r="L271" i="4"/>
  <c r="W270" i="4"/>
  <c r="V270" i="4"/>
  <c r="V269" i="4" s="1"/>
  <c r="U270" i="4"/>
  <c r="T270" i="4"/>
  <c r="R270" i="4"/>
  <c r="P270" i="4"/>
  <c r="P269" i="4" s="1"/>
  <c r="O270" i="4"/>
  <c r="O269" i="4" s="1"/>
  <c r="O268" i="4" s="1"/>
  <c r="K270" i="4"/>
  <c r="K269" i="4" s="1"/>
  <c r="K268" i="4" s="1"/>
  <c r="J270" i="4"/>
  <c r="J269" i="4" s="1"/>
  <c r="I270" i="4"/>
  <c r="H270" i="4"/>
  <c r="G270" i="4"/>
  <c r="F270" i="4"/>
  <c r="X269" i="4"/>
  <c r="X268" i="4" s="1"/>
  <c r="X267" i="4" s="1"/>
  <c r="X266" i="4" s="1"/>
  <c r="T269" i="4"/>
  <c r="T268" i="4" s="1"/>
  <c r="R269" i="4"/>
  <c r="I269" i="4"/>
  <c r="I268" i="4" s="1"/>
  <c r="I267" i="4" s="1"/>
  <c r="I266" i="4" s="1"/>
  <c r="G269" i="4"/>
  <c r="F269" i="4"/>
  <c r="V268" i="4"/>
  <c r="V267" i="4" s="1"/>
  <c r="V266" i="4" s="1"/>
  <c r="R268" i="4"/>
  <c r="P268" i="4"/>
  <c r="P267" i="4" s="1"/>
  <c r="P266" i="4" s="1"/>
  <c r="J268" i="4"/>
  <c r="G268" i="4"/>
  <c r="F268" i="4"/>
  <c r="F267" i="4" s="1"/>
  <c r="F266" i="4" s="1"/>
  <c r="O267" i="4"/>
  <c r="K267" i="4"/>
  <c r="K266" i="4" s="1"/>
  <c r="O266" i="4"/>
  <c r="J266" i="4"/>
  <c r="AB265" i="4"/>
  <c r="AA265" i="4"/>
  <c r="Y265" i="4"/>
  <c r="X265" i="4"/>
  <c r="V265" i="4"/>
  <c r="T265" i="4"/>
  <c r="S265" i="4"/>
  <c r="S264" i="4" s="1"/>
  <c r="S263" i="4" s="1"/>
  <c r="L265" i="4"/>
  <c r="M265" i="4" s="1"/>
  <c r="Z265" i="4" s="1"/>
  <c r="AB264" i="4"/>
  <c r="X264" i="4"/>
  <c r="W264" i="4"/>
  <c r="W263" i="4" s="1"/>
  <c r="V264" i="4"/>
  <c r="V263" i="4" s="1"/>
  <c r="V262" i="4" s="1"/>
  <c r="U264" i="4"/>
  <c r="T264" i="4"/>
  <c r="T263" i="4" s="1"/>
  <c r="T262" i="4" s="1"/>
  <c r="R264" i="4"/>
  <c r="P264" i="4"/>
  <c r="P263" i="4" s="1"/>
  <c r="P262" i="4" s="1"/>
  <c r="O264" i="4"/>
  <c r="O263" i="4" s="1"/>
  <c r="O262" i="4" s="1"/>
  <c r="M264" i="4"/>
  <c r="K264" i="4"/>
  <c r="K263" i="4" s="1"/>
  <c r="J264" i="4"/>
  <c r="J263" i="4" s="1"/>
  <c r="J262" i="4" s="1"/>
  <c r="I264" i="4"/>
  <c r="I263" i="4" s="1"/>
  <c r="H264" i="4"/>
  <c r="H263" i="4" s="1"/>
  <c r="H262" i="4" s="1"/>
  <c r="H250" i="4" s="1"/>
  <c r="H248" i="4" s="1"/>
  <c r="G264" i="4"/>
  <c r="F264" i="4"/>
  <c r="X263" i="4"/>
  <c r="X262" i="4" s="1"/>
  <c r="R263" i="4"/>
  <c r="M263" i="4"/>
  <c r="M262" i="4" s="1"/>
  <c r="F263" i="4"/>
  <c r="F262" i="4" s="1"/>
  <c r="W262" i="4"/>
  <c r="S262" i="4"/>
  <c r="K262" i="4"/>
  <c r="I262" i="4"/>
  <c r="AB261" i="4"/>
  <c r="Y261" i="4"/>
  <c r="X261" i="4"/>
  <c r="V261" i="4"/>
  <c r="V260" i="4" s="1"/>
  <c r="T261" i="4"/>
  <c r="M261" i="4"/>
  <c r="L261" i="4"/>
  <c r="AB260" i="4"/>
  <c r="X260" i="4"/>
  <c r="W260" i="4"/>
  <c r="U260" i="4"/>
  <c r="T260" i="4"/>
  <c r="R260" i="4"/>
  <c r="P260" i="4"/>
  <c r="O260" i="4"/>
  <c r="M260" i="4"/>
  <c r="K260" i="4"/>
  <c r="J260" i="4"/>
  <c r="I260" i="4"/>
  <c r="H260" i="4"/>
  <c r="G260" i="4"/>
  <c r="F260" i="4"/>
  <c r="F255" i="4" s="1"/>
  <c r="F253" i="4" s="1"/>
  <c r="F251" i="4" s="1"/>
  <c r="F249" i="4" s="1"/>
  <c r="AB259" i="4"/>
  <c r="X259" i="4"/>
  <c r="V259" i="4"/>
  <c r="V258" i="4" s="1"/>
  <c r="T259" i="4"/>
  <c r="T258" i="4" s="1"/>
  <c r="T255" i="4" s="1"/>
  <c r="S259" i="4"/>
  <c r="S258" i="4" s="1"/>
  <c r="L259" i="4"/>
  <c r="M259" i="4" s="1"/>
  <c r="AA258" i="4"/>
  <c r="Y258" i="4"/>
  <c r="X258" i="4"/>
  <c r="W258" i="4"/>
  <c r="U258" i="4"/>
  <c r="R258" i="4"/>
  <c r="P258" i="4"/>
  <c r="P255" i="4" s="1"/>
  <c r="O258" i="4"/>
  <c r="M258" i="4"/>
  <c r="K258" i="4"/>
  <c r="K255" i="4" s="1"/>
  <c r="K253" i="4" s="1"/>
  <c r="J258" i="4"/>
  <c r="J255" i="4" s="1"/>
  <c r="I258" i="4"/>
  <c r="I255" i="4" s="1"/>
  <c r="I253" i="4" s="1"/>
  <c r="I251" i="4" s="1"/>
  <c r="I249" i="4" s="1"/>
  <c r="H258" i="4"/>
  <c r="G258" i="4"/>
  <c r="F258" i="4"/>
  <c r="AA257" i="4"/>
  <c r="Z257" i="4"/>
  <c r="Y257" i="4"/>
  <c r="X257" i="4"/>
  <c r="V257" i="4"/>
  <c r="T257" i="4"/>
  <c r="S257" i="4"/>
  <c r="S256" i="4" s="1"/>
  <c r="S254" i="4" s="1"/>
  <c r="S252" i="4" s="1"/>
  <c r="Q257" i="4"/>
  <c r="Q256" i="4" s="1"/>
  <c r="Q254" i="4" s="1"/>
  <c r="Q252" i="4" s="1"/>
  <c r="L257" i="4"/>
  <c r="M257" i="4" s="1"/>
  <c r="X256" i="4"/>
  <c r="X254" i="4" s="1"/>
  <c r="W256" i="4"/>
  <c r="V256" i="4"/>
  <c r="U256" i="4"/>
  <c r="T256" i="4"/>
  <c r="T254" i="4" s="1"/>
  <c r="R256" i="4"/>
  <c r="P256" i="4"/>
  <c r="P254" i="4" s="1"/>
  <c r="P252" i="4" s="1"/>
  <c r="P250" i="4" s="1"/>
  <c r="P248" i="4" s="1"/>
  <c r="O256" i="4"/>
  <c r="M256" i="4"/>
  <c r="AA256" i="4" s="1"/>
  <c r="K256" i="4"/>
  <c r="J256" i="4"/>
  <c r="I256" i="4"/>
  <c r="H256" i="4"/>
  <c r="H254" i="4" s="1"/>
  <c r="G256" i="4"/>
  <c r="F256" i="4"/>
  <c r="F254" i="4" s="1"/>
  <c r="X255" i="4"/>
  <c r="X253" i="4" s="1"/>
  <c r="X251" i="4" s="1"/>
  <c r="X249" i="4" s="1"/>
  <c r="R255" i="4"/>
  <c r="O255" i="4"/>
  <c r="O253" i="4" s="1"/>
  <c r="O251" i="4" s="1"/>
  <c r="O249" i="4" s="1"/>
  <c r="H255" i="4"/>
  <c r="W254" i="4"/>
  <c r="V254" i="4"/>
  <c r="V252" i="4" s="1"/>
  <c r="V250" i="4" s="1"/>
  <c r="V248" i="4" s="1"/>
  <c r="U254" i="4"/>
  <c r="O254" i="4"/>
  <c r="O252" i="4" s="1"/>
  <c r="O250" i="4" s="1"/>
  <c r="M254" i="4"/>
  <c r="K254" i="4"/>
  <c r="K252" i="4" s="1"/>
  <c r="I254" i="4"/>
  <c r="I252" i="4" s="1"/>
  <c r="G254" i="4"/>
  <c r="T253" i="4"/>
  <c r="T251" i="4" s="1"/>
  <c r="T249" i="4" s="1"/>
  <c r="P253" i="4"/>
  <c r="P251" i="4" s="1"/>
  <c r="P249" i="4" s="1"/>
  <c r="J253" i="4"/>
  <c r="J251" i="4" s="1"/>
  <c r="H253" i="4"/>
  <c r="H251" i="4" s="1"/>
  <c r="H249" i="4" s="1"/>
  <c r="X252" i="4"/>
  <c r="X250" i="4" s="1"/>
  <c r="X248" i="4" s="1"/>
  <c r="T252" i="4"/>
  <c r="T250" i="4" s="1"/>
  <c r="T248" i="4" s="1"/>
  <c r="H252" i="4"/>
  <c r="G252" i="4"/>
  <c r="F252" i="4"/>
  <c r="F250" i="4" s="1"/>
  <c r="F248" i="4" s="1"/>
  <c r="K251" i="4"/>
  <c r="K249" i="4" s="1"/>
  <c r="J249" i="4"/>
  <c r="O248" i="4"/>
  <c r="Z247" i="4"/>
  <c r="X247" i="4"/>
  <c r="V247" i="4"/>
  <c r="T247" i="4"/>
  <c r="T246" i="4" s="1"/>
  <c r="T245" i="4" s="1"/>
  <c r="T244" i="4" s="1"/>
  <c r="Q247" i="4"/>
  <c r="Q246" i="4" s="1"/>
  <c r="Q245" i="4" s="1"/>
  <c r="Q244" i="4" s="1"/>
  <c r="M247" i="4"/>
  <c r="L247" i="4"/>
  <c r="Z246" i="4"/>
  <c r="X246" i="4"/>
  <c r="X245" i="4" s="1"/>
  <c r="X244" i="4" s="1"/>
  <c r="W246" i="4"/>
  <c r="V246" i="4"/>
  <c r="U246" i="4"/>
  <c r="R246" i="4"/>
  <c r="P246" i="4"/>
  <c r="O246" i="4"/>
  <c r="M246" i="4"/>
  <c r="L246" i="4"/>
  <c r="K246" i="4"/>
  <c r="J246" i="4"/>
  <c r="I246" i="4"/>
  <c r="H246" i="4"/>
  <c r="H245" i="4" s="1"/>
  <c r="H244" i="4" s="1"/>
  <c r="G246" i="4"/>
  <c r="G245" i="4" s="1"/>
  <c r="F246" i="4"/>
  <c r="W245" i="4"/>
  <c r="AA245" i="4" s="1"/>
  <c r="V245" i="4"/>
  <c r="U245" i="4"/>
  <c r="P245" i="4"/>
  <c r="P244" i="4" s="1"/>
  <c r="P239" i="4" s="1"/>
  <c r="P238" i="4" s="1"/>
  <c r="O245" i="4"/>
  <c r="O244" i="4" s="1"/>
  <c r="M245" i="4"/>
  <c r="K245" i="4"/>
  <c r="J245" i="4"/>
  <c r="I245" i="4"/>
  <c r="I244" i="4" s="1"/>
  <c r="I239" i="4" s="1"/>
  <c r="I238" i="4" s="1"/>
  <c r="F245" i="4"/>
  <c r="F244" i="4" s="1"/>
  <c r="V244" i="4"/>
  <c r="K244" i="4"/>
  <c r="J244" i="4"/>
  <c r="AB243" i="4"/>
  <c r="X243" i="4"/>
  <c r="X242" i="4" s="1"/>
  <c r="X241" i="4" s="1"/>
  <c r="X240" i="4" s="1"/>
  <c r="V243" i="4"/>
  <c r="T243" i="4"/>
  <c r="M243" i="4"/>
  <c r="L243" i="4"/>
  <c r="W242" i="4"/>
  <c r="V242" i="4"/>
  <c r="V241" i="4" s="1"/>
  <c r="U242" i="4"/>
  <c r="AB242" i="4" s="1"/>
  <c r="T242" i="4"/>
  <c r="R242" i="4"/>
  <c r="R241" i="4" s="1"/>
  <c r="P242" i="4"/>
  <c r="P241" i="4" s="1"/>
  <c r="O242" i="4"/>
  <c r="L242" i="4"/>
  <c r="K242" i="4"/>
  <c r="J242" i="4"/>
  <c r="J241" i="4" s="1"/>
  <c r="J240" i="4" s="1"/>
  <c r="J239" i="4" s="1"/>
  <c r="I242" i="4"/>
  <c r="H242" i="4"/>
  <c r="G242" i="4"/>
  <c r="F242" i="4"/>
  <c r="F241" i="4" s="1"/>
  <c r="F240" i="4" s="1"/>
  <c r="W241" i="4"/>
  <c r="U241" i="4"/>
  <c r="T241" i="4"/>
  <c r="O241" i="4"/>
  <c r="O240" i="4" s="1"/>
  <c r="K241" i="4"/>
  <c r="I241" i="4"/>
  <c r="I240" i="4" s="1"/>
  <c r="H241" i="4"/>
  <c r="G241" i="4"/>
  <c r="W240" i="4"/>
  <c r="V240" i="4"/>
  <c r="V239" i="4" s="1"/>
  <c r="V238" i="4" s="1"/>
  <c r="T240" i="4"/>
  <c r="P240" i="4"/>
  <c r="K240" i="4"/>
  <c r="H240" i="4"/>
  <c r="H239" i="4" s="1"/>
  <c r="H238" i="4" s="1"/>
  <c r="O239" i="4"/>
  <c r="O238" i="4" s="1"/>
  <c r="K239" i="4"/>
  <c r="K238" i="4"/>
  <c r="J238" i="4"/>
  <c r="AB237" i="4"/>
  <c r="AA237" i="4"/>
  <c r="Z237" i="4"/>
  <c r="Y237" i="4"/>
  <c r="X237" i="4"/>
  <c r="V237" i="4"/>
  <c r="T237" i="4"/>
  <c r="S237" i="4"/>
  <c r="S236" i="4" s="1"/>
  <c r="Q237" i="4"/>
  <c r="Q236" i="4" s="1"/>
  <c r="L237" i="4"/>
  <c r="M237" i="4" s="1"/>
  <c r="X236" i="4"/>
  <c r="W236" i="4"/>
  <c r="V236" i="4"/>
  <c r="U236" i="4"/>
  <c r="AB236" i="4" s="1"/>
  <c r="T236" i="4"/>
  <c r="R236" i="4"/>
  <c r="Y236" i="4" s="1"/>
  <c r="P236" i="4"/>
  <c r="O236" i="4"/>
  <c r="M236" i="4"/>
  <c r="AA236" i="4" s="1"/>
  <c r="K236" i="4"/>
  <c r="J236" i="4"/>
  <c r="I236" i="4"/>
  <c r="H236" i="4"/>
  <c r="G236" i="4"/>
  <c r="F236" i="4"/>
  <c r="X235" i="4"/>
  <c r="X234" i="4" s="1"/>
  <c r="X233" i="4" s="1"/>
  <c r="X232" i="4" s="1"/>
  <c r="V235" i="4"/>
  <c r="V234" i="4" s="1"/>
  <c r="V233" i="4" s="1"/>
  <c r="V232" i="4" s="1"/>
  <c r="T235" i="4"/>
  <c r="T234" i="4" s="1"/>
  <c r="T233" i="4" s="1"/>
  <c r="T232" i="4" s="1"/>
  <c r="M235" i="4"/>
  <c r="L235" i="4"/>
  <c r="W234" i="4"/>
  <c r="W233" i="4" s="1"/>
  <c r="W232" i="4" s="1"/>
  <c r="U234" i="4"/>
  <c r="R234" i="4"/>
  <c r="P234" i="4"/>
  <c r="O234" i="4"/>
  <c r="K234" i="4"/>
  <c r="K233" i="4" s="1"/>
  <c r="K232" i="4" s="1"/>
  <c r="J234" i="4"/>
  <c r="J233" i="4" s="1"/>
  <c r="J232" i="4" s="1"/>
  <c r="I234" i="4"/>
  <c r="H234" i="4"/>
  <c r="G234" i="4"/>
  <c r="G233" i="4" s="1"/>
  <c r="F234" i="4"/>
  <c r="F233" i="4" s="1"/>
  <c r="F232" i="4" s="1"/>
  <c r="P233" i="4"/>
  <c r="P232" i="4" s="1"/>
  <c r="O233" i="4"/>
  <c r="O232" i="4"/>
  <c r="G232" i="4"/>
  <c r="X231" i="4"/>
  <c r="X230" i="4" s="1"/>
  <c r="X229" i="4" s="1"/>
  <c r="X228" i="4" s="1"/>
  <c r="V231" i="4"/>
  <c r="V230" i="4" s="1"/>
  <c r="V229" i="4" s="1"/>
  <c r="V228" i="4" s="1"/>
  <c r="T231" i="4"/>
  <c r="L231" i="4"/>
  <c r="M231" i="4" s="1"/>
  <c r="W230" i="4"/>
  <c r="U230" i="4"/>
  <c r="T230" i="4"/>
  <c r="R230" i="4"/>
  <c r="P230" i="4"/>
  <c r="P229" i="4" s="1"/>
  <c r="P228" i="4" s="1"/>
  <c r="O230" i="4"/>
  <c r="K230" i="4"/>
  <c r="K229" i="4" s="1"/>
  <c r="K228" i="4" s="1"/>
  <c r="J230" i="4"/>
  <c r="I230" i="4"/>
  <c r="H230" i="4"/>
  <c r="G230" i="4"/>
  <c r="G229" i="4" s="1"/>
  <c r="F230" i="4"/>
  <c r="F229" i="4" s="1"/>
  <c r="F228" i="4" s="1"/>
  <c r="U229" i="4"/>
  <c r="T229" i="4"/>
  <c r="O229" i="4"/>
  <c r="O228" i="4" s="1"/>
  <c r="I229" i="4"/>
  <c r="I228" i="4" s="1"/>
  <c r="H229" i="4"/>
  <c r="T228" i="4"/>
  <c r="H228" i="4"/>
  <c r="G228" i="4"/>
  <c r="AB227" i="4"/>
  <c r="X227" i="4"/>
  <c r="V227" i="4"/>
  <c r="V226" i="4" s="1"/>
  <c r="T227" i="4"/>
  <c r="L227" i="4"/>
  <c r="M227" i="4" s="1"/>
  <c r="X226" i="4"/>
  <c r="X225" i="4" s="1"/>
  <c r="W226" i="4"/>
  <c r="U226" i="4"/>
  <c r="T226" i="4"/>
  <c r="T225" i="4" s="1"/>
  <c r="T224" i="4" s="1"/>
  <c r="R226" i="4"/>
  <c r="R225" i="4" s="1"/>
  <c r="P226" i="4"/>
  <c r="O226" i="4"/>
  <c r="O225" i="4" s="1"/>
  <c r="K226" i="4"/>
  <c r="K225" i="4" s="1"/>
  <c r="K224" i="4" s="1"/>
  <c r="J226" i="4"/>
  <c r="I226" i="4"/>
  <c r="I225" i="4" s="1"/>
  <c r="H226" i="4"/>
  <c r="H225" i="4" s="1"/>
  <c r="H224" i="4" s="1"/>
  <c r="G226" i="4"/>
  <c r="G225" i="4" s="1"/>
  <c r="G224" i="4" s="1"/>
  <c r="F226" i="4"/>
  <c r="F225" i="4" s="1"/>
  <c r="F224" i="4" s="1"/>
  <c r="W225" i="4"/>
  <c r="V225" i="4"/>
  <c r="V224" i="4" s="1"/>
  <c r="P225" i="4"/>
  <c r="L225" i="4"/>
  <c r="J225" i="4"/>
  <c r="J224" i="4" s="1"/>
  <c r="X224" i="4"/>
  <c r="W224" i="4"/>
  <c r="P224" i="4"/>
  <c r="O224" i="4"/>
  <c r="I224" i="4"/>
  <c r="AB223" i="4"/>
  <c r="X223" i="4"/>
  <c r="V223" i="4"/>
  <c r="V222" i="4" s="1"/>
  <c r="V221" i="4" s="1"/>
  <c r="V220" i="4" s="1"/>
  <c r="T223" i="4"/>
  <c r="S223" i="4"/>
  <c r="S222" i="4" s="1"/>
  <c r="S221" i="4" s="1"/>
  <c r="S220" i="4" s="1"/>
  <c r="L223" i="4"/>
  <c r="M223" i="4" s="1"/>
  <c r="X222" i="4"/>
  <c r="X221" i="4" s="1"/>
  <c r="W222" i="4"/>
  <c r="W221" i="4" s="1"/>
  <c r="W220" i="4" s="1"/>
  <c r="U222" i="4"/>
  <c r="AB222" i="4" s="1"/>
  <c r="T222" i="4"/>
  <c r="T221" i="4" s="1"/>
  <c r="T220" i="4" s="1"/>
  <c r="R222" i="4"/>
  <c r="P222" i="4"/>
  <c r="O222" i="4"/>
  <c r="O221" i="4" s="1"/>
  <c r="K222" i="4"/>
  <c r="K221" i="4" s="1"/>
  <c r="K220" i="4" s="1"/>
  <c r="J222" i="4"/>
  <c r="J221" i="4" s="1"/>
  <c r="J220" i="4" s="1"/>
  <c r="I222" i="4"/>
  <c r="H222" i="4"/>
  <c r="G222" i="4"/>
  <c r="F222" i="4"/>
  <c r="F221" i="4" s="1"/>
  <c r="U221" i="4"/>
  <c r="P221" i="4"/>
  <c r="P220" i="4" s="1"/>
  <c r="I221" i="4"/>
  <c r="I220" i="4" s="1"/>
  <c r="H221" i="4"/>
  <c r="H220" i="4" s="1"/>
  <c r="G221" i="4"/>
  <c r="X220" i="4"/>
  <c r="U220" i="4"/>
  <c r="O220" i="4"/>
  <c r="G220" i="4"/>
  <c r="F220" i="4"/>
  <c r="X219" i="4"/>
  <c r="V219" i="4"/>
  <c r="T219" i="4"/>
  <c r="T218" i="4" s="1"/>
  <c r="L219" i="4"/>
  <c r="M219" i="4" s="1"/>
  <c r="X218" i="4"/>
  <c r="X217" i="4" s="1"/>
  <c r="W218" i="4"/>
  <c r="W217" i="4" s="1"/>
  <c r="V218" i="4"/>
  <c r="V217" i="4" s="1"/>
  <c r="V216" i="4" s="1"/>
  <c r="U218" i="4"/>
  <c r="R218" i="4"/>
  <c r="P218" i="4"/>
  <c r="O218" i="4"/>
  <c r="O217" i="4" s="1"/>
  <c r="O216" i="4" s="1"/>
  <c r="L218" i="4"/>
  <c r="K218" i="4"/>
  <c r="K217" i="4" s="1"/>
  <c r="K216" i="4" s="1"/>
  <c r="J218" i="4"/>
  <c r="I218" i="4"/>
  <c r="H218" i="4"/>
  <c r="G218" i="4"/>
  <c r="F218" i="4"/>
  <c r="F217" i="4" s="1"/>
  <c r="T217" i="4"/>
  <c r="P217" i="4"/>
  <c r="P216" i="4" s="1"/>
  <c r="J217" i="4"/>
  <c r="J216" i="4" s="1"/>
  <c r="L216" i="4" s="1"/>
  <c r="I217" i="4"/>
  <c r="I216" i="4" s="1"/>
  <c r="H217" i="4"/>
  <c r="H216" i="4" s="1"/>
  <c r="G217" i="4"/>
  <c r="X216" i="4"/>
  <c r="W216" i="4"/>
  <c r="T216" i="4"/>
  <c r="G216" i="4"/>
  <c r="F216" i="4"/>
  <c r="AC215" i="4"/>
  <c r="AB215" i="4"/>
  <c r="X215" i="4"/>
  <c r="X214" i="4" s="1"/>
  <c r="X213" i="4" s="1"/>
  <c r="V215" i="4"/>
  <c r="V214" i="4" s="1"/>
  <c r="V213" i="4" s="1"/>
  <c r="V212" i="4" s="1"/>
  <c r="T215" i="4"/>
  <c r="Q215" i="4"/>
  <c r="Q214" i="4" s="1"/>
  <c r="Q213" i="4" s="1"/>
  <c r="Q212" i="4" s="1"/>
  <c r="L215" i="4"/>
  <c r="M215" i="4" s="1"/>
  <c r="W214" i="4"/>
  <c r="U214" i="4"/>
  <c r="T214" i="4"/>
  <c r="T213" i="4" s="1"/>
  <c r="T212" i="4" s="1"/>
  <c r="R214" i="4"/>
  <c r="R213" i="4" s="1"/>
  <c r="P214" i="4"/>
  <c r="O214" i="4"/>
  <c r="M214" i="4"/>
  <c r="L214" i="4"/>
  <c r="K214" i="4"/>
  <c r="J214" i="4"/>
  <c r="I214" i="4"/>
  <c r="H214" i="4"/>
  <c r="G214" i="4"/>
  <c r="G213" i="4" s="1"/>
  <c r="F214" i="4"/>
  <c r="F213" i="4" s="1"/>
  <c r="F212" i="4" s="1"/>
  <c r="W213" i="4"/>
  <c r="U213" i="4"/>
  <c r="P213" i="4"/>
  <c r="O213" i="4"/>
  <c r="O212" i="4" s="1"/>
  <c r="K213" i="4"/>
  <c r="J213" i="4"/>
  <c r="I213" i="4"/>
  <c r="I212" i="4" s="1"/>
  <c r="H213" i="4"/>
  <c r="H212" i="4" s="1"/>
  <c r="X212" i="4"/>
  <c r="W212" i="4"/>
  <c r="R212" i="4"/>
  <c r="P212" i="4"/>
  <c r="K212" i="4"/>
  <c r="J212" i="4"/>
  <c r="AB211" i="4"/>
  <c r="Z211" i="4"/>
  <c r="X211" i="4"/>
  <c r="V211" i="4"/>
  <c r="V210" i="4" s="1"/>
  <c r="T211" i="4"/>
  <c r="Q211" i="4"/>
  <c r="Q210" i="4" s="1"/>
  <c r="M211" i="4"/>
  <c r="L211" i="4"/>
  <c r="X210" i="4"/>
  <c r="X209" i="4" s="1"/>
  <c r="W210" i="4"/>
  <c r="U210" i="4"/>
  <c r="AB210" i="4" s="1"/>
  <c r="T210" i="4"/>
  <c r="T209" i="4" s="1"/>
  <c r="T208" i="4" s="1"/>
  <c r="R210" i="4"/>
  <c r="P210" i="4"/>
  <c r="O210" i="4"/>
  <c r="K210" i="4"/>
  <c r="L210" i="4" s="1"/>
  <c r="J210" i="4"/>
  <c r="I210" i="4"/>
  <c r="H210" i="4"/>
  <c r="H209" i="4" s="1"/>
  <c r="H208" i="4" s="1"/>
  <c r="G210" i="4"/>
  <c r="F210" i="4"/>
  <c r="V209" i="4"/>
  <c r="U209" i="4"/>
  <c r="R209" i="4"/>
  <c r="R208" i="4" s="1"/>
  <c r="Q209" i="4"/>
  <c r="Q208" i="4" s="1"/>
  <c r="P209" i="4"/>
  <c r="O209" i="4"/>
  <c r="K209" i="4"/>
  <c r="K208" i="4" s="1"/>
  <c r="J209" i="4"/>
  <c r="I209" i="4"/>
  <c r="G209" i="4"/>
  <c r="G208" i="4" s="1"/>
  <c r="F209" i="4"/>
  <c r="X208" i="4"/>
  <c r="V208" i="4"/>
  <c r="U208" i="4"/>
  <c r="P208" i="4"/>
  <c r="O208" i="4"/>
  <c r="I208" i="4"/>
  <c r="F208" i="4"/>
  <c r="AB207" i="4"/>
  <c r="X207" i="4"/>
  <c r="V207" i="4"/>
  <c r="V206" i="4" s="1"/>
  <c r="T207" i="4"/>
  <c r="T206" i="4" s="1"/>
  <c r="L207" i="4"/>
  <c r="M207" i="4" s="1"/>
  <c r="AB206" i="4"/>
  <c r="X206" i="4"/>
  <c r="W206" i="4"/>
  <c r="W205" i="4" s="1"/>
  <c r="W204" i="4" s="1"/>
  <c r="U206" i="4"/>
  <c r="R206" i="4"/>
  <c r="P206" i="4"/>
  <c r="O206" i="4"/>
  <c r="K206" i="4"/>
  <c r="K205" i="4" s="1"/>
  <c r="K204" i="4" s="1"/>
  <c r="J206" i="4"/>
  <c r="J205" i="4" s="1"/>
  <c r="J204" i="4" s="1"/>
  <c r="I206" i="4"/>
  <c r="H206" i="4"/>
  <c r="G206" i="4"/>
  <c r="F206" i="4"/>
  <c r="X205" i="4"/>
  <c r="V205" i="4"/>
  <c r="V204" i="4" s="1"/>
  <c r="U205" i="4"/>
  <c r="T205" i="4"/>
  <c r="T204" i="4" s="1"/>
  <c r="R205" i="4"/>
  <c r="P205" i="4"/>
  <c r="P204" i="4" s="1"/>
  <c r="O205" i="4"/>
  <c r="O204" i="4" s="1"/>
  <c r="I205" i="4"/>
  <c r="H205" i="4"/>
  <c r="H204" i="4" s="1"/>
  <c r="G205" i="4"/>
  <c r="F205" i="4"/>
  <c r="X204" i="4"/>
  <c r="U204" i="4"/>
  <c r="R204" i="4"/>
  <c r="I204" i="4"/>
  <c r="F204" i="4"/>
  <c r="X203" i="4"/>
  <c r="X202" i="4" s="1"/>
  <c r="X201" i="4" s="1"/>
  <c r="X200" i="4" s="1"/>
  <c r="V203" i="4"/>
  <c r="V202" i="4" s="1"/>
  <c r="T203" i="4"/>
  <c r="T202" i="4" s="1"/>
  <c r="L203" i="4"/>
  <c r="M203" i="4" s="1"/>
  <c r="W202" i="4"/>
  <c r="W201" i="4" s="1"/>
  <c r="U202" i="4"/>
  <c r="R202" i="4"/>
  <c r="P202" i="4"/>
  <c r="O202" i="4"/>
  <c r="K202" i="4"/>
  <c r="K201" i="4" s="1"/>
  <c r="J202" i="4"/>
  <c r="J201" i="4" s="1"/>
  <c r="J200" i="4" s="1"/>
  <c r="I202" i="4"/>
  <c r="L202" i="4" s="1"/>
  <c r="H202" i="4"/>
  <c r="G202" i="4"/>
  <c r="F202" i="4"/>
  <c r="F201" i="4" s="1"/>
  <c r="V201" i="4"/>
  <c r="V200" i="4" s="1"/>
  <c r="T201" i="4"/>
  <c r="P201" i="4"/>
  <c r="P200" i="4" s="1"/>
  <c r="O201" i="4"/>
  <c r="O200" i="4" s="1"/>
  <c r="I201" i="4"/>
  <c r="I200" i="4" s="1"/>
  <c r="H201" i="4"/>
  <c r="G201" i="4"/>
  <c r="W200" i="4"/>
  <c r="T200" i="4"/>
  <c r="K200" i="4"/>
  <c r="H200" i="4"/>
  <c r="F200" i="4"/>
  <c r="AB199" i="4"/>
  <c r="X199" i="4"/>
  <c r="X198" i="4" s="1"/>
  <c r="X197" i="4" s="1"/>
  <c r="X196" i="4" s="1"/>
  <c r="V199" i="4"/>
  <c r="V198" i="4" s="1"/>
  <c r="V197" i="4" s="1"/>
  <c r="V196" i="4" s="1"/>
  <c r="T199" i="4"/>
  <c r="T198" i="4" s="1"/>
  <c r="T197" i="4" s="1"/>
  <c r="M199" i="4"/>
  <c r="L199" i="4"/>
  <c r="W198" i="4"/>
  <c r="U198" i="4"/>
  <c r="R198" i="4"/>
  <c r="AB198" i="4" s="1"/>
  <c r="P198" i="4"/>
  <c r="O198" i="4"/>
  <c r="K198" i="4"/>
  <c r="J198" i="4"/>
  <c r="I198" i="4"/>
  <c r="H198" i="4"/>
  <c r="G198" i="4"/>
  <c r="G197" i="4" s="1"/>
  <c r="F198" i="4"/>
  <c r="F197" i="4" s="1"/>
  <c r="F196" i="4" s="1"/>
  <c r="W197" i="4"/>
  <c r="U197" i="4"/>
  <c r="R197" i="4"/>
  <c r="P197" i="4"/>
  <c r="O197" i="4"/>
  <c r="O196" i="4" s="1"/>
  <c r="K197" i="4"/>
  <c r="J197" i="4"/>
  <c r="I197" i="4"/>
  <c r="H197" i="4"/>
  <c r="T196" i="4"/>
  <c r="P196" i="4"/>
  <c r="K196" i="4"/>
  <c r="J196" i="4"/>
  <c r="I196" i="4"/>
  <c r="H196" i="4"/>
  <c r="X195" i="4"/>
  <c r="X194" i="4" s="1"/>
  <c r="V195" i="4"/>
  <c r="T195" i="4"/>
  <c r="M195" i="4"/>
  <c r="Y195" i="4" s="1"/>
  <c r="L195" i="4"/>
  <c r="W194" i="4"/>
  <c r="V194" i="4"/>
  <c r="U194" i="4"/>
  <c r="T194" i="4"/>
  <c r="T193" i="4" s="1"/>
  <c r="R194" i="4"/>
  <c r="P194" i="4"/>
  <c r="O194" i="4"/>
  <c r="K194" i="4"/>
  <c r="J194" i="4"/>
  <c r="I194" i="4"/>
  <c r="H194" i="4"/>
  <c r="H193" i="4" s="1"/>
  <c r="G194" i="4"/>
  <c r="G193" i="4" s="1"/>
  <c r="F194" i="4"/>
  <c r="X193" i="4"/>
  <c r="X192" i="4" s="1"/>
  <c r="V193" i="4"/>
  <c r="U193" i="4"/>
  <c r="R193" i="4"/>
  <c r="P193" i="4"/>
  <c r="P192" i="4" s="1"/>
  <c r="O193" i="4"/>
  <c r="O192" i="4" s="1"/>
  <c r="J193" i="4"/>
  <c r="I193" i="4"/>
  <c r="F193" i="4"/>
  <c r="F192" i="4" s="1"/>
  <c r="V192" i="4"/>
  <c r="U192" i="4"/>
  <c r="T192" i="4"/>
  <c r="J192" i="4"/>
  <c r="I192" i="4"/>
  <c r="H192" i="4"/>
  <c r="G192" i="4"/>
  <c r="AB191" i="4"/>
  <c r="AA191" i="4"/>
  <c r="Z191" i="4"/>
  <c r="Y191" i="4"/>
  <c r="X191" i="4"/>
  <c r="V191" i="4"/>
  <c r="T191" i="4"/>
  <c r="S191" i="4"/>
  <c r="Q191" i="4"/>
  <c r="Q190" i="4" s="1"/>
  <c r="Q189" i="4" s="1"/>
  <c r="Q188" i="4" s="1"/>
  <c r="M191" i="4"/>
  <c r="L191" i="4"/>
  <c r="Z190" i="4"/>
  <c r="Y190" i="4"/>
  <c r="X190" i="4"/>
  <c r="X189" i="4" s="1"/>
  <c r="X188" i="4" s="1"/>
  <c r="W190" i="4"/>
  <c r="V190" i="4"/>
  <c r="V189" i="4" s="1"/>
  <c r="V188" i="4" s="1"/>
  <c r="U190" i="4"/>
  <c r="T190" i="4"/>
  <c r="S190" i="4"/>
  <c r="S189" i="4" s="1"/>
  <c r="S188" i="4" s="1"/>
  <c r="R190" i="4"/>
  <c r="R189" i="4" s="1"/>
  <c r="P190" i="4"/>
  <c r="P189" i="4" s="1"/>
  <c r="O190" i="4"/>
  <c r="O189" i="4" s="1"/>
  <c r="O188" i="4" s="1"/>
  <c r="M190" i="4"/>
  <c r="L190" i="4"/>
  <c r="K190" i="4"/>
  <c r="J190" i="4"/>
  <c r="J189" i="4" s="1"/>
  <c r="I190" i="4"/>
  <c r="I189" i="4" s="1"/>
  <c r="I188" i="4" s="1"/>
  <c r="H190" i="4"/>
  <c r="G190" i="4"/>
  <c r="G189" i="4" s="1"/>
  <c r="F190" i="4"/>
  <c r="F189" i="4" s="1"/>
  <c r="F188" i="4" s="1"/>
  <c r="W189" i="4"/>
  <c r="T189" i="4"/>
  <c r="T188" i="4" s="1"/>
  <c r="K189" i="4"/>
  <c r="K188" i="4" s="1"/>
  <c r="H189" i="4"/>
  <c r="W188" i="4"/>
  <c r="P188" i="4"/>
  <c r="J188" i="4"/>
  <c r="G188" i="4"/>
  <c r="AB187" i="4"/>
  <c r="X187" i="4"/>
  <c r="V187" i="4"/>
  <c r="T187" i="4"/>
  <c r="T186" i="4" s="1"/>
  <c r="T185" i="4" s="1"/>
  <c r="S187" i="4"/>
  <c r="S186" i="4" s="1"/>
  <c r="S185" i="4" s="1"/>
  <c r="M187" i="4"/>
  <c r="L187" i="4"/>
  <c r="X186" i="4"/>
  <c r="X185" i="4" s="1"/>
  <c r="X184" i="4" s="1"/>
  <c r="W186" i="4"/>
  <c r="V186" i="4"/>
  <c r="V185" i="4" s="1"/>
  <c r="V184" i="4" s="1"/>
  <c r="U186" i="4"/>
  <c r="R186" i="4"/>
  <c r="P186" i="4"/>
  <c r="P185" i="4" s="1"/>
  <c r="P184" i="4" s="1"/>
  <c r="O186" i="4"/>
  <c r="O185" i="4" s="1"/>
  <c r="O184" i="4" s="1"/>
  <c r="L186" i="4"/>
  <c r="K186" i="4"/>
  <c r="J186" i="4"/>
  <c r="J185" i="4" s="1"/>
  <c r="J184" i="4" s="1"/>
  <c r="I186" i="4"/>
  <c r="I185" i="4" s="1"/>
  <c r="H186" i="4"/>
  <c r="G186" i="4"/>
  <c r="F186" i="4"/>
  <c r="F185" i="4" s="1"/>
  <c r="F184" i="4" s="1"/>
  <c r="U185" i="4"/>
  <c r="K185" i="4"/>
  <c r="K184" i="4" s="1"/>
  <c r="H185" i="4"/>
  <c r="H184" i="4" s="1"/>
  <c r="G185" i="4"/>
  <c r="U184" i="4"/>
  <c r="T184" i="4"/>
  <c r="S184" i="4"/>
  <c r="I184" i="4"/>
  <c r="G184" i="4"/>
  <c r="AB183" i="4"/>
  <c r="AA183" i="4"/>
  <c r="Z183" i="4"/>
  <c r="Y183" i="4"/>
  <c r="X183" i="4"/>
  <c r="V183" i="4"/>
  <c r="T183" i="4"/>
  <c r="S183" i="4"/>
  <c r="Q183" i="4"/>
  <c r="Q182" i="4" s="1"/>
  <c r="Q181" i="4" s="1"/>
  <c r="Q180" i="4" s="1"/>
  <c r="M183" i="4"/>
  <c r="L183" i="4"/>
  <c r="Z182" i="4"/>
  <c r="X182" i="4"/>
  <c r="X181" i="4" s="1"/>
  <c r="X180" i="4" s="1"/>
  <c r="W182" i="4"/>
  <c r="V182" i="4"/>
  <c r="U182" i="4"/>
  <c r="T182" i="4"/>
  <c r="T181" i="4" s="1"/>
  <c r="T180" i="4" s="1"/>
  <c r="S182" i="4"/>
  <c r="R182" i="4"/>
  <c r="R181" i="4" s="1"/>
  <c r="P182" i="4"/>
  <c r="O182" i="4"/>
  <c r="O181" i="4" s="1"/>
  <c r="O180" i="4" s="1"/>
  <c r="M182" i="4"/>
  <c r="L182" i="4"/>
  <c r="K182" i="4"/>
  <c r="J182" i="4"/>
  <c r="I182" i="4"/>
  <c r="I181" i="4" s="1"/>
  <c r="I180" i="4" s="1"/>
  <c r="H182" i="4"/>
  <c r="G182" i="4"/>
  <c r="G181" i="4" s="1"/>
  <c r="F182" i="4"/>
  <c r="F181" i="4" s="1"/>
  <c r="F180" i="4" s="1"/>
  <c r="W181" i="4"/>
  <c r="V181" i="4"/>
  <c r="S181" i="4"/>
  <c r="S180" i="4" s="1"/>
  <c r="P181" i="4"/>
  <c r="K181" i="4"/>
  <c r="J181" i="4"/>
  <c r="H181" i="4"/>
  <c r="H180" i="4" s="1"/>
  <c r="W180" i="4"/>
  <c r="V180" i="4"/>
  <c r="R180" i="4"/>
  <c r="P180" i="4"/>
  <c r="K180" i="4"/>
  <c r="J180" i="4"/>
  <c r="AB179" i="4"/>
  <c r="X179" i="4"/>
  <c r="X178" i="4" s="1"/>
  <c r="X177" i="4" s="1"/>
  <c r="X176" i="4" s="1"/>
  <c r="V179" i="4"/>
  <c r="V178" i="4" s="1"/>
  <c r="V177" i="4" s="1"/>
  <c r="T179" i="4"/>
  <c r="T178" i="4" s="1"/>
  <c r="L179" i="4"/>
  <c r="M179" i="4" s="1"/>
  <c r="AB178" i="4"/>
  <c r="W178" i="4"/>
  <c r="W177" i="4" s="1"/>
  <c r="W176" i="4" s="1"/>
  <c r="U178" i="4"/>
  <c r="R178" i="4"/>
  <c r="P178" i="4"/>
  <c r="O178" i="4"/>
  <c r="O177" i="4" s="1"/>
  <c r="O176" i="4" s="1"/>
  <c r="K178" i="4"/>
  <c r="K177" i="4" s="1"/>
  <c r="K176" i="4" s="1"/>
  <c r="J178" i="4"/>
  <c r="I178" i="4"/>
  <c r="L178" i="4" s="1"/>
  <c r="H178" i="4"/>
  <c r="G178" i="4"/>
  <c r="F178" i="4"/>
  <c r="F177" i="4" s="1"/>
  <c r="F176" i="4" s="1"/>
  <c r="T177" i="4"/>
  <c r="T176" i="4" s="1"/>
  <c r="P177" i="4"/>
  <c r="P176" i="4" s="1"/>
  <c r="J177" i="4"/>
  <c r="J176" i="4" s="1"/>
  <c r="H177" i="4"/>
  <c r="G177" i="4"/>
  <c r="V176" i="4"/>
  <c r="H176" i="4"/>
  <c r="G176" i="4"/>
  <c r="X175" i="4"/>
  <c r="V175" i="4"/>
  <c r="T175" i="4"/>
  <c r="T174" i="4" s="1"/>
  <c r="T173" i="4" s="1"/>
  <c r="T172" i="4" s="1"/>
  <c r="L175" i="4"/>
  <c r="M175" i="4" s="1"/>
  <c r="X174" i="4"/>
  <c r="X173" i="4" s="1"/>
  <c r="X172" i="4" s="1"/>
  <c r="W174" i="4"/>
  <c r="V174" i="4"/>
  <c r="U174" i="4"/>
  <c r="R174" i="4"/>
  <c r="R173" i="4" s="1"/>
  <c r="R172" i="4" s="1"/>
  <c r="P174" i="4"/>
  <c r="O174" i="4"/>
  <c r="K174" i="4"/>
  <c r="K173" i="4" s="1"/>
  <c r="K172" i="4" s="1"/>
  <c r="J174" i="4"/>
  <c r="I174" i="4"/>
  <c r="H174" i="4"/>
  <c r="G174" i="4"/>
  <c r="G173" i="4" s="1"/>
  <c r="G172" i="4" s="1"/>
  <c r="W173" i="4"/>
  <c r="W172" i="4" s="1"/>
  <c r="V173" i="4"/>
  <c r="V172" i="4" s="1"/>
  <c r="U173" i="4"/>
  <c r="P173" i="4"/>
  <c r="O173" i="4"/>
  <c r="H173" i="4"/>
  <c r="U172" i="4"/>
  <c r="P172" i="4"/>
  <c r="O172" i="4"/>
  <c r="I172" i="4"/>
  <c r="H172" i="4"/>
  <c r="F172" i="4"/>
  <c r="X171" i="4"/>
  <c r="V171" i="4"/>
  <c r="V170" i="4" s="1"/>
  <c r="V169" i="4" s="1"/>
  <c r="V168" i="4" s="1"/>
  <c r="T171" i="4"/>
  <c r="T170" i="4" s="1"/>
  <c r="M171" i="4"/>
  <c r="L171" i="4"/>
  <c r="X170" i="4"/>
  <c r="X169" i="4" s="1"/>
  <c r="W170" i="4"/>
  <c r="U170" i="4"/>
  <c r="U169" i="4" s="1"/>
  <c r="R170" i="4"/>
  <c r="R169" i="4" s="1"/>
  <c r="P170" i="4"/>
  <c r="O170" i="4"/>
  <c r="O169" i="4" s="1"/>
  <c r="O168" i="4" s="1"/>
  <c r="M170" i="4"/>
  <c r="M169" i="4" s="1"/>
  <c r="K170" i="4"/>
  <c r="J170" i="4"/>
  <c r="I170" i="4"/>
  <c r="H170" i="4"/>
  <c r="H169" i="4" s="1"/>
  <c r="H168" i="4" s="1"/>
  <c r="G170" i="4"/>
  <c r="G169" i="4" s="1"/>
  <c r="F170" i="4"/>
  <c r="W169" i="4"/>
  <c r="T169" i="4"/>
  <c r="T168" i="4" s="1"/>
  <c r="P169" i="4"/>
  <c r="P168" i="4" s="1"/>
  <c r="K169" i="4"/>
  <c r="J169" i="4"/>
  <c r="J168" i="4" s="1"/>
  <c r="X168" i="4"/>
  <c r="W168" i="4"/>
  <c r="U168" i="4"/>
  <c r="R168" i="4"/>
  <c r="M168" i="4"/>
  <c r="K168" i="4"/>
  <c r="I168" i="4"/>
  <c r="F168" i="4"/>
  <c r="AB167" i="4"/>
  <c r="Z167" i="4"/>
  <c r="X167" i="4"/>
  <c r="V167" i="4"/>
  <c r="V166" i="4" s="1"/>
  <c r="T167" i="4"/>
  <c r="L167" i="4"/>
  <c r="M167" i="4" s="1"/>
  <c r="X166" i="4"/>
  <c r="X165" i="4" s="1"/>
  <c r="X164" i="4" s="1"/>
  <c r="W166" i="4"/>
  <c r="U166" i="4"/>
  <c r="T166" i="4"/>
  <c r="T165" i="4" s="1"/>
  <c r="T164" i="4" s="1"/>
  <c r="R166" i="4"/>
  <c r="R165" i="4" s="1"/>
  <c r="AB165" i="4" s="1"/>
  <c r="P166" i="4"/>
  <c r="O166" i="4"/>
  <c r="K166" i="4"/>
  <c r="K165" i="4" s="1"/>
  <c r="J166" i="4"/>
  <c r="I166" i="4"/>
  <c r="H166" i="4"/>
  <c r="H165" i="4" s="1"/>
  <c r="H164" i="4" s="1"/>
  <c r="G166" i="4"/>
  <c r="F166" i="4"/>
  <c r="V165" i="4"/>
  <c r="U165" i="4"/>
  <c r="P165" i="4"/>
  <c r="P164" i="4" s="1"/>
  <c r="O165" i="4"/>
  <c r="J165" i="4"/>
  <c r="I165" i="4"/>
  <c r="G165" i="4"/>
  <c r="G164" i="4" s="1"/>
  <c r="F165" i="4"/>
  <c r="F164" i="4" s="1"/>
  <c r="V164" i="4"/>
  <c r="U164" i="4"/>
  <c r="R164" i="4"/>
  <c r="O164" i="4"/>
  <c r="J164" i="4"/>
  <c r="I164" i="4"/>
  <c r="AB163" i="4"/>
  <c r="Z163" i="4"/>
  <c r="X163" i="4"/>
  <c r="V163" i="4"/>
  <c r="V162" i="4" s="1"/>
  <c r="T163" i="4"/>
  <c r="L163" i="4"/>
  <c r="M163" i="4" s="1"/>
  <c r="AB162" i="4"/>
  <c r="X162" i="4"/>
  <c r="W162" i="4"/>
  <c r="W161" i="4" s="1"/>
  <c r="W160" i="4" s="1"/>
  <c r="U162" i="4"/>
  <c r="T162" i="4"/>
  <c r="T161" i="4" s="1"/>
  <c r="T160" i="4" s="1"/>
  <c r="R162" i="4"/>
  <c r="P162" i="4"/>
  <c r="O162" i="4"/>
  <c r="K162" i="4"/>
  <c r="K161" i="4" s="1"/>
  <c r="K160" i="4" s="1"/>
  <c r="J162" i="4"/>
  <c r="I162" i="4"/>
  <c r="H162" i="4"/>
  <c r="G162" i="4"/>
  <c r="F162" i="4"/>
  <c r="X161" i="4"/>
  <c r="V161" i="4"/>
  <c r="V160" i="4" s="1"/>
  <c r="U161" i="4"/>
  <c r="R161" i="4"/>
  <c r="P161" i="4"/>
  <c r="P160" i="4" s="1"/>
  <c r="O161" i="4"/>
  <c r="O160" i="4" s="1"/>
  <c r="J161" i="4"/>
  <c r="J160" i="4" s="1"/>
  <c r="I161" i="4"/>
  <c r="I160" i="4" s="1"/>
  <c r="H161" i="4"/>
  <c r="H160" i="4" s="1"/>
  <c r="G161" i="4"/>
  <c r="F161" i="4"/>
  <c r="X160" i="4"/>
  <c r="U160" i="4"/>
  <c r="R160" i="4"/>
  <c r="F160" i="4"/>
  <c r="AB159" i="4"/>
  <c r="X159" i="4"/>
  <c r="V159" i="4"/>
  <c r="V158" i="4" s="1"/>
  <c r="T159" i="4"/>
  <c r="Q159" i="4"/>
  <c r="Q158" i="4" s="1"/>
  <c r="Q157" i="4" s="1"/>
  <c r="Q156" i="4" s="1"/>
  <c r="L159" i="4"/>
  <c r="M159" i="4" s="1"/>
  <c r="X158" i="4"/>
  <c r="X157" i="4" s="1"/>
  <c r="X156" i="4" s="1"/>
  <c r="W158" i="4"/>
  <c r="U158" i="4"/>
  <c r="T158" i="4"/>
  <c r="T157" i="4" s="1"/>
  <c r="T156" i="4" s="1"/>
  <c r="R158" i="4"/>
  <c r="P158" i="4"/>
  <c r="O158" i="4"/>
  <c r="L158" i="4"/>
  <c r="K158" i="4"/>
  <c r="J158" i="4"/>
  <c r="I158" i="4"/>
  <c r="H158" i="4"/>
  <c r="H157" i="4" s="1"/>
  <c r="H156" i="4" s="1"/>
  <c r="G158" i="4"/>
  <c r="F158" i="4"/>
  <c r="F157" i="4" s="1"/>
  <c r="F156" i="4" s="1"/>
  <c r="V157" i="4"/>
  <c r="U157" i="4"/>
  <c r="R157" i="4"/>
  <c r="P157" i="4"/>
  <c r="P156" i="4" s="1"/>
  <c r="O157" i="4"/>
  <c r="K157" i="4"/>
  <c r="L157" i="4" s="1"/>
  <c r="J157" i="4"/>
  <c r="I157" i="4"/>
  <c r="G157" i="4"/>
  <c r="G156" i="4" s="1"/>
  <c r="V156" i="4"/>
  <c r="U156" i="4"/>
  <c r="O156" i="4"/>
  <c r="K156" i="4"/>
  <c r="J156" i="4"/>
  <c r="I156" i="4"/>
  <c r="AB155" i="4"/>
  <c r="Y155" i="4"/>
  <c r="X155" i="4"/>
  <c r="V155" i="4"/>
  <c r="T155" i="4"/>
  <c r="L155" i="4"/>
  <c r="M155" i="4" s="1"/>
  <c r="X154" i="4"/>
  <c r="W154" i="4"/>
  <c r="W153" i="4" s="1"/>
  <c r="V154" i="4"/>
  <c r="V153" i="4" s="1"/>
  <c r="V152" i="4" s="1"/>
  <c r="U154" i="4"/>
  <c r="T154" i="4"/>
  <c r="R154" i="4"/>
  <c r="P154" i="4"/>
  <c r="P153" i="4" s="1"/>
  <c r="P152" i="4" s="1"/>
  <c r="O154" i="4"/>
  <c r="O153" i="4" s="1"/>
  <c r="O152" i="4" s="1"/>
  <c r="K154" i="4"/>
  <c r="K153" i="4" s="1"/>
  <c r="J154" i="4"/>
  <c r="J153" i="4" s="1"/>
  <c r="J152" i="4" s="1"/>
  <c r="I154" i="4"/>
  <c r="I153" i="4" s="1"/>
  <c r="I152" i="4" s="1"/>
  <c r="H154" i="4"/>
  <c r="G154" i="4"/>
  <c r="F154" i="4"/>
  <c r="X153" i="4"/>
  <c r="X152" i="4" s="1"/>
  <c r="T153" i="4"/>
  <c r="T152" i="4" s="1"/>
  <c r="R153" i="4"/>
  <c r="H153" i="4"/>
  <c r="H152" i="4" s="1"/>
  <c r="G153" i="4"/>
  <c r="F153" i="4"/>
  <c r="W152" i="4"/>
  <c r="R152" i="4"/>
  <c r="K152" i="4"/>
  <c r="G152" i="4"/>
  <c r="F152" i="4"/>
  <c r="AB151" i="4"/>
  <c r="X151" i="4"/>
  <c r="V151" i="4"/>
  <c r="T151" i="4"/>
  <c r="T150" i="4" s="1"/>
  <c r="T149" i="4" s="1"/>
  <c r="T148" i="4" s="1"/>
  <c r="M151" i="4"/>
  <c r="L151" i="4"/>
  <c r="X150" i="4"/>
  <c r="X149" i="4" s="1"/>
  <c r="X148" i="4" s="1"/>
  <c r="W150" i="4"/>
  <c r="V150" i="4"/>
  <c r="V149" i="4" s="1"/>
  <c r="V148" i="4" s="1"/>
  <c r="U150" i="4"/>
  <c r="R150" i="4"/>
  <c r="P150" i="4"/>
  <c r="O150" i="4"/>
  <c r="L150" i="4"/>
  <c r="K150" i="4"/>
  <c r="K149" i="4" s="1"/>
  <c r="K148" i="4" s="1"/>
  <c r="J150" i="4"/>
  <c r="J149" i="4" s="1"/>
  <c r="J148" i="4" s="1"/>
  <c r="I150" i="4"/>
  <c r="H150" i="4"/>
  <c r="H149" i="4" s="1"/>
  <c r="G150" i="4"/>
  <c r="G149" i="4" s="1"/>
  <c r="F150" i="4"/>
  <c r="F149" i="4" s="1"/>
  <c r="F148" i="4" s="1"/>
  <c r="U149" i="4"/>
  <c r="P149" i="4"/>
  <c r="P148" i="4" s="1"/>
  <c r="O149" i="4"/>
  <c r="I149" i="4"/>
  <c r="I148" i="4" s="1"/>
  <c r="O148" i="4"/>
  <c r="H148" i="4"/>
  <c r="AB147" i="4"/>
  <c r="AA147" i="4"/>
  <c r="Z147" i="4"/>
  <c r="Y147" i="4"/>
  <c r="X147" i="4"/>
  <c r="V147" i="4"/>
  <c r="T147" i="4"/>
  <c r="S147" i="4"/>
  <c r="Q147" i="4"/>
  <c r="Q146" i="4" s="1"/>
  <c r="Q145" i="4" s="1"/>
  <c r="L147" i="4"/>
  <c r="M147" i="4" s="1"/>
  <c r="Z146" i="4"/>
  <c r="Y146" i="4"/>
  <c r="X146" i="4"/>
  <c r="W146" i="4"/>
  <c r="W145" i="4" s="1"/>
  <c r="V146" i="4"/>
  <c r="V145" i="4" s="1"/>
  <c r="V144" i="4" s="1"/>
  <c r="U146" i="4"/>
  <c r="T146" i="4"/>
  <c r="T145" i="4" s="1"/>
  <c r="T144" i="4" s="1"/>
  <c r="S146" i="4"/>
  <c r="S145" i="4" s="1"/>
  <c r="S144" i="4" s="1"/>
  <c r="R146" i="4"/>
  <c r="P146" i="4"/>
  <c r="P145" i="4" s="1"/>
  <c r="P144" i="4" s="1"/>
  <c r="O146" i="4"/>
  <c r="O145" i="4" s="1"/>
  <c r="O144" i="4" s="1"/>
  <c r="M146" i="4"/>
  <c r="K146" i="4"/>
  <c r="K145" i="4" s="1"/>
  <c r="K144" i="4" s="1"/>
  <c r="J146" i="4"/>
  <c r="J145" i="4" s="1"/>
  <c r="J144" i="4" s="1"/>
  <c r="I146" i="4"/>
  <c r="I145" i="4" s="1"/>
  <c r="I144" i="4" s="1"/>
  <c r="H146" i="4"/>
  <c r="G146" i="4"/>
  <c r="L146" i="4" s="1"/>
  <c r="F146" i="4"/>
  <c r="X145" i="4"/>
  <c r="R145" i="4"/>
  <c r="H145" i="4"/>
  <c r="H144" i="4" s="1"/>
  <c r="G145" i="4"/>
  <c r="F145" i="4"/>
  <c r="F144" i="4" s="1"/>
  <c r="X144" i="4"/>
  <c r="W144" i="4"/>
  <c r="Q144" i="4"/>
  <c r="AB143" i="4"/>
  <c r="X143" i="4"/>
  <c r="X142" i="4" s="1"/>
  <c r="X141" i="4" s="1"/>
  <c r="X140" i="4" s="1"/>
  <c r="V143" i="4"/>
  <c r="V142" i="4" s="1"/>
  <c r="T143" i="4"/>
  <c r="T142" i="4" s="1"/>
  <c r="T141" i="4" s="1"/>
  <c r="L143" i="4"/>
  <c r="M143" i="4" s="1"/>
  <c r="AB142" i="4"/>
  <c r="W142" i="4"/>
  <c r="U142" i="4"/>
  <c r="R142" i="4"/>
  <c r="P142" i="4"/>
  <c r="P141" i="4" s="1"/>
  <c r="P140" i="4" s="1"/>
  <c r="O142" i="4"/>
  <c r="K142" i="4"/>
  <c r="J142" i="4"/>
  <c r="L142" i="4" s="1"/>
  <c r="I142" i="4"/>
  <c r="H142" i="4"/>
  <c r="H141" i="4" s="1"/>
  <c r="H140" i="4" s="1"/>
  <c r="G142" i="4"/>
  <c r="G141" i="4" s="1"/>
  <c r="F142" i="4"/>
  <c r="F141" i="4" s="1"/>
  <c r="F140" i="4" s="1"/>
  <c r="W141" i="4"/>
  <c r="V141" i="4"/>
  <c r="U141" i="4"/>
  <c r="O141" i="4"/>
  <c r="O140" i="4" s="1"/>
  <c r="K141" i="4"/>
  <c r="K140" i="4" s="1"/>
  <c r="J141" i="4"/>
  <c r="J140" i="4" s="1"/>
  <c r="I141" i="4"/>
  <c r="V140" i="4"/>
  <c r="U140" i="4"/>
  <c r="T140" i="4"/>
  <c r="I140" i="4"/>
  <c r="AB139" i="4"/>
  <c r="X139" i="4"/>
  <c r="V139" i="4"/>
  <c r="T139" i="4"/>
  <c r="L139" i="4"/>
  <c r="M139" i="4" s="1"/>
  <c r="X138" i="4"/>
  <c r="W138" i="4"/>
  <c r="W137" i="4" s="1"/>
  <c r="V138" i="4"/>
  <c r="V137" i="4" s="1"/>
  <c r="V136" i="4" s="1"/>
  <c r="U138" i="4"/>
  <c r="T138" i="4"/>
  <c r="R138" i="4"/>
  <c r="P138" i="4"/>
  <c r="P137" i="4" s="1"/>
  <c r="P136" i="4" s="1"/>
  <c r="O138" i="4"/>
  <c r="O137" i="4" s="1"/>
  <c r="O136" i="4" s="1"/>
  <c r="K138" i="4"/>
  <c r="K137" i="4" s="1"/>
  <c r="J138" i="4"/>
  <c r="J137" i="4" s="1"/>
  <c r="J136" i="4" s="1"/>
  <c r="I138" i="4"/>
  <c r="I137" i="4" s="1"/>
  <c r="I136" i="4" s="1"/>
  <c r="H138" i="4"/>
  <c r="H137" i="4" s="1"/>
  <c r="G138" i="4"/>
  <c r="F138" i="4"/>
  <c r="X137" i="4"/>
  <c r="X136" i="4" s="1"/>
  <c r="T137" i="4"/>
  <c r="T136" i="4" s="1"/>
  <c r="R137" i="4"/>
  <c r="G137" i="4"/>
  <c r="F137" i="4"/>
  <c r="W136" i="4"/>
  <c r="R136" i="4"/>
  <c r="K136" i="4"/>
  <c r="G136" i="4"/>
  <c r="F136" i="4"/>
  <c r="AB135" i="4"/>
  <c r="X135" i="4"/>
  <c r="X134" i="4" s="1"/>
  <c r="V135" i="4"/>
  <c r="T135" i="4"/>
  <c r="T134" i="4" s="1"/>
  <c r="T131" i="4" s="1"/>
  <c r="T129" i="4" s="1"/>
  <c r="L135" i="4"/>
  <c r="M135" i="4" s="1"/>
  <c r="W134" i="4"/>
  <c r="W131" i="4" s="1"/>
  <c r="V134" i="4"/>
  <c r="V131" i="4" s="1"/>
  <c r="U134" i="4"/>
  <c r="R134" i="4"/>
  <c r="Q134" i="4"/>
  <c r="Q131" i="4" s="1"/>
  <c r="P134" i="4"/>
  <c r="P131" i="4" s="1"/>
  <c r="O134" i="4"/>
  <c r="O131" i="4" s="1"/>
  <c r="O129" i="4" s="1"/>
  <c r="K134" i="4"/>
  <c r="K131" i="4" s="1"/>
  <c r="J134" i="4"/>
  <c r="J131" i="4" s="1"/>
  <c r="J129" i="4" s="1"/>
  <c r="I134" i="4"/>
  <c r="H134" i="4"/>
  <c r="G134" i="4"/>
  <c r="F134" i="4"/>
  <c r="AB133" i="4"/>
  <c r="Z133" i="4"/>
  <c r="X133" i="4"/>
  <c r="X132" i="4" s="1"/>
  <c r="X130" i="4" s="1"/>
  <c r="X128" i="4" s="1"/>
  <c r="X118" i="4" s="1"/>
  <c r="X116" i="4" s="1"/>
  <c r="V133" i="4"/>
  <c r="T133" i="4"/>
  <c r="L133" i="4"/>
  <c r="M133" i="4" s="1"/>
  <c r="W132" i="4"/>
  <c r="V132" i="4"/>
  <c r="V130" i="4" s="1"/>
  <c r="V128" i="4" s="1"/>
  <c r="V118" i="4" s="1"/>
  <c r="V116" i="4" s="1"/>
  <c r="V113" i="4" s="1"/>
  <c r="U132" i="4"/>
  <c r="T132" i="4"/>
  <c r="T130" i="4" s="1"/>
  <c r="T128" i="4" s="1"/>
  <c r="R132" i="4"/>
  <c r="Q132" i="4"/>
  <c r="P132" i="4"/>
  <c r="P130" i="4" s="1"/>
  <c r="P128" i="4" s="1"/>
  <c r="P118" i="4" s="1"/>
  <c r="P116" i="4" s="1"/>
  <c r="P113" i="4" s="1"/>
  <c r="O132" i="4"/>
  <c r="O130" i="4" s="1"/>
  <c r="O128" i="4" s="1"/>
  <c r="O118" i="4" s="1"/>
  <c r="K132" i="4"/>
  <c r="J132" i="4"/>
  <c r="J130" i="4" s="1"/>
  <c r="I132" i="4"/>
  <c r="I130" i="4" s="1"/>
  <c r="I128" i="4" s="1"/>
  <c r="H132" i="4"/>
  <c r="H130" i="4" s="1"/>
  <c r="H128" i="4" s="1"/>
  <c r="G132" i="4"/>
  <c r="F132" i="4"/>
  <c r="X131" i="4"/>
  <c r="X129" i="4" s="1"/>
  <c r="R131" i="4"/>
  <c r="H131" i="4"/>
  <c r="H129" i="4" s="1"/>
  <c r="G131" i="4"/>
  <c r="G129" i="4" s="1"/>
  <c r="F131" i="4"/>
  <c r="W130" i="4"/>
  <c r="R130" i="4"/>
  <c r="R128" i="4" s="1"/>
  <c r="Q130" i="4"/>
  <c r="K130" i="4"/>
  <c r="K128" i="4" s="1"/>
  <c r="G130" i="4"/>
  <c r="F130" i="4"/>
  <c r="F128" i="4" s="1"/>
  <c r="W129" i="4"/>
  <c r="V129" i="4"/>
  <c r="R129" i="4"/>
  <c r="Q129" i="4"/>
  <c r="P129" i="4"/>
  <c r="K129" i="4"/>
  <c r="F129" i="4"/>
  <c r="F119" i="4" s="1"/>
  <c r="F117" i="4" s="1"/>
  <c r="F114" i="4" s="1"/>
  <c r="Q128" i="4"/>
  <c r="J128" i="4"/>
  <c r="AB127" i="4"/>
  <c r="AA127" i="4"/>
  <c r="X127" i="4"/>
  <c r="V127" i="4"/>
  <c r="T127" i="4"/>
  <c r="T126" i="4" s="1"/>
  <c r="T125" i="4" s="1"/>
  <c r="S127" i="4"/>
  <c r="S126" i="4" s="1"/>
  <c r="S125" i="4" s="1"/>
  <c r="S124" i="4" s="1"/>
  <c r="Q127" i="4"/>
  <c r="Q126" i="4" s="1"/>
  <c r="Q125" i="4" s="1"/>
  <c r="Q124" i="4" s="1"/>
  <c r="L127" i="4"/>
  <c r="M127" i="4" s="1"/>
  <c r="X126" i="4"/>
  <c r="X125" i="4" s="1"/>
  <c r="W126" i="4"/>
  <c r="W125" i="4" s="1"/>
  <c r="W124" i="4" s="1"/>
  <c r="V126" i="4"/>
  <c r="V125" i="4" s="1"/>
  <c r="V124" i="4" s="1"/>
  <c r="U126" i="4"/>
  <c r="AB126" i="4" s="1"/>
  <c r="R126" i="4"/>
  <c r="P126" i="4"/>
  <c r="P125" i="4" s="1"/>
  <c r="P124" i="4" s="1"/>
  <c r="O126" i="4"/>
  <c r="O125" i="4" s="1"/>
  <c r="O124" i="4" s="1"/>
  <c r="K126" i="4"/>
  <c r="K125" i="4" s="1"/>
  <c r="K124" i="4" s="1"/>
  <c r="J126" i="4"/>
  <c r="J125" i="4" s="1"/>
  <c r="J124" i="4" s="1"/>
  <c r="I126" i="4"/>
  <c r="H126" i="4"/>
  <c r="G126" i="4"/>
  <c r="F126" i="4"/>
  <c r="F125" i="4" s="1"/>
  <c r="U125" i="4"/>
  <c r="I125" i="4"/>
  <c r="I124" i="4" s="1"/>
  <c r="G125" i="4"/>
  <c r="X124" i="4"/>
  <c r="X119" i="4" s="1"/>
  <c r="X117" i="4" s="1"/>
  <c r="X114" i="4" s="1"/>
  <c r="T124" i="4"/>
  <c r="G124" i="4"/>
  <c r="F124" i="4"/>
  <c r="X123" i="4"/>
  <c r="X122" i="4" s="1"/>
  <c r="X121" i="4" s="1"/>
  <c r="V123" i="4"/>
  <c r="T123" i="4"/>
  <c r="T122" i="4" s="1"/>
  <c r="T121" i="4" s="1"/>
  <c r="T120" i="4" s="1"/>
  <c r="M123" i="4"/>
  <c r="L123" i="4"/>
  <c r="W122" i="4"/>
  <c r="W121" i="4" s="1"/>
  <c r="V122" i="4"/>
  <c r="V121" i="4" s="1"/>
  <c r="V120" i="4" s="1"/>
  <c r="U122" i="4"/>
  <c r="R122" i="4"/>
  <c r="R121" i="4" s="1"/>
  <c r="P122" i="4"/>
  <c r="O122" i="4"/>
  <c r="K122" i="4"/>
  <c r="K121" i="4" s="1"/>
  <c r="J122" i="4"/>
  <c r="J121" i="4" s="1"/>
  <c r="J120" i="4" s="1"/>
  <c r="I122" i="4"/>
  <c r="H122" i="4"/>
  <c r="G122" i="4"/>
  <c r="F122" i="4"/>
  <c r="F121" i="4" s="1"/>
  <c r="P121" i="4"/>
  <c r="P120" i="4" s="1"/>
  <c r="O121" i="4"/>
  <c r="O120" i="4" s="1"/>
  <c r="H121" i="4"/>
  <c r="G121" i="4"/>
  <c r="X120" i="4"/>
  <c r="W120" i="4"/>
  <c r="R120" i="4"/>
  <c r="K120" i="4"/>
  <c r="H120" i="4"/>
  <c r="F120" i="4"/>
  <c r="K118" i="4"/>
  <c r="K116" i="4" s="1"/>
  <c r="O116" i="4"/>
  <c r="X115" i="4"/>
  <c r="T115" i="4"/>
  <c r="P115" i="4"/>
  <c r="O115" i="4"/>
  <c r="J115" i="4"/>
  <c r="I115" i="4"/>
  <c r="H115" i="4"/>
  <c r="X112" i="4"/>
  <c r="X111" i="4" s="1"/>
  <c r="V112" i="4"/>
  <c r="T112" i="4"/>
  <c r="M112" i="4"/>
  <c r="M111" i="4" s="1"/>
  <c r="L112" i="4"/>
  <c r="W111" i="4"/>
  <c r="V111" i="4"/>
  <c r="U111" i="4"/>
  <c r="T111" i="4"/>
  <c r="R111" i="4"/>
  <c r="P111" i="4"/>
  <c r="P107" i="4" s="1"/>
  <c r="P105" i="4" s="1"/>
  <c r="O111" i="4"/>
  <c r="K111" i="4"/>
  <c r="J111" i="4"/>
  <c r="I111" i="4"/>
  <c r="H111" i="4"/>
  <c r="G111" i="4"/>
  <c r="F111" i="4"/>
  <c r="X110" i="4"/>
  <c r="V110" i="4"/>
  <c r="V109" i="4" s="1"/>
  <c r="V108" i="4" s="1"/>
  <c r="V106" i="4" s="1"/>
  <c r="V104" i="4" s="1"/>
  <c r="T110" i="4"/>
  <c r="T109" i="4" s="1"/>
  <c r="T108" i="4" s="1"/>
  <c r="T106" i="4" s="1"/>
  <c r="T104" i="4" s="1"/>
  <c r="L110" i="4"/>
  <c r="M110" i="4" s="1"/>
  <c r="Y109" i="4"/>
  <c r="X109" i="4"/>
  <c r="W109" i="4"/>
  <c r="U109" i="4"/>
  <c r="U108" i="4" s="1"/>
  <c r="Z108" i="4" s="1"/>
  <c r="R109" i="4"/>
  <c r="P109" i="4"/>
  <c r="P108" i="4" s="1"/>
  <c r="O109" i="4"/>
  <c r="O108" i="4" s="1"/>
  <c r="M109" i="4"/>
  <c r="M108" i="4" s="1"/>
  <c r="K109" i="4"/>
  <c r="J109" i="4"/>
  <c r="J108" i="4" s="1"/>
  <c r="I109" i="4"/>
  <c r="I108" i="4" s="1"/>
  <c r="H109" i="4"/>
  <c r="G109" i="4"/>
  <c r="F109" i="4"/>
  <c r="X108" i="4"/>
  <c r="X106" i="4" s="1"/>
  <c r="W108" i="4"/>
  <c r="R108" i="4"/>
  <c r="K108" i="4"/>
  <c r="K106" i="4" s="1"/>
  <c r="H108" i="4"/>
  <c r="H106" i="4" s="1"/>
  <c r="H104" i="4" s="1"/>
  <c r="F108" i="4"/>
  <c r="F106" i="4" s="1"/>
  <c r="X107" i="4"/>
  <c r="X105" i="4" s="1"/>
  <c r="W107" i="4"/>
  <c r="V107" i="4"/>
  <c r="V105" i="4" s="1"/>
  <c r="U107" i="4"/>
  <c r="T107" i="4"/>
  <c r="R107" i="4"/>
  <c r="O107" i="4"/>
  <c r="O105" i="4" s="1"/>
  <c r="K107" i="4"/>
  <c r="J107" i="4"/>
  <c r="J105" i="4" s="1"/>
  <c r="I107" i="4"/>
  <c r="I105" i="4" s="1"/>
  <c r="H107" i="4"/>
  <c r="F107" i="4"/>
  <c r="P106" i="4"/>
  <c r="O106" i="4"/>
  <c r="M106" i="4"/>
  <c r="M104" i="4" s="1"/>
  <c r="J106" i="4"/>
  <c r="I106" i="4"/>
  <c r="T105" i="4"/>
  <c r="R105" i="4"/>
  <c r="K105" i="4"/>
  <c r="H105" i="4"/>
  <c r="F105" i="4"/>
  <c r="X104" i="4"/>
  <c r="P104" i="4"/>
  <c r="O104" i="4"/>
  <c r="K104" i="4"/>
  <c r="J104" i="4"/>
  <c r="I104" i="4"/>
  <c r="F104" i="4"/>
  <c r="X103" i="4"/>
  <c r="V103" i="4"/>
  <c r="T103" i="4"/>
  <c r="L103" i="4"/>
  <c r="M103" i="4" s="1"/>
  <c r="Z103" i="4" s="1"/>
  <c r="X102" i="4"/>
  <c r="X101" i="4" s="1"/>
  <c r="W102" i="4"/>
  <c r="V102" i="4"/>
  <c r="U102" i="4"/>
  <c r="U101" i="4" s="1"/>
  <c r="T102" i="4"/>
  <c r="T101" i="4" s="1"/>
  <c r="R102" i="4"/>
  <c r="P102" i="4"/>
  <c r="O102" i="4"/>
  <c r="O101" i="4" s="1"/>
  <c r="K102" i="4"/>
  <c r="J102" i="4"/>
  <c r="I102" i="4"/>
  <c r="H102" i="4"/>
  <c r="H101" i="4" s="1"/>
  <c r="G102" i="4"/>
  <c r="F102" i="4"/>
  <c r="W101" i="4"/>
  <c r="V101" i="4"/>
  <c r="P101" i="4"/>
  <c r="K101" i="4"/>
  <c r="J101" i="4"/>
  <c r="G101" i="4"/>
  <c r="F101" i="4"/>
  <c r="X100" i="4"/>
  <c r="V100" i="4"/>
  <c r="T100" i="4"/>
  <c r="T98" i="4" s="1"/>
  <c r="T97" i="4" s="1"/>
  <c r="L100" i="4"/>
  <c r="F100" i="4"/>
  <c r="X99" i="4"/>
  <c r="V99" i="4"/>
  <c r="T99" i="4"/>
  <c r="L99" i="4"/>
  <c r="F99" i="4"/>
  <c r="X98" i="4"/>
  <c r="W98" i="4"/>
  <c r="W97" i="4" s="1"/>
  <c r="V98" i="4"/>
  <c r="V97" i="4" s="1"/>
  <c r="V87" i="4" s="1"/>
  <c r="U98" i="4"/>
  <c r="R98" i="4"/>
  <c r="P98" i="4"/>
  <c r="P97" i="4" s="1"/>
  <c r="P87" i="4" s="1"/>
  <c r="O98" i="4"/>
  <c r="O97" i="4" s="1"/>
  <c r="O87" i="4" s="1"/>
  <c r="K98" i="4"/>
  <c r="K97" i="4" s="1"/>
  <c r="K87" i="4" s="1"/>
  <c r="L87" i="4" s="1"/>
  <c r="J98" i="4"/>
  <c r="J97" i="4" s="1"/>
  <c r="J87" i="4" s="1"/>
  <c r="I98" i="4"/>
  <c r="H98" i="4"/>
  <c r="G98" i="4"/>
  <c r="L98" i="4" s="1"/>
  <c r="X97" i="4"/>
  <c r="R97" i="4"/>
  <c r="L97" i="4"/>
  <c r="I97" i="4"/>
  <c r="I87" i="4" s="1"/>
  <c r="H97" i="4"/>
  <c r="H87" i="4" s="1"/>
  <c r="G97" i="4"/>
  <c r="G87" i="4" s="1"/>
  <c r="AC96" i="4"/>
  <c r="AB96" i="4"/>
  <c r="AA96" i="4"/>
  <c r="Z96" i="4"/>
  <c r="Y96" i="4"/>
  <c r="X96" i="4"/>
  <c r="V96" i="4"/>
  <c r="T96" i="4"/>
  <c r="S96" i="4"/>
  <c r="Q96" i="4"/>
  <c r="M96" i="4"/>
  <c r="L96" i="4"/>
  <c r="X95" i="4"/>
  <c r="X94" i="4" s="1"/>
  <c r="X93" i="4" s="1"/>
  <c r="X92" i="4" s="1"/>
  <c r="V95" i="4"/>
  <c r="V94" i="4" s="1"/>
  <c r="V93" i="4" s="1"/>
  <c r="V92" i="4" s="1"/>
  <c r="T95" i="4"/>
  <c r="L95" i="4"/>
  <c r="M95" i="4" s="1"/>
  <c r="W94" i="4"/>
  <c r="AC94" i="4" s="1"/>
  <c r="U94" i="4"/>
  <c r="T94" i="4"/>
  <c r="R94" i="4"/>
  <c r="P94" i="4"/>
  <c r="O94" i="4"/>
  <c r="O93" i="4" s="1"/>
  <c r="O92" i="4" s="1"/>
  <c r="K94" i="4"/>
  <c r="J94" i="4"/>
  <c r="I94" i="4"/>
  <c r="I93" i="4" s="1"/>
  <c r="I92" i="4" s="1"/>
  <c r="H94" i="4"/>
  <c r="H93" i="4" s="1"/>
  <c r="H92" i="4" s="1"/>
  <c r="G94" i="4"/>
  <c r="L94" i="4" s="1"/>
  <c r="F94" i="4"/>
  <c r="W93" i="4"/>
  <c r="T93" i="4"/>
  <c r="R93" i="4"/>
  <c r="R92" i="4" s="1"/>
  <c r="P93" i="4"/>
  <c r="K93" i="4"/>
  <c r="J93" i="4"/>
  <c r="G93" i="4"/>
  <c r="F93" i="4"/>
  <c r="W92" i="4"/>
  <c r="T92" i="4"/>
  <c r="P92" i="4"/>
  <c r="K92" i="4"/>
  <c r="J92" i="4"/>
  <c r="G92" i="4"/>
  <c r="F92" i="4"/>
  <c r="X91" i="4"/>
  <c r="V91" i="4"/>
  <c r="T91" i="4"/>
  <c r="T90" i="4" s="1"/>
  <c r="M91" i="4"/>
  <c r="L91" i="4"/>
  <c r="X90" i="4"/>
  <c r="X89" i="4" s="1"/>
  <c r="W90" i="4"/>
  <c r="V90" i="4"/>
  <c r="U90" i="4"/>
  <c r="R90" i="4"/>
  <c r="P90" i="4"/>
  <c r="P89" i="4" s="1"/>
  <c r="P88" i="4" s="1"/>
  <c r="O90" i="4"/>
  <c r="O89" i="4" s="1"/>
  <c r="O88" i="4" s="1"/>
  <c r="L90" i="4"/>
  <c r="K90" i="4"/>
  <c r="K89" i="4" s="1"/>
  <c r="K88" i="4" s="1"/>
  <c r="J90" i="4"/>
  <c r="I90" i="4"/>
  <c r="H90" i="4"/>
  <c r="G90" i="4"/>
  <c r="F90" i="4"/>
  <c r="F89" i="4" s="1"/>
  <c r="V89" i="4"/>
  <c r="V88" i="4" s="1"/>
  <c r="U89" i="4"/>
  <c r="T89" i="4"/>
  <c r="J89" i="4"/>
  <c r="I89" i="4"/>
  <c r="H89" i="4"/>
  <c r="G89" i="4"/>
  <c r="T88" i="4"/>
  <c r="J88" i="4"/>
  <c r="I88" i="4"/>
  <c r="G88" i="4"/>
  <c r="X87" i="4"/>
  <c r="W87" i="4"/>
  <c r="X86" i="4"/>
  <c r="V86" i="4"/>
  <c r="T86" i="4"/>
  <c r="O86" i="4"/>
  <c r="L86" i="4"/>
  <c r="M86" i="4" s="1"/>
  <c r="AB85" i="4"/>
  <c r="X85" i="4"/>
  <c r="V85" i="4"/>
  <c r="T85" i="4"/>
  <c r="T80" i="4" s="1"/>
  <c r="M85" i="4"/>
  <c r="Y85" i="4" s="1"/>
  <c r="L85" i="4"/>
  <c r="AB84" i="4"/>
  <c r="X84" i="4"/>
  <c r="V84" i="4"/>
  <c r="T84" i="4"/>
  <c r="M84" i="4"/>
  <c r="L84" i="4"/>
  <c r="AC83" i="4"/>
  <c r="AB83" i="4"/>
  <c r="X83" i="4"/>
  <c r="V83" i="4"/>
  <c r="T83" i="4"/>
  <c r="Q83" i="4"/>
  <c r="L83" i="4"/>
  <c r="M83" i="4" s="1"/>
  <c r="AB82" i="4"/>
  <c r="X82" i="4"/>
  <c r="V82" i="4"/>
  <c r="T82" i="4"/>
  <c r="M82" i="4"/>
  <c r="Q82" i="4" s="1"/>
  <c r="L82" i="4"/>
  <c r="AB81" i="4"/>
  <c r="X81" i="4"/>
  <c r="V81" i="4"/>
  <c r="V80" i="4" s="1"/>
  <c r="T81" i="4"/>
  <c r="L81" i="4"/>
  <c r="M81" i="4" s="1"/>
  <c r="X80" i="4"/>
  <c r="W80" i="4"/>
  <c r="AC80" i="4" s="1"/>
  <c r="U80" i="4"/>
  <c r="R80" i="4"/>
  <c r="P80" i="4"/>
  <c r="O80" i="4"/>
  <c r="K80" i="4"/>
  <c r="J80" i="4"/>
  <c r="I80" i="4"/>
  <c r="H80" i="4"/>
  <c r="G80" i="4"/>
  <c r="L80" i="4" s="1"/>
  <c r="F80" i="4"/>
  <c r="AB79" i="4"/>
  <c r="X79" i="4"/>
  <c r="V79" i="4"/>
  <c r="T79" i="4"/>
  <c r="L79" i="4"/>
  <c r="M79" i="4" s="1"/>
  <c r="AB78" i="4"/>
  <c r="X78" i="4"/>
  <c r="V78" i="4"/>
  <c r="V73" i="4" s="1"/>
  <c r="T78" i="4"/>
  <c r="L78" i="4"/>
  <c r="M78" i="4" s="1"/>
  <c r="AC77" i="4"/>
  <c r="AB77" i="4"/>
  <c r="X77" i="4"/>
  <c r="V77" i="4"/>
  <c r="T77" i="4"/>
  <c r="M77" i="4"/>
  <c r="AA77" i="4" s="1"/>
  <c r="L77" i="4"/>
  <c r="X76" i="4"/>
  <c r="V76" i="4"/>
  <c r="T76" i="4"/>
  <c r="Q76" i="4"/>
  <c r="M76" i="4"/>
  <c r="L76" i="4"/>
  <c r="AC75" i="4"/>
  <c r="AB75" i="4"/>
  <c r="AA75" i="4"/>
  <c r="Z75" i="4"/>
  <c r="Y75" i="4"/>
  <c r="X75" i="4"/>
  <c r="V75" i="4"/>
  <c r="T75" i="4"/>
  <c r="S75" i="4"/>
  <c r="Q75" i="4"/>
  <c r="M75" i="4"/>
  <c r="L75" i="4"/>
  <c r="AC74" i="4"/>
  <c r="AB74" i="4"/>
  <c r="AA74" i="4"/>
  <c r="Z74" i="4"/>
  <c r="Y74" i="4"/>
  <c r="X74" i="4"/>
  <c r="V74" i="4"/>
  <c r="T74" i="4"/>
  <c r="S74" i="4"/>
  <c r="Q74" i="4"/>
  <c r="M74" i="4"/>
  <c r="L74" i="4"/>
  <c r="AC73" i="4"/>
  <c r="W73" i="4"/>
  <c r="U73" i="4"/>
  <c r="AB73" i="4" s="1"/>
  <c r="T73" i="4"/>
  <c r="R73" i="4"/>
  <c r="P73" i="4"/>
  <c r="O73" i="4"/>
  <c r="K73" i="4"/>
  <c r="J73" i="4"/>
  <c r="I73" i="4"/>
  <c r="H73" i="4"/>
  <c r="G73" i="4"/>
  <c r="F73" i="4"/>
  <c r="AB72" i="4"/>
  <c r="AA72" i="4"/>
  <c r="Z72" i="4"/>
  <c r="Y72" i="4"/>
  <c r="X72" i="4"/>
  <c r="V72" i="4"/>
  <c r="T72" i="4"/>
  <c r="S72" i="4"/>
  <c r="Q72" i="4"/>
  <c r="M72" i="4"/>
  <c r="L72" i="4"/>
  <c r="AC71" i="4"/>
  <c r="AB71" i="4"/>
  <c r="AA71" i="4"/>
  <c r="X71" i="4"/>
  <c r="V71" i="4"/>
  <c r="T71" i="4"/>
  <c r="S71" i="4"/>
  <c r="Q71" i="4"/>
  <c r="L71" i="4"/>
  <c r="M71" i="4" s="1"/>
  <c r="AB70" i="4"/>
  <c r="X70" i="4"/>
  <c r="V70" i="4"/>
  <c r="T70" i="4"/>
  <c r="S70" i="4"/>
  <c r="L70" i="4"/>
  <c r="M70" i="4" s="1"/>
  <c r="X69" i="4"/>
  <c r="W69" i="4"/>
  <c r="AC69" i="4" s="1"/>
  <c r="V69" i="4"/>
  <c r="U69" i="4"/>
  <c r="R69" i="4"/>
  <c r="P69" i="4"/>
  <c r="O69" i="4"/>
  <c r="L69" i="4"/>
  <c r="K69" i="4"/>
  <c r="J69" i="4"/>
  <c r="I69" i="4"/>
  <c r="H69" i="4"/>
  <c r="G69" i="4"/>
  <c r="F69" i="4"/>
  <c r="F60" i="4" s="1"/>
  <c r="AC68" i="4"/>
  <c r="AB68" i="4"/>
  <c r="X68" i="4"/>
  <c r="V68" i="4"/>
  <c r="T68" i="4"/>
  <c r="S68" i="4"/>
  <c r="M68" i="4"/>
  <c r="AA68" i="4" s="1"/>
  <c r="L68" i="4"/>
  <c r="AB67" i="4"/>
  <c r="X67" i="4"/>
  <c r="V67" i="4"/>
  <c r="V63" i="4" s="1"/>
  <c r="T67" i="4"/>
  <c r="L67" i="4"/>
  <c r="M67" i="4" s="1"/>
  <c r="AB66" i="4"/>
  <c r="X66" i="4"/>
  <c r="V66" i="4"/>
  <c r="T66" i="4"/>
  <c r="L66" i="4"/>
  <c r="M66" i="4" s="1"/>
  <c r="AA65" i="4"/>
  <c r="X65" i="4"/>
  <c r="V65" i="4"/>
  <c r="T65" i="4"/>
  <c r="S65" i="4"/>
  <c r="Q65" i="4"/>
  <c r="L65" i="4"/>
  <c r="M65" i="4" s="1"/>
  <c r="AA64" i="4"/>
  <c r="X64" i="4"/>
  <c r="V64" i="4"/>
  <c r="T64" i="4"/>
  <c r="S64" i="4"/>
  <c r="L64" i="4"/>
  <c r="M64" i="4" s="1"/>
  <c r="W63" i="4"/>
  <c r="U63" i="4"/>
  <c r="AB63" i="4" s="1"/>
  <c r="R63" i="4"/>
  <c r="P63" i="4"/>
  <c r="P60" i="4" s="1"/>
  <c r="O63" i="4"/>
  <c r="K63" i="4"/>
  <c r="J63" i="4"/>
  <c r="I63" i="4"/>
  <c r="I60" i="4" s="1"/>
  <c r="H63" i="4"/>
  <c r="L63" i="4" s="1"/>
  <c r="G63" i="4"/>
  <c r="F63" i="4"/>
  <c r="X62" i="4"/>
  <c r="V62" i="4"/>
  <c r="T62" i="4"/>
  <c r="Q62" i="4"/>
  <c r="M62" i="4"/>
  <c r="L62" i="4"/>
  <c r="X61" i="4"/>
  <c r="W61" i="4"/>
  <c r="V61" i="4"/>
  <c r="U61" i="4"/>
  <c r="T61" i="4"/>
  <c r="R61" i="4"/>
  <c r="Q61" i="4"/>
  <c r="P61" i="4"/>
  <c r="O61" i="4"/>
  <c r="K61" i="4"/>
  <c r="L61" i="4" s="1"/>
  <c r="J61" i="4"/>
  <c r="I61" i="4"/>
  <c r="H61" i="4"/>
  <c r="G61" i="4"/>
  <c r="F61" i="4"/>
  <c r="K60" i="4"/>
  <c r="H60" i="4"/>
  <c r="X59" i="4"/>
  <c r="V59" i="4"/>
  <c r="T59" i="4"/>
  <c r="S59" i="4"/>
  <c r="M59" i="4"/>
  <c r="AA59" i="4" s="1"/>
  <c r="L59" i="4"/>
  <c r="Z58" i="4"/>
  <c r="X58" i="4"/>
  <c r="V58" i="4"/>
  <c r="V55" i="4" s="1"/>
  <c r="T58" i="4"/>
  <c r="Q58" i="4"/>
  <c r="L58" i="4"/>
  <c r="M58" i="4" s="1"/>
  <c r="AA57" i="4"/>
  <c r="Z57" i="4"/>
  <c r="Y57" i="4"/>
  <c r="X57" i="4"/>
  <c r="V57" i="4"/>
  <c r="T57" i="4"/>
  <c r="S57" i="4"/>
  <c r="Q57" i="4"/>
  <c r="L57" i="4"/>
  <c r="M57" i="4" s="1"/>
  <c r="AA56" i="4"/>
  <c r="X56" i="4"/>
  <c r="X55" i="4" s="1"/>
  <c r="V56" i="4"/>
  <c r="T56" i="4"/>
  <c r="S56" i="4"/>
  <c r="M56" i="4"/>
  <c r="Z56" i="4" s="1"/>
  <c r="L56" i="4"/>
  <c r="Z55" i="4"/>
  <c r="W55" i="4"/>
  <c r="U55" i="4"/>
  <c r="T55" i="4"/>
  <c r="R55" i="4"/>
  <c r="P55" i="4"/>
  <c r="O55" i="4"/>
  <c r="M55" i="4"/>
  <c r="Y55" i="4" s="1"/>
  <c r="K55" i="4"/>
  <c r="J55" i="4"/>
  <c r="I55" i="4"/>
  <c r="H55" i="4"/>
  <c r="G55" i="4"/>
  <c r="L55" i="4" s="1"/>
  <c r="F55" i="4"/>
  <c r="AB54" i="4"/>
  <c r="X54" i="4"/>
  <c r="V54" i="4"/>
  <c r="T54" i="4"/>
  <c r="L54" i="4"/>
  <c r="M54" i="4" s="1"/>
  <c r="AB53" i="4"/>
  <c r="X53" i="4"/>
  <c r="V53" i="4"/>
  <c r="T53" i="4"/>
  <c r="T48" i="4" s="1"/>
  <c r="L53" i="4"/>
  <c r="M53" i="4" s="1"/>
  <c r="AB52" i="4"/>
  <c r="AA52" i="4"/>
  <c r="X52" i="4"/>
  <c r="V52" i="4"/>
  <c r="T52" i="4"/>
  <c r="S52" i="4"/>
  <c r="M52" i="4"/>
  <c r="L52" i="4"/>
  <c r="AB51" i="4"/>
  <c r="X51" i="4"/>
  <c r="V51" i="4"/>
  <c r="T51" i="4"/>
  <c r="L51" i="4"/>
  <c r="M51" i="4" s="1"/>
  <c r="AC50" i="4"/>
  <c r="AB50" i="4"/>
  <c r="X50" i="4"/>
  <c r="V50" i="4"/>
  <c r="T50" i="4"/>
  <c r="L50" i="4"/>
  <c r="M50" i="4" s="1"/>
  <c r="AB49" i="4"/>
  <c r="X49" i="4"/>
  <c r="X48" i="4" s="1"/>
  <c r="V49" i="4"/>
  <c r="T49" i="4"/>
  <c r="L49" i="4"/>
  <c r="M49" i="4" s="1"/>
  <c r="W48" i="4"/>
  <c r="U48" i="4"/>
  <c r="R48" i="4"/>
  <c r="P48" i="4"/>
  <c r="O48" i="4"/>
  <c r="K48" i="4"/>
  <c r="J48" i="4"/>
  <c r="I48" i="4"/>
  <c r="H48" i="4"/>
  <c r="G48" i="4"/>
  <c r="L48" i="4" s="1"/>
  <c r="F48" i="4"/>
  <c r="F43" i="4" s="1"/>
  <c r="F42" i="4" s="1"/>
  <c r="F41" i="4" s="1"/>
  <c r="X47" i="4"/>
  <c r="V47" i="4"/>
  <c r="T47" i="4"/>
  <c r="L47" i="4"/>
  <c r="M47" i="4" s="1"/>
  <c r="AB46" i="4"/>
  <c r="AA46" i="4"/>
  <c r="X46" i="4"/>
  <c r="V46" i="4"/>
  <c r="T46" i="4"/>
  <c r="S46" i="4"/>
  <c r="M46" i="4"/>
  <c r="L46" i="4"/>
  <c r="AB45" i="4"/>
  <c r="X45" i="4"/>
  <c r="X44" i="4" s="1"/>
  <c r="X43" i="4" s="1"/>
  <c r="V45" i="4"/>
  <c r="T45" i="4"/>
  <c r="L45" i="4"/>
  <c r="M45" i="4" s="1"/>
  <c r="W44" i="4"/>
  <c r="V44" i="4"/>
  <c r="U44" i="4"/>
  <c r="R44" i="4"/>
  <c r="P44" i="4"/>
  <c r="P43" i="4" s="1"/>
  <c r="P42" i="4" s="1"/>
  <c r="P41" i="4" s="1"/>
  <c r="O44" i="4"/>
  <c r="O43" i="4" s="1"/>
  <c r="K44" i="4"/>
  <c r="J44" i="4"/>
  <c r="I44" i="4"/>
  <c r="I43" i="4" s="1"/>
  <c r="I42" i="4" s="1"/>
  <c r="I41" i="4" s="1"/>
  <c r="H44" i="4"/>
  <c r="G44" i="4"/>
  <c r="L44" i="4" s="1"/>
  <c r="F44" i="4"/>
  <c r="R43" i="4"/>
  <c r="K43" i="4"/>
  <c r="K42" i="4" s="1"/>
  <c r="K41" i="4" s="1"/>
  <c r="J43" i="4"/>
  <c r="X40" i="4"/>
  <c r="V40" i="4"/>
  <c r="T40" i="4"/>
  <c r="L40" i="4"/>
  <c r="M40" i="4" s="1"/>
  <c r="W39" i="4"/>
  <c r="V39" i="4"/>
  <c r="U39" i="4"/>
  <c r="X39" i="4" s="1"/>
  <c r="R39" i="4"/>
  <c r="P39" i="4"/>
  <c r="T39" i="4" s="1"/>
  <c r="K39" i="4"/>
  <c r="J39" i="4"/>
  <c r="I39" i="4"/>
  <c r="H39" i="4"/>
  <c r="G39" i="4"/>
  <c r="L39" i="4" s="1"/>
  <c r="M39" i="4" s="1"/>
  <c r="X38" i="4"/>
  <c r="V38" i="4"/>
  <c r="T38" i="4"/>
  <c r="L38" i="4"/>
  <c r="M38" i="4" s="1"/>
  <c r="AC37" i="4"/>
  <c r="AB37" i="4"/>
  <c r="X37" i="4"/>
  <c r="V37" i="4"/>
  <c r="T37" i="4"/>
  <c r="L37" i="4"/>
  <c r="M37" i="4" s="1"/>
  <c r="AC36" i="4"/>
  <c r="AB36" i="4"/>
  <c r="Z36" i="4"/>
  <c r="X36" i="4"/>
  <c r="V36" i="4"/>
  <c r="T36" i="4"/>
  <c r="Q36" i="4"/>
  <c r="M36" i="4"/>
  <c r="L36" i="4"/>
  <c r="X35" i="4"/>
  <c r="V35" i="4"/>
  <c r="T35" i="4"/>
  <c r="L35" i="4"/>
  <c r="M35" i="4" s="1"/>
  <c r="AC34" i="4"/>
  <c r="AB34" i="4"/>
  <c r="X34" i="4"/>
  <c r="X33" i="4" s="1"/>
  <c r="X32" i="4" s="1"/>
  <c r="V34" i="4"/>
  <c r="T34" i="4"/>
  <c r="T33" i="4" s="1"/>
  <c r="T32" i="4" s="1"/>
  <c r="L34" i="4"/>
  <c r="M34" i="4" s="1"/>
  <c r="W33" i="4"/>
  <c r="W32" i="4" s="1"/>
  <c r="U33" i="4"/>
  <c r="AB33" i="4" s="1"/>
  <c r="R33" i="4"/>
  <c r="P33" i="4"/>
  <c r="O33" i="4"/>
  <c r="O32" i="4" s="1"/>
  <c r="K33" i="4"/>
  <c r="J33" i="4"/>
  <c r="I33" i="4"/>
  <c r="I32" i="4" s="1"/>
  <c r="H33" i="4"/>
  <c r="H32" i="4" s="1"/>
  <c r="L32" i="4" s="1"/>
  <c r="G33" i="4"/>
  <c r="L33" i="4" s="1"/>
  <c r="F33" i="4"/>
  <c r="R32" i="4"/>
  <c r="P32" i="4"/>
  <c r="K32" i="4"/>
  <c r="J32" i="4"/>
  <c r="G32" i="4"/>
  <c r="F32" i="4"/>
  <c r="AC31" i="4"/>
  <c r="AB31" i="4"/>
  <c r="X31" i="4"/>
  <c r="V31" i="4"/>
  <c r="T31" i="4"/>
  <c r="M31" i="4"/>
  <c r="L31" i="4"/>
  <c r="AC30" i="4"/>
  <c r="AB30" i="4"/>
  <c r="Z30" i="4"/>
  <c r="Y30" i="4"/>
  <c r="X30" i="4"/>
  <c r="V30" i="4"/>
  <c r="T30" i="4"/>
  <c r="Q30" i="4"/>
  <c r="M30" i="4"/>
  <c r="AA30" i="4" s="1"/>
  <c r="L30" i="4"/>
  <c r="AC29" i="4"/>
  <c r="AB29" i="4"/>
  <c r="AA29" i="4"/>
  <c r="Z29" i="4"/>
  <c r="Y29" i="4"/>
  <c r="X29" i="4"/>
  <c r="V29" i="4"/>
  <c r="T29" i="4"/>
  <c r="S29" i="4"/>
  <c r="Q29" i="4"/>
  <c r="L29" i="4"/>
  <c r="M29" i="4" s="1"/>
  <c r="AC28" i="4"/>
  <c r="AB28" i="4"/>
  <c r="X28" i="4"/>
  <c r="V28" i="4"/>
  <c r="T28" i="4"/>
  <c r="M28" i="4"/>
  <c r="S28" i="4" s="1"/>
  <c r="L28" i="4"/>
  <c r="AC27" i="4"/>
  <c r="AB27" i="4"/>
  <c r="X27" i="4"/>
  <c r="X24" i="4" s="1"/>
  <c r="V27" i="4"/>
  <c r="T27" i="4"/>
  <c r="L27" i="4"/>
  <c r="M27" i="4" s="1"/>
  <c r="AC26" i="4"/>
  <c r="AB26" i="4"/>
  <c r="X26" i="4"/>
  <c r="V26" i="4"/>
  <c r="T26" i="4"/>
  <c r="T24" i="4" s="1"/>
  <c r="L26" i="4"/>
  <c r="M26" i="4" s="1"/>
  <c r="AC25" i="4"/>
  <c r="AB25" i="4"/>
  <c r="X25" i="4"/>
  <c r="V25" i="4"/>
  <c r="V24" i="4" s="1"/>
  <c r="T25" i="4"/>
  <c r="L25" i="4"/>
  <c r="M25" i="4" s="1"/>
  <c r="W24" i="4"/>
  <c r="AC24" i="4" s="1"/>
  <c r="U24" i="4"/>
  <c r="R24" i="4"/>
  <c r="P24" i="4"/>
  <c r="O24" i="4"/>
  <c r="K24" i="4"/>
  <c r="J24" i="4"/>
  <c r="I24" i="4"/>
  <c r="L24" i="4" s="1"/>
  <c r="H24" i="4"/>
  <c r="G24" i="4"/>
  <c r="F24" i="4"/>
  <c r="AC23" i="4"/>
  <c r="AB23" i="4"/>
  <c r="AA23" i="4"/>
  <c r="X23" i="4"/>
  <c r="V23" i="4"/>
  <c r="T23" i="4"/>
  <c r="S23" i="4"/>
  <c r="M23" i="4"/>
  <c r="Z23" i="4" s="1"/>
  <c r="L23" i="4"/>
  <c r="X22" i="4"/>
  <c r="V22" i="4"/>
  <c r="T22" i="4"/>
  <c r="L22" i="4"/>
  <c r="M22" i="4" s="1"/>
  <c r="X21" i="4"/>
  <c r="V21" i="4"/>
  <c r="T21" i="4"/>
  <c r="M21" i="4"/>
  <c r="Q21" i="4" s="1"/>
  <c r="L21" i="4"/>
  <c r="AC20" i="4"/>
  <c r="AB20" i="4"/>
  <c r="Z20" i="4"/>
  <c r="Y20" i="4"/>
  <c r="X20" i="4"/>
  <c r="V20" i="4"/>
  <c r="T20" i="4"/>
  <c r="Q20" i="4"/>
  <c r="M20" i="4"/>
  <c r="AA20" i="4" s="1"/>
  <c r="L20" i="4"/>
  <c r="X19" i="4"/>
  <c r="V19" i="4"/>
  <c r="T19" i="4"/>
  <c r="L19" i="4"/>
  <c r="M19" i="4" s="1"/>
  <c r="AC18" i="4"/>
  <c r="AB18" i="4"/>
  <c r="X18" i="4"/>
  <c r="V18" i="4"/>
  <c r="V14" i="4" s="1"/>
  <c r="V13" i="4" s="1"/>
  <c r="T18" i="4"/>
  <c r="L18" i="4"/>
  <c r="M18" i="4" s="1"/>
  <c r="AC17" i="4"/>
  <c r="AB17" i="4"/>
  <c r="X17" i="4"/>
  <c r="V17" i="4"/>
  <c r="T17" i="4"/>
  <c r="M17" i="4"/>
  <c r="L17" i="4"/>
  <c r="AC16" i="4"/>
  <c r="AB16" i="4"/>
  <c r="Z16" i="4"/>
  <c r="Y16" i="4"/>
  <c r="X16" i="4"/>
  <c r="V16" i="4"/>
  <c r="T16" i="4"/>
  <c r="Q16" i="4"/>
  <c r="L16" i="4"/>
  <c r="M16" i="4" s="1"/>
  <c r="AA16" i="4" s="1"/>
  <c r="AC15" i="4"/>
  <c r="AB15" i="4"/>
  <c r="X15" i="4"/>
  <c r="X14" i="4" s="1"/>
  <c r="X13" i="4" s="1"/>
  <c r="X12" i="4" s="1"/>
  <c r="X11" i="4" s="1"/>
  <c r="V15" i="4"/>
  <c r="T15" i="4"/>
  <c r="L15" i="4"/>
  <c r="M15" i="4" s="1"/>
  <c r="W14" i="4"/>
  <c r="U14" i="4"/>
  <c r="R14" i="4"/>
  <c r="P14" i="4"/>
  <c r="P13" i="4" s="1"/>
  <c r="P12" i="4" s="1"/>
  <c r="P11" i="4" s="1"/>
  <c r="P10" i="4" s="1"/>
  <c r="O14" i="4"/>
  <c r="O13" i="4" s="1"/>
  <c r="K14" i="4"/>
  <c r="J14" i="4"/>
  <c r="J13" i="4" s="1"/>
  <c r="J12" i="4" s="1"/>
  <c r="J11" i="4" s="1"/>
  <c r="I14" i="4"/>
  <c r="L14" i="4" s="1"/>
  <c r="H14" i="4"/>
  <c r="G14" i="4"/>
  <c r="F14" i="4"/>
  <c r="U13" i="4"/>
  <c r="AB13" i="4" s="1"/>
  <c r="R13" i="4"/>
  <c r="R12" i="4" s="1"/>
  <c r="K13" i="4"/>
  <c r="K12" i="4" s="1"/>
  <c r="K11" i="4" s="1"/>
  <c r="K10" i="4" s="1"/>
  <c r="H13" i="4"/>
  <c r="G13" i="4"/>
  <c r="G12" i="4" s="1"/>
  <c r="F13" i="4"/>
  <c r="F12" i="4" s="1"/>
  <c r="F11" i="4" s="1"/>
  <c r="X9" i="4"/>
  <c r="W9" i="4"/>
  <c r="V9" i="4"/>
  <c r="P9" i="4"/>
  <c r="O9" i="4"/>
  <c r="J9" i="4"/>
  <c r="I9" i="4"/>
  <c r="H9" i="4"/>
  <c r="G9" i="4"/>
  <c r="K24" i="10" l="1"/>
  <c r="H24" i="10"/>
  <c r="K25" i="10"/>
  <c r="K71" i="10"/>
  <c r="H66" i="10"/>
  <c r="H102" i="10"/>
  <c r="K108" i="10"/>
  <c r="K29" i="10"/>
  <c r="K8" i="10"/>
  <c r="H84" i="10"/>
  <c r="K85" i="10"/>
  <c r="H9" i="10"/>
  <c r="H94" i="10"/>
  <c r="K95" i="10"/>
  <c r="J9" i="10"/>
  <c r="H101" i="10"/>
  <c r="K107" i="10"/>
  <c r="K58" i="10"/>
  <c r="K10" i="10"/>
  <c r="J150" i="9"/>
  <c r="J41" i="9"/>
  <c r="H195" i="9"/>
  <c r="M140" i="9"/>
  <c r="K42" i="9"/>
  <c r="O43" i="9"/>
  <c r="N43" i="9"/>
  <c r="J194" i="9"/>
  <c r="M196" i="9"/>
  <c r="N140" i="9"/>
  <c r="M108" i="9"/>
  <c r="H11" i="9"/>
  <c r="M11" i="9" s="1"/>
  <c r="M12" i="9"/>
  <c r="H158" i="9"/>
  <c r="M197" i="9"/>
  <c r="N84" i="9"/>
  <c r="M96" i="9"/>
  <c r="H174" i="9"/>
  <c r="M175" i="9"/>
  <c r="N175" i="9"/>
  <c r="O196" i="9"/>
  <c r="K194" i="9"/>
  <c r="N196" i="9"/>
  <c r="M170" i="9"/>
  <c r="M43" i="9"/>
  <c r="J42" i="9"/>
  <c r="O157" i="9"/>
  <c r="K41" i="9"/>
  <c r="M120" i="9"/>
  <c r="M144" i="9"/>
  <c r="M18" i="9"/>
  <c r="O184" i="9"/>
  <c r="N184" i="9"/>
  <c r="M128" i="9"/>
  <c r="J10" i="9"/>
  <c r="M195" i="9"/>
  <c r="O158" i="9"/>
  <c r="N158" i="9"/>
  <c r="K156" i="9"/>
  <c r="N144" i="9"/>
  <c r="N128" i="9"/>
  <c r="N88" i="9"/>
  <c r="M116" i="9"/>
  <c r="O195" i="9"/>
  <c r="N195" i="9"/>
  <c r="N100" i="9"/>
  <c r="K10" i="9"/>
  <c r="O11" i="9"/>
  <c r="H157" i="9"/>
  <c r="N157" i="9" s="1"/>
  <c r="N112" i="9"/>
  <c r="H43" i="9"/>
  <c r="H151" i="9"/>
  <c r="N151" i="9" s="1"/>
  <c r="N18" i="9"/>
  <c r="J156" i="9"/>
  <c r="M158" i="9"/>
  <c r="N120" i="9"/>
  <c r="O151" i="9"/>
  <c r="K150" i="9"/>
  <c r="M159" i="9"/>
  <c r="H194" i="9"/>
  <c r="N197" i="9"/>
  <c r="M136" i="9"/>
  <c r="N159" i="9"/>
  <c r="AB266" i="8"/>
  <c r="Y272" i="8"/>
  <c r="Z272" i="8"/>
  <c r="AA272" i="8"/>
  <c r="AC250" i="8"/>
  <c r="W248" i="8"/>
  <c r="AA148" i="8"/>
  <c r="M9" i="8"/>
  <c r="M87" i="8"/>
  <c r="AA97" i="8"/>
  <c r="Y97" i="8"/>
  <c r="Z97" i="8"/>
  <c r="AB239" i="8"/>
  <c r="U238" i="8"/>
  <c r="AA180" i="8"/>
  <c r="R289" i="8"/>
  <c r="Y291" i="8"/>
  <c r="AA192" i="8"/>
  <c r="AC118" i="8"/>
  <c r="W116" i="8"/>
  <c r="R288" i="8"/>
  <c r="Y148" i="8"/>
  <c r="Y192" i="8"/>
  <c r="R117" i="8"/>
  <c r="Y180" i="8"/>
  <c r="Z318" i="8"/>
  <c r="AA318" i="8"/>
  <c r="Y11" i="8"/>
  <c r="R10" i="8"/>
  <c r="AA156" i="8"/>
  <c r="AA160" i="8"/>
  <c r="Y160" i="8"/>
  <c r="Z160" i="8"/>
  <c r="AA144" i="8"/>
  <c r="Y104" i="8"/>
  <c r="Z104" i="8"/>
  <c r="AC11" i="8"/>
  <c r="AA11" i="8"/>
  <c r="W10" i="8"/>
  <c r="AA176" i="8"/>
  <c r="W266" i="8"/>
  <c r="AC267" i="8"/>
  <c r="AB248" i="8"/>
  <c r="AA212" i="8"/>
  <c r="Z212" i="8"/>
  <c r="AB290" i="8"/>
  <c r="U288" i="8"/>
  <c r="AA88" i="8"/>
  <c r="Y88" i="8"/>
  <c r="AA92" i="8"/>
  <c r="Y92" i="8"/>
  <c r="Z92" i="8"/>
  <c r="Z192" i="8"/>
  <c r="M11" i="8"/>
  <c r="Z12" i="8"/>
  <c r="AB119" i="8"/>
  <c r="Y156" i="8"/>
  <c r="Y129" i="8"/>
  <c r="Z129" i="8"/>
  <c r="AA129" i="8"/>
  <c r="AA152" i="8"/>
  <c r="AC119" i="8"/>
  <c r="W117" i="8"/>
  <c r="Z176" i="8"/>
  <c r="AC238" i="8"/>
  <c r="U249" i="8"/>
  <c r="AB251" i="8"/>
  <c r="M41" i="8"/>
  <c r="AA42" i="8"/>
  <c r="Y42" i="8"/>
  <c r="Z42" i="8"/>
  <c r="L251" i="8"/>
  <c r="G249" i="8"/>
  <c r="AA262" i="8"/>
  <c r="Y262" i="8"/>
  <c r="Z262" i="8"/>
  <c r="AA136" i="8"/>
  <c r="AB291" i="8"/>
  <c r="U289" i="8"/>
  <c r="Z291" i="8"/>
  <c r="AC291" i="8"/>
  <c r="U114" i="8"/>
  <c r="AB117" i="8"/>
  <c r="U113" i="8"/>
  <c r="Y232" i="8"/>
  <c r="Z232" i="8"/>
  <c r="M105" i="8"/>
  <c r="Y107" i="8"/>
  <c r="Z107" i="8"/>
  <c r="Z204" i="8"/>
  <c r="Y204" i="8"/>
  <c r="M118" i="8"/>
  <c r="AA118" i="8" s="1"/>
  <c r="AA128" i="8"/>
  <c r="Z128" i="8"/>
  <c r="AA107" i="8"/>
  <c r="G289" i="8"/>
  <c r="L289" i="8" s="1"/>
  <c r="L291" i="8"/>
  <c r="Z228" i="8"/>
  <c r="AA228" i="8"/>
  <c r="Y228" i="8"/>
  <c r="Y164" i="8"/>
  <c r="Z164" i="8"/>
  <c r="Y216" i="8"/>
  <c r="AA216" i="8"/>
  <c r="Z216" i="8"/>
  <c r="M250" i="8"/>
  <c r="Y252" i="8"/>
  <c r="Z252" i="8"/>
  <c r="G117" i="8"/>
  <c r="L119" i="8"/>
  <c r="M289" i="8"/>
  <c r="AA291" i="8"/>
  <c r="AC239" i="8"/>
  <c r="AC249" i="8"/>
  <c r="W115" i="8"/>
  <c r="M267" i="8"/>
  <c r="Y268" i="8"/>
  <c r="Z268" i="8"/>
  <c r="AA188" i="8"/>
  <c r="Y220" i="8"/>
  <c r="Z220" i="8"/>
  <c r="AA220" i="8"/>
  <c r="Z144" i="8"/>
  <c r="Q322" i="8"/>
  <c r="AC290" i="8"/>
  <c r="W288" i="8"/>
  <c r="AA290" i="8"/>
  <c r="AA244" i="8"/>
  <c r="Y244" i="8"/>
  <c r="AB10" i="8"/>
  <c r="S322" i="8"/>
  <c r="AC278" i="8"/>
  <c r="W276" i="8"/>
  <c r="AA278" i="8"/>
  <c r="AA184" i="8"/>
  <c r="R115" i="8"/>
  <c r="I238" i="8"/>
  <c r="L239" i="8"/>
  <c r="L290" i="8"/>
  <c r="G288" i="8"/>
  <c r="AA140" i="8"/>
  <c r="M119" i="8"/>
  <c r="AA120" i="8"/>
  <c r="Z120" i="8"/>
  <c r="Y118" i="8"/>
  <c r="R116" i="8"/>
  <c r="Z188" i="8"/>
  <c r="Z296" i="8"/>
  <c r="Y296" i="8"/>
  <c r="M290" i="8"/>
  <c r="Z290" i="8" s="1"/>
  <c r="AA296" i="8"/>
  <c r="Y140" i="8"/>
  <c r="M239" i="8"/>
  <c r="AA240" i="8"/>
  <c r="Y240" i="8"/>
  <c r="Z240" i="8"/>
  <c r="AA204" i="8"/>
  <c r="Z224" i="8"/>
  <c r="Y224" i="8"/>
  <c r="Z156" i="8"/>
  <c r="M251" i="8"/>
  <c r="AA253" i="8"/>
  <c r="Y253" i="8"/>
  <c r="AB118" i="8"/>
  <c r="Y136" i="8"/>
  <c r="M64" i="7"/>
  <c r="K156" i="7"/>
  <c r="O158" i="7"/>
  <c r="N158" i="7"/>
  <c r="K42" i="7"/>
  <c r="N43" i="7"/>
  <c r="O43" i="7"/>
  <c r="H194" i="7"/>
  <c r="H9" i="7"/>
  <c r="N36" i="7"/>
  <c r="K195" i="7"/>
  <c r="N197" i="7"/>
  <c r="M124" i="7"/>
  <c r="N76" i="7"/>
  <c r="K10" i="7"/>
  <c r="O11" i="7"/>
  <c r="H159" i="7"/>
  <c r="M161" i="7"/>
  <c r="M120" i="7"/>
  <c r="M112" i="7"/>
  <c r="M52" i="7"/>
  <c r="M175" i="7"/>
  <c r="J174" i="7"/>
  <c r="H174" i="7"/>
  <c r="N175" i="7"/>
  <c r="O175" i="7"/>
  <c r="K174" i="7"/>
  <c r="M92" i="7"/>
  <c r="O9" i="7"/>
  <c r="N112" i="7"/>
  <c r="J41" i="7"/>
  <c r="H43" i="7"/>
  <c r="M44" i="7"/>
  <c r="M144" i="7"/>
  <c r="M60" i="7"/>
  <c r="N60" i="7"/>
  <c r="J10" i="7"/>
  <c r="M11" i="7"/>
  <c r="M88" i="7"/>
  <c r="M56" i="7"/>
  <c r="H11" i="7"/>
  <c r="N196" i="7"/>
  <c r="K194" i="7"/>
  <c r="O196" i="7"/>
  <c r="M72" i="7"/>
  <c r="H184" i="7"/>
  <c r="N185" i="7"/>
  <c r="M185" i="7"/>
  <c r="M116" i="7"/>
  <c r="J40" i="7"/>
  <c r="M197" i="7"/>
  <c r="J195" i="7"/>
  <c r="N88" i="7"/>
  <c r="M194" i="7"/>
  <c r="N64" i="7"/>
  <c r="K150" i="7"/>
  <c r="N151" i="7"/>
  <c r="O151" i="7"/>
  <c r="M80" i="7"/>
  <c r="N52" i="7"/>
  <c r="N128" i="7"/>
  <c r="M108" i="7"/>
  <c r="H197" i="7"/>
  <c r="H151" i="7"/>
  <c r="M76" i="7"/>
  <c r="M151" i="7"/>
  <c r="J150" i="7"/>
  <c r="M68" i="7"/>
  <c r="N92" i="7"/>
  <c r="N159" i="7"/>
  <c r="K157" i="7"/>
  <c r="O159" i="7"/>
  <c r="J75" i="6"/>
  <c r="K75" i="6" s="1"/>
  <c r="K76" i="6"/>
  <c r="K12" i="6"/>
  <c r="J11" i="6"/>
  <c r="G115" i="6"/>
  <c r="H72" i="6"/>
  <c r="H86" i="6"/>
  <c r="K90" i="6"/>
  <c r="J89" i="6"/>
  <c r="K54" i="6"/>
  <c r="K74" i="6"/>
  <c r="K77" i="6"/>
  <c r="K88" i="6"/>
  <c r="K42" i="6"/>
  <c r="K73" i="6"/>
  <c r="K87" i="6"/>
  <c r="H30" i="6"/>
  <c r="J59" i="6"/>
  <c r="K91" i="6"/>
  <c r="K13" i="6"/>
  <c r="K86" i="6"/>
  <c r="K111" i="6"/>
  <c r="K18" i="6"/>
  <c r="K33" i="6"/>
  <c r="K112" i="6"/>
  <c r="H111" i="6"/>
  <c r="H11" i="6"/>
  <c r="H26" i="6"/>
  <c r="K26" i="6" s="1"/>
  <c r="H48" i="6"/>
  <c r="K52" i="6"/>
  <c r="K57" i="6"/>
  <c r="K98" i="6"/>
  <c r="H97" i="6"/>
  <c r="J104" i="6"/>
  <c r="K35" i="6"/>
  <c r="J110" i="6"/>
  <c r="K27" i="6"/>
  <c r="K43" i="6"/>
  <c r="K47" i="6"/>
  <c r="H58" i="6"/>
  <c r="H8" i="6"/>
  <c r="J30" i="6"/>
  <c r="F30" i="6"/>
  <c r="F29" i="6" s="1"/>
  <c r="F24" i="6" s="1"/>
  <c r="F9" i="6" s="1"/>
  <c r="F115" i="6" s="1"/>
  <c r="K62" i="6"/>
  <c r="H113" i="6"/>
  <c r="K113" i="6" s="1"/>
  <c r="AA34" i="4"/>
  <c r="S34" i="4"/>
  <c r="S33" i="4" s="1"/>
  <c r="S32" i="4" s="1"/>
  <c r="Z34" i="4"/>
  <c r="Y34" i="4"/>
  <c r="Q34" i="4"/>
  <c r="M33" i="4"/>
  <c r="Z33" i="4" s="1"/>
  <c r="Z35" i="4"/>
  <c r="Q35" i="4"/>
  <c r="S35" i="4"/>
  <c r="AA35" i="4"/>
  <c r="Y35" i="4"/>
  <c r="Y44" i="4"/>
  <c r="V60" i="4"/>
  <c r="T9" i="4"/>
  <c r="T87" i="4"/>
  <c r="AA95" i="4"/>
  <c r="S95" i="4"/>
  <c r="S94" i="4" s="1"/>
  <c r="S93" i="4" s="1"/>
  <c r="S92" i="4" s="1"/>
  <c r="M94" i="4"/>
  <c r="Q95" i="4"/>
  <c r="Q94" i="4" s="1"/>
  <c r="Q93" i="4" s="1"/>
  <c r="Q92" i="4" s="1"/>
  <c r="Y95" i="4"/>
  <c r="Z95" i="4"/>
  <c r="R11" i="4"/>
  <c r="AA26" i="4"/>
  <c r="S26" i="4"/>
  <c r="Q26" i="4"/>
  <c r="Z26" i="4"/>
  <c r="Y26" i="4"/>
  <c r="Z53" i="4"/>
  <c r="Q53" i="4"/>
  <c r="AA53" i="4"/>
  <c r="Y53" i="4"/>
  <c r="S53" i="4"/>
  <c r="Y15" i="4"/>
  <c r="M14" i="4"/>
  <c r="Z15" i="4"/>
  <c r="S15" i="4"/>
  <c r="AA15" i="4"/>
  <c r="Q15" i="4"/>
  <c r="V12" i="4"/>
  <c r="V11" i="4" s="1"/>
  <c r="S40" i="4"/>
  <c r="Q40" i="4"/>
  <c r="R42" i="4"/>
  <c r="AA44" i="4"/>
  <c r="AA81" i="4"/>
  <c r="S81" i="4"/>
  <c r="Q81" i="4"/>
  <c r="Z81" i="4"/>
  <c r="Y81" i="4"/>
  <c r="M80" i="4"/>
  <c r="Z86" i="4"/>
  <c r="Q86" i="4"/>
  <c r="Y86" i="4"/>
  <c r="S86" i="4"/>
  <c r="AA86" i="4"/>
  <c r="L92" i="4"/>
  <c r="H88" i="4"/>
  <c r="AA19" i="4"/>
  <c r="S19" i="4"/>
  <c r="Q19" i="4"/>
  <c r="Z19" i="4"/>
  <c r="Y19" i="4"/>
  <c r="AA50" i="4"/>
  <c r="S50" i="4"/>
  <c r="Q50" i="4"/>
  <c r="Z50" i="4"/>
  <c r="Y50" i="4"/>
  <c r="AA14" i="4"/>
  <c r="AA49" i="4"/>
  <c r="S49" i="4"/>
  <c r="Y49" i="4"/>
  <c r="M48" i="4"/>
  <c r="Z49" i="4"/>
  <c r="Q49" i="4"/>
  <c r="Q48" i="4" s="1"/>
  <c r="O12" i="4"/>
  <c r="O11" i="4" s="1"/>
  <c r="Z45" i="4"/>
  <c r="Q45" i="4"/>
  <c r="Y45" i="4"/>
  <c r="S45" i="4"/>
  <c r="AA45" i="4"/>
  <c r="M44" i="4"/>
  <c r="Z67" i="4"/>
  <c r="Q67" i="4"/>
  <c r="Y67" i="4"/>
  <c r="S67" i="4"/>
  <c r="AA67" i="4"/>
  <c r="AA79" i="4"/>
  <c r="S79" i="4"/>
  <c r="Q79" i="4"/>
  <c r="Z79" i="4"/>
  <c r="Y79" i="4"/>
  <c r="AA18" i="4"/>
  <c r="S18" i="4"/>
  <c r="Z18" i="4"/>
  <c r="Q18" i="4"/>
  <c r="Y18" i="4"/>
  <c r="Z37" i="4"/>
  <c r="Q37" i="4"/>
  <c r="Y37" i="4"/>
  <c r="S37" i="4"/>
  <c r="AA37" i="4"/>
  <c r="Y38" i="4"/>
  <c r="AA38" i="4"/>
  <c r="Q38" i="4"/>
  <c r="Z38" i="4"/>
  <c r="S38" i="4"/>
  <c r="J42" i="4"/>
  <c r="J41" i="4" s="1"/>
  <c r="Z51" i="4"/>
  <c r="Q51" i="4"/>
  <c r="S51" i="4"/>
  <c r="Y51" i="4"/>
  <c r="AA51" i="4"/>
  <c r="Z54" i="4"/>
  <c r="Q54" i="4"/>
  <c r="Y54" i="4"/>
  <c r="S54" i="4"/>
  <c r="AA54" i="4"/>
  <c r="J10" i="4"/>
  <c r="Y22" i="4"/>
  <c r="AA22" i="4"/>
  <c r="Z22" i="4"/>
  <c r="Q22" i="4"/>
  <c r="S22" i="4"/>
  <c r="AA25" i="4"/>
  <c r="S25" i="4"/>
  <c r="Z25" i="4"/>
  <c r="Q25" i="4"/>
  <c r="M24" i="4"/>
  <c r="Y25" i="4"/>
  <c r="Z27" i="4"/>
  <c r="Q27" i="4"/>
  <c r="S27" i="4"/>
  <c r="Y27" i="4"/>
  <c r="AA27" i="4"/>
  <c r="G11" i="4"/>
  <c r="Y24" i="4"/>
  <c r="AC32" i="4"/>
  <c r="Q39" i="4"/>
  <c r="S39" i="4"/>
  <c r="Z47" i="4"/>
  <c r="Q47" i="4"/>
  <c r="AA47" i="4"/>
  <c r="Y47" i="4"/>
  <c r="S47" i="4"/>
  <c r="Y48" i="4"/>
  <c r="Z66" i="4"/>
  <c r="Q66" i="4"/>
  <c r="Y66" i="4"/>
  <c r="S66" i="4"/>
  <c r="AA66" i="4"/>
  <c r="M107" i="4"/>
  <c r="Y111" i="4"/>
  <c r="H136" i="4"/>
  <c r="L136" i="4" s="1"/>
  <c r="L137" i="4"/>
  <c r="Z28" i="4"/>
  <c r="L9" i="4"/>
  <c r="AC14" i="4"/>
  <c r="AB24" i="4"/>
  <c r="AA36" i="4"/>
  <c r="S36" i="4"/>
  <c r="Y36" i="4"/>
  <c r="Z44" i="4"/>
  <c r="AB44" i="4"/>
  <c r="Z46" i="4"/>
  <c r="Q46" i="4"/>
  <c r="Y46" i="4"/>
  <c r="Z52" i="4"/>
  <c r="Q52" i="4"/>
  <c r="Y52" i="4"/>
  <c r="G60" i="4"/>
  <c r="O60" i="4"/>
  <c r="O42" i="4" s="1"/>
  <c r="O41" i="4" s="1"/>
  <c r="AC63" i="4"/>
  <c r="W60" i="4"/>
  <c r="S63" i="4"/>
  <c r="S69" i="4"/>
  <c r="AB80" i="4"/>
  <c r="Z80" i="4"/>
  <c r="F88" i="4"/>
  <c r="F10" i="4" s="1"/>
  <c r="W89" i="4"/>
  <c r="U97" i="4"/>
  <c r="L109" i="4"/>
  <c r="G108" i="4"/>
  <c r="Y112" i="4"/>
  <c r="X113" i="4"/>
  <c r="Y139" i="4"/>
  <c r="R144" i="4"/>
  <c r="L174" i="4"/>
  <c r="R188" i="4"/>
  <c r="AB205" i="4"/>
  <c r="Y21" i="4"/>
  <c r="S16" i="4"/>
  <c r="Q17" i="4"/>
  <c r="Z17" i="4"/>
  <c r="S20" i="4"/>
  <c r="S30" i="4"/>
  <c r="Q31" i="4"/>
  <c r="Z31" i="4"/>
  <c r="U43" i="4"/>
  <c r="AB48" i="4"/>
  <c r="AC48" i="4"/>
  <c r="V48" i="4"/>
  <c r="V43" i="4" s="1"/>
  <c r="V42" i="4" s="1"/>
  <c r="V41" i="4" s="1"/>
  <c r="M63" i="4"/>
  <c r="AA78" i="4"/>
  <c r="S78" i="4"/>
  <c r="Z78" i="4"/>
  <c r="Y78" i="4"/>
  <c r="Z82" i="4"/>
  <c r="AA91" i="4"/>
  <c r="S91" i="4"/>
  <c r="S90" i="4" s="1"/>
  <c r="S89" i="4" s="1"/>
  <c r="S88" i="4" s="1"/>
  <c r="Z91" i="4"/>
  <c r="Q91" i="4"/>
  <c r="Q90" i="4" s="1"/>
  <c r="Q89" i="4" s="1"/>
  <c r="Q88" i="4" s="1"/>
  <c r="M90" i="4"/>
  <c r="Y91" i="4"/>
  <c r="L93" i="4"/>
  <c r="Y94" i="4"/>
  <c r="I101" i="4"/>
  <c r="L101" i="4" s="1"/>
  <c r="L102" i="4"/>
  <c r="U106" i="4"/>
  <c r="Z111" i="4"/>
  <c r="AA123" i="4"/>
  <c r="S123" i="4"/>
  <c r="S122" i="4" s="1"/>
  <c r="S121" i="4" s="1"/>
  <c r="S120" i="4" s="1"/>
  <c r="Z123" i="4"/>
  <c r="Q123" i="4"/>
  <c r="Q122" i="4" s="1"/>
  <c r="Q121" i="4" s="1"/>
  <c r="Q120" i="4" s="1"/>
  <c r="M122" i="4"/>
  <c r="Y123" i="4"/>
  <c r="L145" i="4"/>
  <c r="AA146" i="4"/>
  <c r="M145" i="4"/>
  <c r="AA151" i="4"/>
  <c r="S151" i="4"/>
  <c r="S150" i="4" s="1"/>
  <c r="S149" i="4" s="1"/>
  <c r="S148" i="4" s="1"/>
  <c r="Z151" i="4"/>
  <c r="Q151" i="4"/>
  <c r="Q150" i="4" s="1"/>
  <c r="Q149" i="4" s="1"/>
  <c r="Q148" i="4" s="1"/>
  <c r="Y151" i="4"/>
  <c r="M150" i="4"/>
  <c r="Y150" i="4" s="1"/>
  <c r="L152" i="4"/>
  <c r="J173" i="4"/>
  <c r="J172" i="4" s="1"/>
  <c r="J118" i="4" s="1"/>
  <c r="J116" i="4" s="1"/>
  <c r="Z179" i="4"/>
  <c r="Q179" i="4"/>
  <c r="Q178" i="4" s="1"/>
  <c r="Q177" i="4" s="1"/>
  <c r="Q176" i="4" s="1"/>
  <c r="Y179" i="4"/>
  <c r="M178" i="4"/>
  <c r="S179" i="4"/>
  <c r="S178" i="4" s="1"/>
  <c r="S177" i="4" s="1"/>
  <c r="S176" i="4" s="1"/>
  <c r="AA179" i="4"/>
  <c r="H188" i="4"/>
  <c r="L188" i="4" s="1"/>
  <c r="L189" i="4"/>
  <c r="K193" i="4"/>
  <c r="K192" i="4" s="1"/>
  <c r="L194" i="4"/>
  <c r="R201" i="4"/>
  <c r="Y202" i="4"/>
  <c r="AA227" i="4"/>
  <c r="S227" i="4"/>
  <c r="S226" i="4" s="1"/>
  <c r="S225" i="4" s="1"/>
  <c r="S224" i="4" s="1"/>
  <c r="Z227" i="4"/>
  <c r="Q227" i="4"/>
  <c r="Q226" i="4" s="1"/>
  <c r="Q225" i="4" s="1"/>
  <c r="Q224" i="4" s="1"/>
  <c r="Y227" i="4"/>
  <c r="M226" i="4"/>
  <c r="AA21" i="4"/>
  <c r="S21" i="4"/>
  <c r="Y28" i="4"/>
  <c r="AA84" i="4"/>
  <c r="S84" i="4"/>
  <c r="Z84" i="4"/>
  <c r="Q84" i="4"/>
  <c r="L88" i="4"/>
  <c r="X88" i="4"/>
  <c r="Z112" i="4"/>
  <c r="L134" i="4"/>
  <c r="L131" i="4" s="1"/>
  <c r="I131" i="4"/>
  <c r="I129" i="4" s="1"/>
  <c r="L129" i="4" s="1"/>
  <c r="W140" i="4"/>
  <c r="AA199" i="4"/>
  <c r="S199" i="4"/>
  <c r="S198" i="4" s="1"/>
  <c r="S197" i="4" s="1"/>
  <c r="S196" i="4" s="1"/>
  <c r="Z199" i="4"/>
  <c r="Q199" i="4"/>
  <c r="Q198" i="4" s="1"/>
  <c r="Q197" i="4" s="1"/>
  <c r="Q196" i="4" s="1"/>
  <c r="Y199" i="4"/>
  <c r="M198" i="4"/>
  <c r="L209" i="4"/>
  <c r="J208" i="4"/>
  <c r="J119" i="4" s="1"/>
  <c r="J117" i="4" s="1"/>
  <c r="J114" i="4" s="1"/>
  <c r="R229" i="4"/>
  <c r="Y17" i="4"/>
  <c r="AA28" i="4"/>
  <c r="Y31" i="4"/>
  <c r="V33" i="4"/>
  <c r="V32" i="4" s="1"/>
  <c r="H43" i="4"/>
  <c r="H42" i="4" s="1"/>
  <c r="H41" i="4" s="1"/>
  <c r="Z73" i="4"/>
  <c r="Y82" i="4"/>
  <c r="R87" i="4"/>
  <c r="R9" i="4"/>
  <c r="M102" i="4"/>
  <c r="Y102" i="4" s="1"/>
  <c r="AA103" i="4"/>
  <c r="S103" i="4"/>
  <c r="S102" i="4" s="1"/>
  <c r="S101" i="4" s="1"/>
  <c r="Y103" i="4"/>
  <c r="Y133" i="4"/>
  <c r="M132" i="4"/>
  <c r="S133" i="4"/>
  <c r="S132" i="4" s="1"/>
  <c r="S130" i="4" s="1"/>
  <c r="S128" i="4" s="1"/>
  <c r="S118" i="4" s="1"/>
  <c r="S116" i="4" s="1"/>
  <c r="AA133" i="4"/>
  <c r="U131" i="4"/>
  <c r="AB134" i="4"/>
  <c r="Y158" i="4"/>
  <c r="L228" i="4"/>
  <c r="K9" i="4"/>
  <c r="I13" i="4"/>
  <c r="W13" i="4"/>
  <c r="S17" i="4"/>
  <c r="AA17" i="4"/>
  <c r="Y23" i="4"/>
  <c r="S31" i="4"/>
  <c r="AA31" i="4"/>
  <c r="U32" i="4"/>
  <c r="G43" i="4"/>
  <c r="AA55" i="4"/>
  <c r="Y56" i="4"/>
  <c r="AA62" i="4"/>
  <c r="S62" i="4"/>
  <c r="S61" i="4" s="1"/>
  <c r="M61" i="4"/>
  <c r="AA61" i="4" s="1"/>
  <c r="Y62" i="4"/>
  <c r="J60" i="4"/>
  <c r="Y64" i="4"/>
  <c r="T63" i="4"/>
  <c r="Y70" i="4"/>
  <c r="M69" i="4"/>
  <c r="Z70" i="4"/>
  <c r="L73" i="4"/>
  <c r="Q73" i="4"/>
  <c r="AA76" i="4"/>
  <c r="S76" i="4"/>
  <c r="S73" i="4" s="1"/>
  <c r="Y76" i="4"/>
  <c r="Q78" i="4"/>
  <c r="Y80" i="4"/>
  <c r="Z90" i="4"/>
  <c r="Q103" i="4"/>
  <c r="Q102" i="4" s="1"/>
  <c r="Q101" i="4" s="1"/>
  <c r="Z109" i="4"/>
  <c r="O119" i="4"/>
  <c r="O117" i="4" s="1"/>
  <c r="O114" i="4" s="1"/>
  <c r="T119" i="4"/>
  <c r="T117" i="4" s="1"/>
  <c r="T114" i="4" s="1"/>
  <c r="U124" i="4"/>
  <c r="F118" i="4"/>
  <c r="F116" i="4" s="1"/>
  <c r="W128" i="4"/>
  <c r="AA143" i="4"/>
  <c r="S143" i="4"/>
  <c r="S142" i="4" s="1"/>
  <c r="S141" i="4" s="1"/>
  <c r="S140" i="4" s="1"/>
  <c r="Z143" i="4"/>
  <c r="Q143" i="4"/>
  <c r="Q142" i="4" s="1"/>
  <c r="Q141" i="4" s="1"/>
  <c r="Q140" i="4" s="1"/>
  <c r="Y143" i="4"/>
  <c r="M142" i="4"/>
  <c r="AB160" i="4"/>
  <c r="S175" i="4"/>
  <c r="S174" i="4" s="1"/>
  <c r="S173" i="4" s="1"/>
  <c r="S172" i="4" s="1"/>
  <c r="M174" i="4"/>
  <c r="R196" i="4"/>
  <c r="F239" i="4"/>
  <c r="F238" i="4" s="1"/>
  <c r="Z77" i="4"/>
  <c r="Q77" i="4"/>
  <c r="Y77" i="4"/>
  <c r="AA112" i="4"/>
  <c r="S112" i="4"/>
  <c r="S111" i="4" s="1"/>
  <c r="S107" i="4" s="1"/>
  <c r="S105" i="4" s="1"/>
  <c r="Q112" i="4"/>
  <c r="Q111" i="4" s="1"/>
  <c r="Q107" i="4" s="1"/>
  <c r="Q105" i="4" s="1"/>
  <c r="G120" i="4"/>
  <c r="M138" i="4"/>
  <c r="Z138" i="4" s="1"/>
  <c r="AA139" i="4"/>
  <c r="S139" i="4"/>
  <c r="S138" i="4" s="1"/>
  <c r="S137" i="4" s="1"/>
  <c r="S136" i="4" s="1"/>
  <c r="Z139" i="4"/>
  <c r="Q139" i="4"/>
  <c r="Q138" i="4" s="1"/>
  <c r="Q137" i="4" s="1"/>
  <c r="Q136" i="4" s="1"/>
  <c r="R156" i="4"/>
  <c r="AB157" i="4"/>
  <c r="AB164" i="4"/>
  <c r="K164" i="4"/>
  <c r="K119" i="4" s="1"/>
  <c r="K117" i="4" s="1"/>
  <c r="K114" i="4" s="1"/>
  <c r="L165" i="4"/>
  <c r="W185" i="4"/>
  <c r="AB204" i="4"/>
  <c r="AA219" i="4"/>
  <c r="S219" i="4"/>
  <c r="S218" i="4" s="1"/>
  <c r="S217" i="4" s="1"/>
  <c r="S216" i="4" s="1"/>
  <c r="Z219" i="4"/>
  <c r="Q219" i="4"/>
  <c r="Q218" i="4" s="1"/>
  <c r="Q217" i="4" s="1"/>
  <c r="Q216" i="4" s="1"/>
  <c r="M218" i="4"/>
  <c r="Y219" i="4"/>
  <c r="L241" i="4"/>
  <c r="G240" i="4"/>
  <c r="Z21" i="4"/>
  <c r="Q28" i="4"/>
  <c r="AC33" i="4"/>
  <c r="S77" i="4"/>
  <c r="AA82" i="4"/>
  <c r="S82" i="4"/>
  <c r="R101" i="4"/>
  <c r="L126" i="4"/>
  <c r="H125" i="4"/>
  <c r="H124" i="4" s="1"/>
  <c r="L124" i="4" s="1"/>
  <c r="R224" i="4"/>
  <c r="U12" i="4"/>
  <c r="Z14" i="4"/>
  <c r="AB14" i="4"/>
  <c r="T14" i="4"/>
  <c r="T13" i="4" s="1"/>
  <c r="T12" i="4" s="1"/>
  <c r="T11" i="4" s="1"/>
  <c r="Q23" i="4"/>
  <c r="H12" i="4"/>
  <c r="H11" i="4" s="1"/>
  <c r="H10" i="4" s="1"/>
  <c r="W43" i="4"/>
  <c r="T44" i="4"/>
  <c r="T43" i="4" s="1"/>
  <c r="Q56" i="4"/>
  <c r="Y58" i="4"/>
  <c r="S58" i="4"/>
  <c r="S55" i="4" s="1"/>
  <c r="AA58" i="4"/>
  <c r="R60" i="4"/>
  <c r="Z62" i="4"/>
  <c r="Q64" i="4"/>
  <c r="Z64" i="4"/>
  <c r="Z69" i="4"/>
  <c r="AB69" i="4"/>
  <c r="Q70" i="4"/>
  <c r="Q69" i="4" s="1"/>
  <c r="AA70" i="4"/>
  <c r="Z76" i="4"/>
  <c r="AA83" i="4"/>
  <c r="S83" i="4"/>
  <c r="Z83" i="4"/>
  <c r="Y83" i="4"/>
  <c r="Y84" i="4"/>
  <c r="AB94" i="4"/>
  <c r="Z94" i="4"/>
  <c r="U93" i="4"/>
  <c r="M99" i="4"/>
  <c r="F98" i="4"/>
  <c r="F97" i="4" s="1"/>
  <c r="W105" i="4"/>
  <c r="AA107" i="4"/>
  <c r="R106" i="4"/>
  <c r="Y108" i="4"/>
  <c r="AA109" i="4"/>
  <c r="G107" i="4"/>
  <c r="L111" i="4"/>
  <c r="L122" i="4"/>
  <c r="I121" i="4"/>
  <c r="I120" i="4" s="1"/>
  <c r="Z122" i="4"/>
  <c r="U121" i="4"/>
  <c r="G128" i="4"/>
  <c r="L130" i="4"/>
  <c r="U130" i="4"/>
  <c r="AB132" i="4"/>
  <c r="AA135" i="4"/>
  <c r="S135" i="4"/>
  <c r="S134" i="4" s="1"/>
  <c r="S131" i="4" s="1"/>
  <c r="S129" i="4" s="1"/>
  <c r="Z135" i="4"/>
  <c r="M134" i="4"/>
  <c r="Y135" i="4"/>
  <c r="L153" i="4"/>
  <c r="M154" i="4"/>
  <c r="AA155" i="4"/>
  <c r="S155" i="4"/>
  <c r="S154" i="4" s="1"/>
  <c r="S153" i="4" s="1"/>
  <c r="S152" i="4" s="1"/>
  <c r="Z155" i="4"/>
  <c r="Q155" i="4"/>
  <c r="Q154" i="4" s="1"/>
  <c r="Q153" i="4" s="1"/>
  <c r="Q152" i="4" s="1"/>
  <c r="W157" i="4"/>
  <c r="AA167" i="4"/>
  <c r="S167" i="4"/>
  <c r="S166" i="4" s="1"/>
  <c r="S165" i="4" s="1"/>
  <c r="S164" i="4" s="1"/>
  <c r="Y167" i="4"/>
  <c r="M166" i="4"/>
  <c r="AA166" i="4" s="1"/>
  <c r="Q167" i="4"/>
  <c r="Q166" i="4" s="1"/>
  <c r="Q165" i="4" s="1"/>
  <c r="Q164" i="4" s="1"/>
  <c r="Q175" i="4"/>
  <c r="Q174" i="4" s="1"/>
  <c r="Q173" i="4" s="1"/>
  <c r="Q172" i="4" s="1"/>
  <c r="G180" i="4"/>
  <c r="L180" i="4" s="1"/>
  <c r="L181" i="4"/>
  <c r="AA182" i="4"/>
  <c r="M181" i="4"/>
  <c r="Y182" i="4"/>
  <c r="AB197" i="4"/>
  <c r="U196" i="4"/>
  <c r="L226" i="4"/>
  <c r="L132" i="4"/>
  <c r="T118" i="4"/>
  <c r="T116" i="4" s="1"/>
  <c r="L138" i="4"/>
  <c r="AB138" i="4"/>
  <c r="U137" i="4"/>
  <c r="G140" i="4"/>
  <c r="L140" i="4" s="1"/>
  <c r="L141" i="4"/>
  <c r="AA142" i="4"/>
  <c r="R149" i="4"/>
  <c r="L154" i="4"/>
  <c r="AB154" i="4"/>
  <c r="U153" i="4"/>
  <c r="AB208" i="4"/>
  <c r="Y226" i="4"/>
  <c r="AA231" i="4"/>
  <c r="S231" i="4"/>
  <c r="S230" i="4" s="1"/>
  <c r="S229" i="4" s="1"/>
  <c r="S228" i="4" s="1"/>
  <c r="Z231" i="4"/>
  <c r="Q231" i="4"/>
  <c r="Q230" i="4" s="1"/>
  <c r="Q229" i="4" s="1"/>
  <c r="Q228" i="4" s="1"/>
  <c r="M230" i="4"/>
  <c r="Y230" i="4" s="1"/>
  <c r="Y231" i="4"/>
  <c r="L260" i="4"/>
  <c r="G255" i="4"/>
  <c r="Y107" i="4"/>
  <c r="AA108" i="4"/>
  <c r="W106" i="4"/>
  <c r="Y110" i="4"/>
  <c r="Z110" i="4"/>
  <c r="AA111" i="4"/>
  <c r="P119" i="4"/>
  <c r="P117" i="4" s="1"/>
  <c r="P114" i="4" s="1"/>
  <c r="P322" i="4" s="1"/>
  <c r="V119" i="4"/>
  <c r="V117" i="4" s="1"/>
  <c r="V114" i="4" s="1"/>
  <c r="Y142" i="4"/>
  <c r="R141" i="4"/>
  <c r="AB146" i="4"/>
  <c r="U145" i="4"/>
  <c r="G148" i="4"/>
  <c r="L148" i="4" s="1"/>
  <c r="L149" i="4"/>
  <c r="AB156" i="4"/>
  <c r="L156" i="4"/>
  <c r="AB161" i="4"/>
  <c r="Z162" i="4"/>
  <c r="Y163" i="4"/>
  <c r="M162" i="4"/>
  <c r="S163" i="4"/>
  <c r="S162" i="4" s="1"/>
  <c r="S161" i="4" s="1"/>
  <c r="S160" i="4" s="1"/>
  <c r="AA163" i="4"/>
  <c r="Q163" i="4"/>
  <c r="Q162" i="4" s="1"/>
  <c r="Q161" i="4" s="1"/>
  <c r="Q160" i="4" s="1"/>
  <c r="Q118" i="4" s="1"/>
  <c r="Q116" i="4" s="1"/>
  <c r="Q113" i="4" s="1"/>
  <c r="Y178" i="4"/>
  <c r="R177" i="4"/>
  <c r="L193" i="4"/>
  <c r="L213" i="4"/>
  <c r="G212" i="4"/>
  <c r="L212" i="4" s="1"/>
  <c r="AA214" i="4"/>
  <c r="Z214" i="4"/>
  <c r="M213" i="4"/>
  <c r="Y214" i="4"/>
  <c r="L224" i="4"/>
  <c r="U228" i="4"/>
  <c r="L230" i="4"/>
  <c r="J229" i="4"/>
  <c r="J228" i="4" s="1"/>
  <c r="R245" i="4"/>
  <c r="Y246" i="4"/>
  <c r="Z271" i="4"/>
  <c r="Q271" i="4"/>
  <c r="Q270" i="4" s="1"/>
  <c r="Q269" i="4" s="1"/>
  <c r="Q268" i="4" s="1"/>
  <c r="Q267" i="4" s="1"/>
  <c r="Q266" i="4" s="1"/>
  <c r="M270" i="4"/>
  <c r="Y271" i="4"/>
  <c r="S271" i="4"/>
  <c r="S270" i="4" s="1"/>
  <c r="S269" i="4" s="1"/>
  <c r="S268" i="4" s="1"/>
  <c r="S267" i="4" s="1"/>
  <c r="S266" i="4" s="1"/>
  <c r="AA271" i="4"/>
  <c r="Y65" i="4"/>
  <c r="Z65" i="4"/>
  <c r="T69" i="4"/>
  <c r="Y71" i="4"/>
  <c r="Z71" i="4"/>
  <c r="X73" i="4"/>
  <c r="L89" i="4"/>
  <c r="M100" i="4"/>
  <c r="Q110" i="4"/>
  <c r="Q109" i="4" s="1"/>
  <c r="Q108" i="4" s="1"/>
  <c r="Q106" i="4" s="1"/>
  <c r="Q104" i="4" s="1"/>
  <c r="AA110" i="4"/>
  <c r="G144" i="4"/>
  <c r="L144" i="4" s="1"/>
  <c r="U148" i="4"/>
  <c r="L161" i="4"/>
  <c r="G160" i="4"/>
  <c r="L160" i="4" s="1"/>
  <c r="L166" i="4"/>
  <c r="L170" i="4"/>
  <c r="S171" i="4"/>
  <c r="S170" i="4" s="1"/>
  <c r="S169" i="4" s="1"/>
  <c r="S168" i="4" s="1"/>
  <c r="Q171" i="4"/>
  <c r="Q170" i="4" s="1"/>
  <c r="Q169" i="4" s="1"/>
  <c r="Q168" i="4" s="1"/>
  <c r="L172" i="4"/>
  <c r="I177" i="4"/>
  <c r="I176" i="4" s="1"/>
  <c r="L176" i="4" s="1"/>
  <c r="Z178" i="4"/>
  <c r="U177" i="4"/>
  <c r="Z187" i="4"/>
  <c r="Q187" i="4"/>
  <c r="Q186" i="4" s="1"/>
  <c r="Q185" i="4" s="1"/>
  <c r="Q184" i="4" s="1"/>
  <c r="Y187" i="4"/>
  <c r="M186" i="4"/>
  <c r="AA187" i="4"/>
  <c r="AA190" i="4"/>
  <c r="M189" i="4"/>
  <c r="Y189" i="4" s="1"/>
  <c r="L198" i="4"/>
  <c r="AA203" i="4"/>
  <c r="S203" i="4"/>
  <c r="S202" i="4" s="1"/>
  <c r="S201" i="4" s="1"/>
  <c r="S200" i="4" s="1"/>
  <c r="Z203" i="4"/>
  <c r="Q203" i="4"/>
  <c r="Q202" i="4" s="1"/>
  <c r="Q201" i="4" s="1"/>
  <c r="Q200" i="4" s="1"/>
  <c r="M202" i="4"/>
  <c r="Y203" i="4"/>
  <c r="AA215" i="4"/>
  <c r="S215" i="4"/>
  <c r="S214" i="4" s="1"/>
  <c r="S213" i="4" s="1"/>
  <c r="S212" i="4" s="1"/>
  <c r="Z215" i="4"/>
  <c r="Y215" i="4"/>
  <c r="Z59" i="4"/>
  <c r="Q59" i="4"/>
  <c r="Y59" i="4"/>
  <c r="U60" i="4"/>
  <c r="X63" i="4"/>
  <c r="X60" i="4" s="1"/>
  <c r="X42" i="4" s="1"/>
  <c r="X41" i="4" s="1"/>
  <c r="X10" i="4" s="1"/>
  <c r="X322" i="4" s="1"/>
  <c r="Z68" i="4"/>
  <c r="Q68" i="4"/>
  <c r="Y68" i="4"/>
  <c r="Y69" i="4"/>
  <c r="M73" i="4"/>
  <c r="AA85" i="4"/>
  <c r="S85" i="4"/>
  <c r="Z85" i="4"/>
  <c r="Q85" i="4"/>
  <c r="R89" i="4"/>
  <c r="Y90" i="4"/>
  <c r="AC93" i="4"/>
  <c r="Z107" i="4"/>
  <c r="U105" i="4"/>
  <c r="S110" i="4"/>
  <c r="S109" i="4" s="1"/>
  <c r="S108" i="4" s="1"/>
  <c r="S106" i="4" s="1"/>
  <c r="S104" i="4" s="1"/>
  <c r="L125" i="4"/>
  <c r="Y127" i="4"/>
  <c r="M126" i="4"/>
  <c r="Y126" i="4" s="1"/>
  <c r="Z127" i="4"/>
  <c r="AA145" i="4"/>
  <c r="W149" i="4"/>
  <c r="AB150" i="4"/>
  <c r="Z154" i="4"/>
  <c r="AA159" i="4"/>
  <c r="S159" i="4"/>
  <c r="S158" i="4" s="1"/>
  <c r="S157" i="4" s="1"/>
  <c r="S156" i="4" s="1"/>
  <c r="Y159" i="4"/>
  <c r="M158" i="4"/>
  <c r="Z159" i="4"/>
  <c r="L162" i="4"/>
  <c r="W165" i="4"/>
  <c r="L169" i="4"/>
  <c r="G168" i="4"/>
  <c r="L168" i="4" s="1"/>
  <c r="Y181" i="4"/>
  <c r="L185" i="4"/>
  <c r="W193" i="4"/>
  <c r="Y194" i="4"/>
  <c r="AA195" i="4"/>
  <c r="S195" i="4"/>
  <c r="S194" i="4" s="1"/>
  <c r="S193" i="4" s="1"/>
  <c r="S192" i="4" s="1"/>
  <c r="M194" i="4"/>
  <c r="Z195" i="4"/>
  <c r="Q195" i="4"/>
  <c r="Q194" i="4" s="1"/>
  <c r="Q193" i="4" s="1"/>
  <c r="Q192" i="4" s="1"/>
  <c r="G196" i="4"/>
  <c r="L196" i="4" s="1"/>
  <c r="L197" i="4"/>
  <c r="AB209" i="4"/>
  <c r="AA210" i="4"/>
  <c r="W209" i="4"/>
  <c r="AA235" i="4"/>
  <c r="S235" i="4"/>
  <c r="S234" i="4" s="1"/>
  <c r="S233" i="4" s="1"/>
  <c r="S232" i="4" s="1"/>
  <c r="Z235" i="4"/>
  <c r="Q235" i="4"/>
  <c r="Q234" i="4" s="1"/>
  <c r="Q233" i="4" s="1"/>
  <c r="Q232" i="4" s="1"/>
  <c r="M234" i="4"/>
  <c r="Y235" i="4"/>
  <c r="L236" i="4"/>
  <c r="H233" i="4"/>
  <c r="H232" i="4" s="1"/>
  <c r="H118" i="4" s="1"/>
  <c r="H116" i="4" s="1"/>
  <c r="AA243" i="4"/>
  <c r="S243" i="4"/>
  <c r="S242" i="4" s="1"/>
  <c r="S241" i="4" s="1"/>
  <c r="S240" i="4" s="1"/>
  <c r="S239" i="4" s="1"/>
  <c r="S238" i="4" s="1"/>
  <c r="Z243" i="4"/>
  <c r="Q243" i="4"/>
  <c r="Q242" i="4" s="1"/>
  <c r="Q241" i="4" s="1"/>
  <c r="Q240" i="4" s="1"/>
  <c r="Q239" i="4" s="1"/>
  <c r="Q238" i="4" s="1"/>
  <c r="M242" i="4"/>
  <c r="Y243" i="4"/>
  <c r="R253" i="4"/>
  <c r="R254" i="4"/>
  <c r="Y256" i="4"/>
  <c r="Z260" i="4"/>
  <c r="AA181" i="4"/>
  <c r="AB182" i="4"/>
  <c r="U181" i="4"/>
  <c r="AA189" i="4"/>
  <c r="AB190" i="4"/>
  <c r="U189" i="4"/>
  <c r="R192" i="4"/>
  <c r="Y206" i="4"/>
  <c r="AB213" i="4"/>
  <c r="Z213" i="4"/>
  <c r="U212" i="4"/>
  <c r="R217" i="4"/>
  <c r="Y218" i="4"/>
  <c r="L234" i="4"/>
  <c r="I233" i="4"/>
  <c r="I232" i="4" s="1"/>
  <c r="I118" i="4" s="1"/>
  <c r="I116" i="4" s="1"/>
  <c r="I113" i="4" s="1"/>
  <c r="U233" i="4"/>
  <c r="W252" i="4"/>
  <c r="AA254" i="4"/>
  <c r="Y122" i="4"/>
  <c r="L173" i="4"/>
  <c r="L184" i="4"/>
  <c r="R185" i="4"/>
  <c r="AB186" i="4"/>
  <c r="L192" i="4"/>
  <c r="W196" i="4"/>
  <c r="L201" i="4"/>
  <c r="G200" i="4"/>
  <c r="L200" i="4" s="1"/>
  <c r="L205" i="4"/>
  <c r="G204" i="4"/>
  <c r="L204" i="4" s="1"/>
  <c r="AC213" i="4"/>
  <c r="Y213" i="4"/>
  <c r="U217" i="4"/>
  <c r="L220" i="4"/>
  <c r="W229" i="4"/>
  <c r="X239" i="4"/>
  <c r="X238" i="4" s="1"/>
  <c r="M244" i="4"/>
  <c r="K250" i="4"/>
  <c r="K248" i="4" s="1"/>
  <c r="K113" i="4" s="1"/>
  <c r="V255" i="4"/>
  <c r="V253" i="4" s="1"/>
  <c r="V251" i="4" s="1"/>
  <c r="V249" i="4" s="1"/>
  <c r="V115" i="4" s="1"/>
  <c r="Y264" i="4"/>
  <c r="AA264" i="4"/>
  <c r="R125" i="4"/>
  <c r="AB158" i="4"/>
  <c r="Y162" i="4"/>
  <c r="AB166" i="4"/>
  <c r="Z186" i="4"/>
  <c r="L208" i="4"/>
  <c r="Y210" i="4"/>
  <c r="AA211" i="4"/>
  <c r="S211" i="4"/>
  <c r="S210" i="4" s="1"/>
  <c r="S209" i="4" s="1"/>
  <c r="S208" i="4" s="1"/>
  <c r="M210" i="4"/>
  <c r="Y211" i="4"/>
  <c r="T239" i="4"/>
  <c r="T238" i="4" s="1"/>
  <c r="W244" i="4"/>
  <c r="AA244" i="4" s="1"/>
  <c r="L245" i="4"/>
  <c r="G244" i="4"/>
  <c r="L244" i="4" s="1"/>
  <c r="AA246" i="4"/>
  <c r="W272" i="4"/>
  <c r="AA272" i="4" s="1"/>
  <c r="Z202" i="4"/>
  <c r="Y207" i="4"/>
  <c r="M206" i="4"/>
  <c r="Z207" i="4"/>
  <c r="AB214" i="4"/>
  <c r="J254" i="4"/>
  <c r="J252" i="4" s="1"/>
  <c r="L256" i="4"/>
  <c r="Y260" i="4"/>
  <c r="AA262" i="4"/>
  <c r="T267" i="4"/>
  <c r="T266" i="4" s="1"/>
  <c r="R280" i="4"/>
  <c r="L284" i="4"/>
  <c r="G279" i="4"/>
  <c r="AA198" i="4"/>
  <c r="L206" i="4"/>
  <c r="Q207" i="4"/>
  <c r="Q206" i="4" s="1"/>
  <c r="Q205" i="4" s="1"/>
  <c r="Q204" i="4" s="1"/>
  <c r="AA207" i="4"/>
  <c r="AC214" i="4"/>
  <c r="Y223" i="4"/>
  <c r="M222" i="4"/>
  <c r="Y222" i="4" s="1"/>
  <c r="Z223" i="4"/>
  <c r="AB226" i="4"/>
  <c r="AA234" i="4"/>
  <c r="AB241" i="4"/>
  <c r="U240" i="4"/>
  <c r="Z245" i="4"/>
  <c r="M252" i="4"/>
  <c r="Q250" i="4"/>
  <c r="Q248" i="4" s="1"/>
  <c r="Z270" i="4"/>
  <c r="U269" i="4"/>
  <c r="U201" i="4"/>
  <c r="S207" i="4"/>
  <c r="S206" i="4" s="1"/>
  <c r="S205" i="4" s="1"/>
  <c r="S204" i="4" s="1"/>
  <c r="L217" i="4"/>
  <c r="L221" i="4"/>
  <c r="L222" i="4"/>
  <c r="Q223" i="4"/>
  <c r="Q222" i="4" s="1"/>
  <c r="Q221" i="4" s="1"/>
  <c r="Q220" i="4" s="1"/>
  <c r="AA223" i="4"/>
  <c r="AA226" i="4"/>
  <c r="L229" i="4"/>
  <c r="Z236" i="4"/>
  <c r="R240" i="4"/>
  <c r="U244" i="4"/>
  <c r="Z254" i="4"/>
  <c r="U252" i="4"/>
  <c r="S250" i="4"/>
  <c r="S248" i="4" s="1"/>
  <c r="AA261" i="4"/>
  <c r="S261" i="4"/>
  <c r="S260" i="4" s="1"/>
  <c r="S255" i="4" s="1"/>
  <c r="S253" i="4" s="1"/>
  <c r="S251" i="4" s="1"/>
  <c r="S249" i="4" s="1"/>
  <c r="S115" i="4" s="1"/>
  <c r="Q261" i="4"/>
  <c r="Q260" i="4" s="1"/>
  <c r="Z261" i="4"/>
  <c r="Z264" i="4"/>
  <c r="U263" i="4"/>
  <c r="R273" i="4"/>
  <c r="Y274" i="4"/>
  <c r="W280" i="4"/>
  <c r="AA301" i="4"/>
  <c r="S301" i="4"/>
  <c r="S300" i="4" s="1"/>
  <c r="S298" i="4" s="1"/>
  <c r="S296" i="4" s="1"/>
  <c r="Z301" i="4"/>
  <c r="Q301" i="4"/>
  <c r="Q300" i="4" s="1"/>
  <c r="Q298" i="4" s="1"/>
  <c r="Q296" i="4" s="1"/>
  <c r="Y301" i="4"/>
  <c r="M300" i="4"/>
  <c r="AA300" i="4" s="1"/>
  <c r="AA303" i="4"/>
  <c r="S303" i="4"/>
  <c r="S302" i="4" s="1"/>
  <c r="S299" i="4" s="1"/>
  <c r="S297" i="4" s="1"/>
  <c r="S291" i="4" s="1"/>
  <c r="S289" i="4" s="1"/>
  <c r="Z303" i="4"/>
  <c r="Q303" i="4"/>
  <c r="Q302" i="4" s="1"/>
  <c r="Q299" i="4" s="1"/>
  <c r="Q297" i="4" s="1"/>
  <c r="Q291" i="4" s="1"/>
  <c r="Q289" i="4" s="1"/>
  <c r="Y303" i="4"/>
  <c r="M302" i="4"/>
  <c r="AA302" i="4" s="1"/>
  <c r="Z258" i="4"/>
  <c r="AB258" i="4"/>
  <c r="AA260" i="4"/>
  <c r="Y263" i="4"/>
  <c r="L264" i="4"/>
  <c r="G263" i="4"/>
  <c r="S287" i="4"/>
  <c r="S286" i="4" s="1"/>
  <c r="S285" i="4" s="1"/>
  <c r="S284" i="4" s="1"/>
  <c r="S279" i="4" s="1"/>
  <c r="S277" i="4" s="1"/>
  <c r="M286" i="4"/>
  <c r="Q287" i="4"/>
  <c r="Q286" i="4" s="1"/>
  <c r="Q285" i="4" s="1"/>
  <c r="Q284" i="4" s="1"/>
  <c r="Q279" i="4" s="1"/>
  <c r="Q277" i="4" s="1"/>
  <c r="L296" i="4"/>
  <c r="G310" i="4"/>
  <c r="L310" i="4" s="1"/>
  <c r="L311" i="4"/>
  <c r="R233" i="4"/>
  <c r="I250" i="4"/>
  <c r="I248" i="4" s="1"/>
  <c r="U255" i="4"/>
  <c r="Z256" i="4"/>
  <c r="L258" i="4"/>
  <c r="Z259" i="4"/>
  <c r="AA259" i="4"/>
  <c r="Q259" i="4"/>
  <c r="Q258" i="4" s="1"/>
  <c r="Q255" i="4" s="1"/>
  <c r="Q253" i="4" s="1"/>
  <c r="Q251" i="4" s="1"/>
  <c r="Q249" i="4" s="1"/>
  <c r="Q115" i="4" s="1"/>
  <c r="Y259" i="4"/>
  <c r="AA263" i="4"/>
  <c r="W269" i="4"/>
  <c r="AA270" i="4"/>
  <c r="L273" i="4"/>
  <c r="G272" i="4"/>
  <c r="L272" i="4" s="1"/>
  <c r="AA274" i="4"/>
  <c r="M281" i="4"/>
  <c r="Y281" i="4" s="1"/>
  <c r="Y282" i="4"/>
  <c r="U281" i="4"/>
  <c r="Z282" i="4"/>
  <c r="Z295" i="4"/>
  <c r="Q295" i="4"/>
  <c r="Q294" i="4" s="1"/>
  <c r="Q293" i="4" s="1"/>
  <c r="Q292" i="4" s="1"/>
  <c r="Q290" i="4" s="1"/>
  <c r="Q288" i="4" s="1"/>
  <c r="M294" i="4"/>
  <c r="Y295" i="4"/>
  <c r="AA295" i="4"/>
  <c r="S295" i="4"/>
  <c r="S294" i="4" s="1"/>
  <c r="S293" i="4" s="1"/>
  <c r="S292" i="4" s="1"/>
  <c r="R221" i="4"/>
  <c r="U225" i="4"/>
  <c r="AA247" i="4"/>
  <c r="S247" i="4"/>
  <c r="S246" i="4" s="1"/>
  <c r="S245" i="4" s="1"/>
  <c r="S244" i="4" s="1"/>
  <c r="Y247" i="4"/>
  <c r="M255" i="4"/>
  <c r="W255" i="4"/>
  <c r="R262" i="4"/>
  <c r="Y262" i="4" s="1"/>
  <c r="L270" i="4"/>
  <c r="H269" i="4"/>
  <c r="L282" i="4"/>
  <c r="G281" i="4"/>
  <c r="O290" i="4"/>
  <c r="O288" i="4" s="1"/>
  <c r="O113" i="4" s="1"/>
  <c r="L285" i="4"/>
  <c r="AB302" i="4"/>
  <c r="R299" i="4"/>
  <c r="L315" i="4"/>
  <c r="M315" i="4"/>
  <c r="Y315" i="4" s="1"/>
  <c r="Y316" i="4"/>
  <c r="Q265" i="4"/>
  <c r="Q264" i="4" s="1"/>
  <c r="Q263" i="4" s="1"/>
  <c r="Q262" i="4" s="1"/>
  <c r="AB274" i="4"/>
  <c r="U273" i="4"/>
  <c r="K290" i="4"/>
  <c r="K288" i="4" s="1"/>
  <c r="Z294" i="4"/>
  <c r="U293" i="4"/>
  <c r="M306" i="4"/>
  <c r="Z306" i="4" s="1"/>
  <c r="G314" i="4"/>
  <c r="L314" i="4" s="1"/>
  <c r="Y270" i="4"/>
  <c r="K299" i="4"/>
  <c r="K297" i="4" s="1"/>
  <c r="K291" i="4" s="1"/>
  <c r="K289" i="4" s="1"/>
  <c r="K115" i="4" s="1"/>
  <c r="L302" i="4"/>
  <c r="AA317" i="4"/>
  <c r="S317" i="4"/>
  <c r="S316" i="4" s="1"/>
  <c r="S315" i="4" s="1"/>
  <c r="S314" i="4" s="1"/>
  <c r="Q317" i="4"/>
  <c r="Q316" i="4" s="1"/>
  <c r="Q315" i="4" s="1"/>
  <c r="Q314" i="4" s="1"/>
  <c r="Z317" i="4"/>
  <c r="Y317" i="4"/>
  <c r="Y283" i="4"/>
  <c r="Z283" i="4"/>
  <c r="L294" i="4"/>
  <c r="W293" i="4"/>
  <c r="L298" i="4"/>
  <c r="U296" i="4"/>
  <c r="I298" i="4"/>
  <c r="I296" i="4" s="1"/>
  <c r="I290" i="4" s="1"/>
  <c r="I288" i="4" s="1"/>
  <c r="L300" i="4"/>
  <c r="R298" i="4"/>
  <c r="AB298" i="4" s="1"/>
  <c r="Y300" i="4"/>
  <c r="F299" i="4"/>
  <c r="F297" i="4" s="1"/>
  <c r="F291" i="4" s="1"/>
  <c r="F289" i="4" s="1"/>
  <c r="F115" i="4" s="1"/>
  <c r="G306" i="4"/>
  <c r="L306" i="4" s="1"/>
  <c r="L307" i="4"/>
  <c r="Q283" i="4"/>
  <c r="Q282" i="4" s="1"/>
  <c r="Q281" i="4" s="1"/>
  <c r="Q280" i="4" s="1"/>
  <c r="Q278" i="4" s="1"/>
  <c r="Q276" i="4" s="1"/>
  <c r="AA283" i="4"/>
  <c r="H290" i="4"/>
  <c r="H288" i="4" s="1"/>
  <c r="G297" i="4"/>
  <c r="AA311" i="4"/>
  <c r="AB312" i="4"/>
  <c r="R311" i="4"/>
  <c r="S283" i="4"/>
  <c r="S282" i="4" s="1"/>
  <c r="S281" i="4" s="1"/>
  <c r="S280" i="4" s="1"/>
  <c r="S278" i="4" s="1"/>
  <c r="S276" i="4" s="1"/>
  <c r="L292" i="4"/>
  <c r="G290" i="4"/>
  <c r="L293" i="4"/>
  <c r="AA307" i="4"/>
  <c r="W306" i="4"/>
  <c r="AA306" i="4" s="1"/>
  <c r="M311" i="4"/>
  <c r="Z312" i="4"/>
  <c r="R314" i="4"/>
  <c r="AA319" i="4"/>
  <c r="W318" i="4"/>
  <c r="R318" i="4"/>
  <c r="Y319" i="4"/>
  <c r="Z304" i="4"/>
  <c r="Y306" i="4"/>
  <c r="Z308" i="4"/>
  <c r="Z315" i="4"/>
  <c r="W298" i="4"/>
  <c r="L308" i="4"/>
  <c r="Z307" i="4"/>
  <c r="U314" i="4"/>
  <c r="AA316" i="4"/>
  <c r="L320" i="4"/>
  <c r="Y320" i="4"/>
  <c r="W299" i="4"/>
  <c r="Z311" i="4"/>
  <c r="AA313" i="4"/>
  <c r="S313" i="4"/>
  <c r="S312" i="4" s="1"/>
  <c r="S311" i="4" s="1"/>
  <c r="S310" i="4" s="1"/>
  <c r="Y313" i="4"/>
  <c r="L318" i="4"/>
  <c r="M318" i="4"/>
  <c r="Z320" i="4"/>
  <c r="H82" i="10" l="1"/>
  <c r="K84" i="10"/>
  <c r="H93" i="10"/>
  <c r="K94" i="10"/>
  <c r="H100" i="10"/>
  <c r="K102" i="10"/>
  <c r="K9" i="10"/>
  <c r="J115" i="10"/>
  <c r="H99" i="10"/>
  <c r="K101" i="10"/>
  <c r="H65" i="10"/>
  <c r="K66" i="10"/>
  <c r="O10" i="9"/>
  <c r="N11" i="9"/>
  <c r="O150" i="9"/>
  <c r="O156" i="9"/>
  <c r="N194" i="9"/>
  <c r="O194" i="9"/>
  <c r="M174" i="9"/>
  <c r="N174" i="9"/>
  <c r="H156" i="9"/>
  <c r="N156" i="9" s="1"/>
  <c r="N42" i="9"/>
  <c r="O42" i="9"/>
  <c r="K40" i="9"/>
  <c r="K222" i="9" s="1"/>
  <c r="M157" i="9"/>
  <c r="M156" i="9"/>
  <c r="M150" i="9"/>
  <c r="H150" i="9"/>
  <c r="J222" i="9"/>
  <c r="H10" i="9"/>
  <c r="M10" i="9" s="1"/>
  <c r="H42" i="9"/>
  <c r="O41" i="9"/>
  <c r="H41" i="9"/>
  <c r="M42" i="9"/>
  <c r="J40" i="9"/>
  <c r="M194" i="9"/>
  <c r="M151" i="9"/>
  <c r="M266" i="8"/>
  <c r="Y267" i="8"/>
  <c r="Z267" i="8"/>
  <c r="L249" i="8"/>
  <c r="G115" i="8"/>
  <c r="L115" i="8" s="1"/>
  <c r="R114" i="8"/>
  <c r="AC116" i="8"/>
  <c r="W113" i="8"/>
  <c r="Y289" i="8"/>
  <c r="M249" i="8"/>
  <c r="AA251" i="8"/>
  <c r="Y251" i="8"/>
  <c r="M117" i="8"/>
  <c r="Z119" i="8"/>
  <c r="I113" i="8"/>
  <c r="I322" i="8" s="1"/>
  <c r="L238" i="8"/>
  <c r="AA289" i="8"/>
  <c r="AB114" i="8"/>
  <c r="Z251" i="8"/>
  <c r="AC117" i="8"/>
  <c r="W114" i="8"/>
  <c r="AB288" i="8"/>
  <c r="Y119" i="8"/>
  <c r="M238" i="8"/>
  <c r="Y239" i="8"/>
  <c r="AA239" i="8"/>
  <c r="R113" i="8"/>
  <c r="AC276" i="8"/>
  <c r="AA276" i="8"/>
  <c r="M248" i="8"/>
  <c r="Y250" i="8"/>
  <c r="Z250" i="8"/>
  <c r="AA119" i="8"/>
  <c r="M10" i="8"/>
  <c r="Z11" i="8"/>
  <c r="AA267" i="8"/>
  <c r="AA248" i="8"/>
  <c r="AC248" i="8"/>
  <c r="M288" i="8"/>
  <c r="Y288" i="8" s="1"/>
  <c r="AB116" i="8"/>
  <c r="AB249" i="8"/>
  <c r="Z249" i="8"/>
  <c r="U115" i="8"/>
  <c r="AC10" i="8"/>
  <c r="Z238" i="8"/>
  <c r="AB238" i="8"/>
  <c r="Y87" i="8"/>
  <c r="AA87" i="8"/>
  <c r="Z87" i="8"/>
  <c r="L288" i="8"/>
  <c r="G113" i="8"/>
  <c r="G114" i="8"/>
  <c r="L114" i="8" s="1"/>
  <c r="L117" i="8"/>
  <c r="M116" i="8"/>
  <c r="AA116" i="8" s="1"/>
  <c r="Z118" i="8"/>
  <c r="Z105" i="8"/>
  <c r="Y105" i="8"/>
  <c r="AB113" i="8"/>
  <c r="AB289" i="8"/>
  <c r="Z289" i="8"/>
  <c r="AC289" i="8"/>
  <c r="AA105" i="8"/>
  <c r="AA266" i="8"/>
  <c r="AC266" i="8"/>
  <c r="Y9" i="8"/>
  <c r="AA9" i="8"/>
  <c r="Z9" i="8"/>
  <c r="AA250" i="8"/>
  <c r="AC288" i="8"/>
  <c r="AA288" i="8"/>
  <c r="Z41" i="8"/>
  <c r="Y41" i="8"/>
  <c r="AA41" i="8"/>
  <c r="R322" i="8"/>
  <c r="Y290" i="8"/>
  <c r="Z239" i="8"/>
  <c r="O194" i="7"/>
  <c r="N194" i="7"/>
  <c r="H150" i="7"/>
  <c r="O150" i="7"/>
  <c r="M184" i="7"/>
  <c r="N184" i="7"/>
  <c r="H10" i="7"/>
  <c r="H157" i="7"/>
  <c r="N157" i="7" s="1"/>
  <c r="M159" i="7"/>
  <c r="K40" i="7"/>
  <c r="O42" i="7"/>
  <c r="N195" i="7"/>
  <c r="N156" i="7"/>
  <c r="O156" i="7"/>
  <c r="H195" i="7"/>
  <c r="H42" i="7"/>
  <c r="M43" i="7"/>
  <c r="J222" i="7"/>
  <c r="N9" i="7"/>
  <c r="O10" i="7"/>
  <c r="K41" i="7"/>
  <c r="O157" i="7"/>
  <c r="M150" i="7"/>
  <c r="M195" i="7"/>
  <c r="O174" i="7"/>
  <c r="N174" i="7"/>
  <c r="M174" i="7"/>
  <c r="M9" i="7"/>
  <c r="N11" i="7"/>
  <c r="H10" i="6"/>
  <c r="J83" i="6"/>
  <c r="K89" i="6"/>
  <c r="J29" i="6"/>
  <c r="K30" i="6"/>
  <c r="H109" i="6"/>
  <c r="H44" i="6"/>
  <c r="K59" i="6"/>
  <c r="J8" i="6"/>
  <c r="J58" i="6"/>
  <c r="K58" i="6" s="1"/>
  <c r="H110" i="6"/>
  <c r="K110" i="6"/>
  <c r="J108" i="6"/>
  <c r="H96" i="6"/>
  <c r="H25" i="6"/>
  <c r="K97" i="6"/>
  <c r="H71" i="6"/>
  <c r="K104" i="6"/>
  <c r="J103" i="6"/>
  <c r="K48" i="6"/>
  <c r="K72" i="6"/>
  <c r="H85" i="6"/>
  <c r="K11" i="6"/>
  <c r="J10" i="6"/>
  <c r="Z225" i="4"/>
  <c r="U224" i="4"/>
  <c r="AB225" i="4"/>
  <c r="M285" i="4"/>
  <c r="AB263" i="4"/>
  <c r="U262" i="4"/>
  <c r="U250" i="4" s="1"/>
  <c r="Z263" i="4"/>
  <c r="U268" i="4"/>
  <c r="AB181" i="4"/>
  <c r="U180" i="4"/>
  <c r="Z181" i="4"/>
  <c r="Y99" i="4"/>
  <c r="M98" i="4"/>
  <c r="S99" i="4"/>
  <c r="AA99" i="4"/>
  <c r="Q99" i="4"/>
  <c r="Q98" i="4" s="1"/>
  <c r="Q97" i="4" s="1"/>
  <c r="Z99" i="4"/>
  <c r="R124" i="4"/>
  <c r="Y125" i="4"/>
  <c r="AB130" i="4"/>
  <c r="Z130" i="4"/>
  <c r="U128" i="4"/>
  <c r="Y106" i="4"/>
  <c r="R104" i="4"/>
  <c r="Y104" i="4" s="1"/>
  <c r="M173" i="4"/>
  <c r="Y132" i="4"/>
  <c r="M130" i="4"/>
  <c r="AA132" i="4"/>
  <c r="M197" i="4"/>
  <c r="Y198" i="4"/>
  <c r="U42" i="4"/>
  <c r="AB43" i="4"/>
  <c r="AA24" i="4"/>
  <c r="Z24" i="4"/>
  <c r="R41" i="4"/>
  <c r="AB311" i="4"/>
  <c r="R310" i="4"/>
  <c r="Y311" i="4"/>
  <c r="U292" i="4"/>
  <c r="AB299" i="4"/>
  <c r="R297" i="4"/>
  <c r="AB255" i="4"/>
  <c r="Z255" i="4"/>
  <c r="U253" i="4"/>
  <c r="Y273" i="4"/>
  <c r="R272" i="4"/>
  <c r="U200" i="4"/>
  <c r="U239" i="4"/>
  <c r="AB240" i="4"/>
  <c r="AA230" i="4"/>
  <c r="AA242" i="4"/>
  <c r="Z242" i="4"/>
  <c r="M241" i="4"/>
  <c r="Y242" i="4"/>
  <c r="M193" i="4"/>
  <c r="Z194" i="4"/>
  <c r="Z158" i="4"/>
  <c r="M157" i="4"/>
  <c r="W148" i="4"/>
  <c r="Z102" i="4"/>
  <c r="AA194" i="4"/>
  <c r="L164" i="4"/>
  <c r="AA150" i="4"/>
  <c r="R140" i="4"/>
  <c r="AA158" i="4"/>
  <c r="Z132" i="4"/>
  <c r="F9" i="4"/>
  <c r="F322" i="4" s="1"/>
  <c r="F87" i="4"/>
  <c r="K322" i="4"/>
  <c r="M225" i="4"/>
  <c r="Z226" i="4"/>
  <c r="M89" i="4"/>
  <c r="H119" i="4"/>
  <c r="H117" i="4" s="1"/>
  <c r="H114" i="4" s="1"/>
  <c r="AA90" i="4"/>
  <c r="M105" i="4"/>
  <c r="Z105" i="4" s="1"/>
  <c r="S44" i="4"/>
  <c r="S43" i="4" s="1"/>
  <c r="S48" i="4"/>
  <c r="AA80" i="4"/>
  <c r="Y33" i="4"/>
  <c r="M13" i="4"/>
  <c r="G280" i="4"/>
  <c r="L281" i="4"/>
  <c r="Y294" i="4"/>
  <c r="M293" i="4"/>
  <c r="Z293" i="4" s="1"/>
  <c r="Y100" i="4"/>
  <c r="Z100" i="4"/>
  <c r="S100" i="4"/>
  <c r="Q100" i="4"/>
  <c r="AA100" i="4"/>
  <c r="G253" i="4"/>
  <c r="L255" i="4"/>
  <c r="AB196" i="4"/>
  <c r="Z166" i="4"/>
  <c r="M165" i="4"/>
  <c r="Y166" i="4"/>
  <c r="AA134" i="4"/>
  <c r="M131" i="4"/>
  <c r="R296" i="4"/>
  <c r="AB296" i="4" s="1"/>
  <c r="M299" i="4"/>
  <c r="Y299" i="4" s="1"/>
  <c r="W239" i="4"/>
  <c r="U216" i="4"/>
  <c r="AB153" i="4"/>
  <c r="U152" i="4"/>
  <c r="AB93" i="4"/>
  <c r="U92" i="4"/>
  <c r="M217" i="4"/>
  <c r="Y134" i="4"/>
  <c r="Z142" i="4"/>
  <c r="M141" i="4"/>
  <c r="AB125" i="4"/>
  <c r="AA102" i="4"/>
  <c r="M101" i="4"/>
  <c r="M144" i="4"/>
  <c r="Y144" i="4" s="1"/>
  <c r="M60" i="4"/>
  <c r="AA63" i="4"/>
  <c r="Z63" i="4"/>
  <c r="G106" i="4"/>
  <c r="L108" i="4"/>
  <c r="Q44" i="4"/>
  <c r="Q43" i="4" s="1"/>
  <c r="Q14" i="4"/>
  <c r="Q13" i="4" s="1"/>
  <c r="Z318" i="4"/>
  <c r="W297" i="4"/>
  <c r="Y318" i="4"/>
  <c r="M310" i="4"/>
  <c r="L290" i="4"/>
  <c r="G288" i="4"/>
  <c r="L288" i="4" s="1"/>
  <c r="G291" i="4"/>
  <c r="L297" i="4"/>
  <c r="AA294" i="4"/>
  <c r="AB273" i="4"/>
  <c r="U272" i="4"/>
  <c r="Z273" i="4"/>
  <c r="H268" i="4"/>
  <c r="L269" i="4"/>
  <c r="M253" i="4"/>
  <c r="S290" i="4"/>
  <c r="S288" i="4" s="1"/>
  <c r="S113" i="4" s="1"/>
  <c r="M280" i="4"/>
  <c r="W268" i="4"/>
  <c r="AA269" i="4"/>
  <c r="W278" i="4"/>
  <c r="Z252" i="4"/>
  <c r="AA218" i="4"/>
  <c r="G277" i="4"/>
  <c r="L277" i="4" s="1"/>
  <c r="L279" i="4"/>
  <c r="Z218" i="4"/>
  <c r="R184" i="4"/>
  <c r="AA252" i="4"/>
  <c r="W250" i="4"/>
  <c r="R216" i="4"/>
  <c r="Y253" i="4"/>
  <c r="R251" i="4"/>
  <c r="M233" i="4"/>
  <c r="Y73" i="4"/>
  <c r="AA73" i="4"/>
  <c r="M185" i="4"/>
  <c r="AB185" i="4"/>
  <c r="R244" i="4"/>
  <c r="Y244" i="4" s="1"/>
  <c r="Y245" i="4"/>
  <c r="AA106" i="4"/>
  <c r="W104" i="4"/>
  <c r="AA104" i="4" s="1"/>
  <c r="Q63" i="4"/>
  <c r="W184" i="4"/>
  <c r="AA185" i="4"/>
  <c r="W118" i="4"/>
  <c r="T60" i="4"/>
  <c r="T42" i="4" s="1"/>
  <c r="T41" i="4" s="1"/>
  <c r="T10" i="4" s="1"/>
  <c r="T322" i="4" s="1"/>
  <c r="AB32" i="4"/>
  <c r="R200" i="4"/>
  <c r="Y201" i="4"/>
  <c r="J113" i="4"/>
  <c r="J322" i="4" s="1"/>
  <c r="J323" i="4" s="1"/>
  <c r="Y63" i="4"/>
  <c r="Q24" i="4"/>
  <c r="M43" i="4"/>
  <c r="AA94" i="4"/>
  <c r="M93" i="4"/>
  <c r="Q33" i="4"/>
  <c r="Q32" i="4" s="1"/>
  <c r="J250" i="4"/>
  <c r="J248" i="4" s="1"/>
  <c r="L252" i="4"/>
  <c r="AA165" i="4"/>
  <c r="W164" i="4"/>
  <c r="I119" i="4"/>
  <c r="I117" i="4" s="1"/>
  <c r="I114" i="4" s="1"/>
  <c r="AB12" i="4"/>
  <c r="U11" i="4"/>
  <c r="Y138" i="4"/>
  <c r="M137" i="4"/>
  <c r="AA138" i="4"/>
  <c r="Z150" i="4"/>
  <c r="M149" i="4"/>
  <c r="AA149" i="4" s="1"/>
  <c r="S119" i="4"/>
  <c r="S117" i="4" s="1"/>
  <c r="S114" i="4" s="1"/>
  <c r="W88" i="4"/>
  <c r="R220" i="4"/>
  <c r="AB221" i="4"/>
  <c r="R252" i="4"/>
  <c r="Y254" i="4"/>
  <c r="T113" i="4"/>
  <c r="Z61" i="4"/>
  <c r="AA318" i="4"/>
  <c r="L299" i="4"/>
  <c r="W292" i="4"/>
  <c r="AA293" i="4"/>
  <c r="G267" i="4"/>
  <c r="G262" i="4"/>
  <c r="L263" i="4"/>
  <c r="AA281" i="4"/>
  <c r="M250" i="4"/>
  <c r="L233" i="4"/>
  <c r="L232" i="4"/>
  <c r="AA206" i="4"/>
  <c r="Z206" i="4"/>
  <c r="M205" i="4"/>
  <c r="Z210" i="4"/>
  <c r="M209" i="4"/>
  <c r="AA209" i="4" s="1"/>
  <c r="Y186" i="4"/>
  <c r="U232" i="4"/>
  <c r="AB233" i="4"/>
  <c r="Z233" i="4"/>
  <c r="AB212" i="4"/>
  <c r="AB189" i="4"/>
  <c r="U188" i="4"/>
  <c r="Z189" i="4"/>
  <c r="W208" i="4"/>
  <c r="W192" i="4"/>
  <c r="AA193" i="4"/>
  <c r="R88" i="4"/>
  <c r="AB60" i="4"/>
  <c r="Z60" i="4"/>
  <c r="M201" i="4"/>
  <c r="Z201" i="4" s="1"/>
  <c r="AA202" i="4"/>
  <c r="M188" i="4"/>
  <c r="U176" i="4"/>
  <c r="AB177" i="4"/>
  <c r="M269" i="4"/>
  <c r="M212" i="4"/>
  <c r="Z212" i="4" s="1"/>
  <c r="AA213" i="4"/>
  <c r="AC212" i="4"/>
  <c r="L177" i="4"/>
  <c r="M161" i="4"/>
  <c r="AA162" i="4"/>
  <c r="AB145" i="4"/>
  <c r="U144" i="4"/>
  <c r="Z145" i="4"/>
  <c r="Y255" i="4"/>
  <c r="L128" i="4"/>
  <c r="G118" i="4"/>
  <c r="L107" i="4"/>
  <c r="G105" i="4"/>
  <c r="L105" i="4" s="1"/>
  <c r="L240" i="4"/>
  <c r="G239" i="4"/>
  <c r="AA186" i="4"/>
  <c r="L120" i="4"/>
  <c r="G119" i="4"/>
  <c r="Y234" i="4"/>
  <c r="AC13" i="4"/>
  <c r="AA13" i="4"/>
  <c r="W12" i="4"/>
  <c r="U129" i="4"/>
  <c r="AB131" i="4"/>
  <c r="Z131" i="4"/>
  <c r="M177" i="4"/>
  <c r="AA178" i="4"/>
  <c r="AA122" i="4"/>
  <c r="M121" i="4"/>
  <c r="Z106" i="4"/>
  <c r="U104" i="4"/>
  <c r="Z104" i="4" s="1"/>
  <c r="Y61" i="4"/>
  <c r="U87" i="4"/>
  <c r="U9" i="4"/>
  <c r="L60" i="4"/>
  <c r="AA48" i="4"/>
  <c r="Z48" i="4"/>
  <c r="Q80" i="4"/>
  <c r="S14" i="4"/>
  <c r="S13" i="4" s="1"/>
  <c r="U280" i="4"/>
  <c r="Z281" i="4"/>
  <c r="M221" i="4"/>
  <c r="AA222" i="4"/>
  <c r="Z222" i="4"/>
  <c r="M229" i="4"/>
  <c r="Z230" i="4"/>
  <c r="AC43" i="4"/>
  <c r="W42" i="4"/>
  <c r="AC60" i="4"/>
  <c r="V10" i="4"/>
  <c r="V322" i="4" s="1"/>
  <c r="M314" i="4"/>
  <c r="AA315" i="4"/>
  <c r="W253" i="4"/>
  <c r="AA255" i="4"/>
  <c r="Y233" i="4"/>
  <c r="R232" i="4"/>
  <c r="M298" i="4"/>
  <c r="Y298" i="4" s="1"/>
  <c r="Y177" i="4"/>
  <c r="R176" i="4"/>
  <c r="L43" i="4"/>
  <c r="G42" i="4"/>
  <c r="M32" i="4"/>
  <c r="Z32" i="4" s="1"/>
  <c r="AA33" i="4"/>
  <c r="AA298" i="4"/>
  <c r="W296" i="4"/>
  <c r="Z300" i="4"/>
  <c r="Z302" i="4"/>
  <c r="Y302" i="4"/>
  <c r="L254" i="4"/>
  <c r="Z244" i="4"/>
  <c r="Y280" i="4"/>
  <c r="R278" i="4"/>
  <c r="W228" i="4"/>
  <c r="AA229" i="4"/>
  <c r="Z234" i="4"/>
  <c r="AA126" i="4"/>
  <c r="Z126" i="4"/>
  <c r="M125" i="4"/>
  <c r="AB141" i="4"/>
  <c r="Z198" i="4"/>
  <c r="Y149" i="4"/>
  <c r="R148" i="4"/>
  <c r="AB149" i="4"/>
  <c r="AB137" i="4"/>
  <c r="U136" i="4"/>
  <c r="M180" i="4"/>
  <c r="W156" i="4"/>
  <c r="Y154" i="4"/>
  <c r="M153" i="4"/>
  <c r="Z153" i="4" s="1"/>
  <c r="AA154" i="4"/>
  <c r="U120" i="4"/>
  <c r="Z121" i="4"/>
  <c r="Q55" i="4"/>
  <c r="Y101" i="4"/>
  <c r="L121" i="4"/>
  <c r="F113" i="4"/>
  <c r="L13" i="4"/>
  <c r="I12" i="4"/>
  <c r="I11" i="4" s="1"/>
  <c r="I10" i="4" s="1"/>
  <c r="Z134" i="4"/>
  <c r="Y229" i="4"/>
  <c r="R228" i="4"/>
  <c r="AA69" i="4"/>
  <c r="Q119" i="4"/>
  <c r="Q117" i="4" s="1"/>
  <c r="Q114" i="4" s="1"/>
  <c r="Y145" i="4"/>
  <c r="S24" i="4"/>
  <c r="O10" i="4"/>
  <c r="O322" i="4" s="1"/>
  <c r="S80" i="4"/>
  <c r="S60" i="4" s="1"/>
  <c r="Y14" i="4"/>
  <c r="K93" i="10" l="1"/>
  <c r="K99" i="10"/>
  <c r="K100" i="10"/>
  <c r="H64" i="10"/>
  <c r="K82" i="10"/>
  <c r="H63" i="10"/>
  <c r="K65" i="10"/>
  <c r="O222" i="9"/>
  <c r="H222" i="9"/>
  <c r="N222" i="9" s="1"/>
  <c r="I156" i="9"/>
  <c r="H40" i="9"/>
  <c r="N10" i="9"/>
  <c r="I41" i="9"/>
  <c r="M41" i="9"/>
  <c r="N41" i="9"/>
  <c r="O40" i="9"/>
  <c r="N40" i="9"/>
  <c r="N150" i="9"/>
  <c r="Z10" i="8"/>
  <c r="Y10" i="8"/>
  <c r="L113" i="8"/>
  <c r="L322" i="8" s="1"/>
  <c r="G322" i="8"/>
  <c r="AC114" i="8"/>
  <c r="M114" i="8"/>
  <c r="Z117" i="8"/>
  <c r="AA113" i="8"/>
  <c r="AC113" i="8"/>
  <c r="AA238" i="8"/>
  <c r="Y238" i="8"/>
  <c r="AB115" i="8"/>
  <c r="AC115" i="8"/>
  <c r="U322" i="8"/>
  <c r="W322" i="8"/>
  <c r="AA117" i="8"/>
  <c r="M113" i="8"/>
  <c r="M322" i="8" s="1"/>
  <c r="Z116" i="8"/>
  <c r="Y248" i="8"/>
  <c r="Z248" i="8"/>
  <c r="Y113" i="8"/>
  <c r="Y114" i="8"/>
  <c r="Y266" i="8"/>
  <c r="Z266" i="8"/>
  <c r="AA10" i="8"/>
  <c r="Y116" i="8"/>
  <c r="Z288" i="8"/>
  <c r="M115" i="8"/>
  <c r="AA249" i="8"/>
  <c r="Y249" i="8"/>
  <c r="Y117" i="8"/>
  <c r="H40" i="7"/>
  <c r="M42" i="7"/>
  <c r="O41" i="7"/>
  <c r="N40" i="7"/>
  <c r="O40" i="7"/>
  <c r="M10" i="7"/>
  <c r="N10" i="7"/>
  <c r="H41" i="7"/>
  <c r="M157" i="7"/>
  <c r="K222" i="7"/>
  <c r="N42" i="7"/>
  <c r="N150" i="7"/>
  <c r="H84" i="6"/>
  <c r="K85" i="6"/>
  <c r="H24" i="6"/>
  <c r="H9" i="6" s="1"/>
  <c r="K25" i="6"/>
  <c r="K44" i="6"/>
  <c r="H107" i="6"/>
  <c r="K109" i="6"/>
  <c r="H66" i="6"/>
  <c r="K71" i="6"/>
  <c r="H29" i="6"/>
  <c r="H95" i="6"/>
  <c r="K96" i="6"/>
  <c r="K8" i="6"/>
  <c r="K103" i="6"/>
  <c r="J101" i="6"/>
  <c r="K83" i="6"/>
  <c r="J81" i="6"/>
  <c r="H108" i="6"/>
  <c r="K10" i="6"/>
  <c r="J9" i="6"/>
  <c r="K108" i="6"/>
  <c r="J102" i="6"/>
  <c r="J24" i="6"/>
  <c r="K29" i="6"/>
  <c r="U248" i="4"/>
  <c r="Z250" i="4"/>
  <c r="AA296" i="4"/>
  <c r="AA268" i="4"/>
  <c r="W267" i="4"/>
  <c r="Q87" i="4"/>
  <c r="Q9" i="4"/>
  <c r="Y148" i="4"/>
  <c r="L42" i="4"/>
  <c r="G41" i="4"/>
  <c r="R118" i="4"/>
  <c r="M220" i="4"/>
  <c r="Y220" i="4" s="1"/>
  <c r="Z221" i="4"/>
  <c r="AA221" i="4"/>
  <c r="G238" i="4"/>
  <c r="L238" i="4" s="1"/>
  <c r="L239" i="4"/>
  <c r="G116" i="4"/>
  <c r="L118" i="4"/>
  <c r="AB176" i="4"/>
  <c r="Z176" i="4"/>
  <c r="R250" i="4"/>
  <c r="Y252" i="4"/>
  <c r="AC88" i="4"/>
  <c r="M42" i="4"/>
  <c r="Y43" i="4"/>
  <c r="W116" i="4"/>
  <c r="M184" i="4"/>
  <c r="Z185" i="4"/>
  <c r="AA250" i="4"/>
  <c r="W248" i="4"/>
  <c r="M251" i="4"/>
  <c r="Y251" i="4" s="1"/>
  <c r="Q12" i="4"/>
  <c r="Q11" i="4" s="1"/>
  <c r="AA217" i="4"/>
  <c r="M216" i="4"/>
  <c r="M12" i="4"/>
  <c r="Y13" i="4"/>
  <c r="Z13" i="4"/>
  <c r="S42" i="4"/>
  <c r="S41" i="4" s="1"/>
  <c r="K323" i="4"/>
  <c r="M156" i="4"/>
  <c r="Z157" i="4"/>
  <c r="Y157" i="4"/>
  <c r="R291" i="4"/>
  <c r="AB297" i="4"/>
  <c r="Y310" i="4"/>
  <c r="AB310" i="4"/>
  <c r="U267" i="4"/>
  <c r="AA188" i="4"/>
  <c r="M136" i="4"/>
  <c r="Y137" i="4"/>
  <c r="AA137" i="4"/>
  <c r="AB224" i="4"/>
  <c r="M152" i="4"/>
  <c r="Y153" i="4"/>
  <c r="AA153" i="4"/>
  <c r="Y176" i="4"/>
  <c r="L262" i="4"/>
  <c r="G250" i="4"/>
  <c r="AB184" i="4"/>
  <c r="H267" i="4"/>
  <c r="H266" i="4" s="1"/>
  <c r="H113" i="4" s="1"/>
  <c r="H322" i="4" s="1"/>
  <c r="L268" i="4"/>
  <c r="AA144" i="4"/>
  <c r="M140" i="4"/>
  <c r="Z141" i="4"/>
  <c r="AA141" i="4"/>
  <c r="G278" i="4"/>
  <c r="L280" i="4"/>
  <c r="Y188" i="4"/>
  <c r="AB136" i="4"/>
  <c r="Z136" i="4"/>
  <c r="W251" i="4"/>
  <c r="AA253" i="4"/>
  <c r="AA60" i="4"/>
  <c r="M228" i="4"/>
  <c r="Y228" i="4" s="1"/>
  <c r="Z229" i="4"/>
  <c r="Z280" i="4"/>
  <c r="U278" i="4"/>
  <c r="L12" i="4"/>
  <c r="M176" i="4"/>
  <c r="AA177" i="4"/>
  <c r="L119" i="4"/>
  <c r="G117" i="4"/>
  <c r="AA105" i="4"/>
  <c r="M268" i="4"/>
  <c r="Y269" i="4"/>
  <c r="G266" i="4"/>
  <c r="L266" i="4" s="1"/>
  <c r="L267" i="4"/>
  <c r="AB220" i="4"/>
  <c r="U10" i="4"/>
  <c r="AB11" i="4"/>
  <c r="AB148" i="4"/>
  <c r="Y185" i="4"/>
  <c r="M278" i="4"/>
  <c r="Y278" i="4" s="1"/>
  <c r="W291" i="4"/>
  <c r="L106" i="4"/>
  <c r="G104" i="4"/>
  <c r="L104" i="4" s="1"/>
  <c r="AB92" i="4"/>
  <c r="U88" i="4"/>
  <c r="AC92" i="4"/>
  <c r="Z217" i="4"/>
  <c r="M164" i="4"/>
  <c r="Y165" i="4"/>
  <c r="Z165" i="4"/>
  <c r="L253" i="4"/>
  <c r="G251" i="4"/>
  <c r="U251" i="4"/>
  <c r="AB253" i="4"/>
  <c r="Z253" i="4"/>
  <c r="Y124" i="4"/>
  <c r="R119" i="4"/>
  <c r="S98" i="4"/>
  <c r="S97" i="4" s="1"/>
  <c r="Z180" i="4"/>
  <c r="AB180" i="4"/>
  <c r="Z299" i="4"/>
  <c r="M297" i="4"/>
  <c r="Z89" i="4"/>
  <c r="M240" i="4"/>
  <c r="Z241" i="4"/>
  <c r="AA241" i="4"/>
  <c r="Y241" i="4"/>
  <c r="Y272" i="4"/>
  <c r="R267" i="4"/>
  <c r="M196" i="4"/>
  <c r="AA197" i="4"/>
  <c r="Z197" i="4"/>
  <c r="Y197" i="4"/>
  <c r="Z137" i="4"/>
  <c r="AA93" i="4"/>
  <c r="M92" i="4"/>
  <c r="M88" i="4" s="1"/>
  <c r="Y93" i="4"/>
  <c r="G289" i="4"/>
  <c r="L289" i="4" s="1"/>
  <c r="L291" i="4"/>
  <c r="AB262" i="4"/>
  <c r="Z262" i="4"/>
  <c r="I322" i="4"/>
  <c r="AA156" i="4"/>
  <c r="M124" i="4"/>
  <c r="AA125" i="4"/>
  <c r="Z125" i="4"/>
  <c r="AA228" i="4"/>
  <c r="M296" i="4"/>
  <c r="Z298" i="4"/>
  <c r="AC42" i="4"/>
  <c r="W41" i="4"/>
  <c r="AA42" i="4"/>
  <c r="S12" i="4"/>
  <c r="S11" i="4" s="1"/>
  <c r="S10" i="4" s="1"/>
  <c r="AB129" i="4"/>
  <c r="AB144" i="4"/>
  <c r="Z144" i="4"/>
  <c r="Z177" i="4"/>
  <c r="M200" i="4"/>
  <c r="AA201" i="4"/>
  <c r="Z188" i="4"/>
  <c r="AB188" i="4"/>
  <c r="AB232" i="4"/>
  <c r="Z232" i="4"/>
  <c r="Y205" i="4"/>
  <c r="AA205" i="4"/>
  <c r="M204" i="4"/>
  <c r="Z205" i="4"/>
  <c r="Y221" i="4"/>
  <c r="L11" i="4"/>
  <c r="Q60" i="4"/>
  <c r="AA280" i="4"/>
  <c r="AB272" i="4"/>
  <c r="Z272" i="4"/>
  <c r="Z101" i="4"/>
  <c r="AA101" i="4"/>
  <c r="Z93" i="4"/>
  <c r="Z216" i="4"/>
  <c r="M292" i="4"/>
  <c r="Y293" i="4"/>
  <c r="M224" i="4"/>
  <c r="AA225" i="4"/>
  <c r="Y225" i="4"/>
  <c r="Y140" i="4"/>
  <c r="AB140" i="4"/>
  <c r="Z292" i="4"/>
  <c r="U290" i="4"/>
  <c r="Z42" i="4"/>
  <c r="U41" i="4"/>
  <c r="AB42" i="4"/>
  <c r="M97" i="4"/>
  <c r="AA98" i="4"/>
  <c r="Z98" i="4"/>
  <c r="Y98" i="4"/>
  <c r="M284" i="4"/>
  <c r="AA180" i="4"/>
  <c r="Y180" i="4"/>
  <c r="AA212" i="4"/>
  <c r="Y212" i="4"/>
  <c r="M208" i="4"/>
  <c r="AA208" i="4" s="1"/>
  <c r="Z209" i="4"/>
  <c r="Y209" i="4"/>
  <c r="R249" i="4"/>
  <c r="Q42" i="4"/>
  <c r="Q41" i="4" s="1"/>
  <c r="AB152" i="4"/>
  <c r="Z152" i="4"/>
  <c r="Y105" i="4"/>
  <c r="U238" i="4"/>
  <c r="M172" i="4"/>
  <c r="Y161" i="4"/>
  <c r="M160" i="4"/>
  <c r="Z161" i="4"/>
  <c r="AA161" i="4"/>
  <c r="Y89" i="4"/>
  <c r="M148" i="4"/>
  <c r="Z149" i="4"/>
  <c r="Y200" i="4"/>
  <c r="AA299" i="4"/>
  <c r="R290" i="4"/>
  <c r="U119" i="4"/>
  <c r="AA157" i="4"/>
  <c r="R276" i="4"/>
  <c r="Y32" i="4"/>
  <c r="AA32" i="4"/>
  <c r="AA314" i="4"/>
  <c r="AA43" i="4"/>
  <c r="M120" i="4"/>
  <c r="AA121" i="4"/>
  <c r="Y121" i="4"/>
  <c r="W11" i="4"/>
  <c r="AA12" i="4"/>
  <c r="AC12" i="4"/>
  <c r="M248" i="4"/>
  <c r="W290" i="4"/>
  <c r="AA89" i="4"/>
  <c r="Y314" i="4"/>
  <c r="R10" i="4"/>
  <c r="AA233" i="4"/>
  <c r="M232" i="4"/>
  <c r="AA232" i="4" s="1"/>
  <c r="Y217" i="4"/>
  <c r="W276" i="4"/>
  <c r="Z310" i="4"/>
  <c r="AA310" i="4"/>
  <c r="W238" i="4"/>
  <c r="M129" i="4"/>
  <c r="Y131" i="4"/>
  <c r="AA131" i="4"/>
  <c r="Z314" i="4"/>
  <c r="Y60" i="4"/>
  <c r="Y141" i="4"/>
  <c r="AA148" i="4"/>
  <c r="W119" i="4"/>
  <c r="M192" i="4"/>
  <c r="Y193" i="4"/>
  <c r="Z193" i="4"/>
  <c r="R239" i="4"/>
  <c r="AB239" i="4" s="1"/>
  <c r="Z43" i="4"/>
  <c r="M128" i="4"/>
  <c r="Y130" i="4"/>
  <c r="AA130" i="4"/>
  <c r="Z128" i="4"/>
  <c r="U118" i="4"/>
  <c r="AB128" i="4"/>
  <c r="AB124" i="4"/>
  <c r="Z269" i="4"/>
  <c r="K63" i="10" l="1"/>
  <c r="H115" i="10"/>
  <c r="I64" i="10" s="1"/>
  <c r="K64" i="10"/>
  <c r="I10" i="9"/>
  <c r="I40" i="9"/>
  <c r="M222" i="9"/>
  <c r="I42" i="9"/>
  <c r="I207" i="9"/>
  <c r="I193" i="9"/>
  <c r="I189" i="9"/>
  <c r="I211" i="9"/>
  <c r="I216" i="9"/>
  <c r="I160" i="9"/>
  <c r="I220" i="9"/>
  <c r="I165" i="9"/>
  <c r="I162" i="9"/>
  <c r="I155" i="9"/>
  <c r="I127" i="9"/>
  <c r="I21" i="9"/>
  <c r="I17" i="9"/>
  <c r="I22" i="9"/>
  <c r="I19" i="9"/>
  <c r="I23" i="9"/>
  <c r="I29" i="9"/>
  <c r="I32" i="9"/>
  <c r="I67" i="9"/>
  <c r="I83" i="9"/>
  <c r="I208" i="9"/>
  <c r="I143" i="9"/>
  <c r="I166" i="9"/>
  <c r="I212" i="9"/>
  <c r="I46" i="9"/>
  <c r="I15" i="9"/>
  <c r="I191" i="9"/>
  <c r="I173" i="9"/>
  <c r="I192" i="9"/>
  <c r="I36" i="9"/>
  <c r="I35" i="9"/>
  <c r="I55" i="9"/>
  <c r="I24" i="9"/>
  <c r="I99" i="9"/>
  <c r="I206" i="9"/>
  <c r="I201" i="9"/>
  <c r="I74" i="9"/>
  <c r="I66" i="9"/>
  <c r="I37" i="9"/>
  <c r="I91" i="9"/>
  <c r="I164" i="9"/>
  <c r="I147" i="9"/>
  <c r="I38" i="9"/>
  <c r="I123" i="9"/>
  <c r="I167" i="9"/>
  <c r="I210" i="9"/>
  <c r="I115" i="9"/>
  <c r="I54" i="9"/>
  <c r="I20" i="9"/>
  <c r="I47" i="9"/>
  <c r="I71" i="9"/>
  <c r="I87" i="9"/>
  <c r="I111" i="9"/>
  <c r="I169" i="9"/>
  <c r="I135" i="9"/>
  <c r="I213" i="9"/>
  <c r="I188" i="9"/>
  <c r="I30" i="9"/>
  <c r="I39" i="9"/>
  <c r="I58" i="9"/>
  <c r="I28" i="9"/>
  <c r="I51" i="9"/>
  <c r="I75" i="9"/>
  <c r="I209" i="9"/>
  <c r="I202" i="9"/>
  <c r="I200" i="9"/>
  <c r="I103" i="9"/>
  <c r="I26" i="9"/>
  <c r="I95" i="9"/>
  <c r="I34" i="9"/>
  <c r="I79" i="9"/>
  <c r="I179" i="9"/>
  <c r="I148" i="9"/>
  <c r="I219" i="9"/>
  <c r="I33" i="9"/>
  <c r="I62" i="9"/>
  <c r="I59" i="9"/>
  <c r="I139" i="9"/>
  <c r="I187" i="9"/>
  <c r="I204" i="9"/>
  <c r="I182" i="9"/>
  <c r="I25" i="9"/>
  <c r="I107" i="9"/>
  <c r="I50" i="9"/>
  <c r="I131" i="9"/>
  <c r="I63" i="9"/>
  <c r="I119" i="9"/>
  <c r="I178" i="9"/>
  <c r="I217" i="9"/>
  <c r="I183" i="9"/>
  <c r="I221" i="9"/>
  <c r="I70" i="9"/>
  <c r="I78" i="9"/>
  <c r="I149" i="9"/>
  <c r="I31" i="9"/>
  <c r="I177" i="9"/>
  <c r="I181" i="9"/>
  <c r="I154" i="9"/>
  <c r="I138" i="9"/>
  <c r="I49" i="9"/>
  <c r="I57" i="9"/>
  <c r="I16" i="9"/>
  <c r="I118" i="9"/>
  <c r="I102" i="9"/>
  <c r="I9" i="9"/>
  <c r="I222" i="9" s="1"/>
  <c r="I94" i="9"/>
  <c r="I61" i="9"/>
  <c r="I218" i="9"/>
  <c r="I126" i="9"/>
  <c r="I163" i="9"/>
  <c r="I142" i="9"/>
  <c r="I106" i="9"/>
  <c r="I134" i="9"/>
  <c r="I14" i="9"/>
  <c r="I90" i="9"/>
  <c r="I53" i="9"/>
  <c r="I215" i="9"/>
  <c r="I69" i="9"/>
  <c r="I190" i="9"/>
  <c r="I114" i="9"/>
  <c r="I45" i="9"/>
  <c r="I186" i="9"/>
  <c r="I172" i="9"/>
  <c r="I65" i="9"/>
  <c r="I205" i="9"/>
  <c r="I122" i="9"/>
  <c r="I146" i="9"/>
  <c r="I82" i="9"/>
  <c r="I110" i="9"/>
  <c r="I73" i="9"/>
  <c r="I199" i="9"/>
  <c r="I77" i="9"/>
  <c r="I130" i="9"/>
  <c r="I86" i="9"/>
  <c r="I98" i="9"/>
  <c r="I168" i="9"/>
  <c r="I180" i="9"/>
  <c r="I113" i="9"/>
  <c r="I85" i="9"/>
  <c r="I64" i="9"/>
  <c r="I109" i="9"/>
  <c r="I145" i="9"/>
  <c r="I125" i="9"/>
  <c r="I44" i="9"/>
  <c r="I105" i="9"/>
  <c r="I27" i="9"/>
  <c r="I214" i="9"/>
  <c r="I198" i="9"/>
  <c r="I68" i="9"/>
  <c r="I176" i="9"/>
  <c r="I76" i="9"/>
  <c r="I81" i="9"/>
  <c r="I93" i="9"/>
  <c r="I13" i="9"/>
  <c r="I97" i="9"/>
  <c r="I185" i="9"/>
  <c r="I137" i="9"/>
  <c r="I203" i="9"/>
  <c r="I153" i="9"/>
  <c r="I121" i="9"/>
  <c r="I101" i="9"/>
  <c r="I133" i="9"/>
  <c r="I117" i="9"/>
  <c r="I52" i="9"/>
  <c r="I48" i="9"/>
  <c r="I60" i="9"/>
  <c r="I129" i="9"/>
  <c r="I89" i="9"/>
  <c r="I171" i="9"/>
  <c r="I161" i="9"/>
  <c r="I141" i="9"/>
  <c r="I72" i="9"/>
  <c r="I56" i="9"/>
  <c r="I140" i="9"/>
  <c r="I184" i="9"/>
  <c r="I124" i="9"/>
  <c r="I144" i="9"/>
  <c r="I132" i="9"/>
  <c r="I196" i="9"/>
  <c r="I175" i="9"/>
  <c r="I136" i="9"/>
  <c r="I120" i="9"/>
  <c r="I100" i="9"/>
  <c r="I170" i="9"/>
  <c r="I128" i="9"/>
  <c r="I116" i="9"/>
  <c r="I108" i="9"/>
  <c r="I159" i="9"/>
  <c r="I92" i="9"/>
  <c r="I96" i="9"/>
  <c r="I12" i="9"/>
  <c r="I18" i="9"/>
  <c r="I84" i="9"/>
  <c r="I104" i="9"/>
  <c r="I112" i="9"/>
  <c r="I88" i="9"/>
  <c r="I80" i="9"/>
  <c r="I197" i="9"/>
  <c r="I152" i="9"/>
  <c r="I151" i="9"/>
  <c r="I43" i="9"/>
  <c r="I194" i="9"/>
  <c r="I174" i="9"/>
  <c r="I158" i="9"/>
  <c r="I195" i="9"/>
  <c r="I157" i="9"/>
  <c r="I11" i="9"/>
  <c r="I150" i="9"/>
  <c r="M40" i="9"/>
  <c r="N313" i="8"/>
  <c r="N312" i="8"/>
  <c r="N311" i="8"/>
  <c r="N310" i="8"/>
  <c r="N309" i="8"/>
  <c r="N308" i="8"/>
  <c r="N307" i="8"/>
  <c r="N306" i="8"/>
  <c r="N294" i="8"/>
  <c r="N295" i="8"/>
  <c r="N301" i="8"/>
  <c r="N203" i="8"/>
  <c r="N167" i="8"/>
  <c r="N127" i="8"/>
  <c r="N37" i="8"/>
  <c r="N26" i="8"/>
  <c r="N15" i="8"/>
  <c r="N77" i="8"/>
  <c r="N70" i="8"/>
  <c r="N34" i="8"/>
  <c r="N19" i="8"/>
  <c r="N22" i="8"/>
  <c r="N57" i="8"/>
  <c r="N46" i="8"/>
  <c r="N29" i="8"/>
  <c r="N59" i="8"/>
  <c r="N30" i="8"/>
  <c r="N17" i="8"/>
  <c r="N21" i="8"/>
  <c r="N36" i="8"/>
  <c r="N95" i="8"/>
  <c r="N96" i="8"/>
  <c r="N28" i="8"/>
  <c r="N68" i="8"/>
  <c r="N110" i="8"/>
  <c r="N76" i="8"/>
  <c r="N84" i="8"/>
  <c r="N49" i="8"/>
  <c r="N51" i="8"/>
  <c r="N133" i="8"/>
  <c r="N102" i="8"/>
  <c r="N139" i="8"/>
  <c r="N151" i="8"/>
  <c r="N126" i="8"/>
  <c r="N235" i="8"/>
  <c r="N183" i="8"/>
  <c r="N187" i="8"/>
  <c r="N179" i="8"/>
  <c r="N292" i="8"/>
  <c r="N302" i="8"/>
  <c r="N303" i="8"/>
  <c r="N287" i="8"/>
  <c r="N282" i="8"/>
  <c r="N195" i="8"/>
  <c r="N101" i="8"/>
  <c r="N25" i="8"/>
  <c r="N64" i="8"/>
  <c r="N75" i="8"/>
  <c r="N100" i="8"/>
  <c r="N163" i="8"/>
  <c r="N91" i="8"/>
  <c r="N40" i="8"/>
  <c r="N85" i="8"/>
  <c r="N74" i="8"/>
  <c r="N83" i="8"/>
  <c r="N155" i="8"/>
  <c r="N231" i="8"/>
  <c r="N199" i="8"/>
  <c r="N210" i="8"/>
  <c r="N215" i="8"/>
  <c r="N247" i="8"/>
  <c r="N285" i="8"/>
  <c r="N321" i="8"/>
  <c r="N317" i="8"/>
  <c r="N257" i="8"/>
  <c r="N275" i="8"/>
  <c r="N281" i="8"/>
  <c r="N316" i="8"/>
  <c r="N305" i="8"/>
  <c r="N53" i="8"/>
  <c r="N54" i="8"/>
  <c r="N67" i="8"/>
  <c r="N47" i="8"/>
  <c r="N159" i="8"/>
  <c r="N103" i="8"/>
  <c r="N143" i="8"/>
  <c r="N147" i="8"/>
  <c r="N227" i="8"/>
  <c r="N237" i="8"/>
  <c r="N223" i="8"/>
  <c r="N35" i="8"/>
  <c r="N72" i="8"/>
  <c r="N79" i="8"/>
  <c r="N259" i="8"/>
  <c r="N48" i="8"/>
  <c r="N39" i="8"/>
  <c r="N62" i="8"/>
  <c r="N50" i="8"/>
  <c r="N31" i="8"/>
  <c r="N56" i="8"/>
  <c r="N16" i="8"/>
  <c r="N81" i="8"/>
  <c r="N123" i="8"/>
  <c r="N265" i="8"/>
  <c r="N191" i="8"/>
  <c r="N171" i="8"/>
  <c r="N219" i="8"/>
  <c r="N280" i="8"/>
  <c r="N271" i="8"/>
  <c r="N38" i="8"/>
  <c r="N71" i="8"/>
  <c r="N78" i="8"/>
  <c r="N135" i="8"/>
  <c r="N58" i="8"/>
  <c r="N18" i="8"/>
  <c r="N82" i="8"/>
  <c r="N175" i="8"/>
  <c r="N286" i="8"/>
  <c r="N86" i="8"/>
  <c r="N20" i="8"/>
  <c r="N23" i="8"/>
  <c r="N112" i="8"/>
  <c r="N66" i="8"/>
  <c r="N27" i="8"/>
  <c r="N65" i="8"/>
  <c r="N45" i="8"/>
  <c r="N52" i="8"/>
  <c r="N243" i="8"/>
  <c r="N198" i="8"/>
  <c r="N209" i="8"/>
  <c r="N211" i="8"/>
  <c r="N207" i="8"/>
  <c r="N261" i="8"/>
  <c r="N283" i="8"/>
  <c r="N293" i="8"/>
  <c r="N202" i="8"/>
  <c r="N166" i="8"/>
  <c r="N142" i="8"/>
  <c r="N69" i="8"/>
  <c r="N73" i="8"/>
  <c r="N186" i="8"/>
  <c r="N208" i="8"/>
  <c r="N182" i="8"/>
  <c r="N122" i="8"/>
  <c r="N44" i="8"/>
  <c r="N109" i="8"/>
  <c r="N236" i="8"/>
  <c r="N154" i="8"/>
  <c r="N24" i="8"/>
  <c r="N315" i="8"/>
  <c r="N178" i="8"/>
  <c r="N256" i="8"/>
  <c r="N170" i="8"/>
  <c r="N111" i="8"/>
  <c r="N61" i="8"/>
  <c r="N299" i="8"/>
  <c r="N94" i="8"/>
  <c r="N63" i="8"/>
  <c r="N242" i="8"/>
  <c r="N278" i="8"/>
  <c r="N201" i="8"/>
  <c r="N125" i="8"/>
  <c r="N194" i="8"/>
  <c r="N270" i="8"/>
  <c r="N274" i="8"/>
  <c r="N190" i="8"/>
  <c r="N55" i="8"/>
  <c r="N226" i="8"/>
  <c r="N230" i="8"/>
  <c r="N264" i="8"/>
  <c r="N138" i="8"/>
  <c r="N132" i="8"/>
  <c r="N80" i="8"/>
  <c r="N99" i="8"/>
  <c r="N320" i="8"/>
  <c r="N134" i="8"/>
  <c r="N300" i="8"/>
  <c r="N234" i="8"/>
  <c r="N233" i="8" s="1"/>
  <c r="N232" i="8" s="1"/>
  <c r="N222" i="8"/>
  <c r="N197" i="8"/>
  <c r="N146" i="8"/>
  <c r="N14" i="8"/>
  <c r="N206" i="8"/>
  <c r="N260" i="8"/>
  <c r="N304" i="8"/>
  <c r="N218" i="8"/>
  <c r="N284" i="8"/>
  <c r="N174" i="8"/>
  <c r="N150" i="8"/>
  <c r="N258" i="8"/>
  <c r="N246" i="8"/>
  <c r="N214" i="8"/>
  <c r="N90" i="8"/>
  <c r="N158" i="8"/>
  <c r="N162" i="8"/>
  <c r="N33" i="8"/>
  <c r="N221" i="8"/>
  <c r="N98" i="8"/>
  <c r="N149" i="8"/>
  <c r="N189" i="8"/>
  <c r="N213" i="8"/>
  <c r="N269" i="8"/>
  <c r="N297" i="8"/>
  <c r="N254" i="8"/>
  <c r="N165" i="8"/>
  <c r="N173" i="8"/>
  <c r="N205" i="8"/>
  <c r="N137" i="8"/>
  <c r="N263" i="8"/>
  <c r="N196" i="8"/>
  <c r="N153" i="8"/>
  <c r="N273" i="8"/>
  <c r="N124" i="8"/>
  <c r="N314" i="8"/>
  <c r="N245" i="8"/>
  <c r="N93" i="8"/>
  <c r="N229" i="8"/>
  <c r="N279" i="8"/>
  <c r="N106" i="8"/>
  <c r="N145" i="8"/>
  <c r="N130" i="8"/>
  <c r="N161" i="8"/>
  <c r="N157" i="8"/>
  <c r="N319" i="8"/>
  <c r="N276" i="8"/>
  <c r="N169" i="8"/>
  <c r="N131" i="8"/>
  <c r="N193" i="8"/>
  <c r="N181" i="8"/>
  <c r="N108" i="8"/>
  <c r="N13" i="8"/>
  <c r="N89" i="8"/>
  <c r="N60" i="8"/>
  <c r="N298" i="8"/>
  <c r="N177" i="8"/>
  <c r="N255" i="8"/>
  <c r="N225" i="8"/>
  <c r="N43" i="8"/>
  <c r="N200" i="8"/>
  <c r="N241" i="8"/>
  <c r="N32" i="8"/>
  <c r="N217" i="8"/>
  <c r="N121" i="8"/>
  <c r="N141" i="8"/>
  <c r="N185" i="8"/>
  <c r="N97" i="8"/>
  <c r="N88" i="8"/>
  <c r="N152" i="8"/>
  <c r="N262" i="8"/>
  <c r="N107" i="8"/>
  <c r="N192" i="8"/>
  <c r="N168" i="8"/>
  <c r="N156" i="8"/>
  <c r="N144" i="8"/>
  <c r="N212" i="8"/>
  <c r="N296" i="8"/>
  <c r="N318" i="8"/>
  <c r="N12" i="8"/>
  <c r="N129" i="8"/>
  <c r="N128" i="8"/>
  <c r="N164" i="8"/>
  <c r="N188" i="8"/>
  <c r="N244" i="8"/>
  <c r="N140" i="8"/>
  <c r="N180" i="8"/>
  <c r="N104" i="8"/>
  <c r="N172" i="8"/>
  <c r="N291" i="8"/>
  <c r="N253" i="8"/>
  <c r="N272" i="8"/>
  <c r="N148" i="8"/>
  <c r="N160" i="8"/>
  <c r="N277" i="8"/>
  <c r="N92" i="8"/>
  <c r="N136" i="8"/>
  <c r="N252" i="8"/>
  <c r="N268" i="8"/>
  <c r="N220" i="8"/>
  <c r="N176" i="8"/>
  <c r="N42" i="8"/>
  <c r="N204" i="8"/>
  <c r="N228" i="8"/>
  <c r="N216" i="8"/>
  <c r="N184" i="8"/>
  <c r="N120" i="8"/>
  <c r="N240" i="8"/>
  <c r="N224" i="8"/>
  <c r="N267" i="8"/>
  <c r="N250" i="8"/>
  <c r="N11" i="8"/>
  <c r="N290" i="8"/>
  <c r="N41" i="8"/>
  <c r="N105" i="8"/>
  <c r="N251" i="8"/>
  <c r="N239" i="8"/>
  <c r="N118" i="8"/>
  <c r="N119" i="8"/>
  <c r="N289" i="8"/>
  <c r="N87" i="8"/>
  <c r="N9" i="8"/>
  <c r="N10" i="8"/>
  <c r="N238" i="8"/>
  <c r="N288" i="8"/>
  <c r="N116" i="8"/>
  <c r="N266" i="8"/>
  <c r="N249" i="8"/>
  <c r="N117" i="8"/>
  <c r="N248" i="8"/>
  <c r="Y322" i="8"/>
  <c r="AC322" i="8"/>
  <c r="AA322" i="8"/>
  <c r="N115" i="8"/>
  <c r="Y115" i="8"/>
  <c r="AA115" i="8"/>
  <c r="AB322" i="8"/>
  <c r="Z322" i="8"/>
  <c r="N114" i="8"/>
  <c r="Z114" i="8"/>
  <c r="N113" i="8"/>
  <c r="Z113" i="8"/>
  <c r="Z115" i="8"/>
  <c r="AA114" i="8"/>
  <c r="O222" i="7"/>
  <c r="I41" i="7"/>
  <c r="M41" i="7"/>
  <c r="N41" i="7"/>
  <c r="I40" i="7"/>
  <c r="M40" i="7"/>
  <c r="H222" i="7"/>
  <c r="K81" i="6"/>
  <c r="J63" i="6"/>
  <c r="H94" i="6"/>
  <c r="K95" i="6"/>
  <c r="J99" i="6"/>
  <c r="K102" i="6"/>
  <c r="J100" i="6"/>
  <c r="H82" i="6"/>
  <c r="K84" i="6"/>
  <c r="K9" i="6"/>
  <c r="H65" i="6"/>
  <c r="K66" i="6"/>
  <c r="H101" i="6"/>
  <c r="K107" i="6"/>
  <c r="K24" i="6"/>
  <c r="H102" i="6"/>
  <c r="Y88" i="4"/>
  <c r="AA88" i="4"/>
  <c r="AA278" i="4"/>
  <c r="M291" i="4"/>
  <c r="Y291" i="4" s="1"/>
  <c r="Z297" i="4"/>
  <c r="AB118" i="4"/>
  <c r="U116" i="4"/>
  <c r="AA119" i="4"/>
  <c r="W117" i="4"/>
  <c r="AC119" i="4"/>
  <c r="M290" i="4"/>
  <c r="Y292" i="4"/>
  <c r="AA200" i="4"/>
  <c r="Z296" i="4"/>
  <c r="Z88" i="4"/>
  <c r="AB88" i="4"/>
  <c r="AA297" i="4"/>
  <c r="G114" i="4"/>
  <c r="L114" i="4" s="1"/>
  <c r="L117" i="4"/>
  <c r="U276" i="4"/>
  <c r="Z278" i="4"/>
  <c r="G248" i="4"/>
  <c r="L248" i="4" s="1"/>
  <c r="L250" i="4"/>
  <c r="Z156" i="4"/>
  <c r="Y156" i="4"/>
  <c r="M11" i="4"/>
  <c r="Y12" i="4"/>
  <c r="Z12" i="4"/>
  <c r="Q10" i="4"/>
  <c r="L41" i="4"/>
  <c r="G10" i="4"/>
  <c r="W266" i="4"/>
  <c r="M276" i="4"/>
  <c r="L278" i="4"/>
  <c r="G276" i="4"/>
  <c r="L276" i="4" s="1"/>
  <c r="Y129" i="4"/>
  <c r="AA129" i="4"/>
  <c r="M119" i="4"/>
  <c r="AA120" i="4"/>
  <c r="Y120" i="4"/>
  <c r="Z120" i="4"/>
  <c r="AA224" i="4"/>
  <c r="Y224" i="4"/>
  <c r="AA41" i="4"/>
  <c r="AC41" i="4"/>
  <c r="Y196" i="4"/>
  <c r="Z196" i="4"/>
  <c r="AA196" i="4"/>
  <c r="Z164" i="4"/>
  <c r="Y164" i="4"/>
  <c r="Z224" i="4"/>
  <c r="R289" i="4"/>
  <c r="AB291" i="4"/>
  <c r="AA216" i="4"/>
  <c r="AA276" i="4"/>
  <c r="AB119" i="4"/>
  <c r="U117" i="4"/>
  <c r="Z148" i="4"/>
  <c r="Y160" i="4"/>
  <c r="AA160" i="4"/>
  <c r="Z160" i="4"/>
  <c r="M279" i="4"/>
  <c r="M9" i="4"/>
  <c r="M87" i="4"/>
  <c r="AA97" i="4"/>
  <c r="Y97" i="4"/>
  <c r="Z97" i="4"/>
  <c r="Z200" i="4"/>
  <c r="Y216" i="4"/>
  <c r="Y204" i="4"/>
  <c r="AA204" i="4"/>
  <c r="Z204" i="4"/>
  <c r="AB251" i="4"/>
  <c r="Z251" i="4"/>
  <c r="U249" i="4"/>
  <c r="U266" i="4"/>
  <c r="AB267" i="4"/>
  <c r="Y297" i="4"/>
  <c r="AA248" i="4"/>
  <c r="G113" i="4"/>
  <c r="L113" i="4" s="1"/>
  <c r="L116" i="4"/>
  <c r="Z290" i="4"/>
  <c r="U288" i="4"/>
  <c r="AB290" i="4"/>
  <c r="M249" i="4"/>
  <c r="Z192" i="4"/>
  <c r="Y192" i="4"/>
  <c r="W288" i="4"/>
  <c r="AC11" i="4"/>
  <c r="W10" i="4"/>
  <c r="Y296" i="4"/>
  <c r="R115" i="4"/>
  <c r="AA124" i="4"/>
  <c r="Z124" i="4"/>
  <c r="R266" i="4"/>
  <c r="M239" i="4"/>
  <c r="AA240" i="4"/>
  <c r="Z240" i="4"/>
  <c r="Y240" i="4"/>
  <c r="S9" i="4"/>
  <c r="S322" i="4" s="1"/>
  <c r="S87" i="4"/>
  <c r="G249" i="4"/>
  <c r="L251" i="4"/>
  <c r="M267" i="4"/>
  <c r="Y268" i="4"/>
  <c r="AA176" i="4"/>
  <c r="Z228" i="4"/>
  <c r="Z140" i="4"/>
  <c r="AA140" i="4"/>
  <c r="Z268" i="4"/>
  <c r="Y250" i="4"/>
  <c r="R248" i="4"/>
  <c r="Y248" i="4" s="1"/>
  <c r="Y118" i="4"/>
  <c r="R116" i="4"/>
  <c r="Q322" i="4"/>
  <c r="AB250" i="4"/>
  <c r="Y239" i="4"/>
  <c r="R238" i="4"/>
  <c r="AB238" i="4" s="1"/>
  <c r="Z208" i="4"/>
  <c r="Y208" i="4"/>
  <c r="AA92" i="4"/>
  <c r="Y92" i="4"/>
  <c r="Z92" i="4"/>
  <c r="AB10" i="4"/>
  <c r="W249" i="4"/>
  <c r="AA251" i="4"/>
  <c r="Z184" i="4"/>
  <c r="AA220" i="4"/>
  <c r="Z220" i="4"/>
  <c r="M118" i="4"/>
  <c r="Z118" i="4" s="1"/>
  <c r="Y128" i="4"/>
  <c r="AA128" i="4"/>
  <c r="AA292" i="4"/>
  <c r="Y276" i="4"/>
  <c r="R288" i="4"/>
  <c r="Z41" i="4"/>
  <c r="AB41" i="4"/>
  <c r="Z129" i="4"/>
  <c r="AA164" i="4"/>
  <c r="Y119" i="4"/>
  <c r="R117" i="4"/>
  <c r="W289" i="4"/>
  <c r="AA184" i="4"/>
  <c r="Y184" i="4"/>
  <c r="AA152" i="4"/>
  <c r="Y152" i="4"/>
  <c r="Y136" i="4"/>
  <c r="AA136" i="4"/>
  <c r="M41" i="4"/>
  <c r="Y42" i="4"/>
  <c r="AA192" i="4"/>
  <c r="Y232" i="4"/>
  <c r="AB248" i="4"/>
  <c r="Z248" i="4"/>
  <c r="I106" i="10" l="1"/>
  <c r="I92" i="10"/>
  <c r="I80" i="10"/>
  <c r="I70" i="10"/>
  <c r="I61" i="10"/>
  <c r="I56" i="10"/>
  <c r="I53" i="10"/>
  <c r="I51" i="10"/>
  <c r="I49" i="10"/>
  <c r="I46" i="10"/>
  <c r="I41" i="10"/>
  <c r="I105" i="10"/>
  <c r="I79" i="10"/>
  <c r="I68" i="10"/>
  <c r="I28" i="10"/>
  <c r="I21" i="10"/>
  <c r="I15" i="10"/>
  <c r="I89" i="10"/>
  <c r="I69" i="10"/>
  <c r="I23" i="10"/>
  <c r="I18" i="10"/>
  <c r="I104" i="10"/>
  <c r="I67" i="10"/>
  <c r="I90" i="10"/>
  <c r="I75" i="10"/>
  <c r="I78" i="10"/>
  <c r="I19" i="10"/>
  <c r="I91" i="10"/>
  <c r="I76" i="10"/>
  <c r="I22" i="10"/>
  <c r="I103" i="10"/>
  <c r="I77" i="10"/>
  <c r="I36" i="10"/>
  <c r="I52" i="10"/>
  <c r="I62" i="10"/>
  <c r="I38" i="10"/>
  <c r="I32" i="10"/>
  <c r="I57" i="10"/>
  <c r="I14" i="10"/>
  <c r="I88" i="10"/>
  <c r="I16" i="10"/>
  <c r="I39" i="10"/>
  <c r="I20" i="10"/>
  <c r="I40" i="10"/>
  <c r="I34" i="10"/>
  <c r="I47" i="10"/>
  <c r="I13" i="10"/>
  <c r="I114" i="10"/>
  <c r="I17" i="10"/>
  <c r="I98" i="10"/>
  <c r="I33" i="10"/>
  <c r="I37" i="10"/>
  <c r="I55" i="10"/>
  <c r="I74" i="10"/>
  <c r="I112" i="10"/>
  <c r="I50" i="10"/>
  <c r="I83" i="10"/>
  <c r="I43" i="10"/>
  <c r="I111" i="10"/>
  <c r="I81" i="10"/>
  <c r="I87" i="10"/>
  <c r="I60" i="10"/>
  <c r="I73" i="10"/>
  <c r="I45" i="10"/>
  <c r="I31" i="10"/>
  <c r="I113" i="10"/>
  <c r="I35" i="10"/>
  <c r="I42" i="10"/>
  <c r="I12" i="10"/>
  <c r="I27" i="10"/>
  <c r="I48" i="10"/>
  <c r="I54" i="10"/>
  <c r="I97" i="10"/>
  <c r="I96" i="10"/>
  <c r="I109" i="10"/>
  <c r="I86" i="10"/>
  <c r="I59" i="10"/>
  <c r="I110" i="10"/>
  <c r="I26" i="10"/>
  <c r="I30" i="10"/>
  <c r="I72" i="10"/>
  <c r="I11" i="10"/>
  <c r="I44" i="10"/>
  <c r="I29" i="10"/>
  <c r="I10" i="10"/>
  <c r="I71" i="10"/>
  <c r="I107" i="10"/>
  <c r="I25" i="10"/>
  <c r="I8" i="10"/>
  <c r="I95" i="10"/>
  <c r="I108" i="10"/>
  <c r="I85" i="10"/>
  <c r="I58" i="10"/>
  <c r="I84" i="10"/>
  <c r="I24" i="10"/>
  <c r="I9" i="10"/>
  <c r="I66" i="10"/>
  <c r="I102" i="10"/>
  <c r="I101" i="10"/>
  <c r="I94" i="10"/>
  <c r="K115" i="10"/>
  <c r="I100" i="10"/>
  <c r="I93" i="10"/>
  <c r="I82" i="10"/>
  <c r="I99" i="10"/>
  <c r="I65" i="10"/>
  <c r="I63" i="10"/>
  <c r="N322" i="8"/>
  <c r="I29" i="7"/>
  <c r="I51" i="7"/>
  <c r="I63" i="7"/>
  <c r="I67" i="7"/>
  <c r="I16" i="7"/>
  <c r="I131" i="7"/>
  <c r="I201" i="7"/>
  <c r="I207" i="7"/>
  <c r="I87" i="7"/>
  <c r="I189" i="7"/>
  <c r="I107" i="7"/>
  <c r="I95" i="7"/>
  <c r="I147" i="7"/>
  <c r="I149" i="7"/>
  <c r="I165" i="7"/>
  <c r="I169" i="7"/>
  <c r="I211" i="7"/>
  <c r="I103" i="7"/>
  <c r="I115" i="7"/>
  <c r="I123" i="7"/>
  <c r="I217" i="7"/>
  <c r="I106" i="7"/>
  <c r="I213" i="7"/>
  <c r="I25" i="7"/>
  <c r="I183" i="7"/>
  <c r="I172" i="7"/>
  <c r="I21" i="7"/>
  <c r="I71" i="7"/>
  <c r="I155" i="7"/>
  <c r="I188" i="7"/>
  <c r="I221" i="7"/>
  <c r="I167" i="7"/>
  <c r="I142" i="7"/>
  <c r="I192" i="7"/>
  <c r="I204" i="7"/>
  <c r="I143" i="7"/>
  <c r="I33" i="7"/>
  <c r="I148" i="7"/>
  <c r="I55" i="7"/>
  <c r="I17" i="7"/>
  <c r="I139" i="7"/>
  <c r="I220" i="7"/>
  <c r="I127" i="7"/>
  <c r="I26" i="7"/>
  <c r="I216" i="7"/>
  <c r="I135" i="7"/>
  <c r="I22" i="7"/>
  <c r="I79" i="7"/>
  <c r="I200" i="7"/>
  <c r="I15" i="7"/>
  <c r="I24" i="7"/>
  <c r="I39" i="7"/>
  <c r="I119" i="7"/>
  <c r="I91" i="7"/>
  <c r="I178" i="7"/>
  <c r="I193" i="7"/>
  <c r="I209" i="7"/>
  <c r="I164" i="7"/>
  <c r="I35" i="7"/>
  <c r="I30" i="7"/>
  <c r="I162" i="7"/>
  <c r="I32" i="7"/>
  <c r="I34" i="7"/>
  <c r="I83" i="7"/>
  <c r="I206" i="7"/>
  <c r="I168" i="7"/>
  <c r="I111" i="7"/>
  <c r="I23" i="7"/>
  <c r="I20" i="7"/>
  <c r="I59" i="7"/>
  <c r="I75" i="7"/>
  <c r="I134" i="7"/>
  <c r="I173" i="7"/>
  <c r="I138" i="7"/>
  <c r="I99" i="7"/>
  <c r="I47" i="7"/>
  <c r="I210" i="7"/>
  <c r="I179" i="7"/>
  <c r="I28" i="7"/>
  <c r="I62" i="7"/>
  <c r="I126" i="7"/>
  <c r="I166" i="7"/>
  <c r="I54" i="7"/>
  <c r="I171" i="7"/>
  <c r="I208" i="7"/>
  <c r="I202" i="7"/>
  <c r="I212" i="7"/>
  <c r="I14" i="7"/>
  <c r="I122" i="7"/>
  <c r="I191" i="7"/>
  <c r="I86" i="7"/>
  <c r="I133" i="7"/>
  <c r="I105" i="7"/>
  <c r="I94" i="7"/>
  <c r="I199" i="7"/>
  <c r="I38" i="7"/>
  <c r="I46" i="7"/>
  <c r="I90" i="7"/>
  <c r="I160" i="7"/>
  <c r="I177" i="7"/>
  <c r="I110" i="7"/>
  <c r="I215" i="7"/>
  <c r="I82" i="7"/>
  <c r="I154" i="7"/>
  <c r="I130" i="7"/>
  <c r="I114" i="7"/>
  <c r="I98" i="7"/>
  <c r="I141" i="7"/>
  <c r="I74" i="7"/>
  <c r="I58" i="7"/>
  <c r="I187" i="7"/>
  <c r="I78" i="7"/>
  <c r="I19" i="7"/>
  <c r="I146" i="7"/>
  <c r="I182" i="7"/>
  <c r="I219" i="7"/>
  <c r="I70" i="7"/>
  <c r="I102" i="7"/>
  <c r="I50" i="7"/>
  <c r="I118" i="7"/>
  <c r="I137" i="7"/>
  <c r="I31" i="7"/>
  <c r="I66" i="7"/>
  <c r="I158" i="7"/>
  <c r="I186" i="7"/>
  <c r="I13" i="7"/>
  <c r="I89" i="7"/>
  <c r="I57" i="7"/>
  <c r="I81" i="7"/>
  <c r="I129" i="7"/>
  <c r="I140" i="7"/>
  <c r="I65" i="7"/>
  <c r="I145" i="7"/>
  <c r="I45" i="7"/>
  <c r="I198" i="7"/>
  <c r="I93" i="7"/>
  <c r="I97" i="7"/>
  <c r="I153" i="7"/>
  <c r="I205" i="7"/>
  <c r="I109" i="7"/>
  <c r="I27" i="7"/>
  <c r="I136" i="7"/>
  <c r="I85" i="7"/>
  <c r="I37" i="7"/>
  <c r="I218" i="7"/>
  <c r="I163" i="7"/>
  <c r="I181" i="7"/>
  <c r="I121" i="7"/>
  <c r="I170" i="7"/>
  <c r="I53" i="7"/>
  <c r="I125" i="7"/>
  <c r="I104" i="7"/>
  <c r="I113" i="7"/>
  <c r="I49" i="7"/>
  <c r="I69" i="7"/>
  <c r="I176" i="7"/>
  <c r="I77" i="7"/>
  <c r="I117" i="7"/>
  <c r="I101" i="7"/>
  <c r="I73" i="7"/>
  <c r="I61" i="7"/>
  <c r="I190" i="7"/>
  <c r="I132" i="7"/>
  <c r="I214" i="7"/>
  <c r="I112" i="7"/>
  <c r="I88" i="7"/>
  <c r="I196" i="7"/>
  <c r="I124" i="7"/>
  <c r="I44" i="7"/>
  <c r="I72" i="7"/>
  <c r="I100" i="7"/>
  <c r="I203" i="7"/>
  <c r="I161" i="7"/>
  <c r="I52" i="7"/>
  <c r="I92" i="7"/>
  <c r="I144" i="7"/>
  <c r="I185" i="7"/>
  <c r="I152" i="7"/>
  <c r="I108" i="7"/>
  <c r="I60" i="7"/>
  <c r="I64" i="7"/>
  <c r="I76" i="7"/>
  <c r="I175" i="7"/>
  <c r="I12" i="7"/>
  <c r="I116" i="7"/>
  <c r="I128" i="7"/>
  <c r="I96" i="7"/>
  <c r="I84" i="7"/>
  <c r="I68" i="7"/>
  <c r="I56" i="7"/>
  <c r="I36" i="7"/>
  <c r="I120" i="7"/>
  <c r="I80" i="7"/>
  <c r="I18" i="7"/>
  <c r="I156" i="7"/>
  <c r="I48" i="7"/>
  <c r="I180" i="7"/>
  <c r="I194" i="7"/>
  <c r="I11" i="7"/>
  <c r="I43" i="7"/>
  <c r="I9" i="7"/>
  <c r="I184" i="7"/>
  <c r="I174" i="7"/>
  <c r="I197" i="7"/>
  <c r="I159" i="7"/>
  <c r="I151" i="7"/>
  <c r="I150" i="7"/>
  <c r="I10" i="7"/>
  <c r="M222" i="7"/>
  <c r="I42" i="7"/>
  <c r="I195" i="7"/>
  <c r="I157" i="7"/>
  <c r="N222" i="7"/>
  <c r="J64" i="6"/>
  <c r="K65" i="6"/>
  <c r="H93" i="6"/>
  <c r="K94" i="6"/>
  <c r="H99" i="6"/>
  <c r="K101" i="6"/>
  <c r="H100" i="6"/>
  <c r="H64" i="6"/>
  <c r="K82" i="6"/>
  <c r="M266" i="4"/>
  <c r="AB288" i="4"/>
  <c r="Z288" i="4"/>
  <c r="W115" i="4"/>
  <c r="AA249" i="4"/>
  <c r="AA267" i="4"/>
  <c r="AA291" i="4"/>
  <c r="L249" i="4"/>
  <c r="G115" i="4"/>
  <c r="L115" i="4" s="1"/>
  <c r="M115" i="4"/>
  <c r="M277" i="4"/>
  <c r="AB289" i="4"/>
  <c r="M117" i="4"/>
  <c r="Z276" i="4"/>
  <c r="Y267" i="4"/>
  <c r="Z249" i="4"/>
  <c r="AB249" i="4"/>
  <c r="U115" i="4"/>
  <c r="Z117" i="4"/>
  <c r="U114" i="4"/>
  <c r="AB117" i="4"/>
  <c r="AA9" i="4"/>
  <c r="Y9" i="4"/>
  <c r="Z9" i="4"/>
  <c r="Z116" i="4"/>
  <c r="AB116" i="4"/>
  <c r="U113" i="4"/>
  <c r="AA289" i="4"/>
  <c r="M288" i="4"/>
  <c r="Y41" i="4"/>
  <c r="R114" i="4"/>
  <c r="Y117" i="4"/>
  <c r="M238" i="4"/>
  <c r="Y238" i="4" s="1"/>
  <c r="AA239" i="4"/>
  <c r="Z239" i="4"/>
  <c r="AA290" i="4"/>
  <c r="Z266" i="4"/>
  <c r="AB266" i="4"/>
  <c r="Y288" i="4"/>
  <c r="AA87" i="4"/>
  <c r="Y87" i="4"/>
  <c r="Z87" i="4"/>
  <c r="AA266" i="4"/>
  <c r="M289" i="4"/>
  <c r="Y289" i="4" s="1"/>
  <c r="Z291" i="4"/>
  <c r="AC10" i="4"/>
  <c r="M10" i="4"/>
  <c r="Y11" i="4"/>
  <c r="Z11" i="4"/>
  <c r="AA11" i="4"/>
  <c r="L10" i="4"/>
  <c r="G322" i="4"/>
  <c r="Y290" i="4"/>
  <c r="M116" i="4"/>
  <c r="AA118" i="4"/>
  <c r="R113" i="4"/>
  <c r="Y116" i="4"/>
  <c r="Y266" i="4"/>
  <c r="Y249" i="4"/>
  <c r="AA288" i="4"/>
  <c r="Z267" i="4"/>
  <c r="Z119" i="4"/>
  <c r="W113" i="4"/>
  <c r="AA117" i="4"/>
  <c r="AC117" i="4"/>
  <c r="W114" i="4"/>
  <c r="I115" i="10" l="1"/>
  <c r="I222" i="7"/>
  <c r="K93" i="6"/>
  <c r="K64" i="6"/>
  <c r="H63" i="6"/>
  <c r="K100" i="6"/>
  <c r="K99" i="6"/>
  <c r="J115" i="6"/>
  <c r="M114" i="4"/>
  <c r="Y113" i="4"/>
  <c r="R322" i="4"/>
  <c r="Y322" i="4" s="1"/>
  <c r="L322" i="4"/>
  <c r="W322" i="4"/>
  <c r="Z10" i="4"/>
  <c r="Y10" i="4"/>
  <c r="Y114" i="4"/>
  <c r="AA115" i="4"/>
  <c r="M322" i="4"/>
  <c r="N10" i="4" s="1"/>
  <c r="AA10" i="4"/>
  <c r="N238" i="4"/>
  <c r="Z238" i="4"/>
  <c r="AA238" i="4"/>
  <c r="N277" i="4"/>
  <c r="Y115" i="4"/>
  <c r="Z113" i="4"/>
  <c r="AB113" i="4"/>
  <c r="U322" i="4"/>
  <c r="AB115" i="4"/>
  <c r="Z115" i="4"/>
  <c r="N289" i="4"/>
  <c r="Z289" i="4"/>
  <c r="AC114" i="4"/>
  <c r="AA114" i="4"/>
  <c r="N116" i="4"/>
  <c r="M113" i="4"/>
  <c r="AA116" i="4"/>
  <c r="AB114" i="4"/>
  <c r="Z114" i="4"/>
  <c r="H115" i="6" l="1"/>
  <c r="K63" i="6"/>
  <c r="N113" i="4"/>
  <c r="N266" i="4"/>
  <c r="AA113" i="4"/>
  <c r="N309" i="4"/>
  <c r="N305" i="4"/>
  <c r="N321" i="4"/>
  <c r="N320" i="4"/>
  <c r="N275" i="4"/>
  <c r="N265" i="4"/>
  <c r="N313" i="4"/>
  <c r="N247" i="4"/>
  <c r="N257" i="4"/>
  <c r="N237" i="4"/>
  <c r="N171" i="4"/>
  <c r="N147" i="4"/>
  <c r="N96" i="4"/>
  <c r="N74" i="4"/>
  <c r="N236" i="4"/>
  <c r="N183" i="4"/>
  <c r="N72" i="4"/>
  <c r="N211" i="4"/>
  <c r="N195" i="4"/>
  <c r="N191" i="4"/>
  <c r="N170" i="4"/>
  <c r="N159" i="4"/>
  <c r="N52" i="4"/>
  <c r="N75" i="4"/>
  <c r="N57" i="4"/>
  <c r="N30" i="4"/>
  <c r="N16" i="4"/>
  <c r="N85" i="4"/>
  <c r="N46" i="4"/>
  <c r="N155" i="4"/>
  <c r="N109" i="4"/>
  <c r="N29" i="4"/>
  <c r="N55" i="4"/>
  <c r="N36" i="4"/>
  <c r="N20" i="4"/>
  <c r="N34" i="4"/>
  <c r="N53" i="4"/>
  <c r="N19" i="4"/>
  <c r="N50" i="4"/>
  <c r="N67" i="4"/>
  <c r="N79" i="4"/>
  <c r="N22" i="4"/>
  <c r="N47" i="4"/>
  <c r="N103" i="4"/>
  <c r="N179" i="4"/>
  <c r="N64" i="4"/>
  <c r="N62" i="4"/>
  <c r="N106" i="4"/>
  <c r="N167" i="4"/>
  <c r="N163" i="4"/>
  <c r="N71" i="4"/>
  <c r="N190" i="4"/>
  <c r="N263" i="4"/>
  <c r="N59" i="4"/>
  <c r="N68" i="4"/>
  <c r="N243" i="4"/>
  <c r="N260" i="4"/>
  <c r="N207" i="4"/>
  <c r="N295" i="4"/>
  <c r="N76" i="4"/>
  <c r="N271" i="4"/>
  <c r="N111" i="4"/>
  <c r="N28" i="4"/>
  <c r="N235" i="4"/>
  <c r="N256" i="4"/>
  <c r="N316" i="4"/>
  <c r="N26" i="4"/>
  <c r="N40" i="4"/>
  <c r="N45" i="4"/>
  <c r="N66" i="4"/>
  <c r="N78" i="4"/>
  <c r="N168" i="4"/>
  <c r="N199" i="4"/>
  <c r="N175" i="4"/>
  <c r="N112" i="4"/>
  <c r="N187" i="4"/>
  <c r="N169" i="4"/>
  <c r="N264" i="4"/>
  <c r="N258" i="4"/>
  <c r="N274" i="4"/>
  <c r="N304" i="4"/>
  <c r="N307" i="4"/>
  <c r="N317" i="4"/>
  <c r="N312" i="4"/>
  <c r="N272" i="4"/>
  <c r="N15" i="4"/>
  <c r="N81" i="4"/>
  <c r="N86" i="4"/>
  <c r="N38" i="4"/>
  <c r="N219" i="4"/>
  <c r="N283" i="4"/>
  <c r="N35" i="4"/>
  <c r="N18" i="4"/>
  <c r="N37" i="4"/>
  <c r="N39" i="4"/>
  <c r="N133" i="4"/>
  <c r="N146" i="4"/>
  <c r="N143" i="4"/>
  <c r="N77" i="4"/>
  <c r="N58" i="4"/>
  <c r="N83" i="4"/>
  <c r="N65" i="4"/>
  <c r="N203" i="4"/>
  <c r="N215" i="4"/>
  <c r="N245" i="4"/>
  <c r="N246" i="4"/>
  <c r="N261" i="4"/>
  <c r="N301" i="4"/>
  <c r="N287" i="4"/>
  <c r="N308" i="4"/>
  <c r="N254" i="4"/>
  <c r="N31" i="4"/>
  <c r="N21" i="4"/>
  <c r="N262" i="4"/>
  <c r="N303" i="4"/>
  <c r="N95" i="4"/>
  <c r="N25" i="4"/>
  <c r="N27" i="4"/>
  <c r="N139" i="4"/>
  <c r="N84" i="4"/>
  <c r="N56" i="4"/>
  <c r="N104" i="4"/>
  <c r="N108" i="4"/>
  <c r="N182" i="4"/>
  <c r="N231" i="4"/>
  <c r="N127" i="4"/>
  <c r="N259" i="4"/>
  <c r="N282" i="4"/>
  <c r="N17" i="4"/>
  <c r="N49" i="4"/>
  <c r="N51" i="4"/>
  <c r="N54" i="4"/>
  <c r="N82" i="4"/>
  <c r="N123" i="4"/>
  <c r="N151" i="4"/>
  <c r="N227" i="4"/>
  <c r="N91" i="4"/>
  <c r="N135" i="4"/>
  <c r="N223" i="4"/>
  <c r="N319" i="4"/>
  <c r="N23" i="4"/>
  <c r="N70" i="4"/>
  <c r="N110" i="4"/>
  <c r="N214" i="4"/>
  <c r="N273" i="4"/>
  <c r="N286" i="4"/>
  <c r="N99" i="4"/>
  <c r="N24" i="4"/>
  <c r="N226" i="4"/>
  <c r="N294" i="4"/>
  <c r="N166" i="4"/>
  <c r="N102" i="4"/>
  <c r="N318" i="4"/>
  <c r="N255" i="4"/>
  <c r="N138" i="4"/>
  <c r="N202" i="4"/>
  <c r="N213" i="4"/>
  <c r="N300" i="4"/>
  <c r="N281" i="4"/>
  <c r="N94" i="4"/>
  <c r="N244" i="4"/>
  <c r="N122" i="4"/>
  <c r="N80" i="4"/>
  <c r="N252" i="4"/>
  <c r="N178" i="4"/>
  <c r="N33" i="4"/>
  <c r="N306" i="4"/>
  <c r="N73" i="4"/>
  <c r="N61" i="4"/>
  <c r="N270" i="4"/>
  <c r="N69" i="4"/>
  <c r="N14" i="4"/>
  <c r="N218" i="4"/>
  <c r="N63" i="4"/>
  <c r="N162" i="4"/>
  <c r="N222" i="4"/>
  <c r="N132" i="4"/>
  <c r="N242" i="4"/>
  <c r="N194" i="4"/>
  <c r="N142" i="4"/>
  <c r="N145" i="4"/>
  <c r="N150" i="4"/>
  <c r="N210" i="4"/>
  <c r="N174" i="4"/>
  <c r="N198" i="4"/>
  <c r="N158" i="4"/>
  <c r="N90" i="4"/>
  <c r="N107" i="4"/>
  <c r="N100" i="4"/>
  <c r="N189" i="4"/>
  <c r="N48" i="4"/>
  <c r="N126" i="4"/>
  <c r="N302" i="4"/>
  <c r="N311" i="4"/>
  <c r="N234" i="4"/>
  <c r="N233" i="4" s="1"/>
  <c r="N232" i="4" s="1"/>
  <c r="N206" i="4"/>
  <c r="N315" i="4"/>
  <c r="N181" i="4"/>
  <c r="N154" i="4"/>
  <c r="N134" i="4"/>
  <c r="N186" i="4"/>
  <c r="N44" i="4"/>
  <c r="N230" i="4"/>
  <c r="N60" i="4"/>
  <c r="N141" i="4"/>
  <c r="N125" i="4"/>
  <c r="N298" i="4"/>
  <c r="N101" i="4"/>
  <c r="N293" i="4"/>
  <c r="N212" i="4"/>
  <c r="N105" i="4"/>
  <c r="N193" i="4"/>
  <c r="N13" i="4"/>
  <c r="N144" i="4"/>
  <c r="N98" i="4"/>
  <c r="N314" i="4"/>
  <c r="N217" i="4"/>
  <c r="N299" i="4"/>
  <c r="N201" i="4"/>
  <c r="N285" i="4"/>
  <c r="N149" i="4"/>
  <c r="N32" i="4"/>
  <c r="N130" i="4"/>
  <c r="N157" i="4"/>
  <c r="N131" i="4"/>
  <c r="N221" i="4"/>
  <c r="N229" i="4"/>
  <c r="N177" i="4"/>
  <c r="N269" i="4"/>
  <c r="N165" i="4"/>
  <c r="N197" i="4"/>
  <c r="N93" i="4"/>
  <c r="N225" i="4"/>
  <c r="N253" i="4"/>
  <c r="N188" i="4"/>
  <c r="N280" i="4"/>
  <c r="N241" i="4"/>
  <c r="N205" i="4"/>
  <c r="N180" i="4"/>
  <c r="N209" i="4"/>
  <c r="N161" i="4"/>
  <c r="N310" i="4"/>
  <c r="N43" i="4"/>
  <c r="N185" i="4"/>
  <c r="N137" i="4"/>
  <c r="N153" i="4"/>
  <c r="N89" i="4"/>
  <c r="N173" i="4"/>
  <c r="N121" i="4"/>
  <c r="N250" i="4"/>
  <c r="N88" i="4"/>
  <c r="N297" i="4"/>
  <c r="N156" i="4"/>
  <c r="N278" i="4"/>
  <c r="N224" i="4"/>
  <c r="N204" i="4"/>
  <c r="N184" i="4"/>
  <c r="N152" i="4"/>
  <c r="N42" i="4"/>
  <c r="N164" i="4"/>
  <c r="N97" i="4"/>
  <c r="N228" i="4"/>
  <c r="N220" i="4"/>
  <c r="N136" i="4"/>
  <c r="N129" i="4"/>
  <c r="N92" i="4"/>
  <c r="N296" i="4"/>
  <c r="N120" i="4"/>
  <c r="N148" i="4"/>
  <c r="N284" i="4"/>
  <c r="N248" i="4"/>
  <c r="N251" i="4"/>
  <c r="N176" i="4"/>
  <c r="N208" i="4"/>
  <c r="N172" i="4"/>
  <c r="N12" i="4"/>
  <c r="N192" i="4"/>
  <c r="N268" i="4"/>
  <c r="N196" i="4"/>
  <c r="N140" i="4"/>
  <c r="N292" i="4"/>
  <c r="N124" i="4"/>
  <c r="N240" i="4"/>
  <c r="N216" i="4"/>
  <c r="N160" i="4"/>
  <c r="N200" i="4"/>
  <c r="N128" i="4"/>
  <c r="N267" i="4"/>
  <c r="N279" i="4"/>
  <c r="N290" i="4"/>
  <c r="N239" i="4"/>
  <c r="N249" i="4"/>
  <c r="N9" i="4"/>
  <c r="N291" i="4"/>
  <c r="N118" i="4"/>
  <c r="N11" i="4"/>
  <c r="N87" i="4"/>
  <c r="N41" i="4"/>
  <c r="N276" i="4"/>
  <c r="N119" i="4"/>
  <c r="N115" i="4"/>
  <c r="N117" i="4"/>
  <c r="Z322" i="4"/>
  <c r="AB322" i="4"/>
  <c r="N288" i="4"/>
  <c r="AC322" i="4"/>
  <c r="AA322" i="4"/>
  <c r="N114" i="4"/>
  <c r="I114" i="6" l="1"/>
  <c r="I106" i="6"/>
  <c r="I92" i="6"/>
  <c r="I80" i="6"/>
  <c r="I70" i="6"/>
  <c r="I61" i="6"/>
  <c r="I56" i="6"/>
  <c r="I53" i="6"/>
  <c r="I51" i="6"/>
  <c r="I49" i="6"/>
  <c r="I46" i="6"/>
  <c r="I41" i="6"/>
  <c r="I39" i="6"/>
  <c r="I37" i="6"/>
  <c r="I34" i="6"/>
  <c r="I32" i="6"/>
  <c r="I23" i="6"/>
  <c r="I21" i="6"/>
  <c r="I19" i="6"/>
  <c r="I17" i="6"/>
  <c r="I14" i="6"/>
  <c r="I105" i="6"/>
  <c r="I91" i="6"/>
  <c r="I68" i="6"/>
  <c r="I103" i="6"/>
  <c r="I79" i="6"/>
  <c r="I77" i="6"/>
  <c r="I75" i="6"/>
  <c r="I104" i="6"/>
  <c r="I90" i="6"/>
  <c r="I59" i="6"/>
  <c r="I40" i="6"/>
  <c r="I89" i="6"/>
  <c r="I78" i="6"/>
  <c r="I76" i="6"/>
  <c r="I12" i="6"/>
  <c r="I20" i="6"/>
  <c r="I13" i="6"/>
  <c r="I69" i="6"/>
  <c r="I67" i="6"/>
  <c r="I16" i="6"/>
  <c r="I33" i="6"/>
  <c r="I36" i="6"/>
  <c r="I15" i="6"/>
  <c r="I28" i="6"/>
  <c r="I45" i="6"/>
  <c r="I81" i="6"/>
  <c r="I98" i="6"/>
  <c r="I47" i="6"/>
  <c r="I62" i="6"/>
  <c r="I18" i="6"/>
  <c r="I52" i="6"/>
  <c r="I42" i="6"/>
  <c r="I38" i="6"/>
  <c r="I83" i="6"/>
  <c r="I35" i="6"/>
  <c r="I74" i="6"/>
  <c r="I31" i="6"/>
  <c r="I55" i="6"/>
  <c r="I43" i="6"/>
  <c r="I112" i="6"/>
  <c r="I88" i="6"/>
  <c r="I73" i="6"/>
  <c r="I57" i="6"/>
  <c r="I54" i="6"/>
  <c r="I22" i="6"/>
  <c r="I50" i="6"/>
  <c r="I87" i="6"/>
  <c r="I27" i="6"/>
  <c r="I60" i="6"/>
  <c r="I58" i="6"/>
  <c r="I30" i="6"/>
  <c r="I11" i="6"/>
  <c r="I113" i="6"/>
  <c r="I48" i="6"/>
  <c r="I8" i="6"/>
  <c r="I72" i="6"/>
  <c r="I111" i="6"/>
  <c r="I97" i="6"/>
  <c r="I26" i="6"/>
  <c r="I86" i="6"/>
  <c r="I85" i="6"/>
  <c r="I44" i="6"/>
  <c r="I71" i="6"/>
  <c r="I10" i="6"/>
  <c r="I110" i="6"/>
  <c r="I109" i="6"/>
  <c r="I25" i="6"/>
  <c r="I96" i="6"/>
  <c r="I9" i="6"/>
  <c r="I24" i="6"/>
  <c r="I108" i="6"/>
  <c r="I66" i="6"/>
  <c r="I84" i="6"/>
  <c r="I107" i="6"/>
  <c r="I95" i="6"/>
  <c r="I29" i="6"/>
  <c r="I101" i="6"/>
  <c r="I94" i="6"/>
  <c r="I65" i="6"/>
  <c r="I102" i="6"/>
  <c r="I82" i="6"/>
  <c r="I100" i="6"/>
  <c r="I93" i="6"/>
  <c r="I64" i="6"/>
  <c r="I99" i="6"/>
  <c r="I63" i="6"/>
  <c r="K115" i="6"/>
  <c r="N322" i="4"/>
  <c r="I115" i="6" l="1"/>
</calcChain>
</file>

<file path=xl/sharedStrings.xml><?xml version="1.0" encoding="utf-8"?>
<sst xmlns="http://schemas.openxmlformats.org/spreadsheetml/2006/main" count="5746" uniqueCount="560">
  <si>
    <t>INFORME  DE EJECUCIÓN DEL PRESUPUESTO DE GASTOS</t>
  </si>
  <si>
    <t xml:space="preserve"> VIGENCIA ACTUAL</t>
  </si>
  <si>
    <t>PERIODO DEL 1/01/2025 AL 31/01/2025</t>
  </si>
  <si>
    <t xml:space="preserve">SECCION:        2413 </t>
  </si>
  <si>
    <t>UNIDAD EJECUTORA:</t>
  </si>
  <si>
    <t>00</t>
  </si>
  <si>
    <t>Código Presupuestal</t>
  </si>
  <si>
    <t>Fuente de 
Financiación</t>
  </si>
  <si>
    <t>Recurso</t>
  </si>
  <si>
    <t>Situado</t>
  </si>
  <si>
    <t>Denominación del Rubro</t>
  </si>
  <si>
    <t>Apropiación Inicial
(1)</t>
  </si>
  <si>
    <t>Modificaciones Presupuestales (2)</t>
  </si>
  <si>
    <t>Apropiación Vigente
(3) = (1) + (2)</t>
  </si>
  <si>
    <t>% Participación en el total
(4)</t>
  </si>
  <si>
    <t>Apropiación Condicionada o Bloqueada
(5)</t>
  </si>
  <si>
    <t>Certificados Acumulados
(6)</t>
  </si>
  <si>
    <t>Apropiación Disponible
(7) =  (3) - (6)</t>
  </si>
  <si>
    <t>Compromisos
Acumulados
(8)</t>
  </si>
  <si>
    <t>Apropiación Vigente sin comprometer
(9) = (3) - (8)</t>
  </si>
  <si>
    <t>Certificados de Disponibilidad Presupuestal sin comprometer
(10) = (8) - (6)</t>
  </si>
  <si>
    <t>Obligaciones
Acumuladas
(11)</t>
  </si>
  <si>
    <t>Compromisos sin obligar
(12) = (8) - (11)</t>
  </si>
  <si>
    <t>Pagos
Acumulados
(13)</t>
  </si>
  <si>
    <t>Obligaciones sin pago
(14) = (11) - (13)</t>
  </si>
  <si>
    <t>Porcentajes de ejecución</t>
  </si>
  <si>
    <t>Adiciones
(a)</t>
  </si>
  <si>
    <t>Reducciones
(b)</t>
  </si>
  <si>
    <t>Aplazamiento
( c )</t>
  </si>
  <si>
    <t>Créditos
(d)</t>
  </si>
  <si>
    <t>Contracréditos
(e)</t>
  </si>
  <si>
    <t>Total Modificaciones Presupuestales
( f) = (a)-(b)-( c) +(d)-( e)</t>
  </si>
  <si>
    <t>Comp, /Aprop, Vig,
(15)=(8)/(3)</t>
  </si>
  <si>
    <t>Oblig,/Aprop,
(16)=(11) / (3)</t>
  </si>
  <si>
    <t>Pagos/Aprop,
(17)=(13) / (3)</t>
  </si>
  <si>
    <t>Oblig,,/Comp,
(18)=(11)/(8)</t>
  </si>
  <si>
    <t>Pagos /Oblig,
(19)=(13) / (11)</t>
  </si>
  <si>
    <t>A</t>
  </si>
  <si>
    <t>NACIÓN</t>
  </si>
  <si>
    <t>CSF</t>
  </si>
  <si>
    <t>FUNCIONAMIENTO</t>
  </si>
  <si>
    <t>PROPIOS</t>
  </si>
  <si>
    <t>A-01</t>
  </si>
  <si>
    <t>GASTOS DE PERSONAL</t>
  </si>
  <si>
    <t>A-01-01</t>
  </si>
  <si>
    <t>PLANTA DE PERSONAL PERMANENTE</t>
  </si>
  <si>
    <t>A-01-01-01</t>
  </si>
  <si>
    <t>SALARIO</t>
  </si>
  <si>
    <t>A-01-01-01-001</t>
  </si>
  <si>
    <t>FACTORES SALARIALES COMUNES</t>
  </si>
  <si>
    <t>A-01-01-01-001-001</t>
  </si>
  <si>
    <t>SUELDO BÁSICO</t>
  </si>
  <si>
    <t>A-01-01-01-001-003</t>
  </si>
  <si>
    <t>PRIMA TÉCNICA SALARIAL</t>
  </si>
  <si>
    <t>A-01-01-01-001-004</t>
  </si>
  <si>
    <t>SUBSIDIO DE ALIMENTACIÓN</t>
  </si>
  <si>
    <t>A-01-01-01-001-005</t>
  </si>
  <si>
    <t>AUXILIO DE TRANSPORTE</t>
  </si>
  <si>
    <t>A-01-01-01-001-006</t>
  </si>
  <si>
    <t>PRIMA DE SERVICIO</t>
  </si>
  <si>
    <t>A-01-01-01-001-007</t>
  </si>
  <si>
    <t>BONIFICACIÓN POR SERVICIOS PRESTADOS</t>
  </si>
  <si>
    <t>A-01-01-01-001-008</t>
  </si>
  <si>
    <t>HORAS EXTRAS DOMINICALES FESTIVOS Y RECARGOS</t>
  </si>
  <si>
    <t>A-01-01-01-001-009</t>
  </si>
  <si>
    <t>PRIMA DE NAVIDAD</t>
  </si>
  <si>
    <t>A-01-01-01-001-010</t>
  </si>
  <si>
    <t>PRIMA DE VACACIONES</t>
  </si>
  <si>
    <t>A-01-01-02</t>
  </si>
  <si>
    <t>CONTRIBUCIONES INHERENTES A LA NÓMINA</t>
  </si>
  <si>
    <t>A-01-01-02-001</t>
  </si>
  <si>
    <t>APORTES A LA SEGURIDAD SOCIAL EN PENSIONES</t>
  </si>
  <si>
    <t>A-01-01-02-002</t>
  </si>
  <si>
    <t>APORTES A LA SEGURIDAD SOCIAL EN SALUD</t>
  </si>
  <si>
    <t>A-01-01-02-003</t>
  </si>
  <si>
    <t>AUXILIO DE CESANTÍAS</t>
  </si>
  <si>
    <t>A-01-01-02-004</t>
  </si>
  <si>
    <t>APORTES A CAJAS DE COMPENSACIÓN FAMILIAR</t>
  </si>
  <si>
    <t>A-01-01-02-005</t>
  </si>
  <si>
    <t>APORTES GENERALES AL SISTEMA DE RIESGOS LABORALES</t>
  </si>
  <si>
    <t>A-01-01-02-006</t>
  </si>
  <si>
    <t>APORTES AL ICBF</t>
  </si>
  <si>
    <t>A-01-01-02-007</t>
  </si>
  <si>
    <t>APORTES AL SENA</t>
  </si>
  <si>
    <t>A-01-01-03</t>
  </si>
  <si>
    <t>REMUNERACIONES NO CONSTITUTIVAS DE FACTOR SALARIAL</t>
  </si>
  <si>
    <t>A-01-01-03-001</t>
  </si>
  <si>
    <t>PRESTACIONES SOCIALES SEGÚN DEFINICIÓN LEGAL</t>
  </si>
  <si>
    <t>A-01-01-03-001-001</t>
  </si>
  <si>
    <t>VACACIONES</t>
  </si>
  <si>
    <t>A-01-01-03-001-002</t>
  </si>
  <si>
    <t>INDEMNIZACIÓN POR VACACIONES</t>
  </si>
  <si>
    <t>A-01-01-03-001-003</t>
  </si>
  <si>
    <t>BONIFICACIÓN ESPECIAL DE RECREACIÓN</t>
  </si>
  <si>
    <t>A-01-01-03-002</t>
  </si>
  <si>
    <t>PRIMA TÉCNICA NO SALARIAL</t>
  </si>
  <si>
    <t>A-01-01-03-030</t>
  </si>
  <si>
    <t>BONIFICACIÓN DE DIRECCIÓN</t>
  </si>
  <si>
    <t>A-01-01-04</t>
  </si>
  <si>
    <t>OTROS GASTOS DE PERSONAL - DISTRIBUCIÓN PREVIO CONCEPTO DGPPN</t>
  </si>
  <si>
    <t>A-02</t>
  </si>
  <si>
    <t>ADQUISICIÓN DE BIENES  Y SERVICIOS</t>
  </si>
  <si>
    <t>A-02-02</t>
  </si>
  <si>
    <t>ADQUISICIONES DIFERENTES DE ACTIVOS</t>
  </si>
  <si>
    <t>A-02-02-01</t>
  </si>
  <si>
    <t>MATERIALES Y SUMINISTROS</t>
  </si>
  <si>
    <t>A-02-02-01-002</t>
  </si>
  <si>
    <t>PRODUCTOS ALIMENTICIOS BEBIDAS Y TABACO; TEXTILES PRENDAS DE VESTIR Y PRODUCTOS DE CUERO</t>
  </si>
  <si>
    <t>A-02-02-01-002-003</t>
  </si>
  <si>
    <t>PRODUCTOS DE MOLINERÍA, ALMIDONES Y PRODUCTOS DERIVADOS DEL ALMIDÓN; OTROS PRODUCTOS ALIMENTICIOS</t>
  </si>
  <si>
    <t>A-02-02-01-002-007</t>
  </si>
  <si>
    <t>ARTÍCULOS TEXTILES (EXCEPTO PRENDAS DE VESTIR)</t>
  </si>
  <si>
    <t>A-02-02-01-002-008</t>
  </si>
  <si>
    <t>DOTACIÓN (PRENDAS DE VESTIR Y CALZADO)</t>
  </si>
  <si>
    <t>A-02-02-01-003</t>
  </si>
  <si>
    <t>OTROS BIENES TRANSPORTABLES (EXCEPTO PRODUCTOS METÁLICOS MAQUINARIA Y EQUIPO)</t>
  </si>
  <si>
    <t>A-02-02-01-003-002</t>
  </si>
  <si>
    <t>PASTA O PULPA PAPEL Y PRODUCTOS DE PAPEL; IMPRESOS Y ARTÍCULOS SIMILARES</t>
  </si>
  <si>
    <t>A-02-02-01-003-003</t>
  </si>
  <si>
    <t>PRODUCTOS DE HORNOS DE COQUE; PRODUCTOS DE REFINACIÓN DE PETRÓLEO Y COMBUSTIBLE NUCLEAR</t>
  </si>
  <si>
    <t>A-02-02-01-003-005</t>
  </si>
  <si>
    <t>OTROS PRODUCTOS QUÍMICOS; FIBRAS ARTIFICIALES (O FIBRAS INDUSTRIALES HECHAS POR EL HOMBRE)</t>
  </si>
  <si>
    <t>A-02-02-01-003-006</t>
  </si>
  <si>
    <t>PRODUCTOS DE CAUCHO Y PLÁSTICO</t>
  </si>
  <si>
    <t>A-02-02-01-003-007</t>
  </si>
  <si>
    <t>VIDRIO Y PRODUCTOS DE VIDRIO Y OTROS PRODUCTOS NO METÁLICOS N.C.P.</t>
  </si>
  <si>
    <t>A-02-02-01-003-008</t>
  </si>
  <si>
    <t>OTROS BIENES TRANSPORTABLES N.C.P.</t>
  </si>
  <si>
    <t>A-02-02-01-004</t>
  </si>
  <si>
    <t>PRODUCTOS METÁLICOS Y PAQUETES DE SOFTWARE</t>
  </si>
  <si>
    <t>A-02-02-01-004-002</t>
  </si>
  <si>
    <t>PRODUCTOS METÁLICOS ELABORADOS (EXCEPTO MAQUINARIA Y EQUIPO)</t>
  </si>
  <si>
    <t>A-02-02-01-004-003</t>
  </si>
  <si>
    <t>MAQUINARIA PARA USO GENERAL</t>
  </si>
  <si>
    <t>A-02-02-01-004-006</t>
  </si>
  <si>
    <t>MAQUINARIA Y APARATOS ELÉCTRICOS</t>
  </si>
  <si>
    <t>A-02-02-01-004-007</t>
  </si>
  <si>
    <t>EQUIPO Y APARATOS DE RADIO, TELEVISIÓN Y COMUNICACIONES</t>
  </si>
  <si>
    <t>A-02-02-02</t>
  </si>
  <si>
    <t>ADQUISICIÓN DE SERVICIOS</t>
  </si>
  <si>
    <t>A-02-02-02-005</t>
  </si>
  <si>
    <t>SERVICIOS DE LA CONSTRUCCIÓN</t>
  </si>
  <si>
    <t>A-02-02-02-005-004</t>
  </si>
  <si>
    <t>SERVICIOS DE CONSTRUCCIÓN</t>
  </si>
  <si>
    <t>A-02-02-02-006</t>
  </si>
  <si>
    <t>COMERCIO Y DISTRIBUCIÓN; ALOJAMIENTO; SERVICIOS DE SUMINISTRO DE COMIDAS Y BEBIDAS; SERVICIOS DE TRANSPORTE; Y SERVICIOS DE DISTRIBUCIÓN DE ELECTRICIDAD, GAS Y AGUA</t>
  </si>
  <si>
    <t>A-02-02-02-006-003</t>
  </si>
  <si>
    <t>ALOJAMIENTO; SERVICIOS DE SUMINISTROS DE COMIDAS Y BEBIDAS</t>
  </si>
  <si>
    <t>A-02-02-02-006-005</t>
  </si>
  <si>
    <t>SERVICIOS DE TRANSPORTE DE CARGA</t>
  </si>
  <si>
    <t>A-02-02-02-006-007</t>
  </si>
  <si>
    <t>SERVICIOS DE APOYO AL TRANSPORTE</t>
  </si>
  <si>
    <t>A-02-02-02-006-008</t>
  </si>
  <si>
    <t>SERVICIOS POSTALES Y DE MENSAJERÍA</t>
  </si>
  <si>
    <t>A-02-02-02-006-009</t>
  </si>
  <si>
    <t>SERVICIOS DE DISTRIBUCIÓN DE ELECTRICIDAD GAS Y AGUA (POR CUENTA PROPIA)</t>
  </si>
  <si>
    <t>A-02-02-02-007</t>
  </si>
  <si>
    <t>SERVICIOS FINANCIEROS Y SERVICIOS CONEXOS, SERVICIOS INMOBILIARIOS Y SERVICIOS DE ARRENDAMIENTO Y LEASING</t>
  </si>
  <si>
    <t>A-02-02-02-007-001</t>
  </si>
  <si>
    <t>SERVICIOS FINANCIEROS Y SERVICIOS CONEXOS</t>
  </si>
  <si>
    <t>A-02-02-02-007-002</t>
  </si>
  <si>
    <t>SERVICIOS INMOBILIARIOS</t>
  </si>
  <si>
    <t>A-02-02-02-007-003</t>
  </si>
  <si>
    <t>SERVICIOS DE ARRENDAMIENTO O ALQUILER SIN OPERARIO</t>
  </si>
  <si>
    <t>A-02-02-02-008</t>
  </si>
  <si>
    <t>SERVICIOS PRESTADOS A LAS EMPRESAS Y SERVICIOS DE PRODUCCIÓN</t>
  </si>
  <si>
    <t>A-02-02-02-008-002</t>
  </si>
  <si>
    <t>SERVICIOS JURÍDICOS Y CONTABLES</t>
  </si>
  <si>
    <t>A-02-02-02-008-003</t>
  </si>
  <si>
    <t>SERVICIOS PROFESIONALES, CIENTÍFICOS Y TÉCNICOS (EXCEPTO LOS SERVICIOS DE INVESTIGACION, URBANISMO, JURÍDICOS Y DE CONTABILIDAD)</t>
  </si>
  <si>
    <t>A-02-02-02-008-004</t>
  </si>
  <si>
    <t>SERVICIOS DE TELECOMUNICACIONES TRANSMISIÓN Y SUMINISTRO DE INFORMACIÓN</t>
  </si>
  <si>
    <t>A-02-02-02-008-005</t>
  </si>
  <si>
    <t>SERVICIOS DE SOPORTE</t>
  </si>
  <si>
    <t>A-02-02-02-008-007</t>
  </si>
  <si>
    <t>SERVICIOS DE MANTENIMIENTO REPARACIÓN E INSTALACIÓN (EXCEPTO SERVICIOS DE CONSTRUCCIÓN)</t>
  </si>
  <si>
    <t>A-02-02-02-008-009</t>
  </si>
  <si>
    <t>OTROS SERVICIOS DE FABRICACIÓN; SERVICIOS DE EDICIÓN IMPRESIÓN Y REPRODUCCIÓN; SERVICIOS DE RECUPERACIÓN DE MATERIALES</t>
  </si>
  <si>
    <t>A-02-02-02-009</t>
  </si>
  <si>
    <t>SERVICIOS PARA LA COMUNIDAD SOCIALES Y PERSONALES</t>
  </si>
  <si>
    <t>A-02-02-02-009-002</t>
  </si>
  <si>
    <t>SERVICIOS DE EDUCACIÓN</t>
  </si>
  <si>
    <t>A-02-02-02-009-003</t>
  </si>
  <si>
    <t>SERVICIOS PARA EL CUIDADO DE LA SALUD HUMANA Y SERVICIOS SOCIALES</t>
  </si>
  <si>
    <t>A-02-02-02-009-004</t>
  </si>
  <si>
    <t>SERVICIOS DE ALCANTARILLADO RECOLECCIÓN TRATAMIENTO Y DISPOSICIÓN DE DESECHOS Y OTROS SERVICIOS DE SANEAMIENTO AMBIENTAL</t>
  </si>
  <si>
    <t>A-02-02-02-009-006</t>
  </si>
  <si>
    <t>SERVICIOS RECREATIVOS, CULTURALES Y DEPORTIVOS</t>
  </si>
  <si>
    <t>A-02-02-02-009-007</t>
  </si>
  <si>
    <t>OTROS SERVICIOS</t>
  </si>
  <si>
    <t>A-02-02-02-010</t>
  </si>
  <si>
    <t>VIÁTICOS DE LOS FUNCIONARIOS EN COMISIÓN</t>
  </si>
  <si>
    <t>A-03</t>
  </si>
  <si>
    <t>TRANSFERENCIAS CORRIENTES</t>
  </si>
  <si>
    <t>A-03-03</t>
  </si>
  <si>
    <t>A ENTIDADES DEL GOBIERNO</t>
  </si>
  <si>
    <t>A-03-03-01</t>
  </si>
  <si>
    <t>A ÓRGANOS DEL PGN</t>
  </si>
  <si>
    <t>A-03-03-01-999</t>
  </si>
  <si>
    <t>OTRAS TRANSFERENCIAS - DISTRIBUCIÓN PREVIO CONCEPTO DGPPN</t>
  </si>
  <si>
    <t>A-03-04</t>
  </si>
  <si>
    <t>PRESTACIONES PARA CUBRIR RIESGOS SOCIALES</t>
  </si>
  <si>
    <t>A-03-04-02</t>
  </si>
  <si>
    <t>PRESTACIONES SOCIALES RELACIONADAS CON EL EMPLEO</t>
  </si>
  <si>
    <t>A-03-04-02-012</t>
  </si>
  <si>
    <t>INCAPACIDADES Y LICENCIAS DE MATERNIDAD Y PATERNIDAD (NO DE PENSIONES)</t>
  </si>
  <si>
    <t>A-03-04-02-012-001</t>
  </si>
  <si>
    <t>INCAPACIDADES (NO DE PENSIONES)</t>
  </si>
  <si>
    <t>A-03-04-02-012-002</t>
  </si>
  <si>
    <t>LICENCIAS DE MATERNIDAD Y PATERNIDAD (NO DE PENSIONES)</t>
  </si>
  <si>
    <t>A-03-10</t>
  </si>
  <si>
    <t>SENTENCIAS Y CONCILIACIONES</t>
  </si>
  <si>
    <t>A-03-10-01</t>
  </si>
  <si>
    <t>FALLOS NACIONALES</t>
  </si>
  <si>
    <t>A-03-10-01-001</t>
  </si>
  <si>
    <t>SENTENCIAS</t>
  </si>
  <si>
    <t>A-03-10-01-003</t>
  </si>
  <si>
    <t>LAUDOS ARBITRALES</t>
  </si>
  <si>
    <t>A-08</t>
  </si>
  <si>
    <t>GASTOS POR TRIBUTOS MULTAS SANCIONES E INTERESES DE MORA</t>
  </si>
  <si>
    <t>A-08-04</t>
  </si>
  <si>
    <t>CONTRIBUCIONES</t>
  </si>
  <si>
    <t>A-08-04-01</t>
  </si>
  <si>
    <t>CUOTA DE FISCALIZACIÓN Y AUDITAJE</t>
  </si>
  <si>
    <t>B</t>
  </si>
  <si>
    <t>SSF</t>
  </si>
  <si>
    <t>SERVICIO DE LA DEUDA PÚBLICA</t>
  </si>
  <si>
    <t>B-10</t>
  </si>
  <si>
    <t>SERVICIO DE LA DEUDA PÚBLICA INTERNA</t>
  </si>
  <si>
    <t>B-10-01</t>
  </si>
  <si>
    <t>PRINCIPAL</t>
  </si>
  <si>
    <t>B-10-01-02</t>
  </si>
  <si>
    <t>PRÉSTAMOS</t>
  </si>
  <si>
    <t>B-10-01-02-001</t>
  </si>
  <si>
    <t>B-10-04</t>
  </si>
  <si>
    <t>FONDO DE CONTINGENCIAS</t>
  </si>
  <si>
    <t>B-10-04-01</t>
  </si>
  <si>
    <t>APORTES AL FONDO DE CONTINGENCIAS</t>
  </si>
  <si>
    <t>C</t>
  </si>
  <si>
    <t>INVERSIÓN</t>
  </si>
  <si>
    <t>C-2401</t>
  </si>
  <si>
    <t>INFRAESTRUCTURA RED VIAL PRIMARIA</t>
  </si>
  <si>
    <t>C-2401-0600</t>
  </si>
  <si>
    <t>INTERSUBSECTORIAL TRANSPORTE</t>
  </si>
  <si>
    <t>C-2401-0600-38</t>
  </si>
  <si>
    <t xml:space="preserve">MEJORAMIENTO APOYO ESTATAL PROYECTO DE CONCESIÓN RUTA DEL SOL SECTOR III   CESAR BOLÍVAR MAGDALENA </t>
  </si>
  <si>
    <t>C-2401-0600-38-51102D</t>
  </si>
  <si>
    <t>5. CONVERGENCIA REGIONAL / D. 
INTEGRACIÓN DE TERRITORIOS BAJO EL 
PRINCIPIO DE LA CONECTIVIDAD FÍSICA Y 
LA MULTIMODALIDAD</t>
  </si>
  <si>
    <t>C-2401-0600-38-51102D-2401070</t>
  </si>
  <si>
    <t>VÍA PRIMARIA CONCESIONADA</t>
  </si>
  <si>
    <t>C-2401-0600-38-51102D-2401070-02</t>
  </si>
  <si>
    <t>ADQUISICIÓN DE BIENES Y SERVICIOS</t>
  </si>
  <si>
    <t>C-2401-0600-54</t>
  </si>
  <si>
    <t>MEJORAMIENTO DE LA CONCESIÓN ARMENIA PEREIRA MANIZALES  RISARALDA CALDAS QUINDIO VALLE DEL CAUCA</t>
  </si>
  <si>
    <t>C-2401-0600-54-51102D</t>
  </si>
  <si>
    <t>C-2401-0600-54-51102D-2401070</t>
  </si>
  <si>
    <t>C-2401-0600-54-51102D-2401070-02</t>
  </si>
  <si>
    <t>C-2401-0600-59</t>
  </si>
  <si>
    <t>MEJORAMIENTO CONSTRUCCIÓN REHABILITACIÓN MANTENIMIENTO Y OPERACIÓN DEL CORREDOR VIAL PAMPLONA - CUCÚTA DEPARTAMENTO DE   NORTE DE SANTANDER</t>
  </si>
  <si>
    <t>C-2401-0600-59-51102D</t>
  </si>
  <si>
    <t>C-2401-0600-59-51102D-2401074</t>
  </si>
  <si>
    <t>VÍA PRIMARIA INTERVENIDA Y EN OPERACIÓN</t>
  </si>
  <si>
    <t>C-2401-0600-59-51102D-2401074-02</t>
  </si>
  <si>
    <t>C-2401-0600-60</t>
  </si>
  <si>
    <t>MEJORAMIENTO  CONSTRUCCIÓN REHABILITACIÓN MANTENIMIENTO  Y OPERACIÓN DEL CORREDOR BUCARAMANGA BARRANCABERMEJA YONDÓ EN LOS DEPARTAMENTOS DE   ANTIOQUIA SANTANDER</t>
  </si>
  <si>
    <t>C-2401-0600-60-51102D</t>
  </si>
  <si>
    <t>C-2401-0600-60-51102D-2401074</t>
  </si>
  <si>
    <t>C-2401-0600-60-51102D-2401074-02</t>
  </si>
  <si>
    <t>C-2401-0600-61</t>
  </si>
  <si>
    <t>CONSTRUCCIÓN OPERACIÓN Y MANTENIMIENTO DE LA CONCESIÓN AUTOPISTA CONEXIÓN PACIFICO 1 - AUTOPISTAS PARA LA PROSPERIDAD ANTIOQUIA</t>
  </si>
  <si>
    <t>C-2401-0600-61-51102D</t>
  </si>
  <si>
    <t>C-2401-0600-61-51102D-2401074</t>
  </si>
  <si>
    <t>C-2401-0600-61-51102D-2401074-02</t>
  </si>
  <si>
    <t>C-2401-0600-62</t>
  </si>
  <si>
    <t>REHABILITACIÓN CONSTRUCCIÓN MEJORAMIENTO OPERACIÓN Y MANTENIMIENTO DE LA CONCESIÓN AUTOPISTA AL RIO MAGDALENA 2 DEPARTAMENTOS DE ANTIOQUIA SANTANDER</t>
  </si>
  <si>
    <t>C-2401-0600-62-51102D</t>
  </si>
  <si>
    <t>C-2401-0600-62-51102D-2401074</t>
  </si>
  <si>
    <t>C-2401-0600-62-51102D-2401074-02</t>
  </si>
  <si>
    <t>C-2401-0600-63</t>
  </si>
  <si>
    <t>MEJORAMIENTO REHABILITACIÓN CONSTRUCCIÓN MANTENIMIENTO Y OPERACIÓN DEL CORREDOR SANTANA - MOCOA - NEIVA DEPARTAMENTOS DE  HUILA PUTUMAYO CAUCA</t>
  </si>
  <si>
    <t>C-2401-0600-63-51102D</t>
  </si>
  <si>
    <t>C-2401-0600-63-51102D-2401074</t>
  </si>
  <si>
    <t>C-2401-0600-63-51102D-2401074-02</t>
  </si>
  <si>
    <t>C-2401-0600-64</t>
  </si>
  <si>
    <t>MEJORAMIENTO REHABILITACIÓN CONSTRUCCIÓN  MANTENIMIENTO  Y OPERACIÓN DEL CORREDOR POPAYAN - SANTANDER DE QUILICHAO EN EL DEPARTAMENTO DEL     CAUCA</t>
  </si>
  <si>
    <t>C-2401-0600-64-51102D</t>
  </si>
  <si>
    <t>C-2401-0600-64-51102D-2401074</t>
  </si>
  <si>
    <t>C-2401-0600-64-51102D-2401074-02</t>
  </si>
  <si>
    <t>C-2401-0600-65</t>
  </si>
  <si>
    <t>MEJORAMIENTO CONSTRUCCIÓN MANTENIMIENTO Y OPERACIÓN DEL CORREDOR CONEXIÓN NORTE AUTOPISTAS PARA LA PROSPERIDAD   ANTIOQUIA</t>
  </si>
  <si>
    <t>C-2401-0600-65-51102D</t>
  </si>
  <si>
    <t>C-2401-0600-65-51102D-2401074</t>
  </si>
  <si>
    <t>C-2401-0600-65-51102D-2401074-02</t>
  </si>
  <si>
    <t>C-2401-0600-66</t>
  </si>
  <si>
    <t>CONTROL Y SEGUIMIENTO A LA OPERACIÓN DE LAS VÍAS PRIMARIAS CONCESIONADAS  NACIONAL</t>
  </si>
  <si>
    <t>C-2401-0600-66-51102D</t>
  </si>
  <si>
    <t>C-2401-0600-66-51102D-2401075</t>
  </si>
  <si>
    <t>DOCUMENTOS DE APOYO TÉCNICO PARA EL DESARROLLO DE INTERVENCIONES EN INFRAESTRUCTURA VIAL</t>
  </si>
  <si>
    <t>C-2401-0600-66-51102D-2401075-02</t>
  </si>
  <si>
    <t>C-2401-0600-67</t>
  </si>
  <si>
    <t>MEJORAMIENTO CONSTRUCCIÓN REHABILITACIÓN Y MANTENIMIENTO DEL CORREDOR VILLAVICENCIO - YOPAL DEPARTAMENTOS DEL   META CASANARE</t>
  </si>
  <si>
    <t>C-2401-0600-67-51102D</t>
  </si>
  <si>
    <t>C-2401-0600-67-51102D-2401074</t>
  </si>
  <si>
    <t>C-2401-0600-67-51102D-2401074-02</t>
  </si>
  <si>
    <t>C-2401-0600-68</t>
  </si>
  <si>
    <t>CONSTRUCCIÓN OPERACIÓN Y MANTENIMIENTO DE LA VÍA MULALO - LOBOGUERRERO DEPARTAMENTO DEL VALLE DEL CAUCA</t>
  </si>
  <si>
    <t>C-2401-0600-68-51102D</t>
  </si>
  <si>
    <t>C-2401-0600-68-51102D-2401074</t>
  </si>
  <si>
    <t>C-2401-0600-68-51102D-2401074-02</t>
  </si>
  <si>
    <t>C-2401-0600-69</t>
  </si>
  <si>
    <t>MEJORAMIENTO REHABILITACIÓN CONSTRUCCIÓN MANTENIMIENTO Y OPERACIÓN DEL CORREDOR BUCARAMANGA PAMPLONA NORTE DE SANTANDER</t>
  </si>
  <si>
    <t>C-2401-0600-69-51102D</t>
  </si>
  <si>
    <t>5. CONVERGENCIA REGIONAL / D. INTEGRACIÓN DE TERRITORIOS BAJO EL PRINCIPIO DE LA CONECTIVIDAD FÍSICA Y LA MULTIMODALIDAD - [PREVIO CONCEPTO  DNP]</t>
  </si>
  <si>
    <t>C-2401-0600-69-51102D-2401074</t>
  </si>
  <si>
    <t>C-2401-0600-69-51102D-2401074-02</t>
  </si>
  <si>
    <t>C-2401-0600-70</t>
  </si>
  <si>
    <t>MEJORAMIENTO REHABILITACIÓN MANTENIMIENTO Y OPERACIÓN DEL CORREDOR TRANSVERSAL DEL SISGA DEPARTAMENTOS DE BOYACÁ CUNDINAMARCA CASANARE</t>
  </si>
  <si>
    <t>C-2401-0600-70-51102D</t>
  </si>
  <si>
    <t>C-2401-0600-70-51102D-2401074</t>
  </si>
  <si>
    <t>C-2401-0600-70-51102D-2401074-02</t>
  </si>
  <si>
    <t>C-2401-0600-71</t>
  </si>
  <si>
    <t>REHABILITACIÓN MEJORAMIENTO CONSTRUCCIÓN MANTENIMIENTO Y OPERACIÓN DEL CORREDOR CARTAGENA - BARRANQUILLA Y CIRCUNVALAR DE LA PROSPERIDAD DEPARTAMENTOS DE   ATLÁNTICO BOLÍVAR</t>
  </si>
  <si>
    <t>C-2401-0600-71-51102D</t>
  </si>
  <si>
    <t>C-2401-0600-71-51102D-2401074</t>
  </si>
  <si>
    <t>C-2401-0600-71-51102D-2401074-02</t>
  </si>
  <si>
    <t>C-2401-0600-72</t>
  </si>
  <si>
    <t>MEJORAMIENTO CONSTRUCCIÓN OPERACIÓN Y MANTENIMIENTO DE LA CONCESIÓN AUTOPISTA CONEXIÓN PACIFICO 2 ANTIOQUIA</t>
  </si>
  <si>
    <t>C-2401-0600-72-51102D</t>
  </si>
  <si>
    <t>C-2401-0600-72-51102D-2401074</t>
  </si>
  <si>
    <t>C-2401-0600-72-51102D-2401074-02</t>
  </si>
  <si>
    <t>C-2401-0600-73</t>
  </si>
  <si>
    <t>MEJORAMIENTO  CONSTRUCCIÓN OPERACIÓN Y MANTENIMIENTO DE LA AUTOPISTA CONEXIÓN PACIFICO 3  AUTOPISTAS PARA LA PROSPERIDAD   ANTIOQUIA</t>
  </si>
  <si>
    <t>C-2401-0600-73-51102D</t>
  </si>
  <si>
    <t>C-2401-0600-73-51102D-2401074</t>
  </si>
  <si>
    <t>C-2401-0600-73-51102D-2401074-02</t>
  </si>
  <si>
    <t>C-2401-0600-74</t>
  </si>
  <si>
    <t>MEJORAMIENTO REHABILITACIÓN CONSTRUCCIÓN MANTENIMIENTO Y OPERACIÓN DEL CORREDOR RUMICHACA - PASTO EN EL DEPARTAMENTO DE    NARIÑO</t>
  </si>
  <si>
    <t>C-2401-0600-74-51102D</t>
  </si>
  <si>
    <t>C-2401-0600-74-51102D-2401074</t>
  </si>
  <si>
    <t>C-2401-0600-74-51102D-2401074-02</t>
  </si>
  <si>
    <t>C-2401-0600-75</t>
  </si>
  <si>
    <t>REHABILITACIÓN MEJORAMIENTO OPERACIÓN Y MANTENIMIENTO DEL CORREDOR PERIMETRAL DE CUNDINAMARCA CENTRO ORIENTE   CUNDINAMARCA</t>
  </si>
  <si>
    <t>C-2401-0600-75-51102D</t>
  </si>
  <si>
    <t>C-2401-0600-75-51102D-2401074</t>
  </si>
  <si>
    <t>C-2401-0600-75-51102D-2401074-02</t>
  </si>
  <si>
    <t>C-2401-0600-76</t>
  </si>
  <si>
    <t>MEJORAMIENTO CONSTRUCCIÓN REHABILITACIÓN OPERACIÓN Y MANTENIMIENTO DE LA CONCESIÓN AUTOPISTA AL MAR 2   ANTIOQUIA</t>
  </si>
  <si>
    <t>C-2401-0600-76-51102D</t>
  </si>
  <si>
    <t>C-2401-0600-76-51102D-2401074</t>
  </si>
  <si>
    <t>C-2401-0600-76-51102D-2401074-02</t>
  </si>
  <si>
    <t>C-2401-0600-77</t>
  </si>
  <si>
    <t>MEJORAMIENTO REHABILITACIÓN Y MANTENIMIENTO DEL CORREDOR HONDA - PUERTO SALGAR - GIRARDOT DEPARTAMENTOS DE    CUNDINAMARCA CALDAS TOLIMA</t>
  </si>
  <si>
    <t>C-2401-0600-77-51102D</t>
  </si>
  <si>
    <t>C-2401-0600-77-51102D-2401074</t>
  </si>
  <si>
    <t>C-2401-0600-77-51102D-2401074-02</t>
  </si>
  <si>
    <t>C-2401-0600-78</t>
  </si>
  <si>
    <t>MEJORAMIENTO CONSTRUCCIÓN REHABILITACIÓN OPERACIÓN Y MANTENIMIENTO DE LA CONCESIÓN AUTOPISTA AL MAR 1 DEPARTAMENTO DE ANTIOQUIA</t>
  </si>
  <si>
    <t>C-2401-0600-78-51102D</t>
  </si>
  <si>
    <t>C-2401-0600-78-51102D-2401074</t>
  </si>
  <si>
    <t>C-2401-0600-78-51102D-2401074-02</t>
  </si>
  <si>
    <t>C-2401-0600-79</t>
  </si>
  <si>
    <t>MEJORAMIENTO DEL CORREDOR PUERTA DE HIERRO - PALMAR DE VARELA Y CARRETO - CRUZ DEL VISO EN LOS DEPARTAMENTOS DE    ATLÁNTICO BOLÍVAR SUCRE</t>
  </si>
  <si>
    <t>C-2401-0600-79-51102D</t>
  </si>
  <si>
    <t>C-2401-0600-79-51102D-2401074</t>
  </si>
  <si>
    <t>C-2401-0600-79-51102D-2401074-02</t>
  </si>
  <si>
    <t>C-2401-0600-80</t>
  </si>
  <si>
    <t>DESARROLLO DE OBRAS COMPLEMENTARIAS GESTIÓN SOCIAL AMBIENTAL Y PREDIAL DE LOS CONTRATOS DE CONCESIÓN VIAL,   NACIONAL</t>
  </si>
  <si>
    <t>C-2401-0600-80-51102D</t>
  </si>
  <si>
    <t>C-2401-0600-80-51102D-2401074</t>
  </si>
  <si>
    <t>C-2401-0600-80-51102D-2401074-02</t>
  </si>
  <si>
    <t>C-2401-0600-81</t>
  </si>
  <si>
    <t>MEJORAMIENTO CONSTRUCCIÓN, REHABILITACIÓN, OPERACIÓN Y MANTENIMIENTO DE LA VÍA PUERTO SALGAR-BARRANCABERMEJA EN LOS DEPARTAMENTOS CUNDINAMARCA, BOYACÁ Y SANTANDER</t>
  </si>
  <si>
    <t>C-2401-0600-81-51102D</t>
  </si>
  <si>
    <t>C-2401-0600-81-51102D-2401074</t>
  </si>
  <si>
    <t>C-2401-0600-81-51102D-2401074-02</t>
  </si>
  <si>
    <t>C-2401-0600-82</t>
  </si>
  <si>
    <t>MEJORAMIENTO CONSTRUCCIÓN, REHABILITACIÓN, OPERACIÓN Y MANTENIMIENTO DE LA VÍA SABANA DE TORRES-CURUMANI EN LOS DEPARTAMENTOS SANTANDER, CESAR</t>
  </si>
  <si>
    <t>C-2401-0600-82-51102D</t>
  </si>
  <si>
    <t>C-2401-0600-82-51102D-2401074</t>
  </si>
  <si>
    <t>C-2401-0600-82-51102D-2401074-02</t>
  </si>
  <si>
    <t>C-2401-0600-83</t>
  </si>
  <si>
    <t>CONSTRUCCION, MEJORAMIENTO, REHABILITACION, OPERACION Y MANTENIMIENTO DEL CORREDOR: BUENAVENTURA - LOBOGUERRERO - BUGA EN EL DEPARTAMENTO DEL VALLE DEL CAUCA</t>
  </si>
  <si>
    <t>C-2401-0600-83-51102D</t>
  </si>
  <si>
    <t>C-2401-0600-83-51102D-2401074</t>
  </si>
  <si>
    <t>C-2401-0600-83-51102D-2401074-02</t>
  </si>
  <si>
    <t>C-2401-0600-85</t>
  </si>
  <si>
    <t>FORTALECIMIENTO DE LA CAPACIDAD DE LA ANI PARA CAPTURAR EL BENEFICIO ECONÓMICO GENERADO POR LA INVERSIÓN EN LA RED VIAL CONCESIONADA A NIVEL   NACIONAL</t>
  </si>
  <si>
    <t>C-2401-0600-85-20103A</t>
  </si>
  <si>
    <t>2. SEGURIDAD HUMANA Y JUSTICIA SOCIAL / A. AUMENTO DE LA OFERTA DE TRANSPORTE PÚBLICO URBANO Y REGIONAL CON ESQUEMAS TARIFARIOS DIFERENCIALES</t>
  </si>
  <si>
    <t>C-2401-0600-85-20103A-2401047</t>
  </si>
  <si>
    <t>DOCUMENTOS DE LINEAMIENTOS TÉCNICOS</t>
  </si>
  <si>
    <t>C-2401-0600-85-20103A-2401047-02</t>
  </si>
  <si>
    <t>C-2401-0600-85-20103A-2401052</t>
  </si>
  <si>
    <t>ESTUDIOS DE PREINVERSIÓN</t>
  </si>
  <si>
    <t>C-2401-0600-85-20103A-2401052-02</t>
  </si>
  <si>
    <t>C-2403</t>
  </si>
  <si>
    <t>INFRAESTRUCTURA Y SERVICIOS DE TRANSPORTE AÉREO</t>
  </si>
  <si>
    <t>C-2403-0600</t>
  </si>
  <si>
    <t>C-2403-0600-4</t>
  </si>
  <si>
    <t>CONTROL Y SEGUIMIENTO A LA OPERACIÓN DE LOS AEROPUERTOS CONCESIONADOS  NACIONAL</t>
  </si>
  <si>
    <t>C-2403-0600-4-52104E</t>
  </si>
  <si>
    <t>5. CONVERGENCIA REGIONAL / E. INFRAESTRUCTURA Y SERVICIOS LOGÍSTICOS</t>
  </si>
  <si>
    <t>C-2403-0600-4-52104E-2403039</t>
  </si>
  <si>
    <t>C-2403-0600-4-52104E-2403039-02</t>
  </si>
  <si>
    <t>C-2403-0600-5</t>
  </si>
  <si>
    <t>APOYO ESTATAL A LOS AEROPUERTOS A NIVEL NACIONAL  NACIONAL</t>
  </si>
  <si>
    <t>C-2403-0600-5-52104E</t>
  </si>
  <si>
    <t>C-2403-0600-5-52104E-2403039</t>
  </si>
  <si>
    <t>C-2403-0600-5-52104E-2403039-02</t>
  </si>
  <si>
    <t>C-2404</t>
  </si>
  <si>
    <t>INFRAESTRUCTURA DE TRANSPORTE FÉRREO</t>
  </si>
  <si>
    <t>C-2404-0600</t>
  </si>
  <si>
    <t>C-2404-0600-2</t>
  </si>
  <si>
    <t>REHABILITACIÓN CONSTRUCCIÓN Y MANTENIMIENTO DE LA RED FÉRREA A NIVEL NACIONAL  NACIONAL</t>
  </si>
  <si>
    <t>C-2404-0600-2-40201C</t>
  </si>
  <si>
    <t>4. TRANSFORMACIÓN PRODUCTIVA, INTERNACIONALIZACIÓN Y ACCIÓN CLÍMATICA / C. INFRAESTRUCTURA DE PROYECTOS PÚBLICOS Y DE ASOCIACIONES PÚBLICO PRIVADAS ADAPTADAS AL CAMBIO CLIMÁTICO Y CON MENOS EMISIONES</t>
  </si>
  <si>
    <t>C-2404-0600-2-40201C-2404020</t>
  </si>
  <si>
    <t xml:space="preserve">VÍA FÉRREA MANTENIDA </t>
  </si>
  <si>
    <t>C-2404-0600-2-40201C-2404020-02</t>
  </si>
  <si>
    <t>C-2404-0600-2-40201C-2404047</t>
  </si>
  <si>
    <t>VÍA FÉRREA CONCESIONADA</t>
  </si>
  <si>
    <t>C-2404-0600-2-40201C-2404047-02</t>
  </si>
  <si>
    <t>C-2404-0600-4</t>
  </si>
  <si>
    <t>CONTROL Y SEGUIMIENTO A LA OPERACIÓN DE LAS VÍAS FÉRREAS  NACIONAL</t>
  </si>
  <si>
    <t>C-2404-0600-4-40201C</t>
  </si>
  <si>
    <t>C-2404-0600-4-40201C-2404042</t>
  </si>
  <si>
    <t>C-2404-0600-4-40201C-2404042-02</t>
  </si>
  <si>
    <t>C-2405</t>
  </si>
  <si>
    <t>INFRAESTRUCTURA DE TRANSPORTE MARÍTIMO</t>
  </si>
  <si>
    <t>C-2405-0600</t>
  </si>
  <si>
    <t>C-2405-0600-2</t>
  </si>
  <si>
    <t>APOYO ESTATAL A LOS PUERTOS A NIVEL NACIONAL   NACIONAL</t>
  </si>
  <si>
    <t>C-2405-0600-2-52104E</t>
  </si>
  <si>
    <t>C-2405-0600-2-52104E-2405021</t>
  </si>
  <si>
    <t>PUERTOS CONCESIONADOS</t>
  </si>
  <si>
    <t>C-2405-0600-2-52104E-2405021-02</t>
  </si>
  <si>
    <t>C-2405-0600-4</t>
  </si>
  <si>
    <t>CONTROL Y SEGUIMIENTO A LA OPERACIÓN DE LOS PUERTOS CONCESIONADOS   NACIONAL</t>
  </si>
  <si>
    <t>C-2405-0600-4-52104E</t>
  </si>
  <si>
    <t>C-2405-0600-4-52104E-2405013</t>
  </si>
  <si>
    <t>C-2405-0600-4-52104E-2405013-02</t>
  </si>
  <si>
    <t>C-2406</t>
  </si>
  <si>
    <t>INFRAESTRUCTURA DE TRANSPORTE FLUVIAL</t>
  </si>
  <si>
    <t>C-2406-0600</t>
  </si>
  <si>
    <t>C-2406-0600-1</t>
  </si>
  <si>
    <t>CONTROL Y SEGUIMIENTO A LAS VIAS FLUVIALES  NACIONAL</t>
  </si>
  <si>
    <t>C-2406-0600-1-51102A</t>
  </si>
  <si>
    <t>5. CONVERGENCIA REGIONAL / A. INTERVENCIÓN DE VÍAS REGIONALES (SECUNDARIAS Y TERCIARIAS), TERMINALES FLUVIALES Y AERÓDROMOS</t>
  </si>
  <si>
    <t>C-2406-0600-1-51102A-2406038</t>
  </si>
  <si>
    <t>DOCUMENTOS DE LINEAMIENTOS TECNICOS</t>
  </si>
  <si>
    <t>C-2406-0600-1-51102A-2406038-02</t>
  </si>
  <si>
    <t>C-2406-0600-3</t>
  </si>
  <si>
    <t>RESTAURACIÓN DE LOS SISTEMAS DEGRADADOS DEL CANAL DEL DIQUE NACIONAL</t>
  </si>
  <si>
    <t>C-2406-0600-3-51102A</t>
  </si>
  <si>
    <t>C-2406-0600-3-51102A-2406023</t>
  </si>
  <si>
    <t>OBRAS DE ADECUACIÓN PARA MEJORAMIENTO DE CANAL FLUVIAL</t>
  </si>
  <si>
    <t>C-2406-0600-3-51102A-2406023-02</t>
  </si>
  <si>
    <t>C-2499</t>
  </si>
  <si>
    <t>FORTALECIMIENTO Y APOYO A LA GESTIÓN INSTITUCIONAL DEL SECTOR TRANSPORTE</t>
  </si>
  <si>
    <t>C-2499-0600</t>
  </si>
  <si>
    <t>C-2499-0600-7</t>
  </si>
  <si>
    <t>IMPLEMENTACIÓN DEL SISTEMA INTEGRADO DE GESTIÓN Y CONTROL DE LA AGENCIA NACIONAL DE INFRAESTRUCTURA  NACIONAL</t>
  </si>
  <si>
    <t>C-2499-0600-7-51102D</t>
  </si>
  <si>
    <t>C-2499-0600-7-51102D-2499060</t>
  </si>
  <si>
    <t>SERVICIO DE IMPLEMENTACIÓN SISTEMAS DE GESTIÓN</t>
  </si>
  <si>
    <t>C-2499-0600-7-51102D-2499060-02</t>
  </si>
  <si>
    <t>C-2499-0600-8</t>
  </si>
  <si>
    <t>APOYO PARA LA GESTIÓN DE LA AGENCIA NACIONAL DE INFRAESTRUCTURA A TRAVÉS DE ASESORÍAS Y CONSULTORÍAS  NACIONAL</t>
  </si>
  <si>
    <t>C-2499-0600-8-51102D</t>
  </si>
  <si>
    <t>C-2499-0600-8-51102D-2499053</t>
  </si>
  <si>
    <t>C-2499-0600-8-51102D-2499053-02</t>
  </si>
  <si>
    <t>C-2499-0600-8-51102D-2499066</t>
  </si>
  <si>
    <t>C-2499-0600-8-51102D-2499066-02</t>
  </si>
  <si>
    <t>C-2499-0600-9</t>
  </si>
  <si>
    <t>SISTEMATIZACIÓN PARA EL SERVICIO DE INFORMACIÓN DE LA GESTIÓN ADMINISTRATIVA,  NACIONAL</t>
  </si>
  <si>
    <t>C-2499-0600-9-51102D</t>
  </si>
  <si>
    <t>C-2499-0600-9-51102D-2499063</t>
  </si>
  <si>
    <t>SERVICIOS DE INFORMACIÓN IMPLEMENTADOS</t>
  </si>
  <si>
    <t>C-2499-0600-9-51102D-2499063-02</t>
  </si>
  <si>
    <t>C-2499-0600-10</t>
  </si>
  <si>
    <t>IMPLEMENTACION DEL SISTEMA DE GESTION DOCUMENTAL DE LA AGENCIA NACIONAL DE INFRAESTRUCTURA NACIONAL</t>
  </si>
  <si>
    <t>C-2499-0600-10-51102D</t>
  </si>
  <si>
    <t>C-2499-0600-10-51102D-2499052</t>
  </si>
  <si>
    <t>SERVICIO DE GESTIÓN DOCUMENTAL</t>
  </si>
  <si>
    <t>C-2499-0600-10-51102D-2499052-02</t>
  </si>
  <si>
    <t>C-2499-0600-11</t>
  </si>
  <si>
    <t>ESTUDIOS PARA AUMENTAR LA CONECTIVIDAD EN LA INFRAESTRUCTURA VIAL, DE TRANSPORTE Y DE MOVILIDAD ENTRE LAS JURISDICCIONES DE   BOGOTÁ D.C., SOACHA, SIBATÉ</t>
  </si>
  <si>
    <t>C-2499-0600-11-51201B</t>
  </si>
  <si>
    <t>5. CONVERGENCIA REGIONAL / B. REVITALIZACIÓN EN LOS PROCESOS DE TRANSFORMACIÓN Y APROVECHAMIENTO DE LA CIUDAD CONSTRUIDA</t>
  </si>
  <si>
    <t>C-2499-0600-11-51201B-2499066</t>
  </si>
  <si>
    <t>C-2499-0600-11-51201B-2499066-02</t>
  </si>
  <si>
    <t>C-2499-0600-12</t>
  </si>
  <si>
    <t>FORTALECIMIENTO DE LA CAPACIDAD INSTITUCIONAL PARA SOPORTAR EL DESARROLLO DE LAS ACTIVIDADES DERIVADAS DEL QUEHACER MISIONAL DE LA ANI A NIVEL   NACIONAL</t>
  </si>
  <si>
    <t>C-2499-0600-12-53105B</t>
  </si>
  <si>
    <t>5. CONVERGENCIA REGIONAL / B. ENTIDADES PÚBLICAS TERRITORIALES Y NACIONALES FORTALECIDAS</t>
  </si>
  <si>
    <t>C-2499-0600-12-53105B-2499060</t>
  </si>
  <si>
    <t>C-2499-0600-12-53105B-2499060-02</t>
  </si>
  <si>
    <t xml:space="preserve">                             TOTAL ACUMULADO (A+B+C):</t>
  </si>
  <si>
    <t>N.A,: No Aplica - División por cero</t>
  </si>
  <si>
    <r>
      <t xml:space="preserve">
</t>
    </r>
    <r>
      <rPr>
        <b/>
        <sz val="12"/>
        <rFont val="Aptos Narrow"/>
        <family val="2"/>
        <scheme val="minor"/>
      </rPr>
      <t>Notas:</t>
    </r>
    <r>
      <rPr>
        <sz val="12"/>
        <rFont val="Aptos Narrow"/>
        <family val="2"/>
        <scheme val="minor"/>
      </rPr>
      <t xml:space="preserve">
a) Mediante el Decreto  Ley 1523 del  18 de  diciembre 2024, “</t>
    </r>
    <r>
      <rPr>
        <i/>
        <sz val="12"/>
        <rFont val="Aptos Narrow"/>
        <family val="2"/>
        <scheme val="minor"/>
      </rPr>
      <t xml:space="preserve">Por medio del cual se decreta el presupuesto de rentas y recursos de capital y el presupuesto de gastos para la vigencia fiscal del 1° de enero al 31 de diciembre de 2025 </t>
    </r>
    <r>
      <rPr>
        <sz val="12"/>
        <rFont val="Aptos Narrow"/>
        <family val="2"/>
        <scheme val="minor"/>
      </rPr>
      <t>” y el Decreto 1621 del 30 de diciembre de 2024 "</t>
    </r>
    <r>
      <rPr>
        <i/>
        <sz val="12"/>
        <rFont val="Aptos Narrow"/>
        <family val="2"/>
        <scheme val="minor"/>
      </rPr>
      <t>Por el cual se líquida el Presupuesto General de la Nación para la vigencia fiscal de 2025, se detallan las apropiaciones y se clasifican y definen los gastos</t>
    </r>
    <r>
      <rPr>
        <sz val="12"/>
        <rFont val="Aptos Narrow"/>
        <family val="2"/>
        <scheme val="minor"/>
      </rPr>
      <t>" se asigna el Presupuesto para la Agencia Nacional de Infraestructura en la suma de $9.530.365.807.793.
b) El Decreto 1621 del 30 de diciembre de 2024, condiciona en el Presupuesto de Gastos de Funcionamiento una apropiación al levantamiento de la leyenda de previo concepto de la Dirección General del Presupuesto Público Nacional -DGPPN- del Ministerio de Hacienda y Crédito Público, correspondiente a los rubros:</t>
    </r>
    <r>
      <rPr>
        <b/>
        <sz val="12"/>
        <rFont val="Aptos Narrow"/>
        <family val="2"/>
        <scheme val="minor"/>
      </rPr>
      <t xml:space="preserve"> (i)</t>
    </r>
    <r>
      <rPr>
        <sz val="12"/>
        <rFont val="Aptos Narrow"/>
        <family val="2"/>
        <scheme val="minor"/>
      </rPr>
      <t xml:space="preserve"> "</t>
    </r>
    <r>
      <rPr>
        <i/>
        <sz val="12"/>
        <rFont val="Aptos Narrow"/>
        <family val="2"/>
        <scheme val="minor"/>
      </rPr>
      <t>Otros gastos de personal - Distribución previo concepto DGPPN</t>
    </r>
    <r>
      <rPr>
        <sz val="12"/>
        <rFont val="Aptos Narrow"/>
        <family val="2"/>
        <scheme val="minor"/>
      </rPr>
      <t xml:space="preserve">”, por valor de $11.114.537.750 y </t>
    </r>
    <r>
      <rPr>
        <b/>
        <sz val="12"/>
        <rFont val="Aptos Narrow"/>
        <family val="2"/>
        <scheme val="minor"/>
      </rPr>
      <t>(ii)</t>
    </r>
    <r>
      <rPr>
        <sz val="12"/>
        <rFont val="Aptos Narrow"/>
        <family val="2"/>
        <scheme val="minor"/>
      </rPr>
      <t xml:space="preserve"> "</t>
    </r>
    <r>
      <rPr>
        <i/>
        <sz val="12"/>
        <rFont val="Aptos Narrow"/>
        <family val="2"/>
        <scheme val="minor"/>
      </rPr>
      <t>Otras Transferencias - Distribución Previo Concepto DGPPN"</t>
    </r>
    <r>
      <rPr>
        <sz val="12"/>
        <rFont val="Aptos Narrow"/>
        <family val="2"/>
        <scheme val="minor"/>
      </rPr>
      <t xml:space="preserve"> por la suma de $5.923.654.360.
c) Mediante Decreto 0069 del 24 de enero de 2025, “</t>
    </r>
    <r>
      <rPr>
        <i/>
        <sz val="12"/>
        <rFont val="Aptos Narrow"/>
        <family val="2"/>
        <scheme val="minor"/>
      </rPr>
      <t>por el cual se aplazan unas apropiaciones en el Presupuesto General de la Nación de la vigencia fiscal de 2025</t>
    </r>
    <r>
      <rPr>
        <sz val="12"/>
        <rFont val="Aptos Narrow"/>
        <family val="2"/>
        <scheme val="minor"/>
      </rPr>
      <t xml:space="preserve">”, se aplaza a la Agencia Nacional de Infraestructura unas apropiaciones con Aportes Nación, por la suma de $1.236.484.428.934, así: </t>
    </r>
    <r>
      <rPr>
        <b/>
        <sz val="12"/>
        <rFont val="Aptos Narrow"/>
        <family val="2"/>
        <scheme val="minor"/>
      </rPr>
      <t xml:space="preserve">(i) </t>
    </r>
    <r>
      <rPr>
        <sz val="12"/>
        <rFont val="Aptos Narrow"/>
        <family val="2"/>
        <scheme val="minor"/>
      </rPr>
      <t>En el Presupuesto de Gastos de Funcionamiento el valor de $5.000.000.000 en la subcuenta A-03-10 “</t>
    </r>
    <r>
      <rPr>
        <i/>
        <sz val="12"/>
        <rFont val="Aptos Narrow"/>
        <family val="2"/>
        <scheme val="minor"/>
      </rPr>
      <t>Sentencias y conciliaciones</t>
    </r>
    <r>
      <rPr>
        <sz val="12"/>
        <rFont val="Aptos Narrow"/>
        <family val="2"/>
        <scheme val="minor"/>
      </rPr>
      <t>” de la cuenta A-03 “</t>
    </r>
    <r>
      <rPr>
        <i/>
        <sz val="12"/>
        <rFont val="Aptos Narrow"/>
        <family val="2"/>
        <scheme val="minor"/>
      </rPr>
      <t>Transferencias Corrientes</t>
    </r>
    <r>
      <rPr>
        <sz val="12"/>
        <rFont val="Aptos Narrow"/>
        <family val="2"/>
        <scheme val="minor"/>
      </rPr>
      <t xml:space="preserve">”; </t>
    </r>
    <r>
      <rPr>
        <b/>
        <i/>
        <sz val="12"/>
        <rFont val="Aptos Narrow"/>
        <family val="2"/>
        <scheme val="minor"/>
      </rPr>
      <t>(ii)</t>
    </r>
    <r>
      <rPr>
        <sz val="12"/>
        <rFont val="Aptos Narrow"/>
        <family val="2"/>
        <scheme val="minor"/>
      </rPr>
      <t xml:space="preserve"> En el Presupuesto de Gastos de Inversión el valor de $1.231.484.428.934 distribuidos de la siguiente manera: </t>
    </r>
    <r>
      <rPr>
        <b/>
        <sz val="12"/>
        <rFont val="Aptos Narrow"/>
        <family val="2"/>
        <scheme val="minor"/>
      </rPr>
      <t>a)</t>
    </r>
    <r>
      <rPr>
        <sz val="12"/>
        <rFont val="Aptos Narrow"/>
        <family val="2"/>
        <scheme val="minor"/>
      </rPr>
      <t xml:space="preserve"> Programa 2401 "</t>
    </r>
    <r>
      <rPr>
        <i/>
        <sz val="12"/>
        <rFont val="Aptos Narrow"/>
        <family val="2"/>
        <scheme val="minor"/>
      </rPr>
      <t>Infraestructura Red Vial Primaria</t>
    </r>
    <r>
      <rPr>
        <sz val="12"/>
        <rFont val="Aptos Narrow"/>
        <family val="2"/>
        <scheme val="minor"/>
      </rPr>
      <t>", del subprograma 0600 "</t>
    </r>
    <r>
      <rPr>
        <i/>
        <sz val="12"/>
        <rFont val="Aptos Narrow"/>
        <family val="2"/>
        <scheme val="minor"/>
      </rPr>
      <t>Intersubsectorial Transporte</t>
    </r>
    <r>
      <rPr>
        <sz val="12"/>
        <rFont val="Aptos Narrow"/>
        <family val="2"/>
        <scheme val="minor"/>
      </rPr>
      <t xml:space="preserve">", proyectos </t>
    </r>
    <r>
      <rPr>
        <b/>
        <sz val="12"/>
        <rFont val="Aptos Narrow"/>
        <family val="2"/>
        <scheme val="minor"/>
      </rPr>
      <t>(i)</t>
    </r>
    <r>
      <rPr>
        <sz val="12"/>
        <rFont val="Aptos Narrow"/>
        <family val="2"/>
        <scheme val="minor"/>
      </rPr>
      <t xml:space="preserve"> 68 “</t>
    </r>
    <r>
      <rPr>
        <i/>
        <sz val="12"/>
        <rFont val="Aptos Narrow"/>
        <family val="2"/>
        <scheme val="minor"/>
      </rPr>
      <t>Construcción Operación y Mantenimiento de la Vía Mulalo - Loboguerrero Departamento del Valle del Cauca</t>
    </r>
    <r>
      <rPr>
        <sz val="12"/>
        <rFont val="Aptos Narrow"/>
        <family val="2"/>
        <scheme val="minor"/>
      </rPr>
      <t>”, subproyecto 51102D “5.</t>
    </r>
    <r>
      <rPr>
        <i/>
        <sz val="12"/>
        <rFont val="Aptos Narrow"/>
        <family val="2"/>
        <scheme val="minor"/>
      </rPr>
      <t xml:space="preserve"> Convergencia Regional / D. Integración de Territorios Bajo el Principio de la Conectividad Física y la Multimodalidad</t>
    </r>
    <r>
      <rPr>
        <sz val="12"/>
        <rFont val="Aptos Narrow"/>
        <family val="2"/>
        <scheme val="minor"/>
      </rPr>
      <t xml:space="preserve">” ($339.211.773.865), </t>
    </r>
    <r>
      <rPr>
        <b/>
        <sz val="12"/>
        <rFont val="Aptos Narrow"/>
        <family val="2"/>
        <scheme val="minor"/>
      </rPr>
      <t xml:space="preserve">(ii) </t>
    </r>
    <r>
      <rPr>
        <sz val="12"/>
        <rFont val="Aptos Narrow"/>
        <family val="2"/>
        <scheme val="minor"/>
      </rPr>
      <t>proyecto 69 “</t>
    </r>
    <r>
      <rPr>
        <i/>
        <sz val="12"/>
        <rFont val="Aptos Narrow"/>
        <family val="2"/>
        <scheme val="minor"/>
      </rPr>
      <t>Mejoramiento Rehabilitación Construcción Mantenimiento y Operación del Corredor Bucaramanga Pamplona Norte de Santander.</t>
    </r>
    <r>
      <rPr>
        <sz val="12"/>
        <rFont val="Aptos Narrow"/>
        <family val="2"/>
        <scheme val="minor"/>
      </rPr>
      <t>”, subproyecto 51102D “5.</t>
    </r>
    <r>
      <rPr>
        <i/>
        <sz val="12"/>
        <rFont val="Aptos Narrow"/>
        <family val="2"/>
        <scheme val="minor"/>
      </rPr>
      <t xml:space="preserve"> Convergencia Regional / D. Integración de Territorios Bajo el Principio de la Conectividad Física y la Multimodalidad</t>
    </r>
    <r>
      <rPr>
        <sz val="12"/>
        <rFont val="Aptos Narrow"/>
        <family val="2"/>
        <scheme val="minor"/>
      </rPr>
      <t>” ($181.302.207.245) y</t>
    </r>
    <r>
      <rPr>
        <b/>
        <sz val="12"/>
        <rFont val="Aptos Narrow"/>
        <family val="2"/>
        <scheme val="minor"/>
      </rPr>
      <t xml:space="preserve"> b)</t>
    </r>
    <r>
      <rPr>
        <sz val="12"/>
        <rFont val="Aptos Narrow"/>
        <family val="2"/>
        <scheme val="minor"/>
      </rPr>
      <t xml:space="preserve"> Programa 2406 “</t>
    </r>
    <r>
      <rPr>
        <i/>
        <sz val="12"/>
        <rFont val="Aptos Narrow"/>
        <family val="2"/>
        <scheme val="minor"/>
      </rPr>
      <t>Infraestructura de Transporte Fluvial</t>
    </r>
    <r>
      <rPr>
        <sz val="12"/>
        <rFont val="Aptos Narrow"/>
        <family val="2"/>
        <scheme val="minor"/>
      </rPr>
      <t>”, del subprograma 0600 “</t>
    </r>
    <r>
      <rPr>
        <i/>
        <sz val="12"/>
        <rFont val="Aptos Narrow"/>
        <family val="2"/>
        <scheme val="minor"/>
      </rPr>
      <t>Intersubsectorial Transporte</t>
    </r>
    <r>
      <rPr>
        <sz val="12"/>
        <rFont val="Aptos Narrow"/>
        <family val="2"/>
        <scheme val="minor"/>
      </rPr>
      <t xml:space="preserve">", proyecto 3 </t>
    </r>
    <r>
      <rPr>
        <i/>
        <sz val="12"/>
        <rFont val="Aptos Narrow"/>
        <family val="2"/>
        <scheme val="minor"/>
      </rPr>
      <t>“Restauración de los Sistemas Degradados del Canal del Dique Nacional</t>
    </r>
    <r>
      <rPr>
        <sz val="12"/>
        <rFont val="Aptos Narrow"/>
        <family val="2"/>
        <scheme val="minor"/>
      </rPr>
      <t xml:space="preserve">” ($710.970.447.824).
</t>
    </r>
  </si>
  <si>
    <r>
      <rPr>
        <b/>
        <sz val="12"/>
        <rFont val="Aptos Narrow"/>
        <family val="2"/>
        <scheme val="minor"/>
      </rPr>
      <t>Fuente:</t>
    </r>
    <r>
      <rPr>
        <sz val="12"/>
        <rFont val="Aptos Narrow"/>
        <family val="2"/>
        <scheme val="minor"/>
      </rPr>
      <t xml:space="preserve"> Información del SIIF Nación al 31 de enero de 2025</t>
    </r>
  </si>
  <si>
    <r>
      <rPr>
        <b/>
        <sz val="12"/>
        <rFont val="Aptos Narrow"/>
        <family val="2"/>
        <scheme val="minor"/>
      </rPr>
      <t>Consolidó y elaboró:</t>
    </r>
    <r>
      <rPr>
        <sz val="12"/>
        <rFont val="Aptos Narrow"/>
        <family val="2"/>
        <scheme val="minor"/>
      </rPr>
      <t xml:space="preserve"> Área de Presupuesto - GIT Administrativo y Financiero - Vicepresidencia de Gestión Corporativa</t>
    </r>
  </si>
  <si>
    <r>
      <rPr>
        <b/>
        <sz val="9"/>
        <rFont val="Aptos Narrow"/>
        <family val="2"/>
        <scheme val="minor"/>
      </rPr>
      <t>Consolidó y elaboró:</t>
    </r>
    <r>
      <rPr>
        <sz val="9"/>
        <rFont val="Aptos Narrow"/>
        <family val="2"/>
        <scheme val="minor"/>
      </rPr>
      <t xml:space="preserve"> Área de Presupuesto - GIT Administrativo y Financiero - Vicepresidencia de Gestión Corporativa.</t>
    </r>
  </si>
  <si>
    <r>
      <rPr>
        <b/>
        <sz val="9"/>
        <rFont val="Aptos Narrow"/>
        <family val="2"/>
        <scheme val="minor"/>
      </rPr>
      <t>Fuente:</t>
    </r>
    <r>
      <rPr>
        <sz val="9"/>
        <rFont val="Aptos Narrow"/>
        <family val="2"/>
        <scheme val="minor"/>
      </rPr>
      <t xml:space="preserve"> Información del SIIF Nación al 31 de enero de 2025.</t>
    </r>
  </si>
  <si>
    <t>RESTAURACION DE LOS ECOSISTEMAS DEGRADADOS DEL CANAL DEL DIQUE NACIONAL</t>
  </si>
  <si>
    <t>C-2401-0600-85-20103B-2401052-02</t>
  </si>
  <si>
    <t>C-2401-0600-85-20103B-2401052</t>
  </si>
  <si>
    <t>C-2401-0600-85-20103B-2401047-02</t>
  </si>
  <si>
    <t>C-2401-0600-85-20103B-2401047</t>
  </si>
  <si>
    <t>2. SEGURIDAD HUMANA Y JUSTICIA SOCIAL / B. FINANCIACIÓN SOSTENIBLE DE LOS SISTEMAS DE TRANSPORTE PÚBLICO</t>
  </si>
  <si>
    <t>C-2401-0600-85-20103B</t>
  </si>
  <si>
    <t>PRODUCTOS DE LA PROPIEDAD INTELECTUAL</t>
  </si>
  <si>
    <t>A-02-01-01-006-002</t>
  </si>
  <si>
    <t>OTROS ACTIVOS FIJOS</t>
  </si>
  <si>
    <t>A-02-01-01-006</t>
  </si>
  <si>
    <t>MAQUINARIA DE OFICINA, CONTABILIDAD E INFORMÁTICA</t>
  </si>
  <si>
    <t>A-02-01-01-004-005</t>
  </si>
  <si>
    <t>MAQUINARIA Y EQUIPO</t>
  </si>
  <si>
    <t>A-02-01-01-004</t>
  </si>
  <si>
    <t>ACTIVOS FIJOS</t>
  </si>
  <si>
    <t>A-02-01-01</t>
  </si>
  <si>
    <t>ADQUISICIÓN DE ACTIVOS NO FINANCIEROS</t>
  </si>
  <si>
    <t>A-02-01</t>
  </si>
  <si>
    <t>Pagos / Obligaciones
(10) = (6) / (5)</t>
  </si>
  <si>
    <t>Pagos / Reservas Constituidas
(9) = (6) / (3)</t>
  </si>
  <si>
    <t>Oblig./Reservas constituidas
(8) = (5) / (3)</t>
  </si>
  <si>
    <t xml:space="preserve">Porcentaje de ejecución </t>
  </si>
  <si>
    <t>Obligaciones sin pago
(7) = (5) - (6)</t>
  </si>
  <si>
    <t>Pagos Acumulados
(6)</t>
  </si>
  <si>
    <t>Obligaciones Acumuladas
(5)</t>
  </si>
  <si>
    <t>Reservas Constituidas menos cancelaciones
(3) = (1) - (2)</t>
  </si>
  <si>
    <t>Cancelaciones Reservas Presupuestales
(2)</t>
  </si>
  <si>
    <t>Reservas Constituidas
(1)</t>
  </si>
  <si>
    <t>PERIODO: 01/01/2025 AL 31/01/2025</t>
  </si>
  <si>
    <t>RESERVAS PRESUPUESTALES</t>
  </si>
  <si>
    <t>INFORME DE EJECUCION DEL PRESUPUESTO DE GASTOS</t>
  </si>
  <si>
    <t>CUENTAS POR PAGAR</t>
  </si>
  <si>
    <t xml:space="preserve">Cuentas por pagar constituidas 
(1) </t>
  </si>
  <si>
    <t>Cancelaciones cuentas por pagar
(2)</t>
  </si>
  <si>
    <t>Cuentas por pagar constituidas menos cancelaciones 
(3)=(1)-(2)</t>
  </si>
  <si>
    <t xml:space="preserve">Pagos acumulados
 (5)
</t>
  </si>
  <si>
    <t xml:space="preserve">Porcentaje de Ejecución
Pagos /CxP constituidas
 (6)=(5)/(3)
</t>
  </si>
  <si>
    <t>PRODUCTOS DE MOLINERÍA ALMIDONES Y PRODUCTOS DERIVADOS DEL ALMIDÓN; OTROS PRODUCTOS ALIMENTICIOS</t>
  </si>
  <si>
    <r>
      <t xml:space="preserve">Fuente: </t>
    </r>
    <r>
      <rPr>
        <sz val="9"/>
        <rFont val="Aptos Narrow"/>
        <family val="2"/>
        <scheme val="minor"/>
      </rPr>
      <t>Información del SIIF Nación al 31 de enero  2025.</t>
    </r>
  </si>
  <si>
    <r>
      <t xml:space="preserve">Consolidó y elaboró: </t>
    </r>
    <r>
      <rPr>
        <sz val="9"/>
        <rFont val="Aptos Narrow"/>
        <family val="2"/>
        <scheme val="minor"/>
      </rPr>
      <t>Área de Presupuesto - GIT Administrativo y Financiero - Vicepresidencia de Gestión Corporativa</t>
    </r>
    <r>
      <rPr>
        <b/>
        <sz val="9"/>
        <rFont val="Aptos Narrow"/>
        <family val="2"/>
        <scheme val="minor"/>
      </rPr>
      <t>.</t>
    </r>
  </si>
  <si>
    <t>N/A</t>
  </si>
  <si>
    <t>A-01-01-04-001</t>
  </si>
  <si>
    <t>OTROS GASTOS DE PERSONAL</t>
  </si>
  <si>
    <t>5. CONVERGENCIA REGIONAL / D. INTEGRACIÓN DE TERRITORIOS BAJO EL  PRINCIPIO DE LA CONECTIVIDAD FÍSICA Y LA MULTIMODALIDAD</t>
  </si>
  <si>
    <t>N/A,: No Aplica - División por cero</t>
  </si>
  <si>
    <t>5. CONVERGENCIA REGIONAL / D. INTEGRACIÓN DE TERRITORIOS BAJO EL PRINCIPIO DE LA CONECTIVIDAD FÍSICA Y LA MULTIMODALIDAD</t>
  </si>
  <si>
    <t>PERIODO DEL 1/01/2025 AL 28/02/2025</t>
  </si>
  <si>
    <t xml:space="preserve"> </t>
  </si>
  <si>
    <r>
      <rPr>
        <b/>
        <sz val="12"/>
        <rFont val="Aptos Narrow"/>
        <family val="2"/>
        <scheme val="minor"/>
      </rPr>
      <t>Fuente:</t>
    </r>
    <r>
      <rPr>
        <sz val="12"/>
        <rFont val="Aptos Narrow"/>
        <family val="2"/>
        <scheme val="minor"/>
      </rPr>
      <t xml:space="preserve"> Información del SIIF Nación al  28 de febrero de 2025.</t>
    </r>
  </si>
  <si>
    <r>
      <rPr>
        <b/>
        <sz val="12"/>
        <rFont val="Aptos Narrow"/>
        <family val="2"/>
        <scheme val="minor"/>
      </rPr>
      <t>Consolidó y elaboró:</t>
    </r>
    <r>
      <rPr>
        <sz val="12"/>
        <rFont val="Aptos Narrow"/>
        <family val="2"/>
        <scheme val="minor"/>
      </rPr>
      <t xml:space="preserve"> Área de Presupuesto - GIT Administrativo y Financiero - Vicepresidencia de Gestión Corporativa.</t>
    </r>
  </si>
  <si>
    <t>PERIODO: 01/01/2025 AL 28/02/2025</t>
  </si>
  <si>
    <r>
      <rPr>
        <b/>
        <sz val="9"/>
        <rFont val="Aptos Narrow"/>
        <family val="2"/>
        <scheme val="minor"/>
      </rPr>
      <t>Fuente:</t>
    </r>
    <r>
      <rPr>
        <sz val="9"/>
        <rFont val="Aptos Narrow"/>
        <family val="2"/>
        <scheme val="minor"/>
      </rPr>
      <t xml:space="preserve"> Información del SIIF Nación al 28 de febrero de 2025.</t>
    </r>
  </si>
  <si>
    <t>PERIODO: 01/01/2024 AL 28/02/2025</t>
  </si>
  <si>
    <r>
      <t xml:space="preserve">Fuente: </t>
    </r>
    <r>
      <rPr>
        <sz val="9"/>
        <rFont val="Aptos Narrow"/>
        <family val="2"/>
        <scheme val="minor"/>
      </rPr>
      <t>Información del SIIF Nación al 28 de febrero  2025.</t>
    </r>
  </si>
  <si>
    <t xml:space="preserve">                             TOTAL ACUMULADO (A+C):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</si>
</sst>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0.00_ ;\-#,##0.00\ "/>
    <numFmt numFmtId="166" formatCode="0.0%"/>
    <numFmt numFmtId="167" formatCode="0.0000%"/>
    <numFmt numFmtId="168" formatCode="0.000%"/>
    <numFmt numFmtId="169" formatCode="0.00000%"/>
    <numFmt numFmtId="170" formatCode="#,##0_ ;\-#,##0\ "/>
    <numFmt numFmtId="171" formatCode="0_ ;\-0\ "/>
    <numFmt numFmtId="172" formatCode="#,##0.00_ ;[Red]\-#,##0.00\ "/>
    <numFmt numFmtId="173" formatCode="0.000000%"/>
  </numFmts>
  <fonts count="24" x14ac:knownFonts="1">
    <font>
      <sz val="11"/>
      <color theme="1"/>
      <name val="Aptos Narrow"/>
      <family val="2"/>
      <scheme val="minor"/>
    </font>
    <font>
      <sz val="11"/>
      <color theme="1"/>
      <name val="Aptos Narrow"/>
      <family val="2"/>
      <scheme val="minor"/>
    </font>
    <font>
      <b/>
      <sz val="11"/>
      <color theme="0"/>
      <name val="Aptos Narrow"/>
      <family val="2"/>
      <scheme val="minor"/>
    </font>
    <font>
      <b/>
      <sz val="18"/>
      <name val="Aptos Narrow"/>
      <family val="2"/>
      <scheme val="minor"/>
    </font>
    <font>
      <sz val="12"/>
      <name val="Aptos Narrow"/>
      <family val="2"/>
      <scheme val="minor"/>
    </font>
    <font>
      <b/>
      <sz val="16"/>
      <name val="Aptos Narrow"/>
      <family val="2"/>
      <scheme val="minor"/>
    </font>
    <font>
      <b/>
      <sz val="12"/>
      <name val="Aptos Narrow"/>
      <family val="2"/>
      <scheme val="minor"/>
    </font>
    <font>
      <sz val="11"/>
      <name val="Aptos Narrow"/>
      <family val="2"/>
      <scheme val="minor"/>
    </font>
    <font>
      <sz val="12"/>
      <color rgb="FF000000"/>
      <name val="Aptos Narrow"/>
      <family val="2"/>
      <scheme val="minor"/>
    </font>
    <font>
      <sz val="12"/>
      <color theme="1"/>
      <name val="Aptos Narrow"/>
      <family val="2"/>
      <scheme val="minor"/>
    </font>
    <font>
      <b/>
      <sz val="14"/>
      <name val="Aptos Narrow"/>
      <family val="2"/>
      <scheme val="minor"/>
    </font>
    <font>
      <b/>
      <sz val="12"/>
      <color theme="0"/>
      <name val="Aptos Narrow"/>
      <family val="2"/>
      <scheme val="minor"/>
    </font>
    <font>
      <b/>
      <sz val="12"/>
      <color rgb="FF000000"/>
      <name val="Aptos Narrow"/>
      <family val="2"/>
      <scheme val="minor"/>
    </font>
    <font>
      <b/>
      <sz val="12"/>
      <color theme="1"/>
      <name val="Aptos Narrow"/>
      <family val="2"/>
      <scheme val="minor"/>
    </font>
    <font>
      <sz val="8"/>
      <name val="Aptos Narrow"/>
      <family val="2"/>
      <scheme val="minor"/>
    </font>
    <font>
      <b/>
      <sz val="14"/>
      <color theme="0"/>
      <name val="Aptos Narrow"/>
      <family val="2"/>
      <scheme val="minor"/>
    </font>
    <font>
      <b/>
      <sz val="14"/>
      <color theme="1"/>
      <name val="Aptos Narrow"/>
      <family val="2"/>
      <scheme val="minor"/>
    </font>
    <font>
      <b/>
      <sz val="14"/>
      <color rgb="FFFF0000"/>
      <name val="Aptos Narrow"/>
      <family val="2"/>
      <scheme val="minor"/>
    </font>
    <font>
      <i/>
      <sz val="12"/>
      <name val="Aptos Narrow"/>
      <family val="2"/>
      <scheme val="minor"/>
    </font>
    <font>
      <b/>
      <i/>
      <sz val="12"/>
      <name val="Aptos Narrow"/>
      <family val="2"/>
      <scheme val="minor"/>
    </font>
    <font>
      <sz val="14"/>
      <name val="Aptos Narrow"/>
      <family val="2"/>
      <scheme val="minor"/>
    </font>
    <font>
      <sz val="9"/>
      <name val="Aptos Narrow"/>
      <family val="2"/>
      <scheme val="minor"/>
    </font>
    <font>
      <b/>
      <sz val="9"/>
      <name val="Aptos Narrow"/>
      <family val="2"/>
      <scheme val="minor"/>
    </font>
    <font>
      <b/>
      <sz val="13"/>
      <color theme="0"/>
      <name val="Aptos Narrow"/>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2" tint="-0.249977111117893"/>
        <bgColor indexed="64"/>
      </patternFill>
    </fill>
    <fill>
      <patternFill patternType="solid">
        <fgColor theme="0" tint="-4.9989318521683403E-2"/>
        <bgColor indexed="64"/>
      </patternFill>
    </fill>
  </fills>
  <borders count="44">
    <border>
      <left/>
      <right/>
      <top/>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thin">
        <color theme="0"/>
      </right>
      <top/>
      <bottom style="medium">
        <color indexed="64"/>
      </bottom>
      <diagonal/>
    </border>
    <border>
      <left style="thin">
        <color theme="0"/>
      </left>
      <right style="medium">
        <color indexed="64"/>
      </right>
      <top style="thin">
        <color theme="0"/>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medium">
        <color indexed="64"/>
      </right>
      <top style="thin">
        <color theme="0"/>
      </top>
      <bottom/>
      <diagonal/>
    </border>
    <border>
      <left style="thin">
        <color theme="0"/>
      </left>
      <right style="thin">
        <color theme="0"/>
      </right>
      <top style="thin">
        <color theme="0"/>
      </top>
      <bottom/>
      <diagonal/>
    </border>
    <border>
      <left style="thin">
        <color theme="0"/>
      </left>
      <right style="medium">
        <color indexed="64"/>
      </right>
      <top style="medium">
        <color indexed="64"/>
      </top>
      <bottom/>
      <diagonal/>
    </border>
    <border>
      <left style="thin">
        <color theme="0"/>
      </left>
      <right style="thin">
        <color theme="0"/>
      </right>
      <top/>
      <bottom/>
      <diagonal/>
    </border>
    <border>
      <left style="thin">
        <color theme="0"/>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theme="0"/>
      </right>
      <top style="thin">
        <color theme="0"/>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s>
  <cellStyleXfs count="16">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384">
    <xf numFmtId="0" fontId="0" fillId="0" borderId="0" xfId="0"/>
    <xf numFmtId="0" fontId="4" fillId="2" borderId="0" xfId="1" applyFont="1" applyFill="1" applyAlignment="1">
      <alignment vertical="center"/>
    </xf>
    <xf numFmtId="0" fontId="6" fillId="2" borderId="0" xfId="1" applyFont="1" applyFill="1" applyAlignment="1">
      <alignment vertical="center"/>
    </xf>
    <xf numFmtId="0" fontId="7" fillId="2" borderId="0" xfId="1" applyFont="1" applyFill="1" applyAlignment="1">
      <alignment vertical="center"/>
    </xf>
    <xf numFmtId="4" fontId="4" fillId="2" borderId="0" xfId="1" applyNumberFormat="1" applyFont="1" applyFill="1" applyAlignment="1">
      <alignment vertical="center"/>
    </xf>
    <xf numFmtId="39" fontId="4" fillId="2" borderId="0" xfId="1" applyNumberFormat="1" applyFont="1" applyFill="1" applyAlignment="1">
      <alignment vertical="center"/>
    </xf>
    <xf numFmtId="4" fontId="8" fillId="2" borderId="0" xfId="1" applyNumberFormat="1" applyFont="1" applyFill="1" applyAlignment="1">
      <alignment horizontal="right" vertical="center" wrapText="1" readingOrder="1"/>
    </xf>
    <xf numFmtId="4" fontId="4" fillId="2" borderId="0" xfId="1" applyNumberFormat="1" applyFont="1" applyFill="1" applyAlignment="1">
      <alignment vertical="center" wrapText="1"/>
    </xf>
    <xf numFmtId="4" fontId="9" fillId="2" borderId="0" xfId="1" applyNumberFormat="1" applyFont="1" applyFill="1" applyAlignment="1">
      <alignment vertical="center" wrapText="1"/>
    </xf>
    <xf numFmtId="164" fontId="4" fillId="2" borderId="0" xfId="2" applyFont="1" applyFill="1" applyBorder="1" applyAlignment="1">
      <alignment vertical="center"/>
    </xf>
    <xf numFmtId="4" fontId="6" fillId="2" borderId="0" xfId="2" applyNumberFormat="1" applyFont="1" applyFill="1" applyBorder="1" applyAlignment="1">
      <alignment vertical="center"/>
    </xf>
    <xf numFmtId="165" fontId="4" fillId="2" borderId="0" xfId="1" applyNumberFormat="1" applyFont="1" applyFill="1" applyAlignment="1">
      <alignment vertical="center"/>
    </xf>
    <xf numFmtId="4" fontId="6" fillId="2" borderId="0" xfId="1" applyNumberFormat="1" applyFont="1" applyFill="1" applyAlignment="1">
      <alignment vertical="center"/>
    </xf>
    <xf numFmtId="0" fontId="6" fillId="2" borderId="0" xfId="1" applyFont="1" applyFill="1" applyAlignment="1">
      <alignment horizontal="center" vertical="center" wrapText="1"/>
    </xf>
    <xf numFmtId="49" fontId="6" fillId="2" borderId="0" xfId="1" applyNumberFormat="1" applyFont="1" applyFill="1" applyAlignment="1">
      <alignment horizontal="center" vertical="center" wrapText="1"/>
    </xf>
    <xf numFmtId="39" fontId="6" fillId="2" borderId="0" xfId="1" applyNumberFormat="1" applyFont="1" applyFill="1" applyAlignment="1">
      <alignment horizontal="center" vertical="center" wrapText="1"/>
    </xf>
    <xf numFmtId="164" fontId="4" fillId="2" borderId="0" xfId="2" applyFont="1" applyFill="1" applyAlignment="1">
      <alignment vertical="center"/>
    </xf>
    <xf numFmtId="10" fontId="10" fillId="2" borderId="0" xfId="1" applyNumberFormat="1" applyFont="1" applyFill="1" applyAlignment="1">
      <alignment vertical="center"/>
    </xf>
    <xf numFmtId="10" fontId="4" fillId="2" borderId="0" xfId="3" applyNumberFormat="1" applyFont="1" applyFill="1" applyBorder="1" applyAlignment="1">
      <alignment horizontal="right" vertical="center"/>
    </xf>
    <xf numFmtId="0" fontId="6" fillId="3" borderId="9" xfId="6" applyFont="1" applyFill="1" applyBorder="1" applyAlignment="1">
      <alignment horizontal="center" vertical="center"/>
    </xf>
    <xf numFmtId="39" fontId="6" fillId="3" borderId="9" xfId="2" applyNumberFormat="1" applyFont="1" applyFill="1" applyBorder="1" applyAlignment="1">
      <alignment horizontal="right" vertical="center"/>
    </xf>
    <xf numFmtId="49" fontId="6" fillId="2" borderId="11" xfId="6" applyNumberFormat="1" applyFont="1" applyFill="1" applyBorder="1" applyAlignment="1">
      <alignment horizontal="left" vertical="center"/>
    </xf>
    <xf numFmtId="0" fontId="6" fillId="2" borderId="12" xfId="6" applyFont="1" applyFill="1" applyBorder="1" applyAlignment="1">
      <alignment horizontal="center" vertical="center"/>
    </xf>
    <xf numFmtId="0" fontId="6" fillId="2" borderId="12" xfId="1" applyFont="1" applyFill="1" applyBorder="1" applyAlignment="1">
      <alignment vertical="center" wrapText="1"/>
    </xf>
    <xf numFmtId="4" fontId="6" fillId="2" borderId="12" xfId="1" applyNumberFormat="1" applyFont="1" applyFill="1" applyBorder="1" applyAlignment="1">
      <alignment vertical="center" wrapText="1"/>
    </xf>
    <xf numFmtId="4" fontId="12" fillId="2" borderId="13" xfId="1" applyNumberFormat="1" applyFont="1" applyFill="1" applyBorder="1" applyAlignment="1">
      <alignment horizontal="right" vertical="center" wrapText="1" readingOrder="1"/>
    </xf>
    <xf numFmtId="10" fontId="6" fillId="2" borderId="12" xfId="3" applyNumberFormat="1" applyFont="1" applyFill="1" applyBorder="1" applyAlignment="1">
      <alignment vertical="center" wrapText="1"/>
    </xf>
    <xf numFmtId="10" fontId="6" fillId="2" borderId="12" xfId="3" applyNumberFormat="1" applyFont="1" applyFill="1" applyBorder="1" applyAlignment="1">
      <alignment horizontal="right" vertical="center"/>
    </xf>
    <xf numFmtId="10" fontId="6" fillId="2" borderId="14" xfId="3" applyNumberFormat="1" applyFont="1" applyFill="1" applyBorder="1" applyAlignment="1">
      <alignment horizontal="right" vertical="center"/>
    </xf>
    <xf numFmtId="49" fontId="6" fillId="2" borderId="15" xfId="6" applyNumberFormat="1" applyFont="1" applyFill="1" applyBorder="1" applyAlignment="1">
      <alignment horizontal="left" vertical="center"/>
    </xf>
    <xf numFmtId="0" fontId="6" fillId="2" borderId="13" xfId="6" applyFont="1" applyFill="1" applyBorder="1" applyAlignment="1">
      <alignment horizontal="center" vertical="center"/>
    </xf>
    <xf numFmtId="0" fontId="6" fillId="2" borderId="13" xfId="1" applyFont="1" applyFill="1" applyBorder="1" applyAlignment="1">
      <alignment vertical="center" wrapText="1"/>
    </xf>
    <xf numFmtId="4" fontId="6" fillId="2" borderId="13" xfId="1" applyNumberFormat="1" applyFont="1" applyFill="1" applyBorder="1" applyAlignment="1">
      <alignment vertical="center" wrapText="1"/>
    </xf>
    <xf numFmtId="10" fontId="6" fillId="2" borderId="13" xfId="3" applyNumberFormat="1" applyFont="1" applyFill="1" applyBorder="1" applyAlignment="1">
      <alignment vertical="center" wrapText="1"/>
    </xf>
    <xf numFmtId="10" fontId="6" fillId="2" borderId="13" xfId="3" applyNumberFormat="1" applyFont="1" applyFill="1" applyBorder="1" applyAlignment="1">
      <alignment horizontal="right" vertical="center"/>
    </xf>
    <xf numFmtId="10" fontId="6" fillId="2" borderId="16" xfId="3" applyNumberFormat="1" applyFont="1" applyFill="1" applyBorder="1" applyAlignment="1">
      <alignment horizontal="right" vertical="center"/>
    </xf>
    <xf numFmtId="49" fontId="4" fillId="2" borderId="15" xfId="6" applyNumberFormat="1" applyFont="1" applyFill="1" applyBorder="1" applyAlignment="1">
      <alignment horizontal="left" vertical="center"/>
    </xf>
    <xf numFmtId="0" fontId="4" fillId="2" borderId="13" xfId="6" applyFont="1" applyFill="1" applyBorder="1" applyAlignment="1">
      <alignment horizontal="center" vertical="center"/>
    </xf>
    <xf numFmtId="0" fontId="4" fillId="2" borderId="13" xfId="1" applyFont="1" applyFill="1" applyBorder="1" applyAlignment="1">
      <alignment vertical="center" wrapText="1"/>
    </xf>
    <xf numFmtId="4" fontId="8" fillId="2" borderId="13" xfId="1" applyNumberFormat="1" applyFont="1" applyFill="1" applyBorder="1" applyAlignment="1">
      <alignment horizontal="right" vertical="center" wrapText="1" readingOrder="1"/>
    </xf>
    <xf numFmtId="4" fontId="9" fillId="2" borderId="13" xfId="1" applyNumberFormat="1" applyFont="1" applyFill="1" applyBorder="1" applyAlignment="1">
      <alignment vertical="center" wrapText="1"/>
    </xf>
    <xf numFmtId="10" fontId="4" fillId="2" borderId="13" xfId="3" applyNumberFormat="1" applyFont="1" applyFill="1" applyBorder="1" applyAlignment="1">
      <alignment vertical="center" wrapText="1"/>
    </xf>
    <xf numFmtId="39" fontId="4" fillId="2" borderId="13" xfId="2" applyNumberFormat="1" applyFont="1" applyFill="1" applyBorder="1" applyAlignment="1">
      <alignment horizontal="right" vertical="center"/>
    </xf>
    <xf numFmtId="10" fontId="4" fillId="2" borderId="13" xfId="3" applyNumberFormat="1" applyFont="1" applyFill="1" applyBorder="1" applyAlignment="1">
      <alignment horizontal="right" vertical="center"/>
    </xf>
    <xf numFmtId="10" fontId="4" fillId="2" borderId="16" xfId="3" applyNumberFormat="1" applyFont="1" applyFill="1" applyBorder="1" applyAlignment="1">
      <alignment horizontal="right" vertical="center"/>
    </xf>
    <xf numFmtId="167" fontId="4" fillId="2" borderId="13" xfId="3" applyNumberFormat="1" applyFont="1" applyFill="1" applyBorder="1" applyAlignment="1">
      <alignment vertical="center" wrapText="1"/>
    </xf>
    <xf numFmtId="168" fontId="4" fillId="2" borderId="13" xfId="3" applyNumberFormat="1" applyFont="1" applyFill="1" applyBorder="1" applyAlignment="1">
      <alignment vertical="center" wrapText="1"/>
    </xf>
    <xf numFmtId="4" fontId="13" fillId="2" borderId="13" xfId="1" applyNumberFormat="1" applyFont="1" applyFill="1" applyBorder="1" applyAlignment="1">
      <alignment vertical="center" wrapText="1"/>
    </xf>
    <xf numFmtId="4" fontId="6" fillId="2" borderId="13" xfId="1" applyNumberFormat="1" applyFont="1" applyFill="1" applyBorder="1" applyAlignment="1">
      <alignment horizontal="right" vertical="center" wrapText="1" readingOrder="1"/>
    </xf>
    <xf numFmtId="39" fontId="6" fillId="2" borderId="13" xfId="2" applyNumberFormat="1" applyFont="1" applyFill="1" applyBorder="1" applyAlignment="1">
      <alignment horizontal="right" vertical="center"/>
    </xf>
    <xf numFmtId="0" fontId="9" fillId="2" borderId="0" xfId="1" applyFont="1" applyFill="1" applyAlignment="1">
      <alignment vertical="center"/>
    </xf>
    <xf numFmtId="49" fontId="13" fillId="2" borderId="15" xfId="6" applyNumberFormat="1" applyFont="1" applyFill="1" applyBorder="1" applyAlignment="1">
      <alignment horizontal="left" vertical="center"/>
    </xf>
    <xf numFmtId="0" fontId="13" fillId="2" borderId="13" xfId="6" applyFont="1" applyFill="1" applyBorder="1" applyAlignment="1">
      <alignment horizontal="center" vertical="center"/>
    </xf>
    <xf numFmtId="0" fontId="13" fillId="2" borderId="13" xfId="1" applyFont="1" applyFill="1" applyBorder="1" applyAlignment="1">
      <alignment vertical="center" wrapText="1"/>
    </xf>
    <xf numFmtId="4" fontId="13" fillId="2" borderId="13" xfId="1" applyNumberFormat="1" applyFont="1" applyFill="1" applyBorder="1" applyAlignment="1">
      <alignment horizontal="right" vertical="center" wrapText="1" readingOrder="1"/>
    </xf>
    <xf numFmtId="10" fontId="13" fillId="2" borderId="13" xfId="3" applyNumberFormat="1" applyFont="1" applyFill="1" applyBorder="1" applyAlignment="1">
      <alignment vertical="center" wrapText="1"/>
    </xf>
    <xf numFmtId="10" fontId="13" fillId="2" borderId="13" xfId="3" applyNumberFormat="1" applyFont="1" applyFill="1" applyBorder="1" applyAlignment="1">
      <alignment horizontal="right" vertical="center"/>
    </xf>
    <xf numFmtId="10" fontId="13" fillId="2" borderId="16" xfId="3" applyNumberFormat="1" applyFont="1" applyFill="1" applyBorder="1" applyAlignment="1">
      <alignment horizontal="right" vertical="center"/>
    </xf>
    <xf numFmtId="168" fontId="6" fillId="2" borderId="13" xfId="3" applyNumberFormat="1" applyFont="1" applyFill="1" applyBorder="1" applyAlignment="1">
      <alignment vertical="center" wrapText="1"/>
    </xf>
    <xf numFmtId="169" fontId="4" fillId="2" borderId="13" xfId="3" applyNumberFormat="1" applyFont="1" applyFill="1" applyBorder="1" applyAlignment="1">
      <alignment vertical="center" wrapText="1"/>
    </xf>
    <xf numFmtId="168" fontId="4" fillId="2" borderId="13" xfId="3" applyNumberFormat="1" applyFont="1" applyFill="1" applyBorder="1" applyAlignment="1">
      <alignment horizontal="right" vertical="center"/>
    </xf>
    <xf numFmtId="0" fontId="6" fillId="2" borderId="15" xfId="6" applyFont="1" applyFill="1" applyBorder="1" applyAlignment="1">
      <alignment horizontal="left" vertical="center"/>
    </xf>
    <xf numFmtId="0" fontId="4" fillId="2" borderId="15" xfId="6" applyFont="1" applyFill="1" applyBorder="1" applyAlignment="1">
      <alignment horizontal="left" vertical="center"/>
    </xf>
    <xf numFmtId="167" fontId="6" fillId="2" borderId="13" xfId="3" applyNumberFormat="1" applyFont="1" applyFill="1" applyBorder="1" applyAlignment="1">
      <alignment vertical="center" wrapText="1"/>
    </xf>
    <xf numFmtId="166" fontId="6" fillId="2" borderId="13" xfId="3" applyNumberFormat="1" applyFont="1" applyFill="1" applyBorder="1" applyAlignment="1">
      <alignment vertical="center" wrapText="1"/>
    </xf>
    <xf numFmtId="10" fontId="12" fillId="2" borderId="13" xfId="1" applyNumberFormat="1" applyFont="1" applyFill="1" applyBorder="1" applyAlignment="1">
      <alignment horizontal="right" vertical="center" wrapText="1" readingOrder="1"/>
    </xf>
    <xf numFmtId="4" fontId="13" fillId="0" borderId="13" xfId="1" applyNumberFormat="1" applyFont="1" applyBorder="1" applyAlignment="1">
      <alignment horizontal="right" vertical="center" wrapText="1" readingOrder="1"/>
    </xf>
    <xf numFmtId="0" fontId="6" fillId="0" borderId="13" xfId="1" applyFont="1" applyBorder="1" applyAlignment="1">
      <alignment vertical="center" wrapText="1"/>
    </xf>
    <xf numFmtId="4" fontId="4" fillId="2" borderId="13" xfId="1" applyNumberFormat="1" applyFont="1" applyFill="1" applyBorder="1" applyAlignment="1">
      <alignment horizontal="right" vertical="center" wrapText="1" readingOrder="1"/>
    </xf>
    <xf numFmtId="49" fontId="6" fillId="0" borderId="15" xfId="6" applyNumberFormat="1" applyFont="1" applyBorder="1" applyAlignment="1">
      <alignment horizontal="left" vertical="center"/>
    </xf>
    <xf numFmtId="0" fontId="6" fillId="0" borderId="13" xfId="6" applyFont="1" applyBorder="1" applyAlignment="1">
      <alignment horizontal="center" vertical="center"/>
    </xf>
    <xf numFmtId="4" fontId="6" fillId="0" borderId="13" xfId="1" applyNumberFormat="1" applyFont="1" applyBorder="1" applyAlignment="1">
      <alignment horizontal="right" vertical="center" wrapText="1" readingOrder="1"/>
    </xf>
    <xf numFmtId="166" fontId="4" fillId="2" borderId="13" xfId="3" applyNumberFormat="1" applyFont="1" applyFill="1" applyBorder="1" applyAlignment="1">
      <alignment vertical="center" wrapText="1"/>
    </xf>
    <xf numFmtId="49" fontId="4" fillId="2" borderId="17" xfId="6" applyNumberFormat="1" applyFont="1" applyFill="1" applyBorder="1" applyAlignment="1">
      <alignment horizontal="left" vertical="center"/>
    </xf>
    <xf numFmtId="0" fontId="4" fillId="2" borderId="18" xfId="6" applyFont="1" applyFill="1" applyBorder="1" applyAlignment="1">
      <alignment horizontal="center" vertical="center"/>
    </xf>
    <xf numFmtId="0" fontId="4" fillId="2" borderId="18" xfId="1" applyFont="1" applyFill="1" applyBorder="1" applyAlignment="1">
      <alignment vertical="center" wrapText="1"/>
    </xf>
    <xf numFmtId="4" fontId="8" fillId="2" borderId="18" xfId="1" applyNumberFormat="1" applyFont="1" applyFill="1" applyBorder="1" applyAlignment="1">
      <alignment horizontal="right" vertical="center" wrapText="1" readingOrder="1"/>
    </xf>
    <xf numFmtId="4" fontId="9" fillId="2" borderId="18" xfId="1" applyNumberFormat="1" applyFont="1" applyFill="1" applyBorder="1" applyAlignment="1">
      <alignment vertical="center" wrapText="1"/>
    </xf>
    <xf numFmtId="166" fontId="4" fillId="2" borderId="18" xfId="3" applyNumberFormat="1" applyFont="1" applyFill="1" applyBorder="1" applyAlignment="1">
      <alignment vertical="center" wrapText="1"/>
    </xf>
    <xf numFmtId="39" fontId="4" fillId="2" borderId="18" xfId="2" applyNumberFormat="1" applyFont="1" applyFill="1" applyBorder="1" applyAlignment="1">
      <alignment horizontal="right" vertical="center"/>
    </xf>
    <xf numFmtId="39" fontId="6" fillId="2" borderId="12" xfId="2" applyNumberFormat="1" applyFont="1" applyFill="1" applyBorder="1" applyAlignment="1">
      <alignment horizontal="right" vertical="center"/>
    </xf>
    <xf numFmtId="166" fontId="6" fillId="2" borderId="12" xfId="3" applyNumberFormat="1" applyFont="1" applyFill="1" applyBorder="1" applyAlignment="1">
      <alignment vertical="center" wrapText="1"/>
    </xf>
    <xf numFmtId="9" fontId="6" fillId="2" borderId="13" xfId="3" applyFont="1" applyFill="1" applyBorder="1" applyAlignment="1">
      <alignment vertical="center" wrapText="1"/>
    </xf>
    <xf numFmtId="4" fontId="8" fillId="2" borderId="13" xfId="7" applyNumberFormat="1" applyFont="1" applyFill="1" applyBorder="1" applyAlignment="1">
      <alignment horizontal="right" vertical="center" wrapText="1" readingOrder="1"/>
    </xf>
    <xf numFmtId="4" fontId="8" fillId="2" borderId="18" xfId="7" applyNumberFormat="1" applyFont="1" applyFill="1" applyBorder="1" applyAlignment="1">
      <alignment horizontal="right" vertical="center" wrapText="1" readingOrder="1"/>
    </xf>
    <xf numFmtId="10" fontId="4" fillId="2" borderId="18" xfId="3" applyNumberFormat="1" applyFont="1" applyFill="1" applyBorder="1" applyAlignment="1">
      <alignment horizontal="right" vertical="center"/>
    </xf>
    <xf numFmtId="10" fontId="4" fillId="2" borderId="21" xfId="3" applyNumberFormat="1" applyFont="1" applyFill="1" applyBorder="1" applyAlignment="1">
      <alignment horizontal="right" vertical="center"/>
    </xf>
    <xf numFmtId="4" fontId="6" fillId="2" borderId="12" xfId="1" applyNumberFormat="1" applyFont="1" applyFill="1" applyBorder="1" applyAlignment="1">
      <alignment horizontal="right" vertical="center" wrapText="1" readingOrder="1"/>
    </xf>
    <xf numFmtId="10" fontId="6" fillId="2" borderId="22" xfId="3" applyNumberFormat="1" applyFont="1" applyFill="1" applyBorder="1" applyAlignment="1">
      <alignment horizontal="right" vertical="center"/>
    </xf>
    <xf numFmtId="10" fontId="4" fillId="2" borderId="23" xfId="3" applyNumberFormat="1" applyFont="1" applyFill="1" applyBorder="1" applyAlignment="1">
      <alignment horizontal="right" vertical="center"/>
    </xf>
    <xf numFmtId="10" fontId="6" fillId="2" borderId="23" xfId="3" applyNumberFormat="1" applyFont="1" applyFill="1" applyBorder="1" applyAlignment="1">
      <alignment horizontal="right" vertical="center"/>
    </xf>
    <xf numFmtId="0" fontId="6" fillId="2" borderId="18" xfId="1" applyFont="1" applyFill="1" applyBorder="1" applyAlignment="1">
      <alignment vertical="center" wrapText="1"/>
    </xf>
    <xf numFmtId="0" fontId="4" fillId="0" borderId="13" xfId="6" applyFont="1" applyBorder="1" applyAlignment="1">
      <alignment horizontal="center" vertical="center"/>
    </xf>
    <xf numFmtId="4" fontId="8" fillId="0" borderId="13" xfId="1" applyNumberFormat="1" applyFont="1" applyBorder="1" applyAlignment="1">
      <alignment horizontal="right" vertical="center" wrapText="1" readingOrder="1"/>
    </xf>
    <xf numFmtId="166" fontId="4" fillId="0" borderId="13" xfId="3" applyNumberFormat="1" applyFont="1" applyFill="1" applyBorder="1" applyAlignment="1">
      <alignment vertical="center" wrapText="1"/>
    </xf>
    <xf numFmtId="39" fontId="4" fillId="0" borderId="13" xfId="2" applyNumberFormat="1" applyFont="1" applyFill="1" applyBorder="1" applyAlignment="1">
      <alignment horizontal="right" vertical="center"/>
    </xf>
    <xf numFmtId="0" fontId="6" fillId="0" borderId="0" xfId="1" applyFont="1" applyAlignment="1">
      <alignment vertical="center"/>
    </xf>
    <xf numFmtId="49" fontId="4" fillId="0" borderId="15" xfId="6" applyNumberFormat="1" applyFont="1" applyBorder="1" applyAlignment="1">
      <alignment horizontal="left" vertical="center"/>
    </xf>
    <xf numFmtId="0" fontId="4" fillId="0" borderId="13" xfId="1" applyFont="1" applyBorder="1" applyAlignment="1">
      <alignment vertical="center" wrapText="1"/>
    </xf>
    <xf numFmtId="10" fontId="4" fillId="0" borderId="13" xfId="3" applyNumberFormat="1" applyFont="1" applyFill="1" applyBorder="1" applyAlignment="1">
      <alignment vertical="center" wrapText="1"/>
    </xf>
    <xf numFmtId="0" fontId="4" fillId="0" borderId="0" xfId="1" applyFont="1" applyAlignment="1">
      <alignment vertical="center"/>
    </xf>
    <xf numFmtId="0" fontId="9" fillId="2" borderId="13" xfId="6" applyFont="1" applyFill="1" applyBorder="1" applyAlignment="1">
      <alignment horizontal="center" vertical="center"/>
    </xf>
    <xf numFmtId="0" fontId="13" fillId="2" borderId="13" xfId="6" applyFont="1" applyFill="1" applyBorder="1" applyAlignment="1">
      <alignment horizontal="center" vertical="center" wrapText="1"/>
    </xf>
    <xf numFmtId="168" fontId="6" fillId="2" borderId="13" xfId="3" applyNumberFormat="1" applyFont="1" applyFill="1" applyBorder="1" applyAlignment="1">
      <alignment horizontal="right" vertical="center"/>
    </xf>
    <xf numFmtId="49" fontId="9" fillId="2" borderId="15" xfId="6" applyNumberFormat="1" applyFont="1" applyFill="1" applyBorder="1" applyAlignment="1">
      <alignment horizontal="left" vertical="center"/>
    </xf>
    <xf numFmtId="0" fontId="9" fillId="2" borderId="13" xfId="6" applyFont="1" applyFill="1" applyBorder="1" applyAlignment="1">
      <alignment horizontal="center" vertical="center" wrapText="1"/>
    </xf>
    <xf numFmtId="166" fontId="13" fillId="2" borderId="13" xfId="3" applyNumberFormat="1" applyFont="1" applyFill="1" applyBorder="1" applyAlignment="1">
      <alignment vertical="center" wrapText="1"/>
    </xf>
    <xf numFmtId="0" fontId="13" fillId="2" borderId="0" xfId="1" applyFont="1" applyFill="1" applyAlignment="1">
      <alignment vertical="center"/>
    </xf>
    <xf numFmtId="49" fontId="4" fillId="2" borderId="13" xfId="6" applyNumberFormat="1" applyFont="1" applyFill="1" applyBorder="1" applyAlignment="1">
      <alignment horizontal="left" vertical="center"/>
    </xf>
    <xf numFmtId="0" fontId="9" fillId="2" borderId="13" xfId="1" applyFont="1" applyFill="1" applyBorder="1" applyAlignment="1">
      <alignment vertical="center" wrapText="1"/>
    </xf>
    <xf numFmtId="4" fontId="9" fillId="2" borderId="13" xfId="1" applyNumberFormat="1" applyFont="1" applyFill="1" applyBorder="1" applyAlignment="1">
      <alignment horizontal="right" vertical="center" wrapText="1" readingOrder="1"/>
    </xf>
    <xf numFmtId="0" fontId="4" fillId="2" borderId="13" xfId="6" applyFont="1" applyFill="1" applyBorder="1" applyAlignment="1">
      <alignment horizontal="center" vertical="center" wrapText="1"/>
    </xf>
    <xf numFmtId="49" fontId="13" fillId="2" borderId="17" xfId="6" applyNumberFormat="1" applyFont="1" applyFill="1" applyBorder="1" applyAlignment="1">
      <alignment horizontal="left" vertical="center"/>
    </xf>
    <xf numFmtId="0" fontId="13" fillId="2" borderId="18" xfId="6" applyFont="1" applyFill="1" applyBorder="1" applyAlignment="1">
      <alignment horizontal="center" vertical="center" wrapText="1"/>
    </xf>
    <xf numFmtId="0" fontId="6" fillId="2" borderId="18" xfId="6" applyFont="1" applyFill="1" applyBorder="1" applyAlignment="1">
      <alignment horizontal="center" vertical="center"/>
    </xf>
    <xf numFmtId="0" fontId="13" fillId="2" borderId="18" xfId="1" applyFont="1" applyFill="1" applyBorder="1" applyAlignment="1">
      <alignment vertical="center" wrapText="1"/>
    </xf>
    <xf numFmtId="4" fontId="13" fillId="2" borderId="18" xfId="1" applyNumberFormat="1" applyFont="1" applyFill="1" applyBorder="1" applyAlignment="1">
      <alignment horizontal="right" vertical="center" wrapText="1" readingOrder="1"/>
    </xf>
    <xf numFmtId="4" fontId="12" fillId="2" borderId="18" xfId="1" applyNumberFormat="1" applyFont="1" applyFill="1" applyBorder="1" applyAlignment="1">
      <alignment horizontal="right" vertical="center" wrapText="1" readingOrder="1"/>
    </xf>
    <xf numFmtId="10" fontId="6" fillId="2" borderId="18" xfId="3" applyNumberFormat="1" applyFont="1" applyFill="1" applyBorder="1" applyAlignment="1">
      <alignment vertical="center" wrapText="1"/>
    </xf>
    <xf numFmtId="10" fontId="6" fillId="2" borderId="18" xfId="3" applyNumberFormat="1" applyFont="1" applyFill="1" applyBorder="1" applyAlignment="1">
      <alignment horizontal="right" vertical="center"/>
    </xf>
    <xf numFmtId="10" fontId="6" fillId="2" borderId="21" xfId="3" applyNumberFormat="1" applyFont="1" applyFill="1" applyBorder="1" applyAlignment="1">
      <alignment horizontal="right" vertical="center"/>
    </xf>
    <xf numFmtId="49" fontId="13" fillId="2" borderId="11" xfId="6" applyNumberFormat="1" applyFont="1" applyFill="1" applyBorder="1" applyAlignment="1">
      <alignment horizontal="left" vertical="center"/>
    </xf>
    <xf numFmtId="0" fontId="13" fillId="2" borderId="12" xfId="6" applyFont="1" applyFill="1" applyBorder="1" applyAlignment="1">
      <alignment horizontal="center" vertical="center" wrapText="1"/>
    </xf>
    <xf numFmtId="4" fontId="13" fillId="2" borderId="12" xfId="1" applyNumberFormat="1" applyFont="1" applyFill="1" applyBorder="1" applyAlignment="1">
      <alignment horizontal="right" vertical="center" wrapText="1" readingOrder="1"/>
    </xf>
    <xf numFmtId="4" fontId="12" fillId="2" borderId="12" xfId="1" applyNumberFormat="1" applyFont="1" applyFill="1" applyBorder="1" applyAlignment="1">
      <alignment horizontal="right" vertical="center" wrapText="1" readingOrder="1"/>
    </xf>
    <xf numFmtId="0" fontId="13" fillId="2" borderId="12" xfId="1" applyFont="1" applyFill="1" applyBorder="1" applyAlignment="1">
      <alignment vertical="center" wrapText="1"/>
    </xf>
    <xf numFmtId="0" fontId="9" fillId="2" borderId="18" xfId="6" applyFont="1" applyFill="1" applyBorder="1" applyAlignment="1">
      <alignment horizontal="center" vertical="center" wrapText="1"/>
    </xf>
    <xf numFmtId="4" fontId="9" fillId="2" borderId="24" xfId="1" applyNumberFormat="1" applyFont="1" applyFill="1" applyBorder="1" applyAlignment="1">
      <alignment horizontal="right" vertical="center" wrapText="1" readingOrder="1"/>
    </xf>
    <xf numFmtId="4" fontId="8" fillId="2" borderId="24" xfId="1" applyNumberFormat="1" applyFont="1" applyFill="1" applyBorder="1" applyAlignment="1">
      <alignment horizontal="right" vertical="center" wrapText="1" readingOrder="1"/>
    </xf>
    <xf numFmtId="4" fontId="4" fillId="2" borderId="24" xfId="1" applyNumberFormat="1" applyFont="1" applyFill="1" applyBorder="1" applyAlignment="1">
      <alignment horizontal="right" vertical="center" wrapText="1" readingOrder="1"/>
    </xf>
    <xf numFmtId="10" fontId="4" fillId="2" borderId="24" xfId="3" applyNumberFormat="1" applyFont="1" applyFill="1" applyBorder="1" applyAlignment="1">
      <alignment vertical="center" wrapText="1"/>
    </xf>
    <xf numFmtId="39" fontId="4" fillId="2" borderId="24" xfId="2" applyNumberFormat="1" applyFont="1" applyFill="1" applyBorder="1" applyAlignment="1">
      <alignment horizontal="right" vertical="center"/>
    </xf>
    <xf numFmtId="10" fontId="4" fillId="2" borderId="24" xfId="3" applyNumberFormat="1" applyFont="1" applyFill="1" applyBorder="1" applyAlignment="1">
      <alignment horizontal="right" vertical="center"/>
    </xf>
    <xf numFmtId="10" fontId="4" fillId="2" borderId="25" xfId="3" applyNumberFormat="1" applyFont="1" applyFill="1" applyBorder="1" applyAlignment="1">
      <alignment horizontal="right" vertical="center"/>
    </xf>
    <xf numFmtId="0" fontId="14" fillId="2" borderId="0" xfId="1" applyFont="1" applyFill="1" applyAlignment="1">
      <alignment vertical="center"/>
    </xf>
    <xf numFmtId="0" fontId="14" fillId="2" borderId="0" xfId="1" applyFont="1" applyFill="1" applyAlignment="1">
      <alignment vertical="center" wrapText="1"/>
    </xf>
    <xf numFmtId="39" fontId="15" fillId="2" borderId="0" xfId="2" applyNumberFormat="1" applyFont="1" applyFill="1" applyBorder="1" applyAlignment="1">
      <alignment horizontal="right" vertical="center"/>
    </xf>
    <xf numFmtId="39" fontId="16" fillId="2" borderId="0" xfId="2" applyNumberFormat="1" applyFont="1" applyFill="1" applyBorder="1" applyAlignment="1">
      <alignment horizontal="right" vertical="center"/>
    </xf>
    <xf numFmtId="10" fontId="17" fillId="2" borderId="0" xfId="3" applyNumberFormat="1" applyFont="1" applyFill="1" applyBorder="1" applyAlignment="1">
      <alignment vertical="center" wrapText="1"/>
    </xf>
    <xf numFmtId="39" fontId="17" fillId="2" borderId="0" xfId="2" applyNumberFormat="1" applyFont="1" applyFill="1" applyBorder="1" applyAlignment="1">
      <alignment horizontal="right" vertical="center"/>
    </xf>
    <xf numFmtId="10" fontId="15" fillId="2" borderId="0" xfId="3" applyNumberFormat="1" applyFont="1" applyFill="1" applyBorder="1" applyAlignment="1">
      <alignment horizontal="right" vertical="center"/>
    </xf>
    <xf numFmtId="0" fontId="4" fillId="2" borderId="0" xfId="1" applyFont="1" applyFill="1" applyAlignment="1">
      <alignment vertical="center" wrapText="1"/>
    </xf>
    <xf numFmtId="10" fontId="4" fillId="2" borderId="0" xfId="1" applyNumberFormat="1" applyFont="1" applyFill="1" applyAlignment="1">
      <alignment horizontal="right" vertical="center"/>
    </xf>
    <xf numFmtId="4" fontId="4" fillId="2" borderId="0" xfId="1" applyNumberFormat="1" applyFont="1" applyFill="1" applyAlignment="1">
      <alignment horizontal="right" vertical="center"/>
    </xf>
    <xf numFmtId="0" fontId="21" fillId="2" borderId="0" xfId="9" applyFont="1" applyFill="1" applyAlignment="1">
      <alignment vertical="center" wrapText="1"/>
    </xf>
    <xf numFmtId="0" fontId="21" fillId="2" borderId="0" xfId="9" applyFont="1" applyFill="1" applyAlignment="1">
      <alignment vertical="center"/>
    </xf>
    <xf numFmtId="0" fontId="21" fillId="0" borderId="0" xfId="9" applyFont="1" applyAlignment="1">
      <alignment vertical="center"/>
    </xf>
    <xf numFmtId="0" fontId="21" fillId="2" borderId="0" xfId="1" applyFont="1" applyFill="1" applyAlignment="1">
      <alignment vertical="center"/>
    </xf>
    <xf numFmtId="10" fontId="4" fillId="2" borderId="21" xfId="10" applyNumberFormat="1" applyFont="1" applyFill="1" applyBorder="1" applyAlignment="1">
      <alignment horizontal="right" vertical="center"/>
    </xf>
    <xf numFmtId="10" fontId="4" fillId="2" borderId="18" xfId="10" applyNumberFormat="1" applyFont="1" applyFill="1" applyBorder="1" applyAlignment="1">
      <alignment horizontal="right" vertical="center"/>
    </xf>
    <xf numFmtId="4" fontId="8" fillId="2" borderId="18" xfId="9" applyNumberFormat="1" applyFont="1" applyFill="1" applyBorder="1" applyAlignment="1">
      <alignment horizontal="right" vertical="center" wrapText="1" readingOrder="1"/>
    </xf>
    <xf numFmtId="4" fontId="9" fillId="2" borderId="18" xfId="1" applyNumberFormat="1" applyFont="1" applyFill="1" applyBorder="1" applyAlignment="1">
      <alignment horizontal="right" vertical="center" wrapText="1" readingOrder="1"/>
    </xf>
    <xf numFmtId="168" fontId="4" fillId="2" borderId="18" xfId="10" applyNumberFormat="1" applyFont="1" applyFill="1" applyBorder="1" applyAlignment="1">
      <alignment horizontal="right" vertical="center"/>
    </xf>
    <xf numFmtId="0" fontId="9" fillId="2" borderId="18" xfId="1" applyFont="1" applyFill="1" applyBorder="1" applyAlignment="1">
      <alignment vertical="center" wrapText="1"/>
    </xf>
    <xf numFmtId="10" fontId="6" fillId="2" borderId="16" xfId="10" applyNumberFormat="1" applyFont="1" applyFill="1" applyBorder="1" applyAlignment="1">
      <alignment horizontal="right" vertical="center"/>
    </xf>
    <xf numFmtId="10" fontId="6" fillId="2" borderId="13" xfId="10" applyNumberFormat="1" applyFont="1" applyFill="1" applyBorder="1" applyAlignment="1">
      <alignment horizontal="right" vertical="center"/>
    </xf>
    <xf numFmtId="168" fontId="6" fillId="2" borderId="13" xfId="10" applyNumberFormat="1" applyFont="1" applyFill="1" applyBorder="1" applyAlignment="1">
      <alignment horizontal="right" vertical="center"/>
    </xf>
    <xf numFmtId="10" fontId="4" fillId="2" borderId="16" xfId="10" applyNumberFormat="1" applyFont="1" applyFill="1" applyBorder="1" applyAlignment="1">
      <alignment horizontal="right" vertical="center"/>
    </xf>
    <xf numFmtId="10" fontId="4" fillId="2" borderId="13" xfId="10" applyNumberFormat="1" applyFont="1" applyFill="1" applyBorder="1" applyAlignment="1">
      <alignment horizontal="right" vertical="center"/>
    </xf>
    <xf numFmtId="4" fontId="8" fillId="2" borderId="13" xfId="9" applyNumberFormat="1" applyFont="1" applyFill="1" applyBorder="1" applyAlignment="1">
      <alignment horizontal="right" vertical="center" wrapText="1" readingOrder="1"/>
    </xf>
    <xf numFmtId="168" fontId="4" fillId="2" borderId="13" xfId="10" applyNumberFormat="1" applyFont="1" applyFill="1" applyBorder="1" applyAlignment="1">
      <alignment horizontal="right" vertical="center"/>
    </xf>
    <xf numFmtId="167" fontId="4" fillId="2" borderId="13" xfId="10" applyNumberFormat="1" applyFont="1" applyFill="1" applyBorder="1" applyAlignment="1">
      <alignment horizontal="right" vertical="center"/>
    </xf>
    <xf numFmtId="167" fontId="6" fillId="2" borderId="13" xfId="10" applyNumberFormat="1" applyFont="1" applyFill="1" applyBorder="1" applyAlignment="1">
      <alignment horizontal="right" vertical="center"/>
    </xf>
    <xf numFmtId="166" fontId="4" fillId="2" borderId="13" xfId="10" applyNumberFormat="1" applyFont="1" applyFill="1" applyBorder="1" applyAlignment="1">
      <alignment horizontal="right" vertical="center"/>
    </xf>
    <xf numFmtId="166" fontId="6" fillId="2" borderId="13" xfId="10" applyNumberFormat="1" applyFont="1" applyFill="1" applyBorder="1" applyAlignment="1">
      <alignment horizontal="right" vertical="center"/>
    </xf>
    <xf numFmtId="10" fontId="6" fillId="3" borderId="10" xfId="10" applyNumberFormat="1" applyFont="1" applyFill="1" applyBorder="1" applyAlignment="1">
      <alignment horizontal="right" vertical="center"/>
    </xf>
    <xf numFmtId="10" fontId="6" fillId="3" borderId="9" xfId="10" applyNumberFormat="1" applyFont="1" applyFill="1" applyBorder="1" applyAlignment="1">
      <alignment horizontal="right" vertical="center"/>
    </xf>
    <xf numFmtId="168" fontId="6" fillId="3" borderId="9" xfId="10" applyNumberFormat="1" applyFont="1" applyFill="1" applyBorder="1" applyAlignment="1">
      <alignment horizontal="right" vertical="center"/>
    </xf>
    <xf numFmtId="4" fontId="4" fillId="2" borderId="18" xfId="1" applyNumberFormat="1" applyFont="1" applyFill="1" applyBorder="1" applyAlignment="1">
      <alignment horizontal="right" vertical="center" wrapText="1" readingOrder="1"/>
    </xf>
    <xf numFmtId="167" fontId="4" fillId="2" borderId="18" xfId="10" applyNumberFormat="1" applyFont="1" applyFill="1" applyBorder="1" applyAlignment="1">
      <alignment horizontal="right" vertical="center"/>
    </xf>
    <xf numFmtId="169" fontId="4" fillId="2" borderId="13" xfId="10" applyNumberFormat="1" applyFont="1" applyFill="1" applyBorder="1" applyAlignment="1">
      <alignment horizontal="right" vertical="center"/>
    </xf>
    <xf numFmtId="169" fontId="6" fillId="2" borderId="13" xfId="10" applyNumberFormat="1" applyFont="1" applyFill="1" applyBorder="1" applyAlignment="1">
      <alignment horizontal="right" vertical="center"/>
    </xf>
    <xf numFmtId="10" fontId="6" fillId="2" borderId="14" xfId="10" applyNumberFormat="1" applyFont="1" applyFill="1" applyBorder="1" applyAlignment="1">
      <alignment horizontal="right" vertical="center"/>
    </xf>
    <xf numFmtId="10" fontId="6" fillId="2" borderId="12" xfId="10" applyNumberFormat="1" applyFont="1" applyFill="1" applyBorder="1" applyAlignment="1">
      <alignment horizontal="right" vertical="center"/>
    </xf>
    <xf numFmtId="0" fontId="13" fillId="2" borderId="12" xfId="6" applyFont="1" applyFill="1" applyBorder="1" applyAlignment="1">
      <alignment horizontal="center" vertical="center"/>
    </xf>
    <xf numFmtId="0" fontId="4" fillId="2" borderId="0" xfId="6" applyFont="1" applyFill="1" applyAlignment="1">
      <alignment vertical="center"/>
    </xf>
    <xf numFmtId="49" fontId="6" fillId="2" borderId="0" xfId="6" applyNumberFormat="1" applyFont="1" applyFill="1" applyAlignment="1">
      <alignment horizontal="center" vertical="center" wrapText="1"/>
    </xf>
    <xf numFmtId="0" fontId="6" fillId="2" borderId="0" xfId="6" applyFont="1" applyFill="1" applyAlignment="1">
      <alignment horizontal="center" vertical="center" wrapText="1"/>
    </xf>
    <xf numFmtId="0" fontId="6" fillId="2" borderId="0" xfId="6" applyFont="1" applyFill="1" applyAlignment="1">
      <alignment vertical="center"/>
    </xf>
    <xf numFmtId="4" fontId="4" fillId="2" borderId="0" xfId="6" applyNumberFormat="1" applyFont="1" applyFill="1" applyAlignment="1">
      <alignment vertical="center"/>
    </xf>
    <xf numFmtId="0" fontId="4" fillId="2" borderId="0" xfId="6" applyFont="1" applyFill="1" applyAlignment="1">
      <alignment horizontal="center" vertical="center"/>
    </xf>
    <xf numFmtId="164" fontId="4" fillId="2" borderId="0" xfId="11" applyFont="1" applyFill="1" applyAlignment="1">
      <alignment vertical="center"/>
    </xf>
    <xf numFmtId="0" fontId="6" fillId="2" borderId="0" xfId="12" applyFont="1" applyFill="1" applyAlignment="1">
      <alignment horizontal="center" vertical="center"/>
    </xf>
    <xf numFmtId="0" fontId="13" fillId="2" borderId="0" xfId="12" applyFont="1" applyFill="1" applyAlignment="1">
      <alignment horizontal="center" vertical="center"/>
    </xf>
    <xf numFmtId="10" fontId="4" fillId="2" borderId="0" xfId="10" applyNumberFormat="1" applyFont="1" applyFill="1" applyBorder="1" applyAlignment="1">
      <alignment vertical="center"/>
    </xf>
    <xf numFmtId="0" fontId="4" fillId="2" borderId="0" xfId="12" applyFont="1" applyFill="1" applyAlignment="1">
      <alignment vertical="center"/>
    </xf>
    <xf numFmtId="0" fontId="9" fillId="2" borderId="0" xfId="12" applyFont="1" applyFill="1" applyAlignment="1">
      <alignment horizontal="center" vertical="center"/>
    </xf>
    <xf numFmtId="0" fontId="4" fillId="2" borderId="0" xfId="12" applyFont="1" applyFill="1" applyAlignment="1">
      <alignment horizontal="center" vertical="center"/>
    </xf>
    <xf numFmtId="164" fontId="4" fillId="2" borderId="0" xfId="13" applyFont="1" applyFill="1" applyBorder="1" applyAlignment="1">
      <alignment vertical="center"/>
    </xf>
    <xf numFmtId="0" fontId="6" fillId="2" borderId="0" xfId="12" applyFont="1" applyFill="1" applyAlignment="1">
      <alignment vertical="center"/>
    </xf>
    <xf numFmtId="0" fontId="6" fillId="2" borderId="0" xfId="12" applyFont="1" applyFill="1" applyAlignment="1">
      <alignment horizontal="center" vertical="center" wrapText="1"/>
    </xf>
    <xf numFmtId="49" fontId="6" fillId="2" borderId="0" xfId="12" applyNumberFormat="1" applyFont="1" applyFill="1" applyAlignment="1">
      <alignment horizontal="center" vertical="center" wrapText="1"/>
    </xf>
    <xf numFmtId="9" fontId="6" fillId="3" borderId="9" xfId="14" applyNumberFormat="1" applyFont="1" applyFill="1" applyBorder="1" applyAlignment="1">
      <alignment horizontal="right" vertical="center"/>
    </xf>
    <xf numFmtId="10" fontId="6" fillId="3" borderId="10" xfId="14" applyNumberFormat="1" applyFont="1" applyFill="1" applyBorder="1" applyAlignment="1">
      <alignment horizontal="right" vertical="center"/>
    </xf>
    <xf numFmtId="166" fontId="6" fillId="2" borderId="12" xfId="14" applyNumberFormat="1" applyFont="1" applyFill="1" applyBorder="1" applyAlignment="1">
      <alignment horizontal="right" vertical="center"/>
    </xf>
    <xf numFmtId="10" fontId="6" fillId="2" borderId="14" xfId="14" applyNumberFormat="1" applyFont="1" applyFill="1" applyBorder="1" applyAlignment="1">
      <alignment horizontal="right" vertical="center"/>
    </xf>
    <xf numFmtId="39" fontId="4" fillId="2" borderId="13" xfId="14" applyNumberFormat="1" applyFont="1" applyFill="1" applyBorder="1" applyAlignment="1">
      <alignment horizontal="right" vertical="center"/>
    </xf>
    <xf numFmtId="10" fontId="4" fillId="2" borderId="12" xfId="14" applyNumberFormat="1" applyFont="1" applyFill="1" applyBorder="1" applyAlignment="1">
      <alignment horizontal="right" vertical="center"/>
    </xf>
    <xf numFmtId="10" fontId="4" fillId="2" borderId="14" xfId="14" applyNumberFormat="1" applyFont="1" applyFill="1" applyBorder="1" applyAlignment="1">
      <alignment horizontal="right" vertical="center"/>
    </xf>
    <xf numFmtId="10" fontId="6" fillId="2" borderId="12" xfId="14" applyNumberFormat="1" applyFont="1" applyFill="1" applyBorder="1" applyAlignment="1">
      <alignment horizontal="right" vertical="center"/>
    </xf>
    <xf numFmtId="167" fontId="4" fillId="2" borderId="12" xfId="14" applyNumberFormat="1" applyFont="1" applyFill="1" applyBorder="1" applyAlignment="1">
      <alignment horizontal="right" vertical="center"/>
    </xf>
    <xf numFmtId="10" fontId="6" fillId="3" borderId="9" xfId="14" applyNumberFormat="1" applyFont="1" applyFill="1" applyBorder="1" applyAlignment="1">
      <alignment horizontal="right" vertical="center"/>
    </xf>
    <xf numFmtId="168" fontId="6" fillId="2" borderId="12" xfId="14" applyNumberFormat="1" applyFont="1" applyFill="1" applyBorder="1" applyAlignment="1">
      <alignment horizontal="right" vertical="center"/>
    </xf>
    <xf numFmtId="167" fontId="6" fillId="2" borderId="12" xfId="14" applyNumberFormat="1" applyFont="1" applyFill="1" applyBorder="1" applyAlignment="1">
      <alignment horizontal="right" vertical="center"/>
    </xf>
    <xf numFmtId="168" fontId="4" fillId="2" borderId="12" xfId="14" applyNumberFormat="1" applyFont="1" applyFill="1" applyBorder="1" applyAlignment="1">
      <alignment horizontal="right" vertical="center"/>
    </xf>
    <xf numFmtId="166" fontId="4" fillId="2" borderId="12" xfId="14" applyNumberFormat="1" applyFont="1" applyFill="1" applyBorder="1" applyAlignment="1">
      <alignment horizontal="right" vertical="center"/>
    </xf>
    <xf numFmtId="169" fontId="6" fillId="2" borderId="12" xfId="14" applyNumberFormat="1" applyFont="1" applyFill="1" applyBorder="1" applyAlignment="1">
      <alignment horizontal="right" vertical="center"/>
    </xf>
    <xf numFmtId="169" fontId="4" fillId="2" borderId="12" xfId="14" applyNumberFormat="1" applyFont="1" applyFill="1" applyBorder="1" applyAlignment="1">
      <alignment horizontal="right" vertical="center"/>
    </xf>
    <xf numFmtId="0" fontId="22" fillId="2" borderId="0" xfId="9" applyFont="1" applyFill="1" applyAlignment="1">
      <alignment vertical="center"/>
    </xf>
    <xf numFmtId="0" fontId="11" fillId="4" borderId="6" xfId="4" applyFont="1" applyFill="1" applyBorder="1" applyAlignment="1">
      <alignment horizontal="center" vertical="center" wrapText="1"/>
    </xf>
    <xf numFmtId="0" fontId="2" fillId="4" borderId="6" xfId="4" applyFont="1" applyFill="1" applyBorder="1" applyAlignment="1">
      <alignment horizontal="center" vertical="center" wrapText="1"/>
    </xf>
    <xf numFmtId="10" fontId="2" fillId="4" borderId="6" xfId="5" applyNumberFormat="1" applyFont="1" applyFill="1" applyBorder="1" applyAlignment="1">
      <alignment horizontal="center" vertical="center" wrapText="1"/>
    </xf>
    <xf numFmtId="10" fontId="2" fillId="4" borderId="8" xfId="5" applyNumberFormat="1" applyFont="1" applyFill="1" applyBorder="1" applyAlignment="1">
      <alignment horizontal="center" vertical="center" wrapText="1"/>
    </xf>
    <xf numFmtId="0" fontId="6" fillId="5" borderId="9" xfId="6" applyFont="1" applyFill="1" applyBorder="1" applyAlignment="1">
      <alignment horizontal="center" vertical="center"/>
    </xf>
    <xf numFmtId="39" fontId="6" fillId="5" borderId="9" xfId="2" applyNumberFormat="1" applyFont="1" applyFill="1" applyBorder="1" applyAlignment="1">
      <alignment horizontal="right" vertical="center"/>
    </xf>
    <xf numFmtId="10" fontId="6" fillId="5" borderId="9" xfId="10" applyNumberFormat="1" applyFont="1" applyFill="1" applyBorder="1" applyAlignment="1">
      <alignment horizontal="right" vertical="center"/>
    </xf>
    <xf numFmtId="0" fontId="9" fillId="2" borderId="13" xfId="9" applyFont="1" applyFill="1" applyBorder="1" applyAlignment="1">
      <alignment vertical="center" wrapText="1"/>
    </xf>
    <xf numFmtId="168" fontId="9" fillId="2" borderId="13" xfId="3" applyNumberFormat="1" applyFont="1" applyFill="1" applyBorder="1" applyAlignment="1">
      <alignment vertical="center" wrapText="1"/>
    </xf>
    <xf numFmtId="39" fontId="9" fillId="2" borderId="13" xfId="2" applyNumberFormat="1" applyFont="1" applyFill="1" applyBorder="1" applyAlignment="1">
      <alignment horizontal="right" vertical="center"/>
    </xf>
    <xf numFmtId="10" fontId="9" fillId="2" borderId="13" xfId="3" applyNumberFormat="1" applyFont="1" applyFill="1" applyBorder="1" applyAlignment="1">
      <alignment horizontal="right" vertical="center"/>
    </xf>
    <xf numFmtId="10" fontId="9" fillId="2" borderId="16" xfId="3" applyNumberFormat="1" applyFont="1" applyFill="1" applyBorder="1" applyAlignment="1">
      <alignment horizontal="right" vertical="center"/>
    </xf>
    <xf numFmtId="39" fontId="6" fillId="5" borderId="9" xfId="2" applyNumberFormat="1" applyFont="1" applyFill="1" applyBorder="1" applyAlignment="1">
      <alignment horizontal="center" vertical="center"/>
    </xf>
    <xf numFmtId="171" fontId="6" fillId="5" borderId="9" xfId="2" applyNumberFormat="1" applyFont="1" applyFill="1" applyBorder="1" applyAlignment="1">
      <alignment horizontal="center" vertical="center"/>
    </xf>
    <xf numFmtId="172" fontId="13" fillId="5" borderId="37" xfId="15" applyNumberFormat="1" applyFont="1" applyFill="1" applyBorder="1" applyAlignment="1">
      <alignment horizontal="right" vertical="center"/>
    </xf>
    <xf numFmtId="4" fontId="13" fillId="5" borderId="37" xfId="1" applyNumberFormat="1" applyFont="1" applyFill="1" applyBorder="1" applyAlignment="1">
      <alignment horizontal="right" vertical="center" wrapText="1" readingOrder="1"/>
    </xf>
    <xf numFmtId="10" fontId="13" fillId="5" borderId="13" xfId="15" applyNumberFormat="1" applyFont="1" applyFill="1" applyBorder="1" applyAlignment="1">
      <alignment horizontal="right" vertical="center"/>
    </xf>
    <xf numFmtId="172" fontId="13" fillId="5" borderId="24" xfId="15" applyNumberFormat="1" applyFont="1" applyFill="1" applyBorder="1" applyAlignment="1">
      <alignment horizontal="right" vertical="center"/>
    </xf>
    <xf numFmtId="4" fontId="13" fillId="5" borderId="20" xfId="1" applyNumberFormat="1" applyFont="1" applyFill="1" applyBorder="1" applyAlignment="1">
      <alignment horizontal="right" vertical="center" wrapText="1" readingOrder="1"/>
    </xf>
    <xf numFmtId="10" fontId="23" fillId="4" borderId="30" xfId="11" applyNumberFormat="1" applyFont="1" applyFill="1" applyBorder="1" applyAlignment="1">
      <alignment horizontal="center" vertical="center" wrapText="1"/>
    </xf>
    <xf numFmtId="10" fontId="23" fillId="4" borderId="29" xfId="11" applyNumberFormat="1" applyFont="1" applyFill="1" applyBorder="1" applyAlignment="1">
      <alignment horizontal="center" vertical="center" wrapText="1"/>
    </xf>
    <xf numFmtId="0" fontId="6" fillId="3" borderId="20" xfId="6" applyFont="1" applyFill="1" applyBorder="1" applyAlignment="1">
      <alignment horizontal="center" vertical="center"/>
    </xf>
    <xf numFmtId="0" fontId="11" fillId="4" borderId="30" xfId="4" applyFont="1" applyFill="1" applyBorder="1" applyAlignment="1">
      <alignment horizontal="center" vertical="center" wrapText="1"/>
    </xf>
    <xf numFmtId="0" fontId="2" fillId="4" borderId="30" xfId="4" applyFont="1" applyFill="1" applyBorder="1" applyAlignment="1">
      <alignment horizontal="center" vertical="center" wrapText="1"/>
    </xf>
    <xf numFmtId="10" fontId="2" fillId="4" borderId="30" xfId="5" applyNumberFormat="1" applyFont="1" applyFill="1" applyBorder="1" applyAlignment="1">
      <alignment horizontal="center" vertical="center" wrapText="1"/>
    </xf>
    <xf numFmtId="10" fontId="2" fillId="4" borderId="29" xfId="5" applyNumberFormat="1" applyFont="1" applyFill="1" applyBorder="1" applyAlignment="1">
      <alignment horizontal="center" vertical="center" wrapText="1"/>
    </xf>
    <xf numFmtId="10" fontId="6" fillId="3" borderId="20" xfId="10" applyNumberFormat="1" applyFont="1" applyFill="1" applyBorder="1" applyAlignment="1">
      <alignment horizontal="right" vertical="center"/>
    </xf>
    <xf numFmtId="39" fontId="6" fillId="3" borderId="20" xfId="2" applyNumberFormat="1" applyFont="1" applyFill="1" applyBorder="1" applyAlignment="1">
      <alignment horizontal="right" vertical="center"/>
    </xf>
    <xf numFmtId="10" fontId="6" fillId="3" borderId="41" xfId="10" applyNumberFormat="1" applyFont="1" applyFill="1" applyBorder="1" applyAlignment="1">
      <alignment horizontal="right" vertical="center"/>
    </xf>
    <xf numFmtId="39" fontId="6" fillId="3" borderId="9" xfId="2" applyNumberFormat="1" applyFont="1" applyFill="1" applyBorder="1" applyAlignment="1">
      <alignment horizontal="center" vertical="center"/>
    </xf>
    <xf numFmtId="39" fontId="6" fillId="3" borderId="10" xfId="2" applyNumberFormat="1" applyFont="1" applyFill="1" applyBorder="1" applyAlignment="1">
      <alignment horizontal="right" vertical="center"/>
    </xf>
    <xf numFmtId="39" fontId="6" fillId="3" borderId="20" xfId="2" applyNumberFormat="1" applyFont="1" applyFill="1" applyBorder="1" applyAlignment="1">
      <alignment horizontal="center" vertical="center"/>
    </xf>
    <xf numFmtId="39" fontId="6" fillId="3" borderId="41" xfId="2" applyNumberFormat="1" applyFont="1" applyFill="1" applyBorder="1" applyAlignment="1">
      <alignment horizontal="right" vertical="center"/>
    </xf>
    <xf numFmtId="39" fontId="6" fillId="2" borderId="14" xfId="2" applyNumberFormat="1" applyFont="1" applyFill="1" applyBorder="1" applyAlignment="1">
      <alignment horizontal="right" vertical="center"/>
    </xf>
    <xf numFmtId="39" fontId="6" fillId="2" borderId="16" xfId="2" applyNumberFormat="1" applyFont="1" applyFill="1" applyBorder="1" applyAlignment="1">
      <alignment horizontal="right" vertical="center"/>
    </xf>
    <xf numFmtId="39" fontId="4" fillId="2" borderId="16" xfId="2" applyNumberFormat="1" applyFont="1" applyFill="1" applyBorder="1" applyAlignment="1">
      <alignment horizontal="right" vertical="center"/>
    </xf>
    <xf numFmtId="39" fontId="4" fillId="2" borderId="21" xfId="2" applyNumberFormat="1" applyFont="1" applyFill="1" applyBorder="1" applyAlignment="1">
      <alignment horizontal="right" vertical="center"/>
    </xf>
    <xf numFmtId="171" fontId="6" fillId="3" borderId="9" xfId="2" applyNumberFormat="1" applyFont="1" applyFill="1" applyBorder="1" applyAlignment="1">
      <alignment horizontal="center" vertical="center"/>
    </xf>
    <xf numFmtId="172" fontId="13" fillId="3" borderId="9" xfId="15" applyNumberFormat="1" applyFont="1" applyFill="1" applyBorder="1" applyAlignment="1">
      <alignment horizontal="right" vertical="center"/>
    </xf>
    <xf numFmtId="4" fontId="13" fillId="3" borderId="9" xfId="1" applyNumberFormat="1" applyFont="1" applyFill="1" applyBorder="1" applyAlignment="1">
      <alignment horizontal="right" vertical="center" wrapText="1" readingOrder="1"/>
    </xf>
    <xf numFmtId="10" fontId="13" fillId="3" borderId="9" xfId="15" applyNumberFormat="1" applyFont="1" applyFill="1" applyBorder="1" applyAlignment="1">
      <alignment horizontal="right" vertical="center"/>
    </xf>
    <xf numFmtId="171" fontId="6" fillId="3" borderId="20" xfId="2" applyNumberFormat="1" applyFont="1" applyFill="1" applyBorder="1" applyAlignment="1">
      <alignment horizontal="center" vertical="center"/>
    </xf>
    <xf numFmtId="172" fontId="13" fillId="3" borderId="20" xfId="15" applyNumberFormat="1" applyFont="1" applyFill="1" applyBorder="1" applyAlignment="1">
      <alignment horizontal="right" vertical="center"/>
    </xf>
    <xf numFmtId="4" fontId="13" fillId="3" borderId="20" xfId="1" applyNumberFormat="1" applyFont="1" applyFill="1" applyBorder="1" applyAlignment="1">
      <alignment horizontal="right" vertical="center" wrapText="1" readingOrder="1"/>
    </xf>
    <xf numFmtId="10" fontId="13" fillId="3" borderId="20" xfId="15" applyNumberFormat="1" applyFont="1" applyFill="1" applyBorder="1" applyAlignment="1">
      <alignment horizontal="right" vertical="center"/>
    </xf>
    <xf numFmtId="10" fontId="4" fillId="2" borderId="14" xfId="3" applyNumberFormat="1" applyFont="1" applyFill="1" applyBorder="1" applyAlignment="1">
      <alignment horizontal="right" vertical="center"/>
    </xf>
    <xf numFmtId="169" fontId="6" fillId="2" borderId="13" xfId="3" applyNumberFormat="1" applyFont="1" applyFill="1" applyBorder="1" applyAlignment="1">
      <alignment horizontal="right" vertical="center"/>
    </xf>
    <xf numFmtId="169" fontId="4" fillId="2" borderId="13" xfId="3" applyNumberFormat="1" applyFont="1" applyFill="1" applyBorder="1" applyAlignment="1">
      <alignment horizontal="right" vertical="center"/>
    </xf>
    <xf numFmtId="10" fontId="4" fillId="2" borderId="18" xfId="3" applyNumberFormat="1" applyFont="1" applyFill="1" applyBorder="1" applyAlignment="1">
      <alignment vertical="center" wrapText="1"/>
    </xf>
    <xf numFmtId="10" fontId="6" fillId="3" borderId="9" xfId="2" applyNumberFormat="1" applyFont="1" applyFill="1" applyBorder="1" applyAlignment="1">
      <alignment horizontal="right" vertical="center"/>
    </xf>
    <xf numFmtId="10" fontId="6" fillId="3" borderId="10" xfId="2" applyNumberFormat="1" applyFont="1" applyFill="1" applyBorder="1" applyAlignment="1">
      <alignment horizontal="right" vertical="center"/>
    </xf>
    <xf numFmtId="10" fontId="4" fillId="2" borderId="14" xfId="10" applyNumberFormat="1" applyFont="1" applyFill="1" applyBorder="1" applyAlignment="1">
      <alignment horizontal="right" vertical="center"/>
    </xf>
    <xf numFmtId="173" fontId="4" fillId="2" borderId="13" xfId="10" applyNumberFormat="1" applyFont="1" applyFill="1" applyBorder="1" applyAlignment="1">
      <alignment horizontal="right" vertical="center"/>
    </xf>
    <xf numFmtId="10" fontId="6" fillId="2" borderId="10" xfId="10" applyNumberFormat="1" applyFont="1" applyFill="1" applyBorder="1" applyAlignment="1">
      <alignment horizontal="right" vertical="center"/>
    </xf>
    <xf numFmtId="10" fontId="13" fillId="3" borderId="9" xfId="2" applyNumberFormat="1" applyFont="1" applyFill="1" applyBorder="1" applyAlignment="1">
      <alignment horizontal="right" vertical="center"/>
    </xf>
    <xf numFmtId="10" fontId="13" fillId="3" borderId="10" xfId="2" applyNumberFormat="1" applyFont="1" applyFill="1" applyBorder="1" applyAlignment="1">
      <alignment horizontal="right" vertical="center"/>
    </xf>
    <xf numFmtId="0" fontId="6" fillId="6" borderId="0" xfId="1" applyFont="1" applyFill="1" applyAlignment="1">
      <alignment vertical="center"/>
    </xf>
    <xf numFmtId="49" fontId="6" fillId="2" borderId="17" xfId="6" applyNumberFormat="1" applyFont="1" applyFill="1" applyBorder="1" applyAlignment="1">
      <alignment horizontal="left" vertical="center"/>
    </xf>
    <xf numFmtId="49" fontId="6" fillId="2" borderId="11" xfId="6" applyNumberFormat="1" applyFont="1" applyFill="1" applyBorder="1" applyAlignment="1">
      <alignment horizontal="left" vertical="center"/>
    </xf>
    <xf numFmtId="0" fontId="6" fillId="2" borderId="18" xfId="6" applyFont="1" applyFill="1" applyBorder="1" applyAlignment="1">
      <alignment horizontal="left" vertical="center"/>
    </xf>
    <xf numFmtId="0" fontId="6" fillId="2" borderId="12" xfId="6" applyFont="1" applyFill="1" applyBorder="1" applyAlignment="1">
      <alignment horizontal="left" vertical="center"/>
    </xf>
    <xf numFmtId="0" fontId="6" fillId="2" borderId="18" xfId="6" applyFont="1" applyFill="1" applyBorder="1" applyAlignment="1">
      <alignment horizontal="center" vertical="center"/>
    </xf>
    <xf numFmtId="0" fontId="6" fillId="2" borderId="12" xfId="6"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12" xfId="1" applyFont="1" applyFill="1" applyBorder="1" applyAlignment="1">
      <alignment horizontal="left" vertical="center" wrapText="1"/>
    </xf>
    <xf numFmtId="0" fontId="3" fillId="2" borderId="0" xfId="1" applyFont="1" applyFill="1" applyAlignment="1">
      <alignment horizontal="center" vertical="center"/>
    </xf>
    <xf numFmtId="0" fontId="5" fillId="2" borderId="0" xfId="1" applyFont="1" applyFill="1" applyAlignment="1">
      <alignment horizontal="center" vertical="center"/>
    </xf>
    <xf numFmtId="0" fontId="6" fillId="2" borderId="0" xfId="1" applyFont="1" applyFill="1" applyAlignment="1">
      <alignment horizontal="center" vertical="center"/>
    </xf>
    <xf numFmtId="0" fontId="11" fillId="4" borderId="1" xfId="4" applyFont="1" applyFill="1" applyBorder="1" applyAlignment="1">
      <alignment horizontal="center" vertical="center" wrapText="1"/>
    </xf>
    <xf numFmtId="0" fontId="11" fillId="4" borderId="5" xfId="4" applyFont="1" applyFill="1" applyBorder="1" applyAlignment="1">
      <alignment horizontal="center" vertical="center" wrapText="1"/>
    </xf>
    <xf numFmtId="0" fontId="11" fillId="4" borderId="2" xfId="4" applyFont="1" applyFill="1" applyBorder="1" applyAlignment="1">
      <alignment horizontal="center" vertical="center" wrapText="1"/>
    </xf>
    <xf numFmtId="0" fontId="11" fillId="4" borderId="6" xfId="4" applyFont="1" applyFill="1" applyBorder="1" applyAlignment="1">
      <alignment horizontal="center" vertical="center" wrapText="1"/>
    </xf>
    <xf numFmtId="164" fontId="2" fillId="4" borderId="2" xfId="5" applyFont="1" applyFill="1" applyBorder="1" applyAlignment="1">
      <alignment horizontal="center" vertical="center" wrapText="1"/>
    </xf>
    <xf numFmtId="164" fontId="2" fillId="4" borderId="6" xfId="5" applyFont="1" applyFill="1" applyBorder="1" applyAlignment="1">
      <alignment horizontal="center" vertical="center" wrapText="1"/>
    </xf>
    <xf numFmtId="10" fontId="2" fillId="4" borderId="2" xfId="5" applyNumberFormat="1" applyFont="1" applyFill="1" applyBorder="1" applyAlignment="1">
      <alignment horizontal="center" vertical="center" wrapText="1"/>
    </xf>
    <xf numFmtId="10" fontId="2" fillId="4" borderId="4" xfId="5" applyNumberFormat="1" applyFont="1" applyFill="1" applyBorder="1" applyAlignment="1">
      <alignment horizontal="center" vertical="center" wrapText="1"/>
    </xf>
    <xf numFmtId="49" fontId="13" fillId="2" borderId="17" xfId="6" applyNumberFormat="1" applyFont="1" applyFill="1" applyBorder="1" applyAlignment="1">
      <alignment horizontal="left" vertical="center"/>
    </xf>
    <xf numFmtId="49" fontId="13" fillId="2" borderId="11" xfId="6" applyNumberFormat="1" applyFont="1" applyFill="1" applyBorder="1" applyAlignment="1">
      <alignment horizontal="left" vertical="center"/>
    </xf>
    <xf numFmtId="0" fontId="13" fillId="2" borderId="18" xfId="6" applyFont="1" applyFill="1" applyBorder="1" applyAlignment="1">
      <alignment horizontal="center" vertical="center"/>
    </xf>
    <xf numFmtId="0" fontId="13" fillId="2" borderId="12" xfId="6" applyFont="1" applyFill="1" applyBorder="1" applyAlignment="1">
      <alignment horizontal="center" vertical="center"/>
    </xf>
    <xf numFmtId="0" fontId="13" fillId="2" borderId="18" xfId="1" applyFont="1" applyFill="1" applyBorder="1" applyAlignment="1">
      <alignment horizontal="left" vertical="center" wrapText="1"/>
    </xf>
    <xf numFmtId="0" fontId="13" fillId="2" borderId="12" xfId="1" applyFont="1" applyFill="1" applyBorder="1" applyAlignment="1">
      <alignment horizontal="left" vertical="center" wrapText="1"/>
    </xf>
    <xf numFmtId="164" fontId="2" fillId="4" borderId="3" xfId="5" applyFont="1" applyFill="1" applyBorder="1" applyAlignment="1">
      <alignment horizontal="center" vertical="center" wrapText="1"/>
    </xf>
    <xf numFmtId="164" fontId="2" fillId="4" borderId="7" xfId="5" applyFont="1" applyFill="1" applyBorder="1" applyAlignment="1">
      <alignment horizontal="center" vertical="center" wrapText="1"/>
    </xf>
    <xf numFmtId="0" fontId="2" fillId="4" borderId="2" xfId="4" applyFont="1" applyFill="1" applyBorder="1" applyAlignment="1">
      <alignment horizontal="center" vertical="center" wrapText="1"/>
    </xf>
    <xf numFmtId="4" fontId="2" fillId="4" borderId="2" xfId="5" applyNumberFormat="1" applyFont="1" applyFill="1" applyBorder="1" applyAlignment="1">
      <alignment horizontal="center" vertical="center" wrapText="1"/>
    </xf>
    <xf numFmtId="4" fontId="2" fillId="4" borderId="6" xfId="5" applyNumberFormat="1" applyFont="1" applyFill="1" applyBorder="1" applyAlignment="1">
      <alignment horizontal="center" vertical="center" wrapText="1"/>
    </xf>
    <xf numFmtId="49" fontId="6" fillId="5" borderId="34" xfId="6" applyNumberFormat="1" applyFont="1" applyFill="1" applyBorder="1" applyAlignment="1">
      <alignment horizontal="left" vertical="center"/>
    </xf>
    <xf numFmtId="49" fontId="6" fillId="5" borderId="19" xfId="6" applyNumberFormat="1" applyFont="1" applyFill="1" applyBorder="1" applyAlignment="1">
      <alignment horizontal="left" vertical="center"/>
    </xf>
    <xf numFmtId="0" fontId="6" fillId="5" borderId="35" xfId="6" applyFont="1" applyFill="1" applyBorder="1" applyAlignment="1">
      <alignment horizontal="center" vertical="center"/>
    </xf>
    <xf numFmtId="0" fontId="6" fillId="5" borderId="20" xfId="6" applyFont="1" applyFill="1" applyBorder="1" applyAlignment="1">
      <alignment horizontal="center" vertical="center"/>
    </xf>
    <xf numFmtId="0" fontId="6" fillId="5" borderId="35" xfId="1" applyFont="1" applyFill="1" applyBorder="1" applyAlignment="1">
      <alignment horizontal="left" vertical="center" wrapText="1"/>
    </xf>
    <xf numFmtId="0" fontId="6" fillId="5" borderId="20" xfId="1" applyFont="1" applyFill="1" applyBorder="1" applyAlignment="1">
      <alignment horizontal="left" vertical="center" wrapText="1"/>
    </xf>
    <xf numFmtId="39" fontId="6" fillId="5" borderId="35" xfId="2" applyNumberFormat="1" applyFont="1" applyFill="1" applyBorder="1" applyAlignment="1">
      <alignment horizontal="center" vertical="center"/>
    </xf>
    <xf numFmtId="39" fontId="6" fillId="5" borderId="20" xfId="2" applyNumberFormat="1" applyFont="1" applyFill="1" applyBorder="1" applyAlignment="1">
      <alignment horizontal="center" vertical="center"/>
    </xf>
    <xf numFmtId="170" fontId="6" fillId="5" borderId="35" xfId="2" applyNumberFormat="1" applyFont="1" applyFill="1" applyBorder="1" applyAlignment="1">
      <alignment horizontal="center" vertical="center"/>
    </xf>
    <xf numFmtId="170" fontId="6" fillId="5" borderId="20" xfId="2" applyNumberFormat="1" applyFont="1" applyFill="1" applyBorder="1" applyAlignment="1">
      <alignment horizontal="center" vertical="center"/>
    </xf>
    <xf numFmtId="49" fontId="6" fillId="2" borderId="34" xfId="6" applyNumberFormat="1" applyFont="1" applyFill="1" applyBorder="1" applyAlignment="1">
      <alignment horizontal="left" vertical="center"/>
    </xf>
    <xf numFmtId="0" fontId="6" fillId="2" borderId="35" xfId="6" applyFont="1" applyFill="1" applyBorder="1" applyAlignment="1">
      <alignment horizontal="center" vertical="center"/>
    </xf>
    <xf numFmtId="0" fontId="6" fillId="2" borderId="35" xfId="1" applyFont="1" applyFill="1" applyBorder="1" applyAlignment="1">
      <alignment horizontal="left" vertical="center" wrapText="1"/>
    </xf>
    <xf numFmtId="49" fontId="13" fillId="5" borderId="36" xfId="6" applyNumberFormat="1" applyFont="1" applyFill="1" applyBorder="1" applyAlignment="1">
      <alignment horizontal="left" vertical="center"/>
    </xf>
    <xf numFmtId="49" fontId="13" fillId="5" borderId="15" xfId="6" applyNumberFormat="1" applyFont="1" applyFill="1" applyBorder="1" applyAlignment="1">
      <alignment horizontal="left" vertical="center"/>
    </xf>
    <xf numFmtId="49" fontId="13" fillId="5" borderId="39" xfId="6" applyNumberFormat="1" applyFont="1" applyFill="1" applyBorder="1" applyAlignment="1">
      <alignment horizontal="left" vertical="center"/>
    </xf>
    <xf numFmtId="39" fontId="13" fillId="5" borderId="35" xfId="15" applyNumberFormat="1" applyFont="1" applyFill="1" applyBorder="1" applyAlignment="1">
      <alignment horizontal="center" vertical="center"/>
    </xf>
    <xf numFmtId="39" fontId="13" fillId="5" borderId="38" xfId="15" applyNumberFormat="1" applyFont="1" applyFill="1" applyBorder="1" applyAlignment="1">
      <alignment horizontal="center" vertical="center"/>
    </xf>
    <xf numFmtId="39" fontId="13" fillId="5" borderId="20" xfId="15" applyNumberFormat="1" applyFont="1" applyFill="1" applyBorder="1" applyAlignment="1">
      <alignment horizontal="center" vertical="center"/>
    </xf>
    <xf numFmtId="39" fontId="13" fillId="5" borderId="35" xfId="15" applyNumberFormat="1" applyFont="1" applyFill="1" applyBorder="1" applyAlignment="1">
      <alignment horizontal="left" vertical="center"/>
    </xf>
    <xf numFmtId="39" fontId="13" fillId="5" borderId="38" xfId="15" applyNumberFormat="1" applyFont="1" applyFill="1" applyBorder="1" applyAlignment="1">
      <alignment horizontal="left" vertical="center"/>
    </xf>
    <xf numFmtId="39" fontId="13" fillId="5" borderId="20" xfId="15" applyNumberFormat="1" applyFont="1" applyFill="1" applyBorder="1" applyAlignment="1">
      <alignment horizontal="left" vertical="center"/>
    </xf>
    <xf numFmtId="0" fontId="13" fillId="2" borderId="17" xfId="6" applyFont="1" applyFill="1" applyBorder="1" applyAlignment="1">
      <alignment horizontal="left" vertical="center"/>
    </xf>
    <xf numFmtId="0" fontId="13" fillId="2" borderId="11" xfId="6" applyFont="1" applyFill="1" applyBorder="1" applyAlignment="1">
      <alignment horizontal="left" vertical="center"/>
    </xf>
    <xf numFmtId="39" fontId="6" fillId="3" borderId="26" xfId="2" applyNumberFormat="1" applyFont="1" applyFill="1" applyBorder="1" applyAlignment="1">
      <alignment horizontal="center" vertical="center"/>
    </xf>
    <xf numFmtId="39" fontId="6" fillId="3" borderId="27" xfId="2" applyNumberFormat="1" applyFont="1" applyFill="1" applyBorder="1" applyAlignment="1">
      <alignment horizontal="center" vertical="center"/>
    </xf>
    <xf numFmtId="39" fontId="6" fillId="3" borderId="42" xfId="2" applyNumberFormat="1" applyFont="1" applyFill="1" applyBorder="1" applyAlignment="1">
      <alignment horizontal="center" vertical="center"/>
    </xf>
    <xf numFmtId="4" fontId="4" fillId="2" borderId="26" xfId="8" applyNumberFormat="1" applyFont="1" applyFill="1" applyBorder="1" applyAlignment="1">
      <alignment horizontal="left" vertical="top" wrapText="1"/>
    </xf>
    <xf numFmtId="4" fontId="20" fillId="2" borderId="27" xfId="8" applyNumberFormat="1" applyFont="1" applyFill="1" applyBorder="1" applyAlignment="1">
      <alignment horizontal="left" vertical="top" wrapText="1"/>
    </xf>
    <xf numFmtId="4" fontId="20" fillId="2" borderId="28" xfId="8" applyNumberFormat="1" applyFont="1" applyFill="1" applyBorder="1" applyAlignment="1">
      <alignment horizontal="left" vertical="top" wrapText="1"/>
    </xf>
    <xf numFmtId="0" fontId="6" fillId="2" borderId="13" xfId="6" applyFont="1" applyFill="1" applyBorder="1" applyAlignment="1">
      <alignment horizontal="center" vertical="center"/>
    </xf>
    <xf numFmtId="0" fontId="6" fillId="2" borderId="13" xfId="1" applyFont="1" applyFill="1" applyBorder="1" applyAlignment="1">
      <alignment horizontal="left" vertical="center" wrapText="1"/>
    </xf>
    <xf numFmtId="0" fontId="6" fillId="3" borderId="37" xfId="6" applyFont="1" applyFill="1" applyBorder="1" applyAlignment="1">
      <alignment horizontal="center" vertical="center"/>
    </xf>
    <xf numFmtId="0" fontId="6" fillId="3" borderId="24" xfId="6" applyFont="1" applyFill="1" applyBorder="1" applyAlignment="1">
      <alignment horizontal="center" vertical="center"/>
    </xf>
    <xf numFmtId="0" fontId="13" fillId="2" borderId="13" xfId="6" applyFont="1" applyFill="1" applyBorder="1" applyAlignment="1">
      <alignment horizontal="center" vertical="center"/>
    </xf>
    <xf numFmtId="0" fontId="13" fillId="2" borderId="13" xfId="1" applyFont="1" applyFill="1" applyBorder="1" applyAlignment="1">
      <alignment horizontal="left" vertical="center" wrapText="1"/>
    </xf>
    <xf numFmtId="39" fontId="6" fillId="3" borderId="37" xfId="2" applyNumberFormat="1" applyFont="1" applyFill="1" applyBorder="1" applyAlignment="1">
      <alignment horizontal="center" vertical="center"/>
    </xf>
    <xf numFmtId="39" fontId="6" fillId="3" borderId="24" xfId="2" applyNumberFormat="1" applyFont="1" applyFill="1" applyBorder="1" applyAlignment="1">
      <alignment horizontal="center" vertical="center"/>
    </xf>
    <xf numFmtId="170" fontId="6" fillId="3" borderId="37" xfId="2" applyNumberFormat="1" applyFont="1" applyFill="1" applyBorder="1" applyAlignment="1">
      <alignment horizontal="center" vertical="center"/>
    </xf>
    <xf numFmtId="170" fontId="6" fillId="3" borderId="24" xfId="2" applyNumberFormat="1" applyFont="1" applyFill="1" applyBorder="1" applyAlignment="1">
      <alignment horizontal="center" vertical="center"/>
    </xf>
    <xf numFmtId="0" fontId="6" fillId="3" borderId="37" xfId="1" applyFont="1" applyFill="1" applyBorder="1" applyAlignment="1">
      <alignment horizontal="left" vertical="center" wrapText="1"/>
    </xf>
    <xf numFmtId="0" fontId="6" fillId="3" borderId="24" xfId="1" applyFont="1" applyFill="1" applyBorder="1" applyAlignment="1">
      <alignment horizontal="left" vertical="center" wrapText="1"/>
    </xf>
    <xf numFmtId="49" fontId="6" fillId="3" borderId="34" xfId="6" applyNumberFormat="1" applyFont="1" applyFill="1" applyBorder="1" applyAlignment="1">
      <alignment horizontal="left" vertical="center"/>
    </xf>
    <xf numFmtId="49" fontId="6" fillId="3" borderId="19" xfId="6" applyNumberFormat="1" applyFont="1" applyFill="1" applyBorder="1" applyAlignment="1">
      <alignment horizontal="left" vertical="center"/>
    </xf>
    <xf numFmtId="164" fontId="2" fillId="4" borderId="32" xfId="5" applyFont="1" applyFill="1" applyBorder="1" applyAlignment="1">
      <alignment horizontal="center" vertical="center" wrapText="1"/>
    </xf>
    <xf numFmtId="0" fontId="6" fillId="3" borderId="35" xfId="6" applyFont="1" applyFill="1" applyBorder="1" applyAlignment="1">
      <alignment horizontal="center" vertical="center"/>
    </xf>
    <xf numFmtId="0" fontId="6" fillId="3" borderId="20" xfId="6" applyFont="1" applyFill="1" applyBorder="1" applyAlignment="1">
      <alignment horizontal="center" vertical="center"/>
    </xf>
    <xf numFmtId="0" fontId="6" fillId="3" borderId="35" xfId="1" applyFont="1" applyFill="1" applyBorder="1" applyAlignment="1">
      <alignment horizontal="left" vertical="center" wrapText="1"/>
    </xf>
    <xf numFmtId="0" fontId="6" fillId="3" borderId="20" xfId="1" applyFont="1" applyFill="1" applyBorder="1" applyAlignment="1">
      <alignment horizontal="left" vertical="center" wrapText="1"/>
    </xf>
    <xf numFmtId="0" fontId="11" fillId="4" borderId="40" xfId="4" applyFont="1" applyFill="1" applyBorder="1" applyAlignment="1">
      <alignment horizontal="center" vertical="center" wrapText="1"/>
    </xf>
    <xf numFmtId="0" fontId="11" fillId="4" borderId="30" xfId="4" applyFont="1" applyFill="1" applyBorder="1" applyAlignment="1">
      <alignment horizontal="center" vertical="center" wrapText="1"/>
    </xf>
    <xf numFmtId="164" fontId="2" fillId="4" borderId="30" xfId="5" applyFont="1" applyFill="1" applyBorder="1" applyAlignment="1">
      <alignment horizontal="center" vertical="center" wrapText="1"/>
    </xf>
    <xf numFmtId="4" fontId="2" fillId="4" borderId="30" xfId="5" applyNumberFormat="1" applyFont="1" applyFill="1" applyBorder="1" applyAlignment="1">
      <alignment horizontal="center" vertical="center" wrapText="1"/>
    </xf>
    <xf numFmtId="39" fontId="13" fillId="3" borderId="37" xfId="15" applyNumberFormat="1" applyFont="1" applyFill="1" applyBorder="1" applyAlignment="1">
      <alignment horizontal="center" vertical="center"/>
    </xf>
    <xf numFmtId="39" fontId="13" fillId="3" borderId="13" xfId="15" applyNumberFormat="1" applyFont="1" applyFill="1" applyBorder="1" applyAlignment="1">
      <alignment horizontal="center" vertical="center"/>
    </xf>
    <xf numFmtId="39" fontId="13" fillId="3" borderId="24" xfId="15" applyNumberFormat="1" applyFont="1" applyFill="1" applyBorder="1" applyAlignment="1">
      <alignment horizontal="center" vertical="center"/>
    </xf>
    <xf numFmtId="39" fontId="13" fillId="3" borderId="37" xfId="15" applyNumberFormat="1" applyFont="1" applyFill="1" applyBorder="1" applyAlignment="1">
      <alignment horizontal="left" vertical="center"/>
    </xf>
    <xf numFmtId="39" fontId="13" fillId="3" borderId="13" xfId="15" applyNumberFormat="1" applyFont="1" applyFill="1" applyBorder="1" applyAlignment="1">
      <alignment horizontal="left" vertical="center"/>
    </xf>
    <xf numFmtId="39" fontId="13" fillId="3" borderId="24" xfId="15" applyNumberFormat="1" applyFont="1" applyFill="1" applyBorder="1" applyAlignment="1">
      <alignment horizontal="left" vertical="center"/>
    </xf>
    <xf numFmtId="49" fontId="13" fillId="3" borderId="34" xfId="6" applyNumberFormat="1" applyFont="1" applyFill="1" applyBorder="1" applyAlignment="1">
      <alignment horizontal="left" vertical="center"/>
    </xf>
    <xf numFmtId="49" fontId="13" fillId="3" borderId="43" xfId="6" applyNumberFormat="1" applyFont="1" applyFill="1" applyBorder="1" applyAlignment="1">
      <alignment horizontal="left" vertical="center"/>
    </xf>
    <xf numFmtId="49" fontId="13" fillId="3" borderId="19" xfId="6" applyNumberFormat="1" applyFont="1" applyFill="1" applyBorder="1" applyAlignment="1">
      <alignment horizontal="left" vertical="center"/>
    </xf>
    <xf numFmtId="10" fontId="23" fillId="4" borderId="3" xfId="11" applyNumberFormat="1" applyFont="1" applyFill="1" applyBorder="1" applyAlignment="1">
      <alignment horizontal="center" vertical="center" wrapText="1"/>
    </xf>
    <xf numFmtId="10" fontId="23" fillId="4" borderId="31" xfId="11" applyNumberFormat="1" applyFont="1" applyFill="1" applyBorder="1" applyAlignment="1">
      <alignment horizontal="center" vertical="center" wrapText="1"/>
    </xf>
    <xf numFmtId="0" fontId="3" fillId="2" borderId="0" xfId="6" applyFont="1" applyFill="1" applyAlignment="1">
      <alignment horizontal="center" vertical="center"/>
    </xf>
    <xf numFmtId="0" fontId="5" fillId="2" borderId="0" xfId="6" applyFont="1" applyFill="1" applyAlignment="1">
      <alignment horizontal="center" vertical="center"/>
    </xf>
    <xf numFmtId="0" fontId="6" fillId="2" borderId="0" xfId="6" applyFont="1" applyFill="1" applyAlignment="1">
      <alignment horizontal="center" vertical="center"/>
    </xf>
    <xf numFmtId="164" fontId="23" fillId="4" borderId="2" xfId="11" applyFont="1" applyFill="1" applyBorder="1" applyAlignment="1">
      <alignment horizontal="center" vertical="center" wrapText="1"/>
    </xf>
    <xf numFmtId="164" fontId="23" fillId="4" borderId="30" xfId="11" applyFont="1" applyFill="1" applyBorder="1" applyAlignment="1">
      <alignment horizontal="center" vertical="center" wrapText="1"/>
    </xf>
    <xf numFmtId="4" fontId="23" fillId="4" borderId="2" xfId="11" applyNumberFormat="1" applyFont="1" applyFill="1" applyBorder="1" applyAlignment="1">
      <alignment horizontal="center" vertical="center" wrapText="1"/>
    </xf>
    <xf numFmtId="4" fontId="23" fillId="4" borderId="30" xfId="11" applyNumberFormat="1" applyFont="1" applyFill="1" applyBorder="1" applyAlignment="1">
      <alignment horizontal="center" vertical="center" wrapText="1"/>
    </xf>
    <xf numFmtId="10" fontId="23" fillId="4" borderId="2" xfId="11" applyNumberFormat="1" applyFont="1" applyFill="1" applyBorder="1" applyAlignment="1">
      <alignment horizontal="center" vertical="center" wrapText="1"/>
    </xf>
    <xf numFmtId="10" fontId="23" fillId="4" borderId="30" xfId="11" applyNumberFormat="1" applyFont="1" applyFill="1" applyBorder="1" applyAlignment="1">
      <alignment horizontal="center" vertical="center" wrapText="1"/>
    </xf>
    <xf numFmtId="0" fontId="6" fillId="3" borderId="35" xfId="1" applyFont="1" applyFill="1" applyBorder="1" applyAlignment="1">
      <alignment horizontal="center" vertical="center" wrapText="1"/>
    </xf>
    <xf numFmtId="0" fontId="6" fillId="3" borderId="20"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3" fillId="2" borderId="0" xfId="12" applyFont="1" applyFill="1" applyAlignment="1">
      <alignment horizontal="center" vertical="center"/>
    </xf>
    <xf numFmtId="0" fontId="5" fillId="2" borderId="0" xfId="12" applyFont="1" applyFill="1" applyAlignment="1">
      <alignment horizontal="center" vertical="center"/>
    </xf>
    <xf numFmtId="0" fontId="6" fillId="2" borderId="0" xfId="12" applyFont="1" applyFill="1" applyAlignment="1">
      <alignment horizontal="center" vertical="center"/>
    </xf>
    <xf numFmtId="164" fontId="11" fillId="4" borderId="2" xfId="13" applyFont="1" applyFill="1" applyBorder="1" applyAlignment="1">
      <alignment horizontal="center" vertical="center" wrapText="1"/>
    </xf>
    <xf numFmtId="164" fontId="11" fillId="4" borderId="30" xfId="13" applyFont="1" applyFill="1" applyBorder="1" applyAlignment="1">
      <alignment horizontal="center" vertical="center" wrapText="1"/>
    </xf>
    <xf numFmtId="4" fontId="11" fillId="4" borderId="2" xfId="13" applyNumberFormat="1" applyFont="1" applyFill="1" applyBorder="1" applyAlignment="1">
      <alignment horizontal="center" vertical="center" wrapText="1"/>
    </xf>
    <xf numFmtId="4" fontId="11" fillId="4" borderId="30" xfId="13" applyNumberFormat="1" applyFont="1" applyFill="1" applyBorder="1" applyAlignment="1">
      <alignment horizontal="center" vertical="center" wrapText="1"/>
    </xf>
    <xf numFmtId="164" fontId="11" fillId="4" borderId="3" xfId="13" applyFont="1" applyFill="1" applyBorder="1" applyAlignment="1">
      <alignment horizontal="center" vertical="center" wrapText="1"/>
    </xf>
    <xf numFmtId="164" fontId="11" fillId="4" borderId="32" xfId="13" applyFont="1" applyFill="1" applyBorder="1" applyAlignment="1">
      <alignment horizontal="center" vertical="center" wrapText="1"/>
    </xf>
    <xf numFmtId="10" fontId="11" fillId="4" borderId="31" xfId="10" applyNumberFormat="1" applyFont="1" applyFill="1" applyBorder="1" applyAlignment="1">
      <alignment horizontal="center" vertical="center" wrapText="1"/>
    </xf>
    <xf numFmtId="10" fontId="11" fillId="4" borderId="33" xfId="10" applyNumberFormat="1" applyFont="1" applyFill="1" applyBorder="1" applyAlignment="1">
      <alignment horizontal="center" vertical="center" wrapText="1"/>
    </xf>
  </cellXfs>
  <cellStyles count="16">
    <cellStyle name="Millares 14 2" xfId="11" xr:uid="{298B255F-4ABA-4483-977D-D9B289E98CD3}"/>
    <cellStyle name="Millares 14 3" xfId="13" xr:uid="{C5AED38F-A1DF-43E3-94C2-500651D52900}"/>
    <cellStyle name="Millares 14 4" xfId="5" xr:uid="{6A6D04DC-49B2-42B2-A71D-BFE8055A8D07}"/>
    <cellStyle name="Millares 2 2 2" xfId="2" xr:uid="{3052224F-7E43-49D2-8C7D-F13EA6084E4A}"/>
    <cellStyle name="Millares 2 2 2 2" xfId="15" xr:uid="{3A91AF73-0E35-4A39-B0BB-12319A88E605}"/>
    <cellStyle name="Millares 2 3" xfId="14" xr:uid="{B7DFF3C1-973F-4814-A1E2-3630588F3F12}"/>
    <cellStyle name="Normal" xfId="0" builtinId="0"/>
    <cellStyle name="Normal 11 2" xfId="8" xr:uid="{02654244-0F70-49C8-BB44-381DD0047E4A}"/>
    <cellStyle name="Normal 14 2 2" xfId="6" xr:uid="{5768C841-53E3-4265-A633-25598EF1865B}"/>
    <cellStyle name="Normal 14 4" xfId="4" xr:uid="{EA854974-6125-4637-83DD-09E8646EDBBD}"/>
    <cellStyle name="Normal 2 2 2 2 2" xfId="9" xr:uid="{18049B29-E2FA-43D6-AFF0-9F4C290C0458}"/>
    <cellStyle name="Normal 2 2 2 2 3" xfId="12" xr:uid="{592E8B71-A4B8-4FC2-A7FC-C9D7D795859D}"/>
    <cellStyle name="Normal 2 2 2 2 4" xfId="1" xr:uid="{45021BD5-E4BE-49D5-9197-33697DAC319A}"/>
    <cellStyle name="Normal 2 2 3" xfId="7" xr:uid="{227F0413-436B-4813-8A4C-AFC96038E3E9}"/>
    <cellStyle name="Porcentaje 2 3" xfId="10" xr:uid="{6A47EB03-CDCA-49C0-9260-AAEDF4135160}"/>
    <cellStyle name="Porcentaje 2 4" xfId="3" xr:uid="{B2479015-3D18-4AF1-AA81-7D49235477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https://anifiles.blob.core.windows.net/firmacorreo/logo-ani-firma.pn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https://anifiles.blob.core.windows.net/firmacorreo/logo-ani-firma.pn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https://anifiles.blob.core.windows.net/firmacorreo/logo-ani-firma.pn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https://anifiles.blob.core.windows.net/firmacorreo/logo-ani-firma.pn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https://anifiles.blob.core.windows.net/firmacorreo/logo-ani-firma.pn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https://anifiles.blob.core.windows.net/firmacorreo/logo-ani-firma.png" TargetMode="External"/></Relationships>
</file>

<file path=xl/drawings/drawing1.xml><?xml version="1.0" encoding="utf-8"?>
<xdr:wsDr xmlns:xdr="http://schemas.openxmlformats.org/drawingml/2006/spreadsheetDrawing" xmlns:a="http://schemas.openxmlformats.org/drawingml/2006/main">
  <xdr:twoCellAnchor>
    <xdr:from>
      <xdr:col>0</xdr:col>
      <xdr:colOff>2087671</xdr:colOff>
      <xdr:row>0</xdr:row>
      <xdr:rowOff>196822</xdr:rowOff>
    </xdr:from>
    <xdr:to>
      <xdr:col>1</xdr:col>
      <xdr:colOff>872007</xdr:colOff>
      <xdr:row>6</xdr:row>
      <xdr:rowOff>156575</xdr:rowOff>
    </xdr:to>
    <xdr:pic>
      <xdr:nvPicPr>
        <xdr:cNvPr id="2" name="Imagen 1">
          <a:extLst>
            <a:ext uri="{FF2B5EF4-FFF2-40B4-BE49-F238E27FC236}">
              <a16:creationId xmlns:a16="http://schemas.microsoft.com/office/drawing/2014/main" id="{0DC75202-5A42-4BD6-B520-FA38E618429F}"/>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087671" y="196822"/>
          <a:ext cx="2281185" cy="140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2087671</xdr:colOff>
      <xdr:row>0</xdr:row>
      <xdr:rowOff>196822</xdr:rowOff>
    </xdr:from>
    <xdr:to>
      <xdr:col>1</xdr:col>
      <xdr:colOff>100263</xdr:colOff>
      <xdr:row>6</xdr:row>
      <xdr:rowOff>156575</xdr:rowOff>
    </xdr:to>
    <xdr:pic>
      <xdr:nvPicPr>
        <xdr:cNvPr id="2" name="Imagen 1">
          <a:extLst>
            <a:ext uri="{FF2B5EF4-FFF2-40B4-BE49-F238E27FC236}">
              <a16:creationId xmlns:a16="http://schemas.microsoft.com/office/drawing/2014/main" id="{3846E815-0577-4377-BFC7-7715628492B2}"/>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087671" y="196822"/>
          <a:ext cx="1508267" cy="1426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1086827</xdr:colOff>
      <xdr:row>1</xdr:row>
      <xdr:rowOff>0</xdr:rowOff>
    </xdr:from>
    <xdr:to>
      <xdr:col>1</xdr:col>
      <xdr:colOff>351935</xdr:colOff>
      <xdr:row>5</xdr:row>
      <xdr:rowOff>439615</xdr:rowOff>
    </xdr:to>
    <xdr:pic>
      <xdr:nvPicPr>
        <xdr:cNvPr id="2" name="Imagen 1">
          <a:extLst>
            <a:ext uri="{FF2B5EF4-FFF2-40B4-BE49-F238E27FC236}">
              <a16:creationId xmlns:a16="http://schemas.microsoft.com/office/drawing/2014/main" id="{BD3D54E1-1387-4F84-934B-66B554158D2F}"/>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762977" y="190500"/>
          <a:ext cx="350958" cy="953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1086827</xdr:colOff>
      <xdr:row>1</xdr:row>
      <xdr:rowOff>0</xdr:rowOff>
    </xdr:from>
    <xdr:to>
      <xdr:col>1</xdr:col>
      <xdr:colOff>351935</xdr:colOff>
      <xdr:row>5</xdr:row>
      <xdr:rowOff>439615</xdr:rowOff>
    </xdr:to>
    <xdr:pic>
      <xdr:nvPicPr>
        <xdr:cNvPr id="2" name="Imagen 1">
          <a:extLst>
            <a:ext uri="{FF2B5EF4-FFF2-40B4-BE49-F238E27FC236}">
              <a16:creationId xmlns:a16="http://schemas.microsoft.com/office/drawing/2014/main" id="{93BFDE47-8600-444B-992A-AE5F4A8435CF}"/>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086827" y="200025"/>
          <a:ext cx="1836858" cy="1096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1428750</xdr:colOff>
      <xdr:row>0</xdr:row>
      <xdr:rowOff>109904</xdr:rowOff>
    </xdr:from>
    <xdr:to>
      <xdr:col>1</xdr:col>
      <xdr:colOff>315301</xdr:colOff>
      <xdr:row>4</xdr:row>
      <xdr:rowOff>657797</xdr:rowOff>
    </xdr:to>
    <xdr:pic>
      <xdr:nvPicPr>
        <xdr:cNvPr id="2" name="Imagen 1">
          <a:extLst>
            <a:ext uri="{FF2B5EF4-FFF2-40B4-BE49-F238E27FC236}">
              <a16:creationId xmlns:a16="http://schemas.microsoft.com/office/drawing/2014/main" id="{EB5A12EE-6C50-4B9E-BDF0-213E9EFEE6B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428750" y="109904"/>
          <a:ext cx="1458301" cy="14527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1428750</xdr:colOff>
      <xdr:row>0</xdr:row>
      <xdr:rowOff>109904</xdr:rowOff>
    </xdr:from>
    <xdr:to>
      <xdr:col>1</xdr:col>
      <xdr:colOff>315301</xdr:colOff>
      <xdr:row>4</xdr:row>
      <xdr:rowOff>657797</xdr:rowOff>
    </xdr:to>
    <xdr:pic>
      <xdr:nvPicPr>
        <xdr:cNvPr id="2" name="Imagen 1">
          <a:extLst>
            <a:ext uri="{FF2B5EF4-FFF2-40B4-BE49-F238E27FC236}">
              <a16:creationId xmlns:a16="http://schemas.microsoft.com/office/drawing/2014/main" id="{7E6B7B56-A11A-4D90-9109-2905D461201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428750" y="109904"/>
          <a:ext cx="1458301" cy="14527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0EAC7-619B-4C8F-B5E0-F73CADAFBF20}">
  <sheetPr>
    <tabColor theme="0"/>
  </sheetPr>
  <dimension ref="A1:AC328"/>
  <sheetViews>
    <sheetView zoomScale="69" zoomScaleNormal="69" workbookViewId="0">
      <pane xSplit="6" ySplit="8" topLeftCell="G9" activePane="bottomRight" state="frozen"/>
      <selection pane="topRight" activeCell="G1" sqref="G1"/>
      <selection pane="bottomLeft" activeCell="A9" sqref="A9"/>
      <selection pane="bottomRight" activeCell="AC322" sqref="AC322"/>
    </sheetView>
  </sheetViews>
  <sheetFormatPr baseColWidth="10" defaultColWidth="11.42578125" defaultRowHeight="15.75" x14ac:dyDescent="0.25"/>
  <cols>
    <col min="1" max="1" width="52.42578125" style="1" customWidth="1"/>
    <col min="2" max="2" width="20" style="1" customWidth="1"/>
    <col min="3" max="3" width="15.85546875" style="1" customWidth="1"/>
    <col min="4" max="4" width="11.42578125" style="1"/>
    <col min="5" max="5" width="44" style="1" customWidth="1"/>
    <col min="6" max="6" width="35" style="1" customWidth="1"/>
    <col min="7" max="7" width="27" style="1" bestFit="1" customWidth="1"/>
    <col min="8" max="8" width="31.85546875" style="1" customWidth="1"/>
    <col min="9" max="9" width="33.140625" style="1" customWidth="1"/>
    <col min="10" max="10" width="27.7109375" style="1" customWidth="1"/>
    <col min="11" max="11" width="29.85546875" style="1" customWidth="1"/>
    <col min="12" max="12" width="36.28515625" style="1" customWidth="1"/>
    <col min="13" max="13" width="37.140625" style="1" customWidth="1"/>
    <col min="14" max="14" width="33.140625" style="1" bestFit="1" customWidth="1"/>
    <col min="15" max="15" width="24.7109375" style="1" customWidth="1"/>
    <col min="16" max="16" width="34" style="1" customWidth="1"/>
    <col min="17" max="17" width="30.85546875" style="1" customWidth="1"/>
    <col min="18" max="18" width="30.42578125" style="1" customWidth="1"/>
    <col min="19" max="19" width="30.140625" style="1" customWidth="1"/>
    <col min="20" max="20" width="27.85546875" style="1" customWidth="1"/>
    <col min="21" max="21" width="29.28515625" style="1" customWidth="1"/>
    <col min="22" max="22" width="28.7109375" style="1" customWidth="1"/>
    <col min="23" max="23" width="28.140625" style="1" customWidth="1"/>
    <col min="24" max="24" width="25.140625" style="1" customWidth="1"/>
    <col min="25" max="25" width="19.140625" style="1" customWidth="1"/>
    <col min="26" max="26" width="14.140625" style="1" customWidth="1"/>
    <col min="27" max="27" width="20" style="1" customWidth="1"/>
    <col min="28" max="28" width="18.7109375" style="1" customWidth="1"/>
    <col min="29" max="29" width="25" style="1" customWidth="1"/>
    <col min="30" max="16384" width="11.42578125" style="1"/>
  </cols>
  <sheetData>
    <row r="1" spans="1:29" ht="24" x14ac:dyDescent="0.25">
      <c r="A1" s="274"/>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row>
    <row r="2" spans="1:29" ht="24" x14ac:dyDescent="0.25">
      <c r="A2" s="274" t="s">
        <v>0</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row>
    <row r="3" spans="1:29" ht="21" x14ac:dyDescent="0.25">
      <c r="A3" s="275" t="s">
        <v>1</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row>
    <row r="4" spans="1:29" ht="27" customHeight="1" x14ac:dyDescent="0.25">
      <c r="A4" s="276" t="s">
        <v>2</v>
      </c>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row>
    <row r="5" spans="1:29" ht="19.5" customHeight="1" thickBot="1" x14ac:dyDescent="0.3">
      <c r="A5" s="2"/>
      <c r="B5" s="3"/>
      <c r="C5" s="4"/>
      <c r="D5" s="5"/>
      <c r="E5" s="6"/>
      <c r="F5" s="7"/>
      <c r="G5" s="7"/>
      <c r="H5" s="7"/>
      <c r="I5" s="7"/>
      <c r="J5" s="7"/>
      <c r="K5" s="7"/>
      <c r="L5" s="8"/>
      <c r="M5" s="9"/>
      <c r="N5" s="10"/>
      <c r="O5" s="11"/>
      <c r="P5" s="11"/>
      <c r="Q5" s="2" t="s">
        <v>3</v>
      </c>
      <c r="R5" s="12"/>
      <c r="S5" s="13" t="s">
        <v>4</v>
      </c>
      <c r="T5" s="14" t="s">
        <v>5</v>
      </c>
      <c r="U5" s="15"/>
      <c r="V5" s="16"/>
      <c r="W5" s="14"/>
      <c r="X5" s="17"/>
      <c r="Y5" s="17"/>
      <c r="Z5" s="17"/>
      <c r="AA5" s="17"/>
      <c r="AB5" s="17"/>
    </row>
    <row r="6" spans="1:29" ht="16.5" hidden="1" thickBot="1" x14ac:dyDescent="0.3">
      <c r="E6" s="4"/>
      <c r="F6" s="11"/>
      <c r="G6" s="11"/>
      <c r="H6" s="4"/>
      <c r="I6" s="11"/>
      <c r="J6" s="11"/>
      <c r="L6" s="4"/>
      <c r="M6" s="4"/>
      <c r="N6" s="11"/>
      <c r="O6" s="4"/>
      <c r="P6" s="4"/>
      <c r="S6" s="4"/>
      <c r="T6" s="4"/>
      <c r="V6" s="4"/>
      <c r="Y6" s="18"/>
      <c r="Z6" s="18"/>
      <c r="AA6" s="18"/>
      <c r="AB6" s="18"/>
      <c r="AC6" s="18"/>
    </row>
    <row r="7" spans="1:29" ht="29.25" customHeight="1" x14ac:dyDescent="0.25">
      <c r="A7" s="277" t="s">
        <v>6</v>
      </c>
      <c r="B7" s="279" t="s">
        <v>7</v>
      </c>
      <c r="C7" s="279" t="s">
        <v>8</v>
      </c>
      <c r="D7" s="279" t="s">
        <v>9</v>
      </c>
      <c r="E7" s="279" t="s">
        <v>10</v>
      </c>
      <c r="F7" s="279" t="s">
        <v>11</v>
      </c>
      <c r="G7" s="279" t="s">
        <v>12</v>
      </c>
      <c r="H7" s="279"/>
      <c r="I7" s="279"/>
      <c r="J7" s="279"/>
      <c r="K7" s="279"/>
      <c r="L7" s="293"/>
      <c r="M7" s="294" t="s">
        <v>13</v>
      </c>
      <c r="N7" s="294" t="s">
        <v>14</v>
      </c>
      <c r="O7" s="294" t="s">
        <v>15</v>
      </c>
      <c r="P7" s="291" t="s">
        <v>16</v>
      </c>
      <c r="Q7" s="291" t="s">
        <v>17</v>
      </c>
      <c r="R7" s="291" t="s">
        <v>18</v>
      </c>
      <c r="S7" s="281" t="s">
        <v>19</v>
      </c>
      <c r="T7" s="281" t="s">
        <v>20</v>
      </c>
      <c r="U7" s="281" t="s">
        <v>21</v>
      </c>
      <c r="V7" s="281" t="s">
        <v>22</v>
      </c>
      <c r="W7" s="281" t="s">
        <v>23</v>
      </c>
      <c r="X7" s="281" t="s">
        <v>24</v>
      </c>
      <c r="Y7" s="283" t="s">
        <v>25</v>
      </c>
      <c r="Z7" s="283"/>
      <c r="AA7" s="283"/>
      <c r="AB7" s="283"/>
      <c r="AC7" s="284"/>
    </row>
    <row r="8" spans="1:29" ht="84.75" customHeight="1" thickBot="1" x14ac:dyDescent="0.3">
      <c r="A8" s="278"/>
      <c r="B8" s="280"/>
      <c r="C8" s="280"/>
      <c r="D8" s="280"/>
      <c r="E8" s="280"/>
      <c r="F8" s="280"/>
      <c r="G8" s="209" t="s">
        <v>26</v>
      </c>
      <c r="H8" s="209" t="s">
        <v>27</v>
      </c>
      <c r="I8" s="209" t="s">
        <v>28</v>
      </c>
      <c r="J8" s="209" t="s">
        <v>29</v>
      </c>
      <c r="K8" s="209" t="s">
        <v>30</v>
      </c>
      <c r="L8" s="210" t="s">
        <v>31</v>
      </c>
      <c r="M8" s="295"/>
      <c r="N8" s="295"/>
      <c r="O8" s="295"/>
      <c r="P8" s="292"/>
      <c r="Q8" s="292"/>
      <c r="R8" s="292"/>
      <c r="S8" s="282"/>
      <c r="T8" s="282"/>
      <c r="U8" s="282"/>
      <c r="V8" s="282"/>
      <c r="W8" s="282"/>
      <c r="X8" s="282"/>
      <c r="Y8" s="211" t="s">
        <v>32</v>
      </c>
      <c r="Z8" s="211" t="s">
        <v>33</v>
      </c>
      <c r="AA8" s="211" t="s">
        <v>34</v>
      </c>
      <c r="AB8" s="211" t="s">
        <v>35</v>
      </c>
      <c r="AC8" s="212" t="s">
        <v>36</v>
      </c>
    </row>
    <row r="9" spans="1:29" s="2" customFormat="1" ht="21.75" customHeight="1" thickBot="1" x14ac:dyDescent="0.3">
      <c r="A9" s="296" t="s">
        <v>37</v>
      </c>
      <c r="B9" s="213" t="s">
        <v>38</v>
      </c>
      <c r="C9" s="213">
        <v>10</v>
      </c>
      <c r="D9" s="298" t="s">
        <v>39</v>
      </c>
      <c r="E9" s="300" t="s">
        <v>40</v>
      </c>
      <c r="F9" s="214">
        <f>+F97</f>
        <v>10647256000</v>
      </c>
      <c r="G9" s="214">
        <f t="shared" ref="G9:K9" si="0">+G97</f>
        <v>0</v>
      </c>
      <c r="H9" s="214">
        <f t="shared" si="0"/>
        <v>0</v>
      </c>
      <c r="I9" s="214">
        <f t="shared" si="0"/>
        <v>5000000000</v>
      </c>
      <c r="J9" s="214">
        <f t="shared" si="0"/>
        <v>0</v>
      </c>
      <c r="K9" s="214">
        <f t="shared" si="0"/>
        <v>0</v>
      </c>
      <c r="L9" s="214">
        <f t="shared" ref="L9:L73" si="1">+G9-H9-I9+J9-K9</f>
        <v>-5000000000</v>
      </c>
      <c r="M9" s="214">
        <f>+M97</f>
        <v>5647256000</v>
      </c>
      <c r="N9" s="214">
        <f t="shared" ref="N9:N72" si="2">M9/$M$322</f>
        <v>6.8089423299382901E-4</v>
      </c>
      <c r="O9" s="214">
        <f t="shared" ref="O9:X9" si="3">+O97</f>
        <v>0</v>
      </c>
      <c r="P9" s="214">
        <f>+P97</f>
        <v>0</v>
      </c>
      <c r="Q9" s="214">
        <f>+Q97</f>
        <v>5647256000</v>
      </c>
      <c r="R9" s="214">
        <f t="shared" si="3"/>
        <v>0</v>
      </c>
      <c r="S9" s="214">
        <f t="shared" si="3"/>
        <v>5647256000</v>
      </c>
      <c r="T9" s="214">
        <f t="shared" si="3"/>
        <v>0</v>
      </c>
      <c r="U9" s="214">
        <f t="shared" si="3"/>
        <v>0</v>
      </c>
      <c r="V9" s="214">
        <f t="shared" si="3"/>
        <v>0</v>
      </c>
      <c r="W9" s="214">
        <f t="shared" si="3"/>
        <v>0</v>
      </c>
      <c r="X9" s="214">
        <f t="shared" si="3"/>
        <v>0</v>
      </c>
      <c r="Y9" s="215">
        <f t="shared" ref="Y9:Y73" si="4">+R9/M9</f>
        <v>0</v>
      </c>
      <c r="Z9" s="215">
        <f t="shared" ref="Z9:Z73" si="5">+U9/M9</f>
        <v>0</v>
      </c>
      <c r="AA9" s="215">
        <f t="shared" ref="AA9:AA73" si="6">+W9/M9</f>
        <v>0</v>
      </c>
      <c r="AB9" s="215" t="s">
        <v>545</v>
      </c>
      <c r="AC9" s="215" t="s">
        <v>545</v>
      </c>
    </row>
    <row r="10" spans="1:29" s="2" customFormat="1" ht="27" customHeight="1" thickBot="1" x14ac:dyDescent="0.3">
      <c r="A10" s="297"/>
      <c r="B10" s="213" t="s">
        <v>41</v>
      </c>
      <c r="C10" s="213">
        <v>20</v>
      </c>
      <c r="D10" s="299"/>
      <c r="E10" s="301"/>
      <c r="F10" s="214">
        <f t="shared" ref="F10:K10" si="7">+F11+F41+F88+F101</f>
        <v>123671976110</v>
      </c>
      <c r="G10" s="214">
        <f t="shared" si="7"/>
        <v>0</v>
      </c>
      <c r="H10" s="214">
        <f t="shared" si="7"/>
        <v>0</v>
      </c>
      <c r="I10" s="214">
        <f t="shared" si="7"/>
        <v>0</v>
      </c>
      <c r="J10" s="214">
        <f t="shared" si="7"/>
        <v>0</v>
      </c>
      <c r="K10" s="214">
        <f t="shared" si="7"/>
        <v>0</v>
      </c>
      <c r="L10" s="214">
        <f t="shared" si="1"/>
        <v>0</v>
      </c>
      <c r="M10" s="214">
        <f t="shared" ref="M10" si="8">+M11+M41+M88+M101</f>
        <v>123671976110</v>
      </c>
      <c r="N10" s="214">
        <f t="shared" si="2"/>
        <v>1.4911230395124569E-2</v>
      </c>
      <c r="O10" s="214">
        <f t="shared" ref="O10:X10" si="9">+O11+O41+O88+O101</f>
        <v>17038192110</v>
      </c>
      <c r="P10" s="214">
        <f t="shared" si="9"/>
        <v>85036522224.210007</v>
      </c>
      <c r="Q10" s="214">
        <f t="shared" si="9"/>
        <v>38635453885.790001</v>
      </c>
      <c r="R10" s="214">
        <f t="shared" si="9"/>
        <v>19587565173.510002</v>
      </c>
      <c r="S10" s="214">
        <f t="shared" si="9"/>
        <v>104084410936.49001</v>
      </c>
      <c r="T10" s="214">
        <f t="shared" si="9"/>
        <v>65448957050.699997</v>
      </c>
      <c r="U10" s="214">
        <f t="shared" si="9"/>
        <v>5040851275.5100002</v>
      </c>
      <c r="V10" s="214">
        <f t="shared" si="9"/>
        <v>14546713898</v>
      </c>
      <c r="W10" s="214">
        <f t="shared" si="9"/>
        <v>3317704781.73</v>
      </c>
      <c r="X10" s="214">
        <f t="shared" si="9"/>
        <v>1723146493.78</v>
      </c>
      <c r="Y10" s="215">
        <f t="shared" si="4"/>
        <v>0.15838321493373606</v>
      </c>
      <c r="Z10" s="215">
        <f t="shared" si="5"/>
        <v>4.0759850647380427E-2</v>
      </c>
      <c r="AA10" s="215">
        <f t="shared" si="6"/>
        <v>2.6826649707441148E-2</v>
      </c>
      <c r="AB10" s="215">
        <f t="shared" ref="AB10:AB34" si="10">+U10/R10</f>
        <v>0.25734955982825214</v>
      </c>
      <c r="AC10" s="215">
        <f t="shared" ref="AC10:AC34" si="11">+W10/U10</f>
        <v>0.65816359190131757</v>
      </c>
    </row>
    <row r="11" spans="1:29" ht="42" customHeight="1" x14ac:dyDescent="0.25">
      <c r="A11" s="21" t="s">
        <v>42</v>
      </c>
      <c r="B11" s="22" t="s">
        <v>41</v>
      </c>
      <c r="C11" s="22">
        <v>20</v>
      </c>
      <c r="D11" s="22" t="s">
        <v>39</v>
      </c>
      <c r="E11" s="23" t="s">
        <v>43</v>
      </c>
      <c r="F11" s="24">
        <f t="shared" ref="F11:X11" si="12">+F12</f>
        <v>79066347750</v>
      </c>
      <c r="G11" s="24">
        <f t="shared" si="12"/>
        <v>0</v>
      </c>
      <c r="H11" s="24">
        <f t="shared" si="12"/>
        <v>0</v>
      </c>
      <c r="I11" s="24">
        <f t="shared" si="12"/>
        <v>0</v>
      </c>
      <c r="J11" s="24">
        <f t="shared" si="12"/>
        <v>0</v>
      </c>
      <c r="K11" s="24">
        <f t="shared" si="12"/>
        <v>0</v>
      </c>
      <c r="L11" s="25">
        <f t="shared" si="1"/>
        <v>0</v>
      </c>
      <c r="M11" s="24">
        <f t="shared" si="12"/>
        <v>79066347750</v>
      </c>
      <c r="N11" s="26">
        <f t="shared" si="2"/>
        <v>9.533093631112103E-3</v>
      </c>
      <c r="O11" s="24">
        <f t="shared" si="12"/>
        <v>11114537750</v>
      </c>
      <c r="P11" s="24">
        <f t="shared" si="12"/>
        <v>67951810000</v>
      </c>
      <c r="Q11" s="24">
        <f t="shared" si="12"/>
        <v>11114537750</v>
      </c>
      <c r="R11" s="24">
        <f t="shared" si="12"/>
        <v>4276502226</v>
      </c>
      <c r="S11" s="24">
        <f t="shared" si="12"/>
        <v>74789845524</v>
      </c>
      <c r="T11" s="24">
        <f t="shared" si="12"/>
        <v>63675307774</v>
      </c>
      <c r="U11" s="24">
        <f t="shared" si="12"/>
        <v>4276502226</v>
      </c>
      <c r="V11" s="24">
        <f t="shared" si="12"/>
        <v>0</v>
      </c>
      <c r="W11" s="24">
        <f t="shared" si="12"/>
        <v>3092871711</v>
      </c>
      <c r="X11" s="24">
        <f t="shared" si="12"/>
        <v>1183630515</v>
      </c>
      <c r="Y11" s="27">
        <f t="shared" si="4"/>
        <v>5.4087514444474891E-2</v>
      </c>
      <c r="Z11" s="27">
        <f t="shared" si="5"/>
        <v>5.4087514444474891E-2</v>
      </c>
      <c r="AA11" s="27">
        <f t="shared" si="6"/>
        <v>3.9117422253767881E-2</v>
      </c>
      <c r="AB11" s="27">
        <f t="shared" si="10"/>
        <v>1</v>
      </c>
      <c r="AC11" s="28">
        <f t="shared" si="11"/>
        <v>0.72322462319700431</v>
      </c>
    </row>
    <row r="12" spans="1:29" ht="42" customHeight="1" x14ac:dyDescent="0.25">
      <c r="A12" s="29" t="s">
        <v>44</v>
      </c>
      <c r="B12" s="30" t="s">
        <v>41</v>
      </c>
      <c r="C12" s="30">
        <v>20</v>
      </c>
      <c r="D12" s="30" t="s">
        <v>39</v>
      </c>
      <c r="E12" s="31" t="s">
        <v>45</v>
      </c>
      <c r="F12" s="32">
        <f t="shared" ref="F12:K12" si="13">+F13+F24+F32+F39</f>
        <v>79066347750</v>
      </c>
      <c r="G12" s="32">
        <f t="shared" si="13"/>
        <v>0</v>
      </c>
      <c r="H12" s="32">
        <f t="shared" si="13"/>
        <v>0</v>
      </c>
      <c r="I12" s="32">
        <f t="shared" si="13"/>
        <v>0</v>
      </c>
      <c r="J12" s="32">
        <f t="shared" si="13"/>
        <v>0</v>
      </c>
      <c r="K12" s="32">
        <f t="shared" si="13"/>
        <v>0</v>
      </c>
      <c r="L12" s="25">
        <f t="shared" si="1"/>
        <v>0</v>
      </c>
      <c r="M12" s="32">
        <f t="shared" ref="M12" si="14">+M13+M24+M32+M39</f>
        <v>79066347750</v>
      </c>
      <c r="N12" s="33">
        <f t="shared" si="2"/>
        <v>9.533093631112103E-3</v>
      </c>
      <c r="O12" s="32">
        <f t="shared" ref="O12:X12" si="15">+O13+O24+O32+O39</f>
        <v>11114537750</v>
      </c>
      <c r="P12" s="32">
        <f t="shared" si="15"/>
        <v>67951810000</v>
      </c>
      <c r="Q12" s="32">
        <f t="shared" si="15"/>
        <v>11114537750</v>
      </c>
      <c r="R12" s="32">
        <f t="shared" si="15"/>
        <v>4276502226</v>
      </c>
      <c r="S12" s="32">
        <f t="shared" si="15"/>
        <v>74789845524</v>
      </c>
      <c r="T12" s="32">
        <f t="shared" si="15"/>
        <v>63675307774</v>
      </c>
      <c r="U12" s="32">
        <f t="shared" si="15"/>
        <v>4276502226</v>
      </c>
      <c r="V12" s="32">
        <f t="shared" si="15"/>
        <v>0</v>
      </c>
      <c r="W12" s="32">
        <f t="shared" si="15"/>
        <v>3092871711</v>
      </c>
      <c r="X12" s="32">
        <f t="shared" si="15"/>
        <v>1183630515</v>
      </c>
      <c r="Y12" s="34">
        <f t="shared" si="4"/>
        <v>5.4087514444474891E-2</v>
      </c>
      <c r="Z12" s="34">
        <f t="shared" si="5"/>
        <v>5.4087514444474891E-2</v>
      </c>
      <c r="AA12" s="34">
        <f t="shared" si="6"/>
        <v>3.9117422253767881E-2</v>
      </c>
      <c r="AB12" s="34">
        <f t="shared" si="10"/>
        <v>1</v>
      </c>
      <c r="AC12" s="35">
        <f t="shared" si="11"/>
        <v>0.72322462319700431</v>
      </c>
    </row>
    <row r="13" spans="1:29" ht="42" customHeight="1" x14ac:dyDescent="0.25">
      <c r="A13" s="29" t="s">
        <v>46</v>
      </c>
      <c r="B13" s="30" t="s">
        <v>41</v>
      </c>
      <c r="C13" s="30">
        <v>20</v>
      </c>
      <c r="D13" s="30" t="s">
        <v>39</v>
      </c>
      <c r="E13" s="31" t="s">
        <v>47</v>
      </c>
      <c r="F13" s="32">
        <f t="shared" ref="F13:X13" si="16">+F14</f>
        <v>46310619000</v>
      </c>
      <c r="G13" s="32">
        <f t="shared" si="16"/>
        <v>0</v>
      </c>
      <c r="H13" s="32">
        <f t="shared" si="16"/>
        <v>0</v>
      </c>
      <c r="I13" s="32">
        <f t="shared" si="16"/>
        <v>0</v>
      </c>
      <c r="J13" s="32">
        <f t="shared" si="16"/>
        <v>0</v>
      </c>
      <c r="K13" s="32">
        <f t="shared" si="16"/>
        <v>0</v>
      </c>
      <c r="L13" s="25">
        <f t="shared" si="1"/>
        <v>0</v>
      </c>
      <c r="M13" s="32">
        <f t="shared" si="16"/>
        <v>46310619000</v>
      </c>
      <c r="N13" s="33">
        <f t="shared" si="2"/>
        <v>5.5837088673639807E-3</v>
      </c>
      <c r="O13" s="32">
        <f t="shared" si="16"/>
        <v>0</v>
      </c>
      <c r="P13" s="32">
        <f t="shared" si="16"/>
        <v>46310619000</v>
      </c>
      <c r="Q13" s="32">
        <f t="shared" si="16"/>
        <v>0</v>
      </c>
      <c r="R13" s="32">
        <f t="shared" si="16"/>
        <v>2912848724</v>
      </c>
      <c r="S13" s="32">
        <f t="shared" si="16"/>
        <v>43397770276</v>
      </c>
      <c r="T13" s="32">
        <f t="shared" si="16"/>
        <v>43397770276</v>
      </c>
      <c r="U13" s="32">
        <f t="shared" si="16"/>
        <v>2912848724</v>
      </c>
      <c r="V13" s="32">
        <f t="shared" si="16"/>
        <v>0</v>
      </c>
      <c r="W13" s="32">
        <f t="shared" si="16"/>
        <v>2912848724</v>
      </c>
      <c r="X13" s="32">
        <f t="shared" si="16"/>
        <v>0</v>
      </c>
      <c r="Y13" s="34">
        <f t="shared" si="4"/>
        <v>6.2898073636199939E-2</v>
      </c>
      <c r="Z13" s="34">
        <f t="shared" si="5"/>
        <v>6.2898073636199939E-2</v>
      </c>
      <c r="AA13" s="34">
        <f t="shared" si="6"/>
        <v>6.2898073636199939E-2</v>
      </c>
      <c r="AB13" s="34">
        <f t="shared" si="10"/>
        <v>1</v>
      </c>
      <c r="AC13" s="35">
        <f t="shared" si="11"/>
        <v>1</v>
      </c>
    </row>
    <row r="14" spans="1:29" ht="42" customHeight="1" x14ac:dyDescent="0.25">
      <c r="A14" s="29" t="s">
        <v>48</v>
      </c>
      <c r="B14" s="30" t="s">
        <v>41</v>
      </c>
      <c r="C14" s="30">
        <v>20</v>
      </c>
      <c r="D14" s="30" t="s">
        <v>39</v>
      </c>
      <c r="E14" s="31" t="s">
        <v>49</v>
      </c>
      <c r="F14" s="32">
        <f t="shared" ref="F14" si="17">SUM(F15:F23)</f>
        <v>46310619000</v>
      </c>
      <c r="G14" s="32">
        <f t="shared" ref="G14:K14" si="18">SUM(G15:G23)</f>
        <v>0</v>
      </c>
      <c r="H14" s="32">
        <f t="shared" si="18"/>
        <v>0</v>
      </c>
      <c r="I14" s="32">
        <f t="shared" si="18"/>
        <v>0</v>
      </c>
      <c r="J14" s="32">
        <f t="shared" si="18"/>
        <v>0</v>
      </c>
      <c r="K14" s="32">
        <f t="shared" si="18"/>
        <v>0</v>
      </c>
      <c r="L14" s="25">
        <f t="shared" si="1"/>
        <v>0</v>
      </c>
      <c r="M14" s="32">
        <f t="shared" ref="M14" si="19">SUM(M15:M23)</f>
        <v>46310619000</v>
      </c>
      <c r="N14" s="33">
        <f t="shared" si="2"/>
        <v>5.5837088673639807E-3</v>
      </c>
      <c r="O14" s="32">
        <f t="shared" ref="O14:X14" si="20">SUM(O15:O23)</f>
        <v>0</v>
      </c>
      <c r="P14" s="32">
        <f t="shared" si="20"/>
        <v>46310619000</v>
      </c>
      <c r="Q14" s="32">
        <f t="shared" si="20"/>
        <v>0</v>
      </c>
      <c r="R14" s="32">
        <f t="shared" si="20"/>
        <v>2912848724</v>
      </c>
      <c r="S14" s="32">
        <f t="shared" si="20"/>
        <v>43397770276</v>
      </c>
      <c r="T14" s="32">
        <f t="shared" si="20"/>
        <v>43397770276</v>
      </c>
      <c r="U14" s="32">
        <f t="shared" si="20"/>
        <v>2912848724</v>
      </c>
      <c r="V14" s="32">
        <f t="shared" si="20"/>
        <v>0</v>
      </c>
      <c r="W14" s="32">
        <f t="shared" si="20"/>
        <v>2912848724</v>
      </c>
      <c r="X14" s="32">
        <f t="shared" si="20"/>
        <v>0</v>
      </c>
      <c r="Y14" s="34">
        <f t="shared" si="4"/>
        <v>6.2898073636199939E-2</v>
      </c>
      <c r="Z14" s="34">
        <f t="shared" si="5"/>
        <v>6.2898073636199939E-2</v>
      </c>
      <c r="AA14" s="34">
        <f t="shared" si="6"/>
        <v>6.2898073636199939E-2</v>
      </c>
      <c r="AB14" s="34">
        <f t="shared" si="10"/>
        <v>1</v>
      </c>
      <c r="AC14" s="35">
        <f t="shared" si="11"/>
        <v>1</v>
      </c>
    </row>
    <row r="15" spans="1:29" ht="42" customHeight="1" x14ac:dyDescent="0.25">
      <c r="A15" s="36" t="s">
        <v>50</v>
      </c>
      <c r="B15" s="37" t="s">
        <v>41</v>
      </c>
      <c r="C15" s="37">
        <v>20</v>
      </c>
      <c r="D15" s="37" t="s">
        <v>39</v>
      </c>
      <c r="E15" s="38" t="s">
        <v>51</v>
      </c>
      <c r="F15" s="39">
        <v>34663186411</v>
      </c>
      <c r="G15" s="39">
        <v>0</v>
      </c>
      <c r="H15" s="39">
        <v>0</v>
      </c>
      <c r="I15" s="39">
        <v>0</v>
      </c>
      <c r="J15" s="39">
        <v>0</v>
      </c>
      <c r="K15" s="39">
        <v>0</v>
      </c>
      <c r="L15" s="39">
        <f t="shared" si="1"/>
        <v>0</v>
      </c>
      <c r="M15" s="40">
        <f>+F15+L15</f>
        <v>34663186411</v>
      </c>
      <c r="N15" s="41">
        <f t="shared" si="2"/>
        <v>4.1793684799201532E-3</v>
      </c>
      <c r="O15" s="39">
        <v>0</v>
      </c>
      <c r="P15" s="39">
        <v>34663186411</v>
      </c>
      <c r="Q15" s="39">
        <f t="shared" ref="Q15:Q23" si="21">M15-P15</f>
        <v>0</v>
      </c>
      <c r="R15" s="39">
        <v>2521690438</v>
      </c>
      <c r="S15" s="39">
        <f t="shared" ref="S15:S23" si="22">+M15-R15</f>
        <v>32141495973</v>
      </c>
      <c r="T15" s="39">
        <f t="shared" ref="T15:T23" si="23">P15-R15</f>
        <v>32141495973</v>
      </c>
      <c r="U15" s="39">
        <v>2521690438</v>
      </c>
      <c r="V15" s="39">
        <f t="shared" ref="V15:V23" si="24">+R15-U15</f>
        <v>0</v>
      </c>
      <c r="W15" s="39">
        <v>2521690438</v>
      </c>
      <c r="X15" s="42">
        <f t="shared" ref="X15:X23" si="25">+U15-W15</f>
        <v>0</v>
      </c>
      <c r="Y15" s="43">
        <f t="shared" si="4"/>
        <v>7.2748373680954145E-2</v>
      </c>
      <c r="Z15" s="43">
        <f t="shared" si="5"/>
        <v>7.2748373680954145E-2</v>
      </c>
      <c r="AA15" s="43">
        <f t="shared" si="6"/>
        <v>7.2748373680954145E-2</v>
      </c>
      <c r="AB15" s="43">
        <f t="shared" si="10"/>
        <v>1</v>
      </c>
      <c r="AC15" s="44">
        <f t="shared" si="11"/>
        <v>1</v>
      </c>
    </row>
    <row r="16" spans="1:29" ht="42" customHeight="1" x14ac:dyDescent="0.25">
      <c r="A16" s="36" t="s">
        <v>52</v>
      </c>
      <c r="B16" s="37" t="s">
        <v>41</v>
      </c>
      <c r="C16" s="37">
        <v>20</v>
      </c>
      <c r="D16" s="37" t="s">
        <v>39</v>
      </c>
      <c r="E16" s="38" t="s">
        <v>53</v>
      </c>
      <c r="F16" s="39">
        <v>3640209810</v>
      </c>
      <c r="G16" s="39">
        <v>0</v>
      </c>
      <c r="H16" s="39">
        <v>0</v>
      </c>
      <c r="I16" s="39">
        <v>0</v>
      </c>
      <c r="J16" s="39">
        <v>0</v>
      </c>
      <c r="K16" s="39">
        <v>0</v>
      </c>
      <c r="L16" s="39">
        <f t="shared" si="1"/>
        <v>0</v>
      </c>
      <c r="M16" s="40">
        <f t="shared" ref="M16:M23" si="26">+F16+L16</f>
        <v>3640209810</v>
      </c>
      <c r="N16" s="41">
        <f t="shared" si="2"/>
        <v>4.3890304716424439E-4</v>
      </c>
      <c r="O16" s="39">
        <v>0</v>
      </c>
      <c r="P16" s="39">
        <v>3640209810</v>
      </c>
      <c r="Q16" s="39">
        <f t="shared" si="21"/>
        <v>0</v>
      </c>
      <c r="R16" s="39">
        <v>280320144</v>
      </c>
      <c r="S16" s="39">
        <f t="shared" si="22"/>
        <v>3359889666</v>
      </c>
      <c r="T16" s="39">
        <f t="shared" si="23"/>
        <v>3359889666</v>
      </c>
      <c r="U16" s="39">
        <v>280320144</v>
      </c>
      <c r="V16" s="39">
        <f t="shared" si="24"/>
        <v>0</v>
      </c>
      <c r="W16" s="39">
        <v>280320144</v>
      </c>
      <c r="X16" s="42">
        <f t="shared" si="25"/>
        <v>0</v>
      </c>
      <c r="Y16" s="43">
        <f t="shared" si="4"/>
        <v>7.7006589903124298E-2</v>
      </c>
      <c r="Z16" s="43">
        <f t="shared" si="5"/>
        <v>7.7006589903124298E-2</v>
      </c>
      <c r="AA16" s="43">
        <f t="shared" si="6"/>
        <v>7.7006589903124298E-2</v>
      </c>
      <c r="AB16" s="43">
        <f t="shared" si="10"/>
        <v>1</v>
      </c>
      <c r="AC16" s="44">
        <f t="shared" si="11"/>
        <v>1</v>
      </c>
    </row>
    <row r="17" spans="1:29" ht="42" customHeight="1" x14ac:dyDescent="0.25">
      <c r="A17" s="36" t="s">
        <v>54</v>
      </c>
      <c r="B17" s="37" t="s">
        <v>41</v>
      </c>
      <c r="C17" s="37">
        <v>20</v>
      </c>
      <c r="D17" s="37" t="s">
        <v>39</v>
      </c>
      <c r="E17" s="38" t="s">
        <v>55</v>
      </c>
      <c r="F17" s="39">
        <v>5139700</v>
      </c>
      <c r="G17" s="39">
        <v>0</v>
      </c>
      <c r="H17" s="39">
        <v>0</v>
      </c>
      <c r="I17" s="39">
        <v>0</v>
      </c>
      <c r="J17" s="39">
        <v>0</v>
      </c>
      <c r="K17" s="39">
        <v>0</v>
      </c>
      <c r="L17" s="39">
        <f t="shared" si="1"/>
        <v>0</v>
      </c>
      <c r="M17" s="40">
        <f t="shared" si="26"/>
        <v>5139700</v>
      </c>
      <c r="N17" s="45">
        <f t="shared" si="2"/>
        <v>6.1969779470213199E-7</v>
      </c>
      <c r="O17" s="39">
        <v>0</v>
      </c>
      <c r="P17" s="39">
        <v>5139700</v>
      </c>
      <c r="Q17" s="39">
        <f t="shared" si="21"/>
        <v>0</v>
      </c>
      <c r="R17" s="39">
        <v>277374</v>
      </c>
      <c r="S17" s="39">
        <f t="shared" si="22"/>
        <v>4862326</v>
      </c>
      <c r="T17" s="39">
        <f t="shared" si="23"/>
        <v>4862326</v>
      </c>
      <c r="U17" s="39">
        <v>277374</v>
      </c>
      <c r="V17" s="39">
        <f t="shared" si="24"/>
        <v>0</v>
      </c>
      <c r="W17" s="39">
        <v>277374</v>
      </c>
      <c r="X17" s="42">
        <f t="shared" si="25"/>
        <v>0</v>
      </c>
      <c r="Y17" s="43">
        <f t="shared" si="4"/>
        <v>5.3966963052318226E-2</v>
      </c>
      <c r="Z17" s="43">
        <f t="shared" si="5"/>
        <v>5.3966963052318226E-2</v>
      </c>
      <c r="AA17" s="43">
        <f t="shared" si="6"/>
        <v>5.3966963052318226E-2</v>
      </c>
      <c r="AB17" s="43">
        <f t="shared" si="10"/>
        <v>1</v>
      </c>
      <c r="AC17" s="44">
        <f t="shared" si="11"/>
        <v>1</v>
      </c>
    </row>
    <row r="18" spans="1:29" ht="42" customHeight="1" x14ac:dyDescent="0.25">
      <c r="A18" s="36" t="s">
        <v>56</v>
      </c>
      <c r="B18" s="37" t="s">
        <v>41</v>
      </c>
      <c r="C18" s="37">
        <v>20</v>
      </c>
      <c r="D18" s="37" t="s">
        <v>39</v>
      </c>
      <c r="E18" s="38" t="s">
        <v>57</v>
      </c>
      <c r="F18" s="39">
        <v>5839830</v>
      </c>
      <c r="G18" s="39">
        <v>0</v>
      </c>
      <c r="H18" s="39">
        <v>0</v>
      </c>
      <c r="I18" s="39">
        <v>0</v>
      </c>
      <c r="J18" s="39">
        <v>0</v>
      </c>
      <c r="K18" s="39">
        <v>0</v>
      </c>
      <c r="L18" s="39">
        <f t="shared" si="1"/>
        <v>0</v>
      </c>
      <c r="M18" s="40">
        <f t="shared" si="26"/>
        <v>5839830</v>
      </c>
      <c r="N18" s="45">
        <f t="shared" si="2"/>
        <v>7.0411303625412992E-7</v>
      </c>
      <c r="O18" s="39">
        <v>0</v>
      </c>
      <c r="P18" s="39">
        <v>5839830</v>
      </c>
      <c r="Q18" s="39">
        <f t="shared" si="21"/>
        <v>0</v>
      </c>
      <c r="R18" s="39">
        <v>600000</v>
      </c>
      <c r="S18" s="39">
        <f t="shared" si="22"/>
        <v>5239830</v>
      </c>
      <c r="T18" s="39">
        <f t="shared" si="23"/>
        <v>5239830</v>
      </c>
      <c r="U18" s="39">
        <v>600000</v>
      </c>
      <c r="V18" s="39">
        <f t="shared" si="24"/>
        <v>0</v>
      </c>
      <c r="W18" s="39">
        <v>600000</v>
      </c>
      <c r="X18" s="42">
        <f t="shared" si="25"/>
        <v>0</v>
      </c>
      <c r="Y18" s="43">
        <f t="shared" si="4"/>
        <v>0.10274271682566102</v>
      </c>
      <c r="Z18" s="43">
        <f t="shared" si="5"/>
        <v>0.10274271682566102</v>
      </c>
      <c r="AA18" s="43">
        <f t="shared" si="6"/>
        <v>0.10274271682566102</v>
      </c>
      <c r="AB18" s="43">
        <f t="shared" si="10"/>
        <v>1</v>
      </c>
      <c r="AC18" s="44">
        <f t="shared" si="11"/>
        <v>1</v>
      </c>
    </row>
    <row r="19" spans="1:29" ht="42" customHeight="1" x14ac:dyDescent="0.25">
      <c r="A19" s="36" t="s">
        <v>58</v>
      </c>
      <c r="B19" s="37" t="s">
        <v>41</v>
      </c>
      <c r="C19" s="37">
        <v>20</v>
      </c>
      <c r="D19" s="37" t="s">
        <v>39</v>
      </c>
      <c r="E19" s="38" t="s">
        <v>59</v>
      </c>
      <c r="F19" s="39">
        <v>1735438121</v>
      </c>
      <c r="G19" s="39">
        <v>0</v>
      </c>
      <c r="H19" s="39">
        <v>0</v>
      </c>
      <c r="I19" s="39">
        <v>0</v>
      </c>
      <c r="J19" s="39">
        <v>0</v>
      </c>
      <c r="K19" s="39">
        <v>0</v>
      </c>
      <c r="L19" s="39">
        <f t="shared" si="1"/>
        <v>0</v>
      </c>
      <c r="M19" s="40">
        <f t="shared" si="26"/>
        <v>1735438121</v>
      </c>
      <c r="N19" s="41">
        <f t="shared" si="2"/>
        <v>2.0924318081322094E-4</v>
      </c>
      <c r="O19" s="39">
        <v>0</v>
      </c>
      <c r="P19" s="39">
        <v>1735438121</v>
      </c>
      <c r="Q19" s="39">
        <f t="shared" si="21"/>
        <v>0</v>
      </c>
      <c r="R19" s="39">
        <v>0</v>
      </c>
      <c r="S19" s="39">
        <f t="shared" si="22"/>
        <v>1735438121</v>
      </c>
      <c r="T19" s="39">
        <f t="shared" si="23"/>
        <v>1735438121</v>
      </c>
      <c r="U19" s="39">
        <v>0</v>
      </c>
      <c r="V19" s="39">
        <f t="shared" si="24"/>
        <v>0</v>
      </c>
      <c r="W19" s="39">
        <v>0</v>
      </c>
      <c r="X19" s="42">
        <f t="shared" si="25"/>
        <v>0</v>
      </c>
      <c r="Y19" s="43">
        <f t="shared" si="4"/>
        <v>0</v>
      </c>
      <c r="Z19" s="43">
        <f t="shared" si="5"/>
        <v>0</v>
      </c>
      <c r="AA19" s="43">
        <f t="shared" si="6"/>
        <v>0</v>
      </c>
      <c r="AB19" s="43" t="s">
        <v>545</v>
      </c>
      <c r="AC19" s="44" t="s">
        <v>545</v>
      </c>
    </row>
    <row r="20" spans="1:29" ht="42" customHeight="1" x14ac:dyDescent="0.25">
      <c r="A20" s="36" t="s">
        <v>60</v>
      </c>
      <c r="B20" s="37" t="s">
        <v>41</v>
      </c>
      <c r="C20" s="37">
        <v>20</v>
      </c>
      <c r="D20" s="37" t="s">
        <v>39</v>
      </c>
      <c r="E20" s="38" t="s">
        <v>61</v>
      </c>
      <c r="F20" s="39">
        <v>1279384898</v>
      </c>
      <c r="G20" s="39">
        <v>0</v>
      </c>
      <c r="H20" s="39">
        <v>0</v>
      </c>
      <c r="I20" s="39">
        <v>0</v>
      </c>
      <c r="J20" s="39">
        <v>0</v>
      </c>
      <c r="K20" s="39">
        <v>0</v>
      </c>
      <c r="L20" s="39">
        <f t="shared" si="1"/>
        <v>0</v>
      </c>
      <c r="M20" s="40">
        <f t="shared" si="26"/>
        <v>1279384898</v>
      </c>
      <c r="N20" s="41">
        <f t="shared" si="2"/>
        <v>1.5425647408716698E-4</v>
      </c>
      <c r="O20" s="39">
        <v>0</v>
      </c>
      <c r="P20" s="39">
        <v>1279384898</v>
      </c>
      <c r="Q20" s="39">
        <f t="shared" si="21"/>
        <v>0</v>
      </c>
      <c r="R20" s="39">
        <v>78813649</v>
      </c>
      <c r="S20" s="39">
        <f t="shared" si="22"/>
        <v>1200571249</v>
      </c>
      <c r="T20" s="39">
        <f t="shared" si="23"/>
        <v>1200571249</v>
      </c>
      <c r="U20" s="39">
        <v>78813649</v>
      </c>
      <c r="V20" s="39">
        <f t="shared" si="24"/>
        <v>0</v>
      </c>
      <c r="W20" s="39">
        <v>78813649</v>
      </c>
      <c r="X20" s="42">
        <f t="shared" si="25"/>
        <v>0</v>
      </c>
      <c r="Y20" s="43">
        <f t="shared" si="4"/>
        <v>6.1602766394386499E-2</v>
      </c>
      <c r="Z20" s="43">
        <f t="shared" si="5"/>
        <v>6.1602766394386499E-2</v>
      </c>
      <c r="AA20" s="43">
        <f t="shared" si="6"/>
        <v>6.1602766394386499E-2</v>
      </c>
      <c r="AB20" s="43">
        <f t="shared" si="10"/>
        <v>1</v>
      </c>
      <c r="AC20" s="44">
        <f t="shared" si="11"/>
        <v>1</v>
      </c>
    </row>
    <row r="21" spans="1:29" ht="42" customHeight="1" x14ac:dyDescent="0.25">
      <c r="A21" s="36" t="s">
        <v>62</v>
      </c>
      <c r="B21" s="37" t="s">
        <v>41</v>
      </c>
      <c r="C21" s="37">
        <v>20</v>
      </c>
      <c r="D21" s="37" t="s">
        <v>39</v>
      </c>
      <c r="E21" s="38" t="s">
        <v>63</v>
      </c>
      <c r="F21" s="39">
        <v>170543933</v>
      </c>
      <c r="G21" s="39">
        <v>0</v>
      </c>
      <c r="H21" s="39">
        <v>0</v>
      </c>
      <c r="I21" s="39">
        <v>0</v>
      </c>
      <c r="J21" s="39">
        <v>0</v>
      </c>
      <c r="K21" s="39">
        <v>0</v>
      </c>
      <c r="L21" s="39">
        <f t="shared" si="1"/>
        <v>0</v>
      </c>
      <c r="M21" s="40">
        <f t="shared" si="26"/>
        <v>170543933</v>
      </c>
      <c r="N21" s="46">
        <f t="shared" si="2"/>
        <v>2.0562620226847512E-5</v>
      </c>
      <c r="O21" s="39">
        <v>0</v>
      </c>
      <c r="P21" s="39">
        <v>170543933</v>
      </c>
      <c r="Q21" s="39">
        <f t="shared" si="21"/>
        <v>0</v>
      </c>
      <c r="R21" s="39">
        <v>0</v>
      </c>
      <c r="S21" s="39">
        <f t="shared" si="22"/>
        <v>170543933</v>
      </c>
      <c r="T21" s="39">
        <f t="shared" si="23"/>
        <v>170543933</v>
      </c>
      <c r="U21" s="39">
        <v>0</v>
      </c>
      <c r="V21" s="39">
        <f t="shared" si="24"/>
        <v>0</v>
      </c>
      <c r="W21" s="39">
        <v>0</v>
      </c>
      <c r="X21" s="42">
        <f t="shared" si="25"/>
        <v>0</v>
      </c>
      <c r="Y21" s="43">
        <f t="shared" si="4"/>
        <v>0</v>
      </c>
      <c r="Z21" s="43">
        <f t="shared" si="5"/>
        <v>0</v>
      </c>
      <c r="AA21" s="43">
        <f t="shared" si="6"/>
        <v>0</v>
      </c>
      <c r="AB21" s="43" t="s">
        <v>545</v>
      </c>
      <c r="AC21" s="44" t="s">
        <v>545</v>
      </c>
    </row>
    <row r="22" spans="1:29" ht="42" customHeight="1" x14ac:dyDescent="0.25">
      <c r="A22" s="36" t="s">
        <v>64</v>
      </c>
      <c r="B22" s="37" t="s">
        <v>41</v>
      </c>
      <c r="C22" s="37">
        <v>20</v>
      </c>
      <c r="D22" s="37" t="s">
        <v>39</v>
      </c>
      <c r="E22" s="38" t="s">
        <v>65</v>
      </c>
      <c r="F22" s="39">
        <v>2929153526</v>
      </c>
      <c r="G22" s="39">
        <v>0</v>
      </c>
      <c r="H22" s="39">
        <v>0</v>
      </c>
      <c r="I22" s="39">
        <v>0</v>
      </c>
      <c r="J22" s="39">
        <v>0</v>
      </c>
      <c r="K22" s="39">
        <v>0</v>
      </c>
      <c r="L22" s="39">
        <f t="shared" si="1"/>
        <v>0</v>
      </c>
      <c r="M22" s="40">
        <f t="shared" si="26"/>
        <v>2929153526</v>
      </c>
      <c r="N22" s="41">
        <f t="shared" si="2"/>
        <v>3.5317041469466585E-4</v>
      </c>
      <c r="O22" s="39">
        <v>0</v>
      </c>
      <c r="P22" s="39">
        <v>2929153526</v>
      </c>
      <c r="Q22" s="39">
        <f t="shared" si="21"/>
        <v>0</v>
      </c>
      <c r="R22" s="39">
        <v>0</v>
      </c>
      <c r="S22" s="39">
        <f t="shared" si="22"/>
        <v>2929153526</v>
      </c>
      <c r="T22" s="39">
        <f t="shared" si="23"/>
        <v>2929153526</v>
      </c>
      <c r="U22" s="39">
        <v>0</v>
      </c>
      <c r="V22" s="39">
        <f t="shared" si="24"/>
        <v>0</v>
      </c>
      <c r="W22" s="39">
        <v>0</v>
      </c>
      <c r="X22" s="42">
        <f t="shared" si="25"/>
        <v>0</v>
      </c>
      <c r="Y22" s="43">
        <f t="shared" si="4"/>
        <v>0</v>
      </c>
      <c r="Z22" s="43">
        <f t="shared" si="5"/>
        <v>0</v>
      </c>
      <c r="AA22" s="43">
        <f t="shared" si="6"/>
        <v>0</v>
      </c>
      <c r="AB22" s="43" t="s">
        <v>545</v>
      </c>
      <c r="AC22" s="44" t="s">
        <v>545</v>
      </c>
    </row>
    <row r="23" spans="1:29" ht="42" customHeight="1" x14ac:dyDescent="0.25">
      <c r="A23" s="36" t="s">
        <v>66</v>
      </c>
      <c r="B23" s="37" t="s">
        <v>41</v>
      </c>
      <c r="C23" s="37">
        <v>20</v>
      </c>
      <c r="D23" s="37" t="s">
        <v>39</v>
      </c>
      <c r="E23" s="38" t="s">
        <v>67</v>
      </c>
      <c r="F23" s="39">
        <v>1881722771</v>
      </c>
      <c r="G23" s="39">
        <v>0</v>
      </c>
      <c r="H23" s="39">
        <v>0</v>
      </c>
      <c r="I23" s="39">
        <v>0</v>
      </c>
      <c r="J23" s="39">
        <v>0</v>
      </c>
      <c r="K23" s="39">
        <v>0</v>
      </c>
      <c r="L23" s="39">
        <f t="shared" si="1"/>
        <v>0</v>
      </c>
      <c r="M23" s="40">
        <f t="shared" si="26"/>
        <v>1881722771</v>
      </c>
      <c r="N23" s="41">
        <f t="shared" si="2"/>
        <v>2.2688083962672624E-4</v>
      </c>
      <c r="O23" s="39">
        <v>0</v>
      </c>
      <c r="P23" s="39">
        <v>1881722771</v>
      </c>
      <c r="Q23" s="39">
        <f t="shared" si="21"/>
        <v>0</v>
      </c>
      <c r="R23" s="39">
        <v>31147119</v>
      </c>
      <c r="S23" s="39">
        <f t="shared" si="22"/>
        <v>1850575652</v>
      </c>
      <c r="T23" s="39">
        <f t="shared" si="23"/>
        <v>1850575652</v>
      </c>
      <c r="U23" s="39">
        <v>31147119</v>
      </c>
      <c r="V23" s="39">
        <f t="shared" si="24"/>
        <v>0</v>
      </c>
      <c r="W23" s="39">
        <v>31147119</v>
      </c>
      <c r="X23" s="42">
        <f t="shared" si="25"/>
        <v>0</v>
      </c>
      <c r="Y23" s="43">
        <f t="shared" si="4"/>
        <v>1.6552448362756194E-2</v>
      </c>
      <c r="Z23" s="43">
        <f t="shared" si="5"/>
        <v>1.6552448362756194E-2</v>
      </c>
      <c r="AA23" s="43">
        <f t="shared" si="6"/>
        <v>1.6552448362756194E-2</v>
      </c>
      <c r="AB23" s="43">
        <f t="shared" ref="AB23" si="27">+U23/R23</f>
        <v>1</v>
      </c>
      <c r="AC23" s="44">
        <f t="shared" ref="AC23" si="28">+W23/U23</f>
        <v>1</v>
      </c>
    </row>
    <row r="24" spans="1:29" ht="42" customHeight="1" x14ac:dyDescent="0.25">
      <c r="A24" s="29" t="s">
        <v>68</v>
      </c>
      <c r="B24" s="30" t="s">
        <v>41</v>
      </c>
      <c r="C24" s="30">
        <v>20</v>
      </c>
      <c r="D24" s="30" t="s">
        <v>39</v>
      </c>
      <c r="E24" s="31" t="s">
        <v>69</v>
      </c>
      <c r="F24" s="32">
        <f t="shared" ref="F24:X24" si="29">SUM(F25:F31)</f>
        <v>16155620000</v>
      </c>
      <c r="G24" s="32">
        <f t="shared" si="29"/>
        <v>0</v>
      </c>
      <c r="H24" s="32">
        <f t="shared" si="29"/>
        <v>0</v>
      </c>
      <c r="I24" s="32">
        <f t="shared" si="29"/>
        <v>0</v>
      </c>
      <c r="J24" s="32">
        <f t="shared" si="29"/>
        <v>0</v>
      </c>
      <c r="K24" s="32">
        <f t="shared" si="29"/>
        <v>0</v>
      </c>
      <c r="L24" s="25">
        <f t="shared" si="1"/>
        <v>0</v>
      </c>
      <c r="M24" s="32">
        <f t="shared" si="29"/>
        <v>16155620000</v>
      </c>
      <c r="N24" s="33">
        <f t="shared" si="2"/>
        <v>1.9478961974523138E-3</v>
      </c>
      <c r="O24" s="32">
        <f t="shared" si="29"/>
        <v>0</v>
      </c>
      <c r="P24" s="32">
        <f t="shared" si="29"/>
        <v>16155620000</v>
      </c>
      <c r="Q24" s="32">
        <f t="shared" si="29"/>
        <v>0</v>
      </c>
      <c r="R24" s="32">
        <f t="shared" si="29"/>
        <v>1183630515</v>
      </c>
      <c r="S24" s="32">
        <f t="shared" si="29"/>
        <v>14971989485</v>
      </c>
      <c r="T24" s="32">
        <f t="shared" si="29"/>
        <v>14971989485</v>
      </c>
      <c r="U24" s="32">
        <f t="shared" si="29"/>
        <v>1183630515</v>
      </c>
      <c r="V24" s="32">
        <f t="shared" si="29"/>
        <v>0</v>
      </c>
      <c r="W24" s="32">
        <f t="shared" si="29"/>
        <v>0</v>
      </c>
      <c r="X24" s="32">
        <f t="shared" si="29"/>
        <v>1183630515</v>
      </c>
      <c r="Y24" s="34">
        <f t="shared" si="4"/>
        <v>7.3264320094183946E-2</v>
      </c>
      <c r="Z24" s="34">
        <f t="shared" si="5"/>
        <v>7.3264320094183946E-2</v>
      </c>
      <c r="AA24" s="34">
        <f t="shared" si="6"/>
        <v>0</v>
      </c>
      <c r="AB24" s="34">
        <f t="shared" si="10"/>
        <v>1</v>
      </c>
      <c r="AC24" s="35">
        <f t="shared" si="11"/>
        <v>0</v>
      </c>
    </row>
    <row r="25" spans="1:29" ht="42" customHeight="1" x14ac:dyDescent="0.25">
      <c r="A25" s="36" t="s">
        <v>70</v>
      </c>
      <c r="B25" s="37" t="s">
        <v>41</v>
      </c>
      <c r="C25" s="37">
        <v>20</v>
      </c>
      <c r="D25" s="37" t="s">
        <v>39</v>
      </c>
      <c r="E25" s="38" t="s">
        <v>71</v>
      </c>
      <c r="F25" s="39">
        <v>4717733707</v>
      </c>
      <c r="G25" s="39">
        <v>0</v>
      </c>
      <c r="H25" s="39">
        <v>0</v>
      </c>
      <c r="I25" s="39">
        <v>0</v>
      </c>
      <c r="J25" s="39">
        <v>0</v>
      </c>
      <c r="K25" s="39">
        <v>0</v>
      </c>
      <c r="L25" s="39">
        <f t="shared" si="1"/>
        <v>0</v>
      </c>
      <c r="M25" s="40">
        <f t="shared" ref="M25:M31" si="30">+F25+L25</f>
        <v>4717733707</v>
      </c>
      <c r="N25" s="41">
        <f t="shared" si="2"/>
        <v>5.688209767534709E-4</v>
      </c>
      <c r="O25" s="39">
        <v>0</v>
      </c>
      <c r="P25" s="39">
        <v>4717733707</v>
      </c>
      <c r="Q25" s="39">
        <f t="shared" ref="Q25:Q31" si="31">M25-P25</f>
        <v>0</v>
      </c>
      <c r="R25" s="39">
        <v>382233200</v>
      </c>
      <c r="S25" s="39">
        <f t="shared" ref="S25:S31" si="32">+M25-R25</f>
        <v>4335500507</v>
      </c>
      <c r="T25" s="39">
        <f t="shared" ref="T25:T31" si="33">P25-R25</f>
        <v>4335500507</v>
      </c>
      <c r="U25" s="39">
        <v>382233200</v>
      </c>
      <c r="V25" s="39">
        <f t="shared" ref="V25:V31" si="34">+R25-U25</f>
        <v>0</v>
      </c>
      <c r="W25" s="39">
        <v>0</v>
      </c>
      <c r="X25" s="42">
        <f t="shared" ref="X25:X31" si="35">+U25-W25</f>
        <v>382233200</v>
      </c>
      <c r="Y25" s="43">
        <f t="shared" si="4"/>
        <v>8.102051191080506E-2</v>
      </c>
      <c r="Z25" s="43">
        <f t="shared" si="5"/>
        <v>8.102051191080506E-2</v>
      </c>
      <c r="AA25" s="43">
        <f t="shared" si="6"/>
        <v>0</v>
      </c>
      <c r="AB25" s="43">
        <f t="shared" si="10"/>
        <v>1</v>
      </c>
      <c r="AC25" s="44">
        <f t="shared" si="11"/>
        <v>0</v>
      </c>
    </row>
    <row r="26" spans="1:29" ht="42" customHeight="1" x14ac:dyDescent="0.25">
      <c r="A26" s="36" t="s">
        <v>72</v>
      </c>
      <c r="B26" s="37" t="s">
        <v>41</v>
      </c>
      <c r="C26" s="37">
        <v>20</v>
      </c>
      <c r="D26" s="37" t="s">
        <v>39</v>
      </c>
      <c r="E26" s="38" t="s">
        <v>73</v>
      </c>
      <c r="F26" s="39">
        <v>3341728106</v>
      </c>
      <c r="G26" s="39">
        <v>0</v>
      </c>
      <c r="H26" s="39">
        <v>0</v>
      </c>
      <c r="I26" s="39">
        <v>0</v>
      </c>
      <c r="J26" s="39">
        <v>0</v>
      </c>
      <c r="K26" s="39">
        <v>0</v>
      </c>
      <c r="L26" s="39">
        <f t="shared" si="1"/>
        <v>0</v>
      </c>
      <c r="M26" s="40">
        <f t="shared" si="30"/>
        <v>3341728106</v>
      </c>
      <c r="N26" s="41">
        <f t="shared" si="2"/>
        <v>4.0291486619497879E-4</v>
      </c>
      <c r="O26" s="39">
        <v>0</v>
      </c>
      <c r="P26" s="39">
        <v>3341728106</v>
      </c>
      <c r="Q26" s="39">
        <f t="shared" si="31"/>
        <v>0</v>
      </c>
      <c r="R26" s="39">
        <v>270782500</v>
      </c>
      <c r="S26" s="39">
        <f t="shared" si="32"/>
        <v>3070945606</v>
      </c>
      <c r="T26" s="39">
        <f t="shared" si="33"/>
        <v>3070945606</v>
      </c>
      <c r="U26" s="39">
        <v>270782500</v>
      </c>
      <c r="V26" s="39">
        <f t="shared" si="34"/>
        <v>0</v>
      </c>
      <c r="W26" s="39">
        <v>0</v>
      </c>
      <c r="X26" s="42">
        <f t="shared" si="35"/>
        <v>270782500</v>
      </c>
      <c r="Y26" s="43">
        <f t="shared" si="4"/>
        <v>8.1030679759318519E-2</v>
      </c>
      <c r="Z26" s="43">
        <f t="shared" si="5"/>
        <v>8.1030679759318519E-2</v>
      </c>
      <c r="AA26" s="43">
        <f t="shared" si="6"/>
        <v>0</v>
      </c>
      <c r="AB26" s="43">
        <f t="shared" si="10"/>
        <v>1</v>
      </c>
      <c r="AC26" s="44">
        <f t="shared" si="11"/>
        <v>0</v>
      </c>
    </row>
    <row r="27" spans="1:29" ht="42" customHeight="1" x14ac:dyDescent="0.25">
      <c r="A27" s="36" t="s">
        <v>74</v>
      </c>
      <c r="B27" s="37" t="s">
        <v>41</v>
      </c>
      <c r="C27" s="37">
        <v>20</v>
      </c>
      <c r="D27" s="37" t="s">
        <v>39</v>
      </c>
      <c r="E27" s="38" t="s">
        <v>75</v>
      </c>
      <c r="F27" s="39">
        <v>3770011323</v>
      </c>
      <c r="G27" s="39">
        <v>0</v>
      </c>
      <c r="H27" s="39">
        <v>0</v>
      </c>
      <c r="I27" s="39">
        <v>0</v>
      </c>
      <c r="J27" s="39">
        <v>0</v>
      </c>
      <c r="K27" s="39">
        <v>0</v>
      </c>
      <c r="L27" s="39">
        <f t="shared" si="1"/>
        <v>0</v>
      </c>
      <c r="M27" s="40">
        <f t="shared" si="30"/>
        <v>3770011323</v>
      </c>
      <c r="N27" s="41">
        <f t="shared" si="2"/>
        <v>4.5455332079015644E-4</v>
      </c>
      <c r="O27" s="39">
        <v>0</v>
      </c>
      <c r="P27" s="39">
        <v>3770011323</v>
      </c>
      <c r="Q27" s="39">
        <f t="shared" si="31"/>
        <v>0</v>
      </c>
      <c r="R27" s="39">
        <v>248921515</v>
      </c>
      <c r="S27" s="39">
        <f t="shared" si="32"/>
        <v>3521089808</v>
      </c>
      <c r="T27" s="39">
        <f t="shared" si="33"/>
        <v>3521089808</v>
      </c>
      <c r="U27" s="39">
        <v>248921515</v>
      </c>
      <c r="V27" s="39">
        <f t="shared" si="34"/>
        <v>0</v>
      </c>
      <c r="W27" s="39">
        <v>0</v>
      </c>
      <c r="X27" s="42">
        <f t="shared" si="35"/>
        <v>248921515</v>
      </c>
      <c r="Y27" s="43">
        <f t="shared" si="4"/>
        <v>6.6026728747838298E-2</v>
      </c>
      <c r="Z27" s="43">
        <f t="shared" si="5"/>
        <v>6.6026728747838298E-2</v>
      </c>
      <c r="AA27" s="43">
        <f t="shared" si="6"/>
        <v>0</v>
      </c>
      <c r="AB27" s="43">
        <f t="shared" si="10"/>
        <v>1</v>
      </c>
      <c r="AC27" s="44">
        <f t="shared" si="11"/>
        <v>0</v>
      </c>
    </row>
    <row r="28" spans="1:29" ht="42" customHeight="1" x14ac:dyDescent="0.25">
      <c r="A28" s="36" t="s">
        <v>76</v>
      </c>
      <c r="B28" s="37" t="s">
        <v>41</v>
      </c>
      <c r="C28" s="37">
        <v>20</v>
      </c>
      <c r="D28" s="37" t="s">
        <v>39</v>
      </c>
      <c r="E28" s="38" t="s">
        <v>77</v>
      </c>
      <c r="F28" s="39">
        <v>1809605440</v>
      </c>
      <c r="G28" s="39">
        <v>0</v>
      </c>
      <c r="H28" s="39">
        <v>0</v>
      </c>
      <c r="I28" s="39">
        <v>0</v>
      </c>
      <c r="J28" s="39">
        <v>0</v>
      </c>
      <c r="K28" s="39">
        <v>0</v>
      </c>
      <c r="L28" s="39">
        <f t="shared" si="1"/>
        <v>0</v>
      </c>
      <c r="M28" s="40">
        <f t="shared" si="30"/>
        <v>1809605440</v>
      </c>
      <c r="N28" s="41">
        <f t="shared" si="2"/>
        <v>2.1818559457730631E-4</v>
      </c>
      <c r="O28" s="39">
        <v>0</v>
      </c>
      <c r="P28" s="39">
        <v>1809605440</v>
      </c>
      <c r="Q28" s="39">
        <f t="shared" si="31"/>
        <v>0</v>
      </c>
      <c r="R28" s="39">
        <v>118217000</v>
      </c>
      <c r="S28" s="39">
        <f t="shared" si="32"/>
        <v>1691388440</v>
      </c>
      <c r="T28" s="39">
        <f t="shared" si="33"/>
        <v>1691388440</v>
      </c>
      <c r="U28" s="39">
        <v>118217000</v>
      </c>
      <c r="V28" s="39">
        <f t="shared" si="34"/>
        <v>0</v>
      </c>
      <c r="W28" s="39">
        <v>0</v>
      </c>
      <c r="X28" s="42">
        <f t="shared" si="35"/>
        <v>118217000</v>
      </c>
      <c r="Y28" s="43">
        <f t="shared" si="4"/>
        <v>6.5327500341731959E-2</v>
      </c>
      <c r="Z28" s="43">
        <f t="shared" si="5"/>
        <v>6.5327500341731959E-2</v>
      </c>
      <c r="AA28" s="43">
        <f t="shared" si="6"/>
        <v>0</v>
      </c>
      <c r="AB28" s="43">
        <f t="shared" si="10"/>
        <v>1</v>
      </c>
      <c r="AC28" s="44">
        <f t="shared" si="11"/>
        <v>0</v>
      </c>
    </row>
    <row r="29" spans="1:29" ht="42" customHeight="1" x14ac:dyDescent="0.25">
      <c r="A29" s="36" t="s">
        <v>78</v>
      </c>
      <c r="B29" s="37" t="s">
        <v>41</v>
      </c>
      <c r="C29" s="37">
        <v>20</v>
      </c>
      <c r="D29" s="37" t="s">
        <v>39</v>
      </c>
      <c r="E29" s="38" t="s">
        <v>79</v>
      </c>
      <c r="F29" s="39">
        <v>254534573</v>
      </c>
      <c r="G29" s="39">
        <v>0</v>
      </c>
      <c r="H29" s="39">
        <v>0</v>
      </c>
      <c r="I29" s="39">
        <v>0</v>
      </c>
      <c r="J29" s="39">
        <v>0</v>
      </c>
      <c r="K29" s="39">
        <v>0</v>
      </c>
      <c r="L29" s="39">
        <f t="shared" si="1"/>
        <v>0</v>
      </c>
      <c r="M29" s="40">
        <f t="shared" si="30"/>
        <v>254534573</v>
      </c>
      <c r="N29" s="46">
        <f t="shared" si="2"/>
        <v>3.0689439765657304E-5</v>
      </c>
      <c r="O29" s="39">
        <v>0</v>
      </c>
      <c r="P29" s="39">
        <v>254534573</v>
      </c>
      <c r="Q29" s="39">
        <f t="shared" si="31"/>
        <v>0</v>
      </c>
      <c r="R29" s="39">
        <v>15700800</v>
      </c>
      <c r="S29" s="39">
        <f t="shared" si="32"/>
        <v>238833773</v>
      </c>
      <c r="T29" s="39">
        <f t="shared" si="33"/>
        <v>238833773</v>
      </c>
      <c r="U29" s="39">
        <v>15700800</v>
      </c>
      <c r="V29" s="39">
        <f t="shared" si="34"/>
        <v>0</v>
      </c>
      <c r="W29" s="39">
        <v>0</v>
      </c>
      <c r="X29" s="42">
        <f t="shared" si="35"/>
        <v>15700800</v>
      </c>
      <c r="Y29" s="43">
        <f t="shared" si="4"/>
        <v>6.1684351225638805E-2</v>
      </c>
      <c r="Z29" s="43">
        <f t="shared" si="5"/>
        <v>6.1684351225638805E-2</v>
      </c>
      <c r="AA29" s="43">
        <f t="shared" si="6"/>
        <v>0</v>
      </c>
      <c r="AB29" s="43">
        <f t="shared" si="10"/>
        <v>1</v>
      </c>
      <c r="AC29" s="44">
        <f t="shared" si="11"/>
        <v>0</v>
      </c>
    </row>
    <row r="30" spans="1:29" ht="42" customHeight="1" x14ac:dyDescent="0.25">
      <c r="A30" s="36" t="s">
        <v>80</v>
      </c>
      <c r="B30" s="37" t="s">
        <v>41</v>
      </c>
      <c r="C30" s="37">
        <v>20</v>
      </c>
      <c r="D30" s="37" t="s">
        <v>39</v>
      </c>
      <c r="E30" s="38" t="s">
        <v>81</v>
      </c>
      <c r="F30" s="39">
        <v>1357204131</v>
      </c>
      <c r="G30" s="39">
        <v>0</v>
      </c>
      <c r="H30" s="39">
        <v>0</v>
      </c>
      <c r="I30" s="39">
        <v>0</v>
      </c>
      <c r="J30" s="39">
        <v>0</v>
      </c>
      <c r="K30" s="39">
        <v>0</v>
      </c>
      <c r="L30" s="39">
        <f t="shared" si="1"/>
        <v>0</v>
      </c>
      <c r="M30" s="40">
        <f t="shared" si="30"/>
        <v>1357204131</v>
      </c>
      <c r="N30" s="41">
        <f t="shared" si="2"/>
        <v>1.6363920208209106E-4</v>
      </c>
      <c r="O30" s="39">
        <v>0</v>
      </c>
      <c r="P30" s="39">
        <v>1357204131</v>
      </c>
      <c r="Q30" s="39">
        <f t="shared" si="31"/>
        <v>0</v>
      </c>
      <c r="R30" s="39">
        <v>88664900</v>
      </c>
      <c r="S30" s="39">
        <f t="shared" si="32"/>
        <v>1268539231</v>
      </c>
      <c r="T30" s="39">
        <f t="shared" si="33"/>
        <v>1268539231</v>
      </c>
      <c r="U30" s="39">
        <v>88664900</v>
      </c>
      <c r="V30" s="39">
        <f t="shared" si="34"/>
        <v>0</v>
      </c>
      <c r="W30" s="39">
        <v>0</v>
      </c>
      <c r="X30" s="42">
        <f t="shared" si="35"/>
        <v>88664900</v>
      </c>
      <c r="Y30" s="43">
        <f t="shared" si="4"/>
        <v>6.5329082025907856E-2</v>
      </c>
      <c r="Z30" s="43">
        <f t="shared" si="5"/>
        <v>6.5329082025907856E-2</v>
      </c>
      <c r="AA30" s="43">
        <f t="shared" si="6"/>
        <v>0</v>
      </c>
      <c r="AB30" s="43">
        <f t="shared" si="10"/>
        <v>1</v>
      </c>
      <c r="AC30" s="44">
        <f t="shared" si="11"/>
        <v>0</v>
      </c>
    </row>
    <row r="31" spans="1:29" ht="42" customHeight="1" x14ac:dyDescent="0.25">
      <c r="A31" s="36" t="s">
        <v>82</v>
      </c>
      <c r="B31" s="37" t="s">
        <v>41</v>
      </c>
      <c r="C31" s="37">
        <v>20</v>
      </c>
      <c r="D31" s="37" t="s">
        <v>39</v>
      </c>
      <c r="E31" s="38" t="s">
        <v>83</v>
      </c>
      <c r="F31" s="39">
        <v>904802720</v>
      </c>
      <c r="G31" s="39">
        <v>0</v>
      </c>
      <c r="H31" s="39">
        <v>0</v>
      </c>
      <c r="I31" s="39">
        <v>0</v>
      </c>
      <c r="J31" s="39">
        <v>0</v>
      </c>
      <c r="K31" s="39">
        <v>0</v>
      </c>
      <c r="L31" s="39">
        <f t="shared" si="1"/>
        <v>0</v>
      </c>
      <c r="M31" s="40">
        <f t="shared" si="30"/>
        <v>904802720</v>
      </c>
      <c r="N31" s="41">
        <f t="shared" si="2"/>
        <v>1.0909279728865315E-4</v>
      </c>
      <c r="O31" s="39">
        <v>0</v>
      </c>
      <c r="P31" s="39">
        <v>904802720</v>
      </c>
      <c r="Q31" s="39">
        <f t="shared" si="31"/>
        <v>0</v>
      </c>
      <c r="R31" s="39">
        <v>59110600</v>
      </c>
      <c r="S31" s="39">
        <f t="shared" si="32"/>
        <v>845692120</v>
      </c>
      <c r="T31" s="39">
        <f t="shared" si="33"/>
        <v>845692120</v>
      </c>
      <c r="U31" s="39">
        <v>59110600</v>
      </c>
      <c r="V31" s="39">
        <f t="shared" si="34"/>
        <v>0</v>
      </c>
      <c r="W31" s="39">
        <v>0</v>
      </c>
      <c r="X31" s="42">
        <f t="shared" si="35"/>
        <v>59110600</v>
      </c>
      <c r="Y31" s="43">
        <f t="shared" si="4"/>
        <v>6.5329821289661902E-2</v>
      </c>
      <c r="Z31" s="43">
        <f t="shared" si="5"/>
        <v>6.5329821289661902E-2</v>
      </c>
      <c r="AA31" s="43">
        <f t="shared" si="6"/>
        <v>0</v>
      </c>
      <c r="AB31" s="43">
        <f t="shared" si="10"/>
        <v>1</v>
      </c>
      <c r="AC31" s="44">
        <f t="shared" si="11"/>
        <v>0</v>
      </c>
    </row>
    <row r="32" spans="1:29" ht="48" customHeight="1" x14ac:dyDescent="0.25">
      <c r="A32" s="29" t="s">
        <v>84</v>
      </c>
      <c r="B32" s="30" t="s">
        <v>41</v>
      </c>
      <c r="C32" s="30">
        <v>20</v>
      </c>
      <c r="D32" s="30" t="s">
        <v>39</v>
      </c>
      <c r="E32" s="31" t="s">
        <v>85</v>
      </c>
      <c r="F32" s="32">
        <f t="shared" ref="F32:K32" si="36">+F33+F37+F38</f>
        <v>5485571000</v>
      </c>
      <c r="G32" s="32">
        <f t="shared" si="36"/>
        <v>0</v>
      </c>
      <c r="H32" s="32">
        <f t="shared" si="36"/>
        <v>0</v>
      </c>
      <c r="I32" s="32">
        <f t="shared" si="36"/>
        <v>0</v>
      </c>
      <c r="J32" s="32">
        <f t="shared" si="36"/>
        <v>0</v>
      </c>
      <c r="K32" s="32">
        <f t="shared" si="36"/>
        <v>0</v>
      </c>
      <c r="L32" s="25">
        <f t="shared" si="1"/>
        <v>0</v>
      </c>
      <c r="M32" s="32">
        <f t="shared" ref="M32" si="37">+M33+M37+M38</f>
        <v>5485571000</v>
      </c>
      <c r="N32" s="33">
        <f t="shared" si="2"/>
        <v>6.6139974149891415E-4</v>
      </c>
      <c r="O32" s="32">
        <f t="shared" ref="O32:X32" si="38">+O33+O37+O38</f>
        <v>0</v>
      </c>
      <c r="P32" s="32">
        <f t="shared" si="38"/>
        <v>5485571000</v>
      </c>
      <c r="Q32" s="32">
        <f t="shared" si="38"/>
        <v>0</v>
      </c>
      <c r="R32" s="32">
        <f t="shared" si="38"/>
        <v>180022987</v>
      </c>
      <c r="S32" s="32">
        <f t="shared" si="38"/>
        <v>5305548013</v>
      </c>
      <c r="T32" s="32">
        <f t="shared" si="38"/>
        <v>5305548013</v>
      </c>
      <c r="U32" s="32">
        <f t="shared" si="38"/>
        <v>180022987</v>
      </c>
      <c r="V32" s="32">
        <f t="shared" si="38"/>
        <v>0</v>
      </c>
      <c r="W32" s="32">
        <f t="shared" si="38"/>
        <v>180022987</v>
      </c>
      <c r="X32" s="32">
        <f t="shared" si="38"/>
        <v>0</v>
      </c>
      <c r="Y32" s="34">
        <f t="shared" si="4"/>
        <v>3.2817547526046056E-2</v>
      </c>
      <c r="Z32" s="34">
        <f t="shared" si="5"/>
        <v>3.2817547526046056E-2</v>
      </c>
      <c r="AA32" s="34">
        <f t="shared" si="6"/>
        <v>3.2817547526046056E-2</v>
      </c>
      <c r="AB32" s="34">
        <f t="shared" si="10"/>
        <v>1</v>
      </c>
      <c r="AC32" s="35">
        <f t="shared" si="11"/>
        <v>1</v>
      </c>
    </row>
    <row r="33" spans="1:29" s="2" customFormat="1" ht="42" customHeight="1" x14ac:dyDescent="0.25">
      <c r="A33" s="29" t="s">
        <v>86</v>
      </c>
      <c r="B33" s="30" t="s">
        <v>41</v>
      </c>
      <c r="C33" s="30">
        <v>20</v>
      </c>
      <c r="D33" s="30" t="s">
        <v>39</v>
      </c>
      <c r="E33" s="31" t="s">
        <v>87</v>
      </c>
      <c r="F33" s="32">
        <f t="shared" ref="F33:K33" si="39">+F34+F35+F36</f>
        <v>3004653711</v>
      </c>
      <c r="G33" s="32">
        <f t="shared" si="39"/>
        <v>0</v>
      </c>
      <c r="H33" s="32">
        <f t="shared" si="39"/>
        <v>0</v>
      </c>
      <c r="I33" s="32">
        <f t="shared" si="39"/>
        <v>0</v>
      </c>
      <c r="J33" s="32">
        <f t="shared" si="39"/>
        <v>0</v>
      </c>
      <c r="K33" s="32">
        <f t="shared" si="39"/>
        <v>0</v>
      </c>
      <c r="L33" s="25">
        <f t="shared" si="1"/>
        <v>0</v>
      </c>
      <c r="M33" s="32">
        <f t="shared" ref="M33" si="40">+M34+M35+M36</f>
        <v>3004653711</v>
      </c>
      <c r="N33" s="33">
        <f t="shared" si="2"/>
        <v>3.6227353319265271E-4</v>
      </c>
      <c r="O33" s="32">
        <f t="shared" ref="O33:X33" si="41">+O34+O35+O36</f>
        <v>0</v>
      </c>
      <c r="P33" s="32">
        <f t="shared" si="41"/>
        <v>3004653711</v>
      </c>
      <c r="Q33" s="32">
        <f t="shared" si="41"/>
        <v>0</v>
      </c>
      <c r="R33" s="32">
        <f t="shared" si="41"/>
        <v>48833093</v>
      </c>
      <c r="S33" s="32">
        <f t="shared" si="41"/>
        <v>2955820618</v>
      </c>
      <c r="T33" s="32">
        <f t="shared" si="41"/>
        <v>2955820618</v>
      </c>
      <c r="U33" s="32">
        <f t="shared" si="41"/>
        <v>48833093</v>
      </c>
      <c r="V33" s="32">
        <f t="shared" si="41"/>
        <v>0</v>
      </c>
      <c r="W33" s="32">
        <f t="shared" si="41"/>
        <v>48833093</v>
      </c>
      <c r="X33" s="32">
        <f t="shared" si="41"/>
        <v>0</v>
      </c>
      <c r="Y33" s="34">
        <f t="shared" si="4"/>
        <v>1.6252486208717713E-2</v>
      </c>
      <c r="Z33" s="34">
        <f t="shared" si="5"/>
        <v>1.6252486208717713E-2</v>
      </c>
      <c r="AA33" s="34">
        <f t="shared" si="6"/>
        <v>1.6252486208717713E-2</v>
      </c>
      <c r="AB33" s="34">
        <f t="shared" si="10"/>
        <v>1</v>
      </c>
      <c r="AC33" s="35">
        <f t="shared" si="11"/>
        <v>1</v>
      </c>
    </row>
    <row r="34" spans="1:29" ht="42" customHeight="1" x14ac:dyDescent="0.25">
      <c r="A34" s="36" t="s">
        <v>88</v>
      </c>
      <c r="B34" s="37" t="s">
        <v>41</v>
      </c>
      <c r="C34" s="37">
        <v>20</v>
      </c>
      <c r="D34" s="37" t="s">
        <v>39</v>
      </c>
      <c r="E34" s="38" t="s">
        <v>89</v>
      </c>
      <c r="F34" s="39">
        <v>2053209362</v>
      </c>
      <c r="G34" s="39">
        <v>0</v>
      </c>
      <c r="H34" s="39">
        <v>0</v>
      </c>
      <c r="I34" s="39">
        <v>0</v>
      </c>
      <c r="J34" s="39">
        <v>0</v>
      </c>
      <c r="K34" s="39">
        <v>0</v>
      </c>
      <c r="L34" s="39">
        <f t="shared" si="1"/>
        <v>0</v>
      </c>
      <c r="M34" s="40">
        <f t="shared" ref="M34:M39" si="42">+F34+L34</f>
        <v>2053209362</v>
      </c>
      <c r="N34" s="41">
        <f t="shared" si="2"/>
        <v>2.4755711689265352E-4</v>
      </c>
      <c r="O34" s="39">
        <v>0</v>
      </c>
      <c r="P34" s="39">
        <v>2053209362</v>
      </c>
      <c r="Q34" s="39">
        <f t="shared" ref="Q34:Q40" si="43">M34-P34</f>
        <v>0</v>
      </c>
      <c r="R34" s="39">
        <v>44950528</v>
      </c>
      <c r="S34" s="39">
        <f t="shared" ref="S34:S40" si="44">+M34-R34</f>
        <v>2008258834</v>
      </c>
      <c r="T34" s="39">
        <f t="shared" ref="T34:T40" si="45">P34-R34</f>
        <v>2008258834</v>
      </c>
      <c r="U34" s="39">
        <v>44950528</v>
      </c>
      <c r="V34" s="39">
        <f t="shared" ref="V34:V40" si="46">+R34-U34</f>
        <v>0</v>
      </c>
      <c r="W34" s="39">
        <v>44950528</v>
      </c>
      <c r="X34" s="42">
        <f t="shared" ref="X34:X40" si="47">+U34-W34</f>
        <v>0</v>
      </c>
      <c r="Y34" s="43">
        <f t="shared" si="4"/>
        <v>2.1892812701873897E-2</v>
      </c>
      <c r="Z34" s="43">
        <f t="shared" si="5"/>
        <v>2.1892812701873897E-2</v>
      </c>
      <c r="AA34" s="43">
        <f t="shared" si="6"/>
        <v>2.1892812701873897E-2</v>
      </c>
      <c r="AB34" s="43">
        <f t="shared" si="10"/>
        <v>1</v>
      </c>
      <c r="AC34" s="44">
        <f t="shared" si="11"/>
        <v>1</v>
      </c>
    </row>
    <row r="35" spans="1:29" ht="42" customHeight="1" x14ac:dyDescent="0.25">
      <c r="A35" s="36" t="s">
        <v>90</v>
      </c>
      <c r="B35" s="37" t="s">
        <v>41</v>
      </c>
      <c r="C35" s="37">
        <v>20</v>
      </c>
      <c r="D35" s="37" t="s">
        <v>39</v>
      </c>
      <c r="E35" s="38" t="s">
        <v>91</v>
      </c>
      <c r="F35" s="39">
        <v>729586825</v>
      </c>
      <c r="G35" s="39">
        <v>0</v>
      </c>
      <c r="H35" s="39">
        <v>0</v>
      </c>
      <c r="I35" s="39">
        <v>0</v>
      </c>
      <c r="J35" s="39">
        <v>0</v>
      </c>
      <c r="K35" s="39">
        <v>0</v>
      </c>
      <c r="L35" s="39">
        <f t="shared" si="1"/>
        <v>0</v>
      </c>
      <c r="M35" s="40">
        <f t="shared" si="42"/>
        <v>729586825</v>
      </c>
      <c r="N35" s="41">
        <f t="shared" si="2"/>
        <v>8.7966874816862916E-5</v>
      </c>
      <c r="O35" s="39">
        <v>0</v>
      </c>
      <c r="P35" s="39">
        <v>729586825</v>
      </c>
      <c r="Q35" s="39">
        <f t="shared" si="43"/>
        <v>0</v>
      </c>
      <c r="R35" s="39">
        <v>0</v>
      </c>
      <c r="S35" s="39">
        <f t="shared" si="44"/>
        <v>729586825</v>
      </c>
      <c r="T35" s="39">
        <f t="shared" si="45"/>
        <v>729586825</v>
      </c>
      <c r="U35" s="39">
        <v>0</v>
      </c>
      <c r="V35" s="39">
        <f t="shared" si="46"/>
        <v>0</v>
      </c>
      <c r="W35" s="39">
        <v>0</v>
      </c>
      <c r="X35" s="42">
        <f t="shared" si="47"/>
        <v>0</v>
      </c>
      <c r="Y35" s="43">
        <f t="shared" si="4"/>
        <v>0</v>
      </c>
      <c r="Z35" s="43">
        <f t="shared" si="5"/>
        <v>0</v>
      </c>
      <c r="AA35" s="43">
        <f t="shared" si="6"/>
        <v>0</v>
      </c>
      <c r="AB35" s="43" t="s">
        <v>545</v>
      </c>
      <c r="AC35" s="44" t="s">
        <v>545</v>
      </c>
    </row>
    <row r="36" spans="1:29" ht="42" customHeight="1" x14ac:dyDescent="0.25">
      <c r="A36" s="36" t="s">
        <v>92</v>
      </c>
      <c r="B36" s="37" t="s">
        <v>41</v>
      </c>
      <c r="C36" s="37">
        <v>20</v>
      </c>
      <c r="D36" s="37" t="s">
        <v>39</v>
      </c>
      <c r="E36" s="38" t="s">
        <v>93</v>
      </c>
      <c r="F36" s="39">
        <v>221857524</v>
      </c>
      <c r="G36" s="39">
        <v>0</v>
      </c>
      <c r="H36" s="39">
        <v>0</v>
      </c>
      <c r="I36" s="39">
        <v>0</v>
      </c>
      <c r="J36" s="39">
        <v>0</v>
      </c>
      <c r="K36" s="39">
        <v>0</v>
      </c>
      <c r="L36" s="39">
        <f t="shared" si="1"/>
        <v>0</v>
      </c>
      <c r="M36" s="40">
        <f t="shared" si="42"/>
        <v>221857524</v>
      </c>
      <c r="N36" s="46">
        <f t="shared" si="2"/>
        <v>2.6749541483136237E-5</v>
      </c>
      <c r="O36" s="39">
        <v>0</v>
      </c>
      <c r="P36" s="39">
        <v>221857524</v>
      </c>
      <c r="Q36" s="39">
        <f t="shared" si="43"/>
        <v>0</v>
      </c>
      <c r="R36" s="39">
        <v>3882565</v>
      </c>
      <c r="S36" s="39">
        <f t="shared" si="44"/>
        <v>217974959</v>
      </c>
      <c r="T36" s="39">
        <f t="shared" si="45"/>
        <v>217974959</v>
      </c>
      <c r="U36" s="39">
        <v>3882565</v>
      </c>
      <c r="V36" s="39">
        <f t="shared" si="46"/>
        <v>0</v>
      </c>
      <c r="W36" s="39">
        <v>3882565</v>
      </c>
      <c r="X36" s="42">
        <f t="shared" si="47"/>
        <v>0</v>
      </c>
      <c r="Y36" s="43">
        <f t="shared" si="4"/>
        <v>1.7500262916483284E-2</v>
      </c>
      <c r="Z36" s="43">
        <f t="shared" si="5"/>
        <v>1.7500262916483284E-2</v>
      </c>
      <c r="AA36" s="43">
        <f t="shared" si="6"/>
        <v>1.7500262916483284E-2</v>
      </c>
      <c r="AB36" s="43">
        <f t="shared" ref="AB36:AB37" si="48">+U36/R36</f>
        <v>1</v>
      </c>
      <c r="AC36" s="44">
        <f t="shared" ref="AC36:AC37" si="49">+W36/U36</f>
        <v>1</v>
      </c>
    </row>
    <row r="37" spans="1:29" ht="42" customHeight="1" x14ac:dyDescent="0.25">
      <c r="A37" s="36" t="s">
        <v>94</v>
      </c>
      <c r="B37" s="37" t="s">
        <v>41</v>
      </c>
      <c r="C37" s="37">
        <v>20</v>
      </c>
      <c r="D37" s="37" t="s">
        <v>39</v>
      </c>
      <c r="E37" s="38" t="s">
        <v>95</v>
      </c>
      <c r="F37" s="39">
        <v>2307567622</v>
      </c>
      <c r="G37" s="39">
        <v>0</v>
      </c>
      <c r="H37" s="39">
        <v>0</v>
      </c>
      <c r="I37" s="39">
        <v>0</v>
      </c>
      <c r="J37" s="39">
        <v>0</v>
      </c>
      <c r="K37" s="39">
        <v>0</v>
      </c>
      <c r="L37" s="39">
        <f t="shared" si="1"/>
        <v>0</v>
      </c>
      <c r="M37" s="40">
        <f t="shared" si="42"/>
        <v>2307567622</v>
      </c>
      <c r="N37" s="41">
        <f t="shared" si="2"/>
        <v>2.78225298457E-4</v>
      </c>
      <c r="O37" s="39">
        <v>0</v>
      </c>
      <c r="P37" s="39">
        <v>2307567622</v>
      </c>
      <c r="Q37" s="39">
        <f t="shared" si="43"/>
        <v>0</v>
      </c>
      <c r="R37" s="39">
        <v>131189894</v>
      </c>
      <c r="S37" s="39">
        <f t="shared" si="44"/>
        <v>2176377728</v>
      </c>
      <c r="T37" s="39">
        <f t="shared" si="45"/>
        <v>2176377728</v>
      </c>
      <c r="U37" s="39">
        <v>131189894</v>
      </c>
      <c r="V37" s="39">
        <f t="shared" si="46"/>
        <v>0</v>
      </c>
      <c r="W37" s="39">
        <v>131189894</v>
      </c>
      <c r="X37" s="42">
        <f t="shared" si="47"/>
        <v>0</v>
      </c>
      <c r="Y37" s="43">
        <f t="shared" si="4"/>
        <v>5.6852025808152025E-2</v>
      </c>
      <c r="Z37" s="43">
        <f t="shared" si="5"/>
        <v>5.6852025808152025E-2</v>
      </c>
      <c r="AA37" s="43">
        <f t="shared" si="6"/>
        <v>5.6852025808152025E-2</v>
      </c>
      <c r="AB37" s="43">
        <f t="shared" si="48"/>
        <v>1</v>
      </c>
      <c r="AC37" s="44">
        <f t="shared" si="49"/>
        <v>1</v>
      </c>
    </row>
    <row r="38" spans="1:29" ht="42" customHeight="1" x14ac:dyDescent="0.25">
      <c r="A38" s="36" t="s">
        <v>96</v>
      </c>
      <c r="B38" s="37" t="s">
        <v>41</v>
      </c>
      <c r="C38" s="37">
        <v>20</v>
      </c>
      <c r="D38" s="37" t="s">
        <v>39</v>
      </c>
      <c r="E38" s="38" t="s">
        <v>97</v>
      </c>
      <c r="F38" s="39">
        <v>173349667</v>
      </c>
      <c r="G38" s="39">
        <v>0</v>
      </c>
      <c r="H38" s="39">
        <v>0</v>
      </c>
      <c r="I38" s="39">
        <v>0</v>
      </c>
      <c r="J38" s="39">
        <v>0</v>
      </c>
      <c r="K38" s="39">
        <v>0</v>
      </c>
      <c r="L38" s="39">
        <f t="shared" si="1"/>
        <v>0</v>
      </c>
      <c r="M38" s="40">
        <f t="shared" si="42"/>
        <v>173349667</v>
      </c>
      <c r="N38" s="46">
        <f t="shared" si="2"/>
        <v>2.0900909849261426E-5</v>
      </c>
      <c r="O38" s="39">
        <v>0</v>
      </c>
      <c r="P38" s="39">
        <v>173349667</v>
      </c>
      <c r="Q38" s="39">
        <f t="shared" si="43"/>
        <v>0</v>
      </c>
      <c r="R38" s="39">
        <v>0</v>
      </c>
      <c r="S38" s="39">
        <f t="shared" si="44"/>
        <v>173349667</v>
      </c>
      <c r="T38" s="39">
        <f t="shared" si="45"/>
        <v>173349667</v>
      </c>
      <c r="U38" s="39">
        <v>0</v>
      </c>
      <c r="V38" s="39">
        <f t="shared" si="46"/>
        <v>0</v>
      </c>
      <c r="W38" s="39">
        <v>0</v>
      </c>
      <c r="X38" s="42">
        <f t="shared" si="47"/>
        <v>0</v>
      </c>
      <c r="Y38" s="43">
        <f t="shared" si="4"/>
        <v>0</v>
      </c>
      <c r="Z38" s="43">
        <f t="shared" si="5"/>
        <v>0</v>
      </c>
      <c r="AA38" s="43">
        <f t="shared" si="6"/>
        <v>0</v>
      </c>
      <c r="AB38" s="43" t="s">
        <v>545</v>
      </c>
      <c r="AC38" s="44" t="s">
        <v>545</v>
      </c>
    </row>
    <row r="39" spans="1:29" s="2" customFormat="1" ht="42" customHeight="1" x14ac:dyDescent="0.25">
      <c r="A39" s="29" t="s">
        <v>98</v>
      </c>
      <c r="B39" s="30" t="s">
        <v>41</v>
      </c>
      <c r="C39" s="30">
        <v>20</v>
      </c>
      <c r="D39" s="30" t="s">
        <v>39</v>
      </c>
      <c r="E39" s="31" t="s">
        <v>99</v>
      </c>
      <c r="F39" s="25">
        <v>11114537750</v>
      </c>
      <c r="G39" s="25">
        <f>+G40</f>
        <v>0</v>
      </c>
      <c r="H39" s="25">
        <f>+H40</f>
        <v>0</v>
      </c>
      <c r="I39" s="25">
        <f>+I40</f>
        <v>0</v>
      </c>
      <c r="J39" s="25">
        <f>+J40</f>
        <v>0</v>
      </c>
      <c r="K39" s="25">
        <f>+K40</f>
        <v>0</v>
      </c>
      <c r="L39" s="25">
        <f t="shared" si="1"/>
        <v>0</v>
      </c>
      <c r="M39" s="47">
        <f t="shared" si="42"/>
        <v>11114537750</v>
      </c>
      <c r="N39" s="33">
        <f t="shared" si="2"/>
        <v>1.3400888247968939E-3</v>
      </c>
      <c r="O39" s="25">
        <v>11114537750</v>
      </c>
      <c r="P39" s="25">
        <f>+P40</f>
        <v>0</v>
      </c>
      <c r="Q39" s="25">
        <f t="shared" si="43"/>
        <v>11114537750</v>
      </c>
      <c r="R39" s="48">
        <f>+R40</f>
        <v>0</v>
      </c>
      <c r="S39" s="25">
        <f t="shared" si="44"/>
        <v>11114537750</v>
      </c>
      <c r="T39" s="25">
        <f t="shared" si="45"/>
        <v>0</v>
      </c>
      <c r="U39" s="48">
        <f>+U40</f>
        <v>0</v>
      </c>
      <c r="V39" s="25">
        <f t="shared" si="46"/>
        <v>0</v>
      </c>
      <c r="W39" s="48">
        <f>+W40</f>
        <v>0</v>
      </c>
      <c r="X39" s="49">
        <f t="shared" si="47"/>
        <v>0</v>
      </c>
      <c r="Y39" s="34" t="s">
        <v>545</v>
      </c>
      <c r="Z39" s="34" t="s">
        <v>545</v>
      </c>
      <c r="AA39" s="34" t="s">
        <v>545</v>
      </c>
      <c r="AB39" s="34" t="s">
        <v>545</v>
      </c>
      <c r="AC39" s="35" t="s">
        <v>545</v>
      </c>
    </row>
    <row r="40" spans="1:29" s="50" customFormat="1" ht="42" customHeight="1" x14ac:dyDescent="0.25">
      <c r="A40" s="104" t="s">
        <v>546</v>
      </c>
      <c r="B40" s="101" t="s">
        <v>41</v>
      </c>
      <c r="C40" s="101">
        <v>20</v>
      </c>
      <c r="D40" s="101" t="s">
        <v>39</v>
      </c>
      <c r="E40" s="216" t="s">
        <v>547</v>
      </c>
      <c r="F40" s="110">
        <v>0</v>
      </c>
      <c r="G40" s="110">
        <v>0</v>
      </c>
      <c r="H40" s="110">
        <v>0</v>
      </c>
      <c r="I40" s="110">
        <v>0</v>
      </c>
      <c r="J40" s="110">
        <v>0</v>
      </c>
      <c r="K40" s="110">
        <v>0</v>
      </c>
      <c r="L40" s="110">
        <f t="shared" si="1"/>
        <v>0</v>
      </c>
      <c r="M40" s="40">
        <f>+F40+L40</f>
        <v>0</v>
      </c>
      <c r="N40" s="217">
        <f t="shared" si="2"/>
        <v>0</v>
      </c>
      <c r="O40" s="110">
        <v>0</v>
      </c>
      <c r="P40" s="110">
        <v>0</v>
      </c>
      <c r="Q40" s="110">
        <f t="shared" si="43"/>
        <v>0</v>
      </c>
      <c r="R40" s="110">
        <v>0</v>
      </c>
      <c r="S40" s="110">
        <f t="shared" si="44"/>
        <v>0</v>
      </c>
      <c r="T40" s="110">
        <f t="shared" si="45"/>
        <v>0</v>
      </c>
      <c r="U40" s="110">
        <v>0</v>
      </c>
      <c r="V40" s="110">
        <f t="shared" si="46"/>
        <v>0</v>
      </c>
      <c r="W40" s="110">
        <v>0</v>
      </c>
      <c r="X40" s="218">
        <f t="shared" si="47"/>
        <v>0</v>
      </c>
      <c r="Y40" s="219" t="s">
        <v>545</v>
      </c>
      <c r="Z40" s="219" t="s">
        <v>545</v>
      </c>
      <c r="AA40" s="219" t="s">
        <v>545</v>
      </c>
      <c r="AB40" s="219" t="s">
        <v>545</v>
      </c>
      <c r="AC40" s="220" t="s">
        <v>545</v>
      </c>
    </row>
    <row r="41" spans="1:29" s="50" customFormat="1" ht="42" customHeight="1" x14ac:dyDescent="0.25">
      <c r="A41" s="51" t="s">
        <v>100</v>
      </c>
      <c r="B41" s="52" t="s">
        <v>41</v>
      </c>
      <c r="C41" s="52">
        <v>20</v>
      </c>
      <c r="D41" s="52" t="s">
        <v>39</v>
      </c>
      <c r="E41" s="53" t="s">
        <v>101</v>
      </c>
      <c r="F41" s="54">
        <f>+F42</f>
        <v>22397242000</v>
      </c>
      <c r="G41" s="54">
        <f t="shared" ref="G41:K41" si="50">+G42</f>
        <v>0</v>
      </c>
      <c r="H41" s="54">
        <f t="shared" si="50"/>
        <v>0</v>
      </c>
      <c r="I41" s="54">
        <f t="shared" si="50"/>
        <v>0</v>
      </c>
      <c r="J41" s="54">
        <f t="shared" si="50"/>
        <v>0</v>
      </c>
      <c r="K41" s="54">
        <f t="shared" si="50"/>
        <v>0</v>
      </c>
      <c r="L41" s="48">
        <f t="shared" si="1"/>
        <v>0</v>
      </c>
      <c r="M41" s="54">
        <f>+M42</f>
        <v>22397242000</v>
      </c>
      <c r="N41" s="55">
        <f t="shared" si="2"/>
        <v>2.7004536207969275E-3</v>
      </c>
      <c r="O41" s="54">
        <f t="shared" ref="O41:X41" si="51">+O42</f>
        <v>0</v>
      </c>
      <c r="P41" s="54">
        <f t="shared" si="51"/>
        <v>16868992224.210001</v>
      </c>
      <c r="Q41" s="54">
        <f>+Q42</f>
        <v>5528249775.789999</v>
      </c>
      <c r="R41" s="54">
        <f t="shared" si="51"/>
        <v>15299989794.51</v>
      </c>
      <c r="S41" s="54">
        <f t="shared" si="51"/>
        <v>7097252205.4899998</v>
      </c>
      <c r="T41" s="54">
        <f t="shared" si="51"/>
        <v>1569002429.7000008</v>
      </c>
      <c r="U41" s="54">
        <f t="shared" si="51"/>
        <v>753275896.50999999</v>
      </c>
      <c r="V41" s="54">
        <f t="shared" si="51"/>
        <v>14546713898</v>
      </c>
      <c r="W41" s="54">
        <f t="shared" si="51"/>
        <v>213759917.73000002</v>
      </c>
      <c r="X41" s="54">
        <f t="shared" si="51"/>
        <v>539515978.77999997</v>
      </c>
      <c r="Y41" s="56">
        <f t="shared" si="4"/>
        <v>0.68311936775563709</v>
      </c>
      <c r="Z41" s="56">
        <f t="shared" si="5"/>
        <v>3.3632529242216519E-2</v>
      </c>
      <c r="AA41" s="56">
        <f t="shared" si="6"/>
        <v>9.5440285786080273E-3</v>
      </c>
      <c r="AB41" s="56">
        <f t="shared" ref="AB41:AB63" si="52">+U41/R41</f>
        <v>4.923375156631106E-2</v>
      </c>
      <c r="AC41" s="57">
        <f>+W41/U41</f>
        <v>0.28377373910458353</v>
      </c>
    </row>
    <row r="42" spans="1:29" ht="42" customHeight="1" x14ac:dyDescent="0.25">
      <c r="A42" s="29" t="s">
        <v>102</v>
      </c>
      <c r="B42" s="30" t="s">
        <v>41</v>
      </c>
      <c r="C42" s="30">
        <v>20</v>
      </c>
      <c r="D42" s="30" t="s">
        <v>39</v>
      </c>
      <c r="E42" s="31" t="s">
        <v>103</v>
      </c>
      <c r="F42" s="54">
        <f t="shared" ref="F42:K42" si="53">+F43+F60</f>
        <v>22397242000</v>
      </c>
      <c r="G42" s="54">
        <f t="shared" si="53"/>
        <v>0</v>
      </c>
      <c r="H42" s="54">
        <f t="shared" si="53"/>
        <v>0</v>
      </c>
      <c r="I42" s="54">
        <f t="shared" si="53"/>
        <v>0</v>
      </c>
      <c r="J42" s="54">
        <f t="shared" si="53"/>
        <v>0</v>
      </c>
      <c r="K42" s="54">
        <f t="shared" si="53"/>
        <v>0</v>
      </c>
      <c r="L42" s="25">
        <f t="shared" si="1"/>
        <v>0</v>
      </c>
      <c r="M42" s="54">
        <f t="shared" ref="M42" si="54">+M43+M60</f>
        <v>22397242000</v>
      </c>
      <c r="N42" s="58">
        <f t="shared" si="2"/>
        <v>2.7004536207969275E-3</v>
      </c>
      <c r="O42" s="54">
        <f t="shared" ref="O42:X42" si="55">+O43+O60</f>
        <v>0</v>
      </c>
      <c r="P42" s="54">
        <f t="shared" si="55"/>
        <v>16868992224.210001</v>
      </c>
      <c r="Q42" s="54">
        <f t="shared" si="55"/>
        <v>5528249775.789999</v>
      </c>
      <c r="R42" s="54">
        <f t="shared" si="55"/>
        <v>15299989794.51</v>
      </c>
      <c r="S42" s="54">
        <f t="shared" si="55"/>
        <v>7097252205.4899998</v>
      </c>
      <c r="T42" s="54">
        <f t="shared" si="55"/>
        <v>1569002429.7000008</v>
      </c>
      <c r="U42" s="54">
        <f t="shared" si="55"/>
        <v>753275896.50999999</v>
      </c>
      <c r="V42" s="54">
        <f t="shared" si="55"/>
        <v>14546713898</v>
      </c>
      <c r="W42" s="54">
        <f t="shared" si="55"/>
        <v>213759917.73000002</v>
      </c>
      <c r="X42" s="54">
        <f t="shared" si="55"/>
        <v>539515978.77999997</v>
      </c>
      <c r="Y42" s="34">
        <f t="shared" si="4"/>
        <v>0.68311936775563709</v>
      </c>
      <c r="Z42" s="34">
        <f t="shared" si="5"/>
        <v>3.3632529242216519E-2</v>
      </c>
      <c r="AA42" s="34">
        <f t="shared" si="6"/>
        <v>9.5440285786080273E-3</v>
      </c>
      <c r="AB42" s="34">
        <f t="shared" si="52"/>
        <v>4.923375156631106E-2</v>
      </c>
      <c r="AC42" s="35">
        <f t="shared" ref="AC42:AC63" si="56">+W42/U42</f>
        <v>0.28377373910458353</v>
      </c>
    </row>
    <row r="43" spans="1:29" ht="42" customHeight="1" x14ac:dyDescent="0.25">
      <c r="A43" s="29" t="s">
        <v>104</v>
      </c>
      <c r="B43" s="30" t="s">
        <v>41</v>
      </c>
      <c r="C43" s="30">
        <v>20</v>
      </c>
      <c r="D43" s="30" t="s">
        <v>39</v>
      </c>
      <c r="E43" s="31" t="s">
        <v>105</v>
      </c>
      <c r="F43" s="25">
        <f t="shared" ref="F43:K43" si="57">+F44+F48+F55</f>
        <v>397656081</v>
      </c>
      <c r="G43" s="25">
        <f t="shared" si="57"/>
        <v>0</v>
      </c>
      <c r="H43" s="25">
        <f t="shared" si="57"/>
        <v>0</v>
      </c>
      <c r="I43" s="25">
        <f t="shared" si="57"/>
        <v>0</v>
      </c>
      <c r="J43" s="25">
        <f t="shared" si="57"/>
        <v>0</v>
      </c>
      <c r="K43" s="25">
        <f t="shared" si="57"/>
        <v>0</v>
      </c>
      <c r="L43" s="25">
        <f t="shared" si="1"/>
        <v>0</v>
      </c>
      <c r="M43" s="25">
        <f t="shared" ref="M43" si="58">+M44+M48+M55</f>
        <v>397656081</v>
      </c>
      <c r="N43" s="58">
        <f t="shared" si="2"/>
        <v>4.7945715984511231E-5</v>
      </c>
      <c r="O43" s="25">
        <f t="shared" ref="O43:X43" si="59">+O44+O48+O55</f>
        <v>0</v>
      </c>
      <c r="P43" s="25">
        <f t="shared" si="59"/>
        <v>93094590.510000005</v>
      </c>
      <c r="Q43" s="25">
        <f t="shared" si="59"/>
        <v>304561490.49000001</v>
      </c>
      <c r="R43" s="25">
        <f t="shared" si="59"/>
        <v>84094590.50999999</v>
      </c>
      <c r="S43" s="25">
        <f t="shared" si="59"/>
        <v>313561490.49000001</v>
      </c>
      <c r="T43" s="25">
        <f t="shared" si="59"/>
        <v>9000000</v>
      </c>
      <c r="U43" s="25">
        <f t="shared" si="59"/>
        <v>2291076.02</v>
      </c>
      <c r="V43" s="25">
        <f t="shared" si="59"/>
        <v>81803514.489999995</v>
      </c>
      <c r="W43" s="25">
        <f t="shared" si="59"/>
        <v>2291076.02</v>
      </c>
      <c r="X43" s="25">
        <f t="shared" si="59"/>
        <v>0</v>
      </c>
      <c r="Y43" s="34">
        <f t="shared" si="4"/>
        <v>0.21147568094149172</v>
      </c>
      <c r="Z43" s="34">
        <f t="shared" si="5"/>
        <v>5.761450986084631E-3</v>
      </c>
      <c r="AA43" s="34">
        <f t="shared" si="6"/>
        <v>5.761450986084631E-3</v>
      </c>
      <c r="AB43" s="34">
        <f t="shared" si="52"/>
        <v>2.7244035628279324E-2</v>
      </c>
      <c r="AC43" s="35">
        <f t="shared" si="56"/>
        <v>1</v>
      </c>
    </row>
    <row r="44" spans="1:29" ht="66" customHeight="1" x14ac:dyDescent="0.25">
      <c r="A44" s="29" t="s">
        <v>106</v>
      </c>
      <c r="B44" s="30" t="s">
        <v>41</v>
      </c>
      <c r="C44" s="30">
        <v>20</v>
      </c>
      <c r="D44" s="30" t="s">
        <v>39</v>
      </c>
      <c r="E44" s="31" t="s">
        <v>107</v>
      </c>
      <c r="F44" s="25">
        <f t="shared" ref="F44:K44" si="60">+F45+F46+F47</f>
        <v>82354191</v>
      </c>
      <c r="G44" s="25">
        <f t="shared" si="60"/>
        <v>0</v>
      </c>
      <c r="H44" s="25">
        <f t="shared" si="60"/>
        <v>0</v>
      </c>
      <c r="I44" s="25">
        <f t="shared" si="60"/>
        <v>0</v>
      </c>
      <c r="J44" s="25">
        <f t="shared" si="60"/>
        <v>0</v>
      </c>
      <c r="K44" s="25">
        <f t="shared" si="60"/>
        <v>0</v>
      </c>
      <c r="L44" s="25">
        <f t="shared" si="1"/>
        <v>0</v>
      </c>
      <c r="M44" s="25">
        <f t="shared" ref="M44" si="61">+M45+M46+M47</f>
        <v>82354191</v>
      </c>
      <c r="N44" s="58">
        <f t="shared" si="2"/>
        <v>9.9295115565457446E-6</v>
      </c>
      <c r="O44" s="25">
        <f t="shared" ref="O44:X44" si="62">+O45+O46+O47</f>
        <v>0</v>
      </c>
      <c r="P44" s="25">
        <f t="shared" si="62"/>
        <v>15915603</v>
      </c>
      <c r="Q44" s="25">
        <f t="shared" si="62"/>
        <v>66438588</v>
      </c>
      <c r="R44" s="25">
        <f t="shared" si="62"/>
        <v>15915603</v>
      </c>
      <c r="S44" s="25">
        <f t="shared" si="62"/>
        <v>66438588</v>
      </c>
      <c r="T44" s="25">
        <f t="shared" si="62"/>
        <v>0</v>
      </c>
      <c r="U44" s="25">
        <f t="shared" si="62"/>
        <v>0</v>
      </c>
      <c r="V44" s="25">
        <f t="shared" si="62"/>
        <v>15915603</v>
      </c>
      <c r="W44" s="25">
        <f t="shared" si="62"/>
        <v>0</v>
      </c>
      <c r="X44" s="25">
        <f t="shared" si="62"/>
        <v>0</v>
      </c>
      <c r="Y44" s="34">
        <f t="shared" si="4"/>
        <v>0.19325796060579359</v>
      </c>
      <c r="Z44" s="34">
        <f t="shared" si="5"/>
        <v>0</v>
      </c>
      <c r="AA44" s="34">
        <f t="shared" si="6"/>
        <v>0</v>
      </c>
      <c r="AB44" s="34">
        <f t="shared" si="52"/>
        <v>0</v>
      </c>
      <c r="AC44" s="35" t="s">
        <v>545</v>
      </c>
    </row>
    <row r="45" spans="1:29" ht="66" customHeight="1" x14ac:dyDescent="0.25">
      <c r="A45" s="36" t="s">
        <v>108</v>
      </c>
      <c r="B45" s="37" t="s">
        <v>41</v>
      </c>
      <c r="C45" s="37">
        <v>20</v>
      </c>
      <c r="D45" s="37" t="s">
        <v>39</v>
      </c>
      <c r="E45" s="38" t="s">
        <v>109</v>
      </c>
      <c r="F45" s="39">
        <v>70394809</v>
      </c>
      <c r="G45" s="39">
        <v>0</v>
      </c>
      <c r="H45" s="39">
        <v>0</v>
      </c>
      <c r="I45" s="39">
        <v>0</v>
      </c>
      <c r="J45" s="39">
        <v>0</v>
      </c>
      <c r="K45" s="39">
        <v>0</v>
      </c>
      <c r="L45" s="39">
        <f t="shared" si="1"/>
        <v>0</v>
      </c>
      <c r="M45" s="40">
        <f t="shared" ref="M45:M47" si="63">+F45+L45</f>
        <v>70394809</v>
      </c>
      <c r="N45" s="46">
        <f t="shared" si="2"/>
        <v>8.4875591757841489E-6</v>
      </c>
      <c r="O45" s="39">
        <v>0</v>
      </c>
      <c r="P45" s="39">
        <v>15462693</v>
      </c>
      <c r="Q45" s="39">
        <f>M45-P45</f>
        <v>54932116</v>
      </c>
      <c r="R45" s="39">
        <v>15462693</v>
      </c>
      <c r="S45" s="39">
        <f>+M45-R45</f>
        <v>54932116</v>
      </c>
      <c r="T45" s="39">
        <f>P45-R45</f>
        <v>0</v>
      </c>
      <c r="U45" s="39">
        <v>0</v>
      </c>
      <c r="V45" s="39">
        <f>+R45-U45</f>
        <v>15462693</v>
      </c>
      <c r="W45" s="39">
        <v>0</v>
      </c>
      <c r="X45" s="42">
        <f>+U45-W45</f>
        <v>0</v>
      </c>
      <c r="Y45" s="43">
        <f t="shared" si="4"/>
        <v>0.2196567221313151</v>
      </c>
      <c r="Z45" s="43">
        <f t="shared" si="5"/>
        <v>0</v>
      </c>
      <c r="AA45" s="43">
        <f t="shared" si="6"/>
        <v>0</v>
      </c>
      <c r="AB45" s="43">
        <f t="shared" si="52"/>
        <v>0</v>
      </c>
      <c r="AC45" s="44" t="s">
        <v>545</v>
      </c>
    </row>
    <row r="46" spans="1:29" ht="42" customHeight="1" x14ac:dyDescent="0.25">
      <c r="A46" s="36" t="s">
        <v>110</v>
      </c>
      <c r="B46" s="37" t="s">
        <v>41</v>
      </c>
      <c r="C46" s="37">
        <v>20</v>
      </c>
      <c r="D46" s="37" t="s">
        <v>39</v>
      </c>
      <c r="E46" s="38" t="s">
        <v>111</v>
      </c>
      <c r="F46" s="39">
        <v>1959382</v>
      </c>
      <c r="G46" s="39">
        <v>0</v>
      </c>
      <c r="H46" s="39">
        <v>0</v>
      </c>
      <c r="I46" s="39">
        <v>0</v>
      </c>
      <c r="J46" s="39">
        <v>0</v>
      </c>
      <c r="K46" s="39">
        <v>0</v>
      </c>
      <c r="L46" s="39">
        <f t="shared" si="1"/>
        <v>0</v>
      </c>
      <c r="M46" s="40">
        <f t="shared" si="63"/>
        <v>1959382</v>
      </c>
      <c r="N46" s="59">
        <f t="shared" si="2"/>
        <v>2.3624427580968787E-7</v>
      </c>
      <c r="O46" s="39">
        <v>0</v>
      </c>
      <c r="P46" s="39">
        <v>452910</v>
      </c>
      <c r="Q46" s="39">
        <f>M46-P46</f>
        <v>1506472</v>
      </c>
      <c r="R46" s="39">
        <v>452910</v>
      </c>
      <c r="S46" s="39">
        <f>+M46-R46</f>
        <v>1506472</v>
      </c>
      <c r="T46" s="39">
        <f>P46-R46</f>
        <v>0</v>
      </c>
      <c r="U46" s="39">
        <v>0</v>
      </c>
      <c r="V46" s="39">
        <f>+R46-U46</f>
        <v>452910</v>
      </c>
      <c r="W46" s="39">
        <v>0</v>
      </c>
      <c r="X46" s="42">
        <f>+U46-W46</f>
        <v>0</v>
      </c>
      <c r="Y46" s="43">
        <f t="shared" si="4"/>
        <v>0.23114941343750223</v>
      </c>
      <c r="Z46" s="43">
        <f t="shared" si="5"/>
        <v>0</v>
      </c>
      <c r="AA46" s="43">
        <f t="shared" si="6"/>
        <v>0</v>
      </c>
      <c r="AB46" s="43">
        <f t="shared" si="52"/>
        <v>0</v>
      </c>
      <c r="AC46" s="44" t="s">
        <v>545</v>
      </c>
    </row>
    <row r="47" spans="1:29" ht="42" customHeight="1" x14ac:dyDescent="0.25">
      <c r="A47" s="36" t="s">
        <v>112</v>
      </c>
      <c r="B47" s="37" t="s">
        <v>41</v>
      </c>
      <c r="C47" s="37">
        <v>20</v>
      </c>
      <c r="D47" s="37" t="s">
        <v>39</v>
      </c>
      <c r="E47" s="38" t="s">
        <v>113</v>
      </c>
      <c r="F47" s="39">
        <v>10000000</v>
      </c>
      <c r="G47" s="39">
        <v>0</v>
      </c>
      <c r="H47" s="39">
        <v>0</v>
      </c>
      <c r="I47" s="39">
        <v>0</v>
      </c>
      <c r="J47" s="39">
        <v>0</v>
      </c>
      <c r="K47" s="39">
        <v>0</v>
      </c>
      <c r="L47" s="39">
        <f t="shared" si="1"/>
        <v>0</v>
      </c>
      <c r="M47" s="40">
        <f t="shared" si="63"/>
        <v>10000000</v>
      </c>
      <c r="N47" s="45">
        <f t="shared" si="2"/>
        <v>1.2057081049519076E-6</v>
      </c>
      <c r="O47" s="39">
        <v>0</v>
      </c>
      <c r="P47" s="39">
        <v>0</v>
      </c>
      <c r="Q47" s="39">
        <f>M47-P47</f>
        <v>10000000</v>
      </c>
      <c r="R47" s="39">
        <v>0</v>
      </c>
      <c r="S47" s="39">
        <f>+M47-R47</f>
        <v>10000000</v>
      </c>
      <c r="T47" s="39">
        <f>P47-R47</f>
        <v>0</v>
      </c>
      <c r="U47" s="39">
        <v>0</v>
      </c>
      <c r="V47" s="39">
        <f>+R47-U47</f>
        <v>0</v>
      </c>
      <c r="W47" s="39">
        <v>0</v>
      </c>
      <c r="X47" s="42">
        <f>+U47-W47</f>
        <v>0</v>
      </c>
      <c r="Y47" s="60">
        <f t="shared" si="4"/>
        <v>0</v>
      </c>
      <c r="Z47" s="60">
        <f t="shared" si="5"/>
        <v>0</v>
      </c>
      <c r="AA47" s="60">
        <f t="shared" si="6"/>
        <v>0</v>
      </c>
      <c r="AB47" s="43" t="s">
        <v>545</v>
      </c>
      <c r="AC47" s="44" t="s">
        <v>545</v>
      </c>
    </row>
    <row r="48" spans="1:29" ht="67.5" customHeight="1" x14ac:dyDescent="0.25">
      <c r="A48" s="61" t="s">
        <v>114</v>
      </c>
      <c r="B48" s="30" t="s">
        <v>41</v>
      </c>
      <c r="C48" s="30">
        <v>20</v>
      </c>
      <c r="D48" s="30" t="s">
        <v>39</v>
      </c>
      <c r="E48" s="31" t="s">
        <v>115</v>
      </c>
      <c r="F48" s="25">
        <f t="shared" ref="F48:X48" si="64">SUM(F49:F54)</f>
        <v>238642905</v>
      </c>
      <c r="G48" s="25">
        <f t="shared" si="64"/>
        <v>0</v>
      </c>
      <c r="H48" s="25">
        <f t="shared" si="64"/>
        <v>0</v>
      </c>
      <c r="I48" s="25">
        <f t="shared" si="64"/>
        <v>0</v>
      </c>
      <c r="J48" s="25">
        <f t="shared" si="64"/>
        <v>0</v>
      </c>
      <c r="K48" s="25">
        <f t="shared" si="64"/>
        <v>0</v>
      </c>
      <c r="L48" s="25">
        <f t="shared" si="1"/>
        <v>0</v>
      </c>
      <c r="M48" s="25">
        <f t="shared" si="64"/>
        <v>238642905</v>
      </c>
      <c r="N48" s="58">
        <f t="shared" si="2"/>
        <v>2.8773368474776814E-5</v>
      </c>
      <c r="O48" s="25">
        <f t="shared" si="64"/>
        <v>0</v>
      </c>
      <c r="P48" s="25">
        <f t="shared" si="64"/>
        <v>77178987.510000005</v>
      </c>
      <c r="Q48" s="25">
        <f t="shared" si="64"/>
        <v>161463917.49000001</v>
      </c>
      <c r="R48" s="25">
        <f t="shared" si="64"/>
        <v>68178987.50999999</v>
      </c>
      <c r="S48" s="25">
        <f t="shared" si="64"/>
        <v>170463917.49000001</v>
      </c>
      <c r="T48" s="25">
        <f t="shared" si="64"/>
        <v>9000000</v>
      </c>
      <c r="U48" s="25">
        <f t="shared" si="64"/>
        <v>2291076.02</v>
      </c>
      <c r="V48" s="25">
        <f t="shared" si="64"/>
        <v>65887911.489999995</v>
      </c>
      <c r="W48" s="25">
        <f t="shared" si="64"/>
        <v>2291076.02</v>
      </c>
      <c r="X48" s="25">
        <f t="shared" si="64"/>
        <v>0</v>
      </c>
      <c r="Y48" s="34">
        <f t="shared" si="4"/>
        <v>0.28569459255451146</v>
      </c>
      <c r="Z48" s="34">
        <f t="shared" si="5"/>
        <v>9.6004363507056698E-3</v>
      </c>
      <c r="AA48" s="34">
        <f t="shared" si="6"/>
        <v>9.6004363507056698E-3</v>
      </c>
      <c r="AB48" s="34">
        <f t="shared" si="52"/>
        <v>3.3603843407970263E-2</v>
      </c>
      <c r="AC48" s="35">
        <f t="shared" si="56"/>
        <v>1</v>
      </c>
    </row>
    <row r="49" spans="1:29" ht="70.5" customHeight="1" x14ac:dyDescent="0.25">
      <c r="A49" s="62" t="s">
        <v>116</v>
      </c>
      <c r="B49" s="37" t="s">
        <v>41</v>
      </c>
      <c r="C49" s="37">
        <v>20</v>
      </c>
      <c r="D49" s="37" t="s">
        <v>39</v>
      </c>
      <c r="E49" s="38" t="s">
        <v>117</v>
      </c>
      <c r="F49" s="39">
        <v>18714451</v>
      </c>
      <c r="G49" s="39">
        <v>0</v>
      </c>
      <c r="H49" s="39">
        <v>0</v>
      </c>
      <c r="I49" s="39">
        <v>0</v>
      </c>
      <c r="J49" s="39">
        <v>0</v>
      </c>
      <c r="K49" s="39">
        <v>0</v>
      </c>
      <c r="L49" s="39">
        <f t="shared" si="1"/>
        <v>0</v>
      </c>
      <c r="M49" s="40">
        <f t="shared" ref="M49:M54" si="65">+F49+L49</f>
        <v>18714451</v>
      </c>
      <c r="N49" s="45">
        <f t="shared" si="2"/>
        <v>2.2564165250425336E-6</v>
      </c>
      <c r="O49" s="39">
        <v>0</v>
      </c>
      <c r="P49" s="39">
        <v>2058671</v>
      </c>
      <c r="Q49" s="39">
        <f t="shared" ref="Q49:Q54" si="66">M49-P49</f>
        <v>16655780</v>
      </c>
      <c r="R49" s="39">
        <v>2058671</v>
      </c>
      <c r="S49" s="39">
        <f t="shared" ref="S49:S54" si="67">+M49-R49</f>
        <v>16655780</v>
      </c>
      <c r="T49" s="39">
        <f t="shared" ref="T49:T54" si="68">P49-R49</f>
        <v>0</v>
      </c>
      <c r="U49" s="39">
        <v>0</v>
      </c>
      <c r="V49" s="39">
        <f t="shared" ref="V49:V54" si="69">+R49-U49</f>
        <v>2058671</v>
      </c>
      <c r="W49" s="39">
        <v>0</v>
      </c>
      <c r="X49" s="42">
        <f t="shared" ref="X49:X54" si="70">+U49-W49</f>
        <v>0</v>
      </c>
      <c r="Y49" s="43">
        <f t="shared" si="4"/>
        <v>0.11000434904555843</v>
      </c>
      <c r="Z49" s="43">
        <f t="shared" si="5"/>
        <v>0</v>
      </c>
      <c r="AA49" s="43">
        <f t="shared" si="6"/>
        <v>0</v>
      </c>
      <c r="AB49" s="43">
        <f t="shared" si="52"/>
        <v>0</v>
      </c>
      <c r="AC49" s="44" t="s">
        <v>545</v>
      </c>
    </row>
    <row r="50" spans="1:29" ht="70.5" customHeight="1" x14ac:dyDescent="0.25">
      <c r="A50" s="62" t="s">
        <v>118</v>
      </c>
      <c r="B50" s="37" t="s">
        <v>41</v>
      </c>
      <c r="C50" s="37">
        <v>20</v>
      </c>
      <c r="D50" s="37" t="s">
        <v>39</v>
      </c>
      <c r="E50" s="38" t="s">
        <v>119</v>
      </c>
      <c r="F50" s="39">
        <v>75804598</v>
      </c>
      <c r="G50" s="39">
        <v>0</v>
      </c>
      <c r="H50" s="39">
        <v>0</v>
      </c>
      <c r="I50" s="39">
        <v>0</v>
      </c>
      <c r="J50" s="39">
        <v>0</v>
      </c>
      <c r="K50" s="39">
        <v>0</v>
      </c>
      <c r="L50" s="39">
        <f t="shared" si="1"/>
        <v>0</v>
      </c>
      <c r="M50" s="40">
        <f t="shared" si="65"/>
        <v>75804598</v>
      </c>
      <c r="N50" s="46">
        <f t="shared" si="2"/>
        <v>9.1398218201221168E-6</v>
      </c>
      <c r="O50" s="39">
        <v>0</v>
      </c>
      <c r="P50" s="39">
        <v>58806816</v>
      </c>
      <c r="Q50" s="39">
        <f t="shared" si="66"/>
        <v>16997782</v>
      </c>
      <c r="R50" s="39">
        <v>58806816</v>
      </c>
      <c r="S50" s="39">
        <f t="shared" si="67"/>
        <v>16997782</v>
      </c>
      <c r="T50" s="39">
        <f t="shared" si="68"/>
        <v>0</v>
      </c>
      <c r="U50" s="39">
        <v>2291076.02</v>
      </c>
      <c r="V50" s="39">
        <f t="shared" si="69"/>
        <v>56515739.979999997</v>
      </c>
      <c r="W50" s="39">
        <v>2291076.02</v>
      </c>
      <c r="X50" s="42">
        <f t="shared" si="70"/>
        <v>0</v>
      </c>
      <c r="Y50" s="43">
        <f t="shared" si="4"/>
        <v>0.77576845668385441</v>
      </c>
      <c r="Z50" s="43">
        <f t="shared" si="5"/>
        <v>3.0223443965760495E-2</v>
      </c>
      <c r="AA50" s="43">
        <f t="shared" si="6"/>
        <v>3.0223443965760495E-2</v>
      </c>
      <c r="AB50" s="43">
        <f t="shared" si="52"/>
        <v>3.8959361785545404E-2</v>
      </c>
      <c r="AC50" s="44">
        <f t="shared" si="56"/>
        <v>1</v>
      </c>
    </row>
    <row r="51" spans="1:29" ht="70.5" customHeight="1" x14ac:dyDescent="0.25">
      <c r="A51" s="62" t="s">
        <v>120</v>
      </c>
      <c r="B51" s="37" t="s">
        <v>41</v>
      </c>
      <c r="C51" s="37">
        <v>20</v>
      </c>
      <c r="D51" s="37" t="s">
        <v>39</v>
      </c>
      <c r="E51" s="38" t="s">
        <v>121</v>
      </c>
      <c r="F51" s="39">
        <v>23059310</v>
      </c>
      <c r="G51" s="39">
        <v>0</v>
      </c>
      <c r="H51" s="39">
        <v>0</v>
      </c>
      <c r="I51" s="39">
        <v>0</v>
      </c>
      <c r="J51" s="39">
        <v>0</v>
      </c>
      <c r="K51" s="39">
        <v>0</v>
      </c>
      <c r="L51" s="39">
        <f t="shared" si="1"/>
        <v>0</v>
      </c>
      <c r="M51" s="40">
        <f t="shared" si="65"/>
        <v>23059310</v>
      </c>
      <c r="N51" s="45">
        <f t="shared" si="2"/>
        <v>2.7802796961598575E-6</v>
      </c>
      <c r="O51" s="39">
        <v>0</v>
      </c>
      <c r="P51" s="39">
        <v>739190</v>
      </c>
      <c r="Q51" s="39">
        <f t="shared" si="66"/>
        <v>22320120</v>
      </c>
      <c r="R51" s="39">
        <v>739190</v>
      </c>
      <c r="S51" s="39">
        <f t="shared" si="67"/>
        <v>22320120</v>
      </c>
      <c r="T51" s="39">
        <f t="shared" si="68"/>
        <v>0</v>
      </c>
      <c r="U51" s="39">
        <v>0</v>
      </c>
      <c r="V51" s="39">
        <f t="shared" si="69"/>
        <v>739190</v>
      </c>
      <c r="W51" s="39">
        <v>0</v>
      </c>
      <c r="X51" s="42">
        <f t="shared" si="70"/>
        <v>0</v>
      </c>
      <c r="Y51" s="43">
        <f t="shared" si="4"/>
        <v>3.2056032899509999E-2</v>
      </c>
      <c r="Z51" s="43">
        <f t="shared" si="5"/>
        <v>0</v>
      </c>
      <c r="AA51" s="43">
        <f t="shared" si="6"/>
        <v>0</v>
      </c>
      <c r="AB51" s="43">
        <f t="shared" si="52"/>
        <v>0</v>
      </c>
      <c r="AC51" s="44" t="s">
        <v>545</v>
      </c>
    </row>
    <row r="52" spans="1:29" ht="42" customHeight="1" x14ac:dyDescent="0.25">
      <c r="A52" s="62" t="s">
        <v>122</v>
      </c>
      <c r="B52" s="37" t="s">
        <v>41</v>
      </c>
      <c r="C52" s="37">
        <v>20</v>
      </c>
      <c r="D52" s="37" t="s">
        <v>39</v>
      </c>
      <c r="E52" s="38" t="s">
        <v>123</v>
      </c>
      <c r="F52" s="39">
        <v>42842054</v>
      </c>
      <c r="G52" s="39">
        <v>0</v>
      </c>
      <c r="H52" s="39">
        <v>0</v>
      </c>
      <c r="I52" s="39">
        <v>0</v>
      </c>
      <c r="J52" s="39">
        <v>0</v>
      </c>
      <c r="K52" s="39">
        <v>0</v>
      </c>
      <c r="L52" s="39">
        <f t="shared" si="1"/>
        <v>0</v>
      </c>
      <c r="M52" s="40">
        <f t="shared" si="65"/>
        <v>42842054</v>
      </c>
      <c r="N52" s="45">
        <f t="shared" si="2"/>
        <v>5.16550117405873E-6</v>
      </c>
      <c r="O52" s="39">
        <v>0</v>
      </c>
      <c r="P52" s="39">
        <v>13817627.51</v>
      </c>
      <c r="Q52" s="39">
        <f t="shared" si="66"/>
        <v>29024426.490000002</v>
      </c>
      <c r="R52" s="39">
        <v>4817627.51</v>
      </c>
      <c r="S52" s="39">
        <f t="shared" si="67"/>
        <v>38024426.490000002</v>
      </c>
      <c r="T52" s="39">
        <f t="shared" si="68"/>
        <v>9000000</v>
      </c>
      <c r="U52" s="39">
        <v>0</v>
      </c>
      <c r="V52" s="39">
        <f t="shared" si="69"/>
        <v>4817627.51</v>
      </c>
      <c r="W52" s="39">
        <v>0</v>
      </c>
      <c r="X52" s="42">
        <f t="shared" si="70"/>
        <v>0</v>
      </c>
      <c r="Y52" s="43">
        <f t="shared" si="4"/>
        <v>0.11245089952970042</v>
      </c>
      <c r="Z52" s="43">
        <f t="shared" si="5"/>
        <v>0</v>
      </c>
      <c r="AA52" s="43">
        <f t="shared" si="6"/>
        <v>0</v>
      </c>
      <c r="AB52" s="43">
        <f t="shared" si="52"/>
        <v>0</v>
      </c>
      <c r="AC52" s="44" t="s">
        <v>545</v>
      </c>
    </row>
    <row r="53" spans="1:29" ht="42" customHeight="1" x14ac:dyDescent="0.25">
      <c r="A53" s="62" t="s">
        <v>124</v>
      </c>
      <c r="B53" s="37" t="s">
        <v>41</v>
      </c>
      <c r="C53" s="37">
        <v>20</v>
      </c>
      <c r="D53" s="37" t="s">
        <v>39</v>
      </c>
      <c r="E53" s="38" t="s">
        <v>125</v>
      </c>
      <c r="F53" s="39">
        <v>40270590</v>
      </c>
      <c r="G53" s="39">
        <v>0</v>
      </c>
      <c r="H53" s="39">
        <v>0</v>
      </c>
      <c r="I53" s="39">
        <v>0</v>
      </c>
      <c r="J53" s="39">
        <v>0</v>
      </c>
      <c r="K53" s="39">
        <v>0</v>
      </c>
      <c r="L53" s="39">
        <f t="shared" si="1"/>
        <v>0</v>
      </c>
      <c r="M53" s="40">
        <f t="shared" si="65"/>
        <v>40270590</v>
      </c>
      <c r="N53" s="45">
        <f t="shared" si="2"/>
        <v>4.8554576754195246E-6</v>
      </c>
      <c r="O53" s="39">
        <v>0</v>
      </c>
      <c r="P53" s="39">
        <v>357761</v>
      </c>
      <c r="Q53" s="39">
        <f t="shared" si="66"/>
        <v>39912829</v>
      </c>
      <c r="R53" s="39">
        <v>357761</v>
      </c>
      <c r="S53" s="39">
        <f t="shared" si="67"/>
        <v>39912829</v>
      </c>
      <c r="T53" s="39">
        <f t="shared" si="68"/>
        <v>0</v>
      </c>
      <c r="U53" s="39">
        <v>0</v>
      </c>
      <c r="V53" s="39">
        <f t="shared" si="69"/>
        <v>357761</v>
      </c>
      <c r="W53" s="39">
        <v>0</v>
      </c>
      <c r="X53" s="42">
        <f t="shared" si="70"/>
        <v>0</v>
      </c>
      <c r="Y53" s="43">
        <f t="shared" si="4"/>
        <v>8.8839274517706346E-3</v>
      </c>
      <c r="Z53" s="43">
        <f t="shared" si="5"/>
        <v>0</v>
      </c>
      <c r="AA53" s="43">
        <f t="shared" si="6"/>
        <v>0</v>
      </c>
      <c r="AB53" s="43">
        <f t="shared" si="52"/>
        <v>0</v>
      </c>
      <c r="AC53" s="44" t="s">
        <v>545</v>
      </c>
    </row>
    <row r="54" spans="1:29" ht="42" customHeight="1" x14ac:dyDescent="0.25">
      <c r="A54" s="62" t="s">
        <v>126</v>
      </c>
      <c r="B54" s="37" t="s">
        <v>41</v>
      </c>
      <c r="C54" s="37">
        <v>20</v>
      </c>
      <c r="D54" s="37" t="s">
        <v>39</v>
      </c>
      <c r="E54" s="38" t="s">
        <v>127</v>
      </c>
      <c r="F54" s="39">
        <v>37951902</v>
      </c>
      <c r="G54" s="39">
        <v>0</v>
      </c>
      <c r="H54" s="39">
        <v>0</v>
      </c>
      <c r="I54" s="39">
        <v>0</v>
      </c>
      <c r="J54" s="39">
        <v>0</v>
      </c>
      <c r="K54" s="39">
        <v>0</v>
      </c>
      <c r="L54" s="39">
        <f t="shared" si="1"/>
        <v>0</v>
      </c>
      <c r="M54" s="40">
        <f t="shared" si="65"/>
        <v>37951902</v>
      </c>
      <c r="N54" s="45">
        <f t="shared" si="2"/>
        <v>4.5758915839740516E-6</v>
      </c>
      <c r="O54" s="39">
        <v>0</v>
      </c>
      <c r="P54" s="39">
        <v>1398922</v>
      </c>
      <c r="Q54" s="39">
        <f t="shared" si="66"/>
        <v>36552980</v>
      </c>
      <c r="R54" s="39">
        <v>1398922</v>
      </c>
      <c r="S54" s="39">
        <f t="shared" si="67"/>
        <v>36552980</v>
      </c>
      <c r="T54" s="39">
        <f t="shared" si="68"/>
        <v>0</v>
      </c>
      <c r="U54" s="39">
        <v>0</v>
      </c>
      <c r="V54" s="39">
        <f t="shared" si="69"/>
        <v>1398922</v>
      </c>
      <c r="W54" s="39">
        <v>0</v>
      </c>
      <c r="X54" s="42">
        <f t="shared" si="70"/>
        <v>0</v>
      </c>
      <c r="Y54" s="43">
        <f t="shared" si="4"/>
        <v>3.6860392398778856E-2</v>
      </c>
      <c r="Z54" s="43">
        <f t="shared" si="5"/>
        <v>0</v>
      </c>
      <c r="AA54" s="43">
        <f t="shared" si="6"/>
        <v>0</v>
      </c>
      <c r="AB54" s="43">
        <f t="shared" si="52"/>
        <v>0</v>
      </c>
      <c r="AC54" s="44" t="s">
        <v>545</v>
      </c>
    </row>
    <row r="55" spans="1:29" ht="42" customHeight="1" x14ac:dyDescent="0.25">
      <c r="A55" s="29" t="s">
        <v>128</v>
      </c>
      <c r="B55" s="30" t="s">
        <v>41</v>
      </c>
      <c r="C55" s="30">
        <v>20</v>
      </c>
      <c r="D55" s="30" t="s">
        <v>39</v>
      </c>
      <c r="E55" s="31" t="s">
        <v>129</v>
      </c>
      <c r="F55" s="25">
        <f>SUM(F56:F59)</f>
        <v>76658985</v>
      </c>
      <c r="G55" s="25">
        <f t="shared" ref="G55:K55" si="71">SUM(G56:G59)</f>
        <v>0</v>
      </c>
      <c r="H55" s="25">
        <f t="shared" si="71"/>
        <v>0</v>
      </c>
      <c r="I55" s="25">
        <f t="shared" si="71"/>
        <v>0</v>
      </c>
      <c r="J55" s="25">
        <f t="shared" si="71"/>
        <v>0</v>
      </c>
      <c r="K55" s="25">
        <f t="shared" si="71"/>
        <v>0</v>
      </c>
      <c r="L55" s="25">
        <f t="shared" si="1"/>
        <v>0</v>
      </c>
      <c r="M55" s="25">
        <f>SUM(M56:M59)</f>
        <v>76658985</v>
      </c>
      <c r="N55" s="63">
        <f t="shared" si="2"/>
        <v>9.2428359531886725E-6</v>
      </c>
      <c r="O55" s="25">
        <f t="shared" ref="O55:X55" si="72">SUM(O56:O59)</f>
        <v>0</v>
      </c>
      <c r="P55" s="25">
        <f t="shared" si="72"/>
        <v>0</v>
      </c>
      <c r="Q55" s="25">
        <f t="shared" si="72"/>
        <v>76658985</v>
      </c>
      <c r="R55" s="25">
        <f t="shared" si="72"/>
        <v>0</v>
      </c>
      <c r="S55" s="25">
        <f t="shared" si="72"/>
        <v>76658985</v>
      </c>
      <c r="T55" s="25">
        <f t="shared" si="72"/>
        <v>0</v>
      </c>
      <c r="U55" s="25">
        <f t="shared" si="72"/>
        <v>0</v>
      </c>
      <c r="V55" s="25">
        <f t="shared" si="72"/>
        <v>0</v>
      </c>
      <c r="W55" s="25">
        <f t="shared" si="72"/>
        <v>0</v>
      </c>
      <c r="X55" s="25">
        <f t="shared" si="72"/>
        <v>0</v>
      </c>
      <c r="Y55" s="34">
        <f t="shared" si="4"/>
        <v>0</v>
      </c>
      <c r="Z55" s="34">
        <f t="shared" si="5"/>
        <v>0</v>
      </c>
      <c r="AA55" s="34">
        <f t="shared" si="6"/>
        <v>0</v>
      </c>
      <c r="AB55" s="34" t="s">
        <v>545</v>
      </c>
      <c r="AC55" s="35" t="s">
        <v>545</v>
      </c>
    </row>
    <row r="56" spans="1:29" ht="54.75" customHeight="1" x14ac:dyDescent="0.25">
      <c r="A56" s="36" t="s">
        <v>130</v>
      </c>
      <c r="B56" s="37" t="s">
        <v>41</v>
      </c>
      <c r="C56" s="37">
        <v>20</v>
      </c>
      <c r="D56" s="37" t="s">
        <v>39</v>
      </c>
      <c r="E56" s="38" t="s">
        <v>131</v>
      </c>
      <c r="F56" s="39">
        <v>44361421</v>
      </c>
      <c r="G56" s="39">
        <v>0</v>
      </c>
      <c r="H56" s="39">
        <v>0</v>
      </c>
      <c r="I56" s="39">
        <v>0</v>
      </c>
      <c r="J56" s="39">
        <v>0</v>
      </c>
      <c r="K56" s="39">
        <v>0</v>
      </c>
      <c r="L56" s="39">
        <f t="shared" si="1"/>
        <v>0</v>
      </c>
      <c r="M56" s="40">
        <f t="shared" ref="M56:M59" si="73">+F56+L56</f>
        <v>44361421</v>
      </c>
      <c r="N56" s="45">
        <f t="shared" si="2"/>
        <v>5.3486924846883765E-6</v>
      </c>
      <c r="O56" s="39">
        <v>0</v>
      </c>
      <c r="P56" s="39">
        <v>0</v>
      </c>
      <c r="Q56" s="39">
        <f t="shared" ref="Q56:Q59" si="74">M56-P56</f>
        <v>44361421</v>
      </c>
      <c r="R56" s="39">
        <v>0</v>
      </c>
      <c r="S56" s="39">
        <f t="shared" ref="S56:S59" si="75">+M56-R56</f>
        <v>44361421</v>
      </c>
      <c r="T56" s="39">
        <f t="shared" ref="T56:T59" si="76">P56-R56</f>
        <v>0</v>
      </c>
      <c r="U56" s="39">
        <v>0</v>
      </c>
      <c r="V56" s="39">
        <f t="shared" ref="V56:V59" si="77">+R56-U56</f>
        <v>0</v>
      </c>
      <c r="W56" s="39">
        <v>0</v>
      </c>
      <c r="X56" s="42">
        <f t="shared" ref="X56:X59" si="78">+U56-W56</f>
        <v>0</v>
      </c>
      <c r="Y56" s="43">
        <f t="shared" si="4"/>
        <v>0</v>
      </c>
      <c r="Z56" s="43">
        <f t="shared" si="5"/>
        <v>0</v>
      </c>
      <c r="AA56" s="43">
        <f t="shared" si="6"/>
        <v>0</v>
      </c>
      <c r="AB56" s="43" t="s">
        <v>545</v>
      </c>
      <c r="AC56" s="44" t="s">
        <v>545</v>
      </c>
    </row>
    <row r="57" spans="1:29" ht="42" customHeight="1" x14ac:dyDescent="0.25">
      <c r="A57" s="36" t="s">
        <v>132</v>
      </c>
      <c r="B57" s="37" t="s">
        <v>41</v>
      </c>
      <c r="C57" s="37">
        <v>20</v>
      </c>
      <c r="D57" s="37" t="s">
        <v>39</v>
      </c>
      <c r="E57" s="38" t="s">
        <v>133</v>
      </c>
      <c r="F57" s="39">
        <v>9680711</v>
      </c>
      <c r="G57" s="39">
        <v>0</v>
      </c>
      <c r="H57" s="39">
        <v>0</v>
      </c>
      <c r="I57" s="39">
        <v>0</v>
      </c>
      <c r="J57" s="39">
        <v>0</v>
      </c>
      <c r="K57" s="39">
        <v>0</v>
      </c>
      <c r="L57" s="39">
        <f t="shared" si="1"/>
        <v>0</v>
      </c>
      <c r="M57" s="40">
        <f t="shared" si="73"/>
        <v>9680711</v>
      </c>
      <c r="N57" s="45">
        <f t="shared" si="2"/>
        <v>1.1672111714397088E-6</v>
      </c>
      <c r="O57" s="39">
        <v>0</v>
      </c>
      <c r="P57" s="39">
        <v>0</v>
      </c>
      <c r="Q57" s="39">
        <f t="shared" si="74"/>
        <v>9680711</v>
      </c>
      <c r="R57" s="39">
        <v>0</v>
      </c>
      <c r="S57" s="39">
        <f t="shared" si="75"/>
        <v>9680711</v>
      </c>
      <c r="T57" s="39">
        <f t="shared" si="76"/>
        <v>0</v>
      </c>
      <c r="U57" s="39">
        <v>0</v>
      </c>
      <c r="V57" s="39">
        <f t="shared" si="77"/>
        <v>0</v>
      </c>
      <c r="W57" s="39">
        <v>0</v>
      </c>
      <c r="X57" s="42">
        <f t="shared" si="78"/>
        <v>0</v>
      </c>
      <c r="Y57" s="43">
        <f t="shared" si="4"/>
        <v>0</v>
      </c>
      <c r="Z57" s="43">
        <f t="shared" si="5"/>
        <v>0</v>
      </c>
      <c r="AA57" s="43">
        <f t="shared" si="6"/>
        <v>0</v>
      </c>
      <c r="AB57" s="43" t="s">
        <v>545</v>
      </c>
      <c r="AC57" s="44" t="s">
        <v>545</v>
      </c>
    </row>
    <row r="58" spans="1:29" ht="42" customHeight="1" x14ac:dyDescent="0.25">
      <c r="A58" s="36" t="s">
        <v>134</v>
      </c>
      <c r="B58" s="37" t="s">
        <v>41</v>
      </c>
      <c r="C58" s="37">
        <v>20</v>
      </c>
      <c r="D58" s="37" t="s">
        <v>39</v>
      </c>
      <c r="E58" s="38" t="s">
        <v>135</v>
      </c>
      <c r="F58" s="39">
        <v>17616853</v>
      </c>
      <c r="G58" s="39">
        <v>0</v>
      </c>
      <c r="H58" s="39">
        <v>0</v>
      </c>
      <c r="I58" s="39">
        <v>0</v>
      </c>
      <c r="J58" s="39">
        <v>0</v>
      </c>
      <c r="K58" s="39">
        <v>0</v>
      </c>
      <c r="L58" s="39">
        <f t="shared" si="1"/>
        <v>0</v>
      </c>
      <c r="M58" s="40">
        <f t="shared" si="73"/>
        <v>17616853</v>
      </c>
      <c r="N58" s="45">
        <f t="shared" si="2"/>
        <v>2.1240782445846331E-6</v>
      </c>
      <c r="O58" s="39">
        <v>0</v>
      </c>
      <c r="P58" s="39">
        <v>0</v>
      </c>
      <c r="Q58" s="39">
        <f t="shared" si="74"/>
        <v>17616853</v>
      </c>
      <c r="R58" s="39">
        <v>0</v>
      </c>
      <c r="S58" s="39">
        <f t="shared" si="75"/>
        <v>17616853</v>
      </c>
      <c r="T58" s="39">
        <f t="shared" si="76"/>
        <v>0</v>
      </c>
      <c r="U58" s="39">
        <v>0</v>
      </c>
      <c r="V58" s="39">
        <f t="shared" si="77"/>
        <v>0</v>
      </c>
      <c r="W58" s="39">
        <v>0</v>
      </c>
      <c r="X58" s="42">
        <f t="shared" si="78"/>
        <v>0</v>
      </c>
      <c r="Y58" s="43">
        <f t="shared" si="4"/>
        <v>0</v>
      </c>
      <c r="Z58" s="43">
        <f t="shared" si="5"/>
        <v>0</v>
      </c>
      <c r="AA58" s="43">
        <f t="shared" si="6"/>
        <v>0</v>
      </c>
      <c r="AB58" s="43" t="s">
        <v>545</v>
      </c>
      <c r="AC58" s="44" t="s">
        <v>545</v>
      </c>
    </row>
    <row r="59" spans="1:29" ht="47.25" customHeight="1" x14ac:dyDescent="0.25">
      <c r="A59" s="36" t="s">
        <v>136</v>
      </c>
      <c r="B59" s="37" t="s">
        <v>41</v>
      </c>
      <c r="C59" s="37">
        <v>20</v>
      </c>
      <c r="D59" s="37" t="s">
        <v>39</v>
      </c>
      <c r="E59" s="38" t="s">
        <v>137</v>
      </c>
      <c r="F59" s="39">
        <v>5000000</v>
      </c>
      <c r="G59" s="39">
        <v>0</v>
      </c>
      <c r="H59" s="39">
        <v>0</v>
      </c>
      <c r="I59" s="39">
        <v>0</v>
      </c>
      <c r="J59" s="39">
        <v>0</v>
      </c>
      <c r="K59" s="39">
        <v>0</v>
      </c>
      <c r="L59" s="39">
        <f t="shared" si="1"/>
        <v>0</v>
      </c>
      <c r="M59" s="40">
        <f t="shared" si="73"/>
        <v>5000000</v>
      </c>
      <c r="N59" s="45">
        <f t="shared" si="2"/>
        <v>6.028540524759538E-7</v>
      </c>
      <c r="O59" s="39">
        <v>0</v>
      </c>
      <c r="P59" s="39">
        <v>0</v>
      </c>
      <c r="Q59" s="39">
        <f t="shared" si="74"/>
        <v>5000000</v>
      </c>
      <c r="R59" s="39">
        <v>0</v>
      </c>
      <c r="S59" s="39">
        <f t="shared" si="75"/>
        <v>5000000</v>
      </c>
      <c r="T59" s="39">
        <f t="shared" si="76"/>
        <v>0</v>
      </c>
      <c r="U59" s="39">
        <v>0</v>
      </c>
      <c r="V59" s="39">
        <f t="shared" si="77"/>
        <v>0</v>
      </c>
      <c r="W59" s="39">
        <v>0</v>
      </c>
      <c r="X59" s="42">
        <f t="shared" si="78"/>
        <v>0</v>
      </c>
      <c r="Y59" s="43">
        <f t="shared" si="4"/>
        <v>0</v>
      </c>
      <c r="Z59" s="43">
        <f t="shared" si="5"/>
        <v>0</v>
      </c>
      <c r="AA59" s="43">
        <f t="shared" si="6"/>
        <v>0</v>
      </c>
      <c r="AB59" s="43" t="s">
        <v>545</v>
      </c>
      <c r="AC59" s="44" t="s">
        <v>545</v>
      </c>
    </row>
    <row r="60" spans="1:29" ht="42" customHeight="1" x14ac:dyDescent="0.25">
      <c r="A60" s="29" t="s">
        <v>138</v>
      </c>
      <c r="B60" s="30" t="s">
        <v>41</v>
      </c>
      <c r="C60" s="30">
        <v>20</v>
      </c>
      <c r="D60" s="30" t="s">
        <v>39</v>
      </c>
      <c r="E60" s="31" t="s">
        <v>139</v>
      </c>
      <c r="F60" s="25">
        <f t="shared" ref="F60:K60" si="79">+F63+F73+F80+F86+F69+F61</f>
        <v>21999585919</v>
      </c>
      <c r="G60" s="25">
        <f t="shared" si="79"/>
        <v>0</v>
      </c>
      <c r="H60" s="25">
        <f t="shared" si="79"/>
        <v>0</v>
      </c>
      <c r="I60" s="25">
        <f t="shared" si="79"/>
        <v>0</v>
      </c>
      <c r="J60" s="25">
        <f t="shared" si="79"/>
        <v>0</v>
      </c>
      <c r="K60" s="25">
        <f t="shared" si="79"/>
        <v>0</v>
      </c>
      <c r="L60" s="25">
        <f t="shared" si="1"/>
        <v>0</v>
      </c>
      <c r="M60" s="25">
        <f t="shared" ref="M60" si="80">+M63+M73+M80+M86+M69+M61</f>
        <v>21999585919</v>
      </c>
      <c r="N60" s="64">
        <f t="shared" si="2"/>
        <v>2.6525079048124161E-3</v>
      </c>
      <c r="O60" s="25">
        <f t="shared" ref="O60:X60" si="81">+O63+O73+O80+O86+O69+O61</f>
        <v>0</v>
      </c>
      <c r="P60" s="25">
        <f t="shared" si="81"/>
        <v>16775897633.700001</v>
      </c>
      <c r="Q60" s="54">
        <f t="shared" si="81"/>
        <v>5223688285.2999992</v>
      </c>
      <c r="R60" s="25">
        <f t="shared" si="81"/>
        <v>15215895204</v>
      </c>
      <c r="S60" s="25">
        <f t="shared" si="81"/>
        <v>6783690715</v>
      </c>
      <c r="T60" s="25">
        <f t="shared" si="81"/>
        <v>1560002429.7000008</v>
      </c>
      <c r="U60" s="25">
        <f t="shared" si="81"/>
        <v>750984820.49000001</v>
      </c>
      <c r="V60" s="25">
        <f t="shared" si="81"/>
        <v>14464910383.51</v>
      </c>
      <c r="W60" s="25">
        <f t="shared" si="81"/>
        <v>211468841.71000001</v>
      </c>
      <c r="X60" s="25">
        <f t="shared" si="81"/>
        <v>539515978.77999997</v>
      </c>
      <c r="Y60" s="34">
        <f t="shared" si="4"/>
        <v>0.69164461822250722</v>
      </c>
      <c r="Z60" s="34">
        <f t="shared" si="5"/>
        <v>3.413631616772432E-2</v>
      </c>
      <c r="AA60" s="34">
        <f t="shared" si="6"/>
        <v>9.612401001028132E-3</v>
      </c>
      <c r="AB60" s="34">
        <f t="shared" si="52"/>
        <v>4.9355283433641081E-2</v>
      </c>
      <c r="AC60" s="35">
        <f t="shared" si="56"/>
        <v>0.2815887031804738</v>
      </c>
    </row>
    <row r="61" spans="1:29" ht="42" customHeight="1" x14ac:dyDescent="0.25">
      <c r="A61" s="29" t="s">
        <v>140</v>
      </c>
      <c r="B61" s="30" t="s">
        <v>41</v>
      </c>
      <c r="C61" s="30">
        <v>20</v>
      </c>
      <c r="D61" s="30" t="s">
        <v>39</v>
      </c>
      <c r="E61" s="31" t="s">
        <v>141</v>
      </c>
      <c r="F61" s="25">
        <f t="shared" ref="F61:X61" si="82">+F62</f>
        <v>15489137</v>
      </c>
      <c r="G61" s="25">
        <f t="shared" si="82"/>
        <v>0</v>
      </c>
      <c r="H61" s="25">
        <f t="shared" si="82"/>
        <v>0</v>
      </c>
      <c r="I61" s="25">
        <f t="shared" si="82"/>
        <v>0</v>
      </c>
      <c r="J61" s="25">
        <f t="shared" si="82"/>
        <v>0</v>
      </c>
      <c r="K61" s="25">
        <f t="shared" si="82"/>
        <v>0</v>
      </c>
      <c r="L61" s="25">
        <f t="shared" si="1"/>
        <v>0</v>
      </c>
      <c r="M61" s="25">
        <f t="shared" si="82"/>
        <v>15489137</v>
      </c>
      <c r="N61" s="63">
        <f t="shared" si="2"/>
        <v>1.8675378019610477E-6</v>
      </c>
      <c r="O61" s="25">
        <f t="shared" si="82"/>
        <v>0</v>
      </c>
      <c r="P61" s="25">
        <f t="shared" si="82"/>
        <v>0</v>
      </c>
      <c r="Q61" s="25">
        <f t="shared" si="82"/>
        <v>15489137</v>
      </c>
      <c r="R61" s="25">
        <f t="shared" si="82"/>
        <v>0</v>
      </c>
      <c r="S61" s="25">
        <f t="shared" si="82"/>
        <v>15489137</v>
      </c>
      <c r="T61" s="25">
        <f t="shared" si="82"/>
        <v>0</v>
      </c>
      <c r="U61" s="25">
        <f t="shared" si="82"/>
        <v>0</v>
      </c>
      <c r="V61" s="25">
        <f t="shared" si="82"/>
        <v>0</v>
      </c>
      <c r="W61" s="25">
        <f t="shared" si="82"/>
        <v>0</v>
      </c>
      <c r="X61" s="25">
        <f t="shared" si="82"/>
        <v>0</v>
      </c>
      <c r="Y61" s="34">
        <f t="shared" si="4"/>
        <v>0</v>
      </c>
      <c r="Z61" s="34">
        <f t="shared" si="5"/>
        <v>0</v>
      </c>
      <c r="AA61" s="34">
        <f t="shared" si="6"/>
        <v>0</v>
      </c>
      <c r="AB61" s="34" t="s">
        <v>545</v>
      </c>
      <c r="AC61" s="35" t="s">
        <v>545</v>
      </c>
    </row>
    <row r="62" spans="1:29" ht="42" customHeight="1" x14ac:dyDescent="0.25">
      <c r="A62" s="36" t="s">
        <v>142</v>
      </c>
      <c r="B62" s="37" t="s">
        <v>41</v>
      </c>
      <c r="C62" s="37">
        <v>20</v>
      </c>
      <c r="D62" s="37" t="s">
        <v>39</v>
      </c>
      <c r="E62" s="38" t="s">
        <v>143</v>
      </c>
      <c r="F62" s="39">
        <v>15489137</v>
      </c>
      <c r="G62" s="39">
        <v>0</v>
      </c>
      <c r="H62" s="39">
        <v>0</v>
      </c>
      <c r="I62" s="39">
        <v>0</v>
      </c>
      <c r="J62" s="39">
        <v>0</v>
      </c>
      <c r="K62" s="39">
        <v>0</v>
      </c>
      <c r="L62" s="39">
        <f t="shared" si="1"/>
        <v>0</v>
      </c>
      <c r="M62" s="40">
        <f>+F62+L62</f>
        <v>15489137</v>
      </c>
      <c r="N62" s="45">
        <f t="shared" si="2"/>
        <v>1.8675378019610477E-6</v>
      </c>
      <c r="O62" s="39">
        <v>0</v>
      </c>
      <c r="P62" s="39">
        <v>0</v>
      </c>
      <c r="Q62" s="39">
        <f>M62-P62</f>
        <v>15489137</v>
      </c>
      <c r="R62" s="39">
        <v>0</v>
      </c>
      <c r="S62" s="39">
        <f>+M62-R62</f>
        <v>15489137</v>
      </c>
      <c r="T62" s="39">
        <f>P62-R62</f>
        <v>0</v>
      </c>
      <c r="U62" s="39">
        <v>0</v>
      </c>
      <c r="V62" s="39">
        <f>+R62-U62</f>
        <v>0</v>
      </c>
      <c r="W62" s="39">
        <v>0</v>
      </c>
      <c r="X62" s="42">
        <f>+U62-W62</f>
        <v>0</v>
      </c>
      <c r="Y62" s="43">
        <f t="shared" si="4"/>
        <v>0</v>
      </c>
      <c r="Z62" s="43">
        <f t="shared" si="5"/>
        <v>0</v>
      </c>
      <c r="AA62" s="43">
        <f t="shared" si="6"/>
        <v>0</v>
      </c>
      <c r="AB62" s="43" t="s">
        <v>545</v>
      </c>
      <c r="AC62" s="44" t="s">
        <v>545</v>
      </c>
    </row>
    <row r="63" spans="1:29" ht="90" customHeight="1" x14ac:dyDescent="0.25">
      <c r="A63" s="29" t="s">
        <v>144</v>
      </c>
      <c r="B63" s="30" t="s">
        <v>41</v>
      </c>
      <c r="C63" s="30">
        <v>20</v>
      </c>
      <c r="D63" s="30" t="s">
        <v>39</v>
      </c>
      <c r="E63" s="31" t="s">
        <v>145</v>
      </c>
      <c r="F63" s="25">
        <f>SUM(F64:F68)</f>
        <v>915115544</v>
      </c>
      <c r="G63" s="25">
        <f t="shared" ref="G63:K63" si="83">SUM(G64:G68)</f>
        <v>0</v>
      </c>
      <c r="H63" s="25">
        <f t="shared" si="83"/>
        <v>0</v>
      </c>
      <c r="I63" s="25">
        <f t="shared" si="83"/>
        <v>0</v>
      </c>
      <c r="J63" s="25">
        <f t="shared" si="83"/>
        <v>0</v>
      </c>
      <c r="K63" s="25">
        <f t="shared" si="83"/>
        <v>0</v>
      </c>
      <c r="L63" s="25">
        <f t="shared" si="1"/>
        <v>0</v>
      </c>
      <c r="M63" s="25">
        <f>SUM(M64:M68)</f>
        <v>915115544</v>
      </c>
      <c r="N63" s="33">
        <f t="shared" si="2"/>
        <v>1.1033622283682741E-4</v>
      </c>
      <c r="O63" s="25">
        <f t="shared" ref="O63:X63" si="84">SUM(O64:O68)</f>
        <v>0</v>
      </c>
      <c r="P63" s="25">
        <f t="shared" si="84"/>
        <v>824632671</v>
      </c>
      <c r="Q63" s="25">
        <f t="shared" si="84"/>
        <v>90482873</v>
      </c>
      <c r="R63" s="25">
        <f t="shared" si="84"/>
        <v>605281443</v>
      </c>
      <c r="S63" s="25">
        <f t="shared" si="84"/>
        <v>309834101</v>
      </c>
      <c r="T63" s="25">
        <f t="shared" si="84"/>
        <v>219351228</v>
      </c>
      <c r="U63" s="25">
        <f t="shared" si="84"/>
        <v>9198</v>
      </c>
      <c r="V63" s="25">
        <f t="shared" si="84"/>
        <v>605272245</v>
      </c>
      <c r="W63" s="25">
        <f t="shared" si="84"/>
        <v>0</v>
      </c>
      <c r="X63" s="25">
        <f t="shared" si="84"/>
        <v>9198</v>
      </c>
      <c r="Y63" s="34">
        <f t="shared" si="4"/>
        <v>0.66142625045389891</v>
      </c>
      <c r="Z63" s="34">
        <f t="shared" si="5"/>
        <v>1.0051189776315284E-5</v>
      </c>
      <c r="AA63" s="34">
        <f t="shared" si="6"/>
        <v>0</v>
      </c>
      <c r="AB63" s="34">
        <f t="shared" si="52"/>
        <v>1.5196236571224273E-5</v>
      </c>
      <c r="AC63" s="35">
        <f t="shared" si="56"/>
        <v>0</v>
      </c>
    </row>
    <row r="64" spans="1:29" ht="42" customHeight="1" x14ac:dyDescent="0.25">
      <c r="A64" s="36" t="s">
        <v>146</v>
      </c>
      <c r="B64" s="37" t="s">
        <v>41</v>
      </c>
      <c r="C64" s="37">
        <v>20</v>
      </c>
      <c r="D64" s="37" t="s">
        <v>39</v>
      </c>
      <c r="E64" s="38" t="s">
        <v>147</v>
      </c>
      <c r="F64" s="39">
        <v>24500000</v>
      </c>
      <c r="G64" s="39">
        <v>0</v>
      </c>
      <c r="H64" s="39">
        <v>0</v>
      </c>
      <c r="I64" s="39">
        <v>0</v>
      </c>
      <c r="J64" s="39">
        <v>0</v>
      </c>
      <c r="K64" s="39">
        <v>0</v>
      </c>
      <c r="L64" s="39">
        <f t="shared" si="1"/>
        <v>0</v>
      </c>
      <c r="M64" s="40">
        <f t="shared" ref="M64:M68" si="85">+F64+L64</f>
        <v>24500000</v>
      </c>
      <c r="N64" s="45">
        <f t="shared" si="2"/>
        <v>2.953984857132174E-6</v>
      </c>
      <c r="O64" s="39">
        <v>0</v>
      </c>
      <c r="P64" s="39">
        <v>0</v>
      </c>
      <c r="Q64" s="39">
        <f t="shared" ref="Q64:Q68" si="86">M64-P64</f>
        <v>24500000</v>
      </c>
      <c r="R64" s="39">
        <v>0</v>
      </c>
      <c r="S64" s="39">
        <f t="shared" ref="S64:S68" si="87">+M64-R64</f>
        <v>24500000</v>
      </c>
      <c r="T64" s="39">
        <f t="shared" ref="T64:T68" si="88">P64-R64</f>
        <v>0</v>
      </c>
      <c r="U64" s="39">
        <v>0</v>
      </c>
      <c r="V64" s="39">
        <f t="shared" ref="V64:V68" si="89">+R64-U64</f>
        <v>0</v>
      </c>
      <c r="W64" s="39">
        <v>0</v>
      </c>
      <c r="X64" s="42">
        <f t="shared" ref="X64:X68" si="90">+U64-W64</f>
        <v>0</v>
      </c>
      <c r="Y64" s="43">
        <f t="shared" si="4"/>
        <v>0</v>
      </c>
      <c r="Z64" s="43">
        <f t="shared" si="5"/>
        <v>0</v>
      </c>
      <c r="AA64" s="43">
        <f t="shared" si="6"/>
        <v>0</v>
      </c>
      <c r="AB64" s="43" t="s">
        <v>545</v>
      </c>
      <c r="AC64" s="44" t="s">
        <v>545</v>
      </c>
    </row>
    <row r="65" spans="1:29" ht="42" customHeight="1" x14ac:dyDescent="0.25">
      <c r="A65" s="36" t="s">
        <v>148</v>
      </c>
      <c r="B65" s="37" t="s">
        <v>41</v>
      </c>
      <c r="C65" s="37">
        <v>20</v>
      </c>
      <c r="D65" s="37" t="s">
        <v>39</v>
      </c>
      <c r="E65" s="38" t="s">
        <v>149</v>
      </c>
      <c r="F65" s="39">
        <v>12726853</v>
      </c>
      <c r="G65" s="39">
        <v>0</v>
      </c>
      <c r="H65" s="39">
        <v>0</v>
      </c>
      <c r="I65" s="39">
        <v>0</v>
      </c>
      <c r="J65" s="39">
        <v>0</v>
      </c>
      <c r="K65" s="39">
        <v>0</v>
      </c>
      <c r="L65" s="39">
        <f t="shared" si="1"/>
        <v>0</v>
      </c>
      <c r="M65" s="40">
        <f t="shared" si="85"/>
        <v>12726853</v>
      </c>
      <c r="N65" s="45">
        <f t="shared" si="2"/>
        <v>1.53448698126315E-6</v>
      </c>
      <c r="O65" s="39">
        <v>0</v>
      </c>
      <c r="P65" s="39">
        <v>0</v>
      </c>
      <c r="Q65" s="39">
        <f t="shared" si="86"/>
        <v>12726853</v>
      </c>
      <c r="R65" s="39">
        <v>0</v>
      </c>
      <c r="S65" s="39">
        <f t="shared" si="87"/>
        <v>12726853</v>
      </c>
      <c r="T65" s="39">
        <f t="shared" si="88"/>
        <v>0</v>
      </c>
      <c r="U65" s="39">
        <v>0</v>
      </c>
      <c r="V65" s="39">
        <f t="shared" si="89"/>
        <v>0</v>
      </c>
      <c r="W65" s="39">
        <v>0</v>
      </c>
      <c r="X65" s="42">
        <f t="shared" si="90"/>
        <v>0</v>
      </c>
      <c r="Y65" s="43">
        <f t="shared" si="4"/>
        <v>0</v>
      </c>
      <c r="Z65" s="43">
        <f t="shared" si="5"/>
        <v>0</v>
      </c>
      <c r="AA65" s="43">
        <f t="shared" si="6"/>
        <v>0</v>
      </c>
      <c r="AB65" s="43" t="s">
        <v>545</v>
      </c>
      <c r="AC65" s="44" t="s">
        <v>545</v>
      </c>
    </row>
    <row r="66" spans="1:29" ht="42" customHeight="1" x14ac:dyDescent="0.25">
      <c r="A66" s="36" t="s">
        <v>150</v>
      </c>
      <c r="B66" s="37" t="s">
        <v>41</v>
      </c>
      <c r="C66" s="37">
        <v>20</v>
      </c>
      <c r="D66" s="37" t="s">
        <v>39</v>
      </c>
      <c r="E66" s="38" t="s">
        <v>151</v>
      </c>
      <c r="F66" s="39">
        <v>28768245</v>
      </c>
      <c r="G66" s="39">
        <v>0</v>
      </c>
      <c r="H66" s="39">
        <v>0</v>
      </c>
      <c r="I66" s="39">
        <v>0</v>
      </c>
      <c r="J66" s="39">
        <v>0</v>
      </c>
      <c r="K66" s="39">
        <v>0</v>
      </c>
      <c r="L66" s="39">
        <f t="shared" si="1"/>
        <v>0</v>
      </c>
      <c r="M66" s="40">
        <f t="shared" si="85"/>
        <v>28768245</v>
      </c>
      <c r="N66" s="45">
        <f t="shared" si="2"/>
        <v>3.4686106161742195E-6</v>
      </c>
      <c r="O66" s="39">
        <v>0</v>
      </c>
      <c r="P66" s="39">
        <v>8708245</v>
      </c>
      <c r="Q66" s="39">
        <f t="shared" si="86"/>
        <v>20060000</v>
      </c>
      <c r="R66" s="39">
        <v>1708245</v>
      </c>
      <c r="S66" s="39">
        <f t="shared" si="87"/>
        <v>27060000</v>
      </c>
      <c r="T66" s="39">
        <f t="shared" si="88"/>
        <v>7000000</v>
      </c>
      <c r="U66" s="39">
        <v>0</v>
      </c>
      <c r="V66" s="39">
        <f t="shared" si="89"/>
        <v>1708245</v>
      </c>
      <c r="W66" s="39">
        <v>0</v>
      </c>
      <c r="X66" s="42">
        <f t="shared" si="90"/>
        <v>0</v>
      </c>
      <c r="Y66" s="43">
        <f t="shared" si="4"/>
        <v>5.9379534622289266E-2</v>
      </c>
      <c r="Z66" s="43">
        <f t="shared" si="5"/>
        <v>0</v>
      </c>
      <c r="AA66" s="43">
        <f t="shared" si="6"/>
        <v>0</v>
      </c>
      <c r="AB66" s="43">
        <f t="shared" ref="AB66:AB88" si="91">+U66/R66</f>
        <v>0</v>
      </c>
      <c r="AC66" s="44" t="s">
        <v>545</v>
      </c>
    </row>
    <row r="67" spans="1:29" ht="42" customHeight="1" x14ac:dyDescent="0.25">
      <c r="A67" s="36" t="s">
        <v>152</v>
      </c>
      <c r="B67" s="37" t="s">
        <v>41</v>
      </c>
      <c r="C67" s="37">
        <v>20</v>
      </c>
      <c r="D67" s="37" t="s">
        <v>39</v>
      </c>
      <c r="E67" s="38" t="s">
        <v>153</v>
      </c>
      <c r="F67" s="39">
        <v>636760020</v>
      </c>
      <c r="G67" s="39">
        <v>0</v>
      </c>
      <c r="H67" s="39">
        <v>0</v>
      </c>
      <c r="I67" s="39">
        <v>0</v>
      </c>
      <c r="J67" s="39">
        <v>0</v>
      </c>
      <c r="K67" s="39">
        <v>0</v>
      </c>
      <c r="L67" s="39">
        <f t="shared" si="1"/>
        <v>0</v>
      </c>
      <c r="M67" s="40">
        <f t="shared" si="85"/>
        <v>636760020</v>
      </c>
      <c r="N67" s="46">
        <f t="shared" si="2"/>
        <v>7.6774671702333885E-5</v>
      </c>
      <c r="O67" s="39">
        <v>0</v>
      </c>
      <c r="P67" s="39">
        <v>603564000</v>
      </c>
      <c r="Q67" s="39">
        <f t="shared" si="86"/>
        <v>33196020</v>
      </c>
      <c r="R67" s="39">
        <v>603564000</v>
      </c>
      <c r="S67" s="39">
        <f t="shared" si="87"/>
        <v>33196020</v>
      </c>
      <c r="T67" s="39">
        <f t="shared" si="88"/>
        <v>0</v>
      </c>
      <c r="U67" s="39">
        <v>0</v>
      </c>
      <c r="V67" s="39">
        <f t="shared" si="89"/>
        <v>603564000</v>
      </c>
      <c r="W67" s="39">
        <v>0</v>
      </c>
      <c r="X67" s="42">
        <f t="shared" si="90"/>
        <v>0</v>
      </c>
      <c r="Y67" s="43">
        <f t="shared" si="4"/>
        <v>0.94786729857819907</v>
      </c>
      <c r="Z67" s="43">
        <f t="shared" si="5"/>
        <v>0</v>
      </c>
      <c r="AA67" s="43">
        <f t="shared" si="6"/>
        <v>0</v>
      </c>
      <c r="AB67" s="43">
        <f t="shared" si="91"/>
        <v>0</v>
      </c>
      <c r="AC67" s="44" t="s">
        <v>545</v>
      </c>
    </row>
    <row r="68" spans="1:29" ht="53.25" customHeight="1" x14ac:dyDescent="0.25">
      <c r="A68" s="36" t="s">
        <v>154</v>
      </c>
      <c r="B68" s="37" t="s">
        <v>41</v>
      </c>
      <c r="C68" s="37">
        <v>20</v>
      </c>
      <c r="D68" s="37" t="s">
        <v>39</v>
      </c>
      <c r="E68" s="38" t="s">
        <v>155</v>
      </c>
      <c r="F68" s="39">
        <v>212360426</v>
      </c>
      <c r="G68" s="39">
        <v>0</v>
      </c>
      <c r="H68" s="39">
        <v>0</v>
      </c>
      <c r="I68" s="39">
        <v>0</v>
      </c>
      <c r="J68" s="39">
        <v>0</v>
      </c>
      <c r="K68" s="39">
        <v>0</v>
      </c>
      <c r="L68" s="39">
        <f t="shared" si="1"/>
        <v>0</v>
      </c>
      <c r="M68" s="40">
        <f t="shared" si="85"/>
        <v>212360426</v>
      </c>
      <c r="N68" s="46">
        <f t="shared" si="2"/>
        <v>2.5604468679923983E-5</v>
      </c>
      <c r="O68" s="39">
        <v>0</v>
      </c>
      <c r="P68" s="39">
        <v>212360426</v>
      </c>
      <c r="Q68" s="39">
        <f t="shared" si="86"/>
        <v>0</v>
      </c>
      <c r="R68" s="39">
        <v>9198</v>
      </c>
      <c r="S68" s="39">
        <f t="shared" si="87"/>
        <v>212351228</v>
      </c>
      <c r="T68" s="39">
        <f t="shared" si="88"/>
        <v>212351228</v>
      </c>
      <c r="U68" s="39">
        <v>9198</v>
      </c>
      <c r="V68" s="39">
        <f t="shared" si="89"/>
        <v>0</v>
      </c>
      <c r="W68" s="39">
        <v>0</v>
      </c>
      <c r="X68" s="42">
        <f t="shared" si="90"/>
        <v>9198</v>
      </c>
      <c r="Y68" s="43">
        <f t="shared" si="4"/>
        <v>4.3313154777717386E-5</v>
      </c>
      <c r="Z68" s="43">
        <f t="shared" si="5"/>
        <v>4.3313154777717386E-5</v>
      </c>
      <c r="AA68" s="43">
        <f t="shared" si="6"/>
        <v>0</v>
      </c>
      <c r="AB68" s="43">
        <f t="shared" si="91"/>
        <v>1</v>
      </c>
      <c r="AC68" s="44">
        <f t="shared" ref="AC68:AC88" si="92">+W68/U68</f>
        <v>0</v>
      </c>
    </row>
    <row r="69" spans="1:29" ht="69.75" customHeight="1" x14ac:dyDescent="0.25">
      <c r="A69" s="29" t="s">
        <v>156</v>
      </c>
      <c r="B69" s="30" t="s">
        <v>41</v>
      </c>
      <c r="C69" s="30">
        <v>20</v>
      </c>
      <c r="D69" s="30" t="s">
        <v>39</v>
      </c>
      <c r="E69" s="31" t="s">
        <v>157</v>
      </c>
      <c r="F69" s="25">
        <f>SUM(F70:F72)</f>
        <v>12441240285</v>
      </c>
      <c r="G69" s="25">
        <f t="shared" ref="G69:K69" si="93">SUM(G70:G72)</f>
        <v>0</v>
      </c>
      <c r="H69" s="25">
        <f t="shared" si="93"/>
        <v>0</v>
      </c>
      <c r="I69" s="25">
        <f t="shared" si="93"/>
        <v>0</v>
      </c>
      <c r="J69" s="25">
        <f t="shared" si="93"/>
        <v>0</v>
      </c>
      <c r="K69" s="25">
        <f t="shared" si="93"/>
        <v>0</v>
      </c>
      <c r="L69" s="25">
        <f t="shared" si="1"/>
        <v>0</v>
      </c>
      <c r="M69" s="25">
        <f>SUM(M70:M72)</f>
        <v>12441240285</v>
      </c>
      <c r="N69" s="33">
        <f t="shared" si="2"/>
        <v>1.5000504247278683E-3</v>
      </c>
      <c r="O69" s="25">
        <f>SUM(O70:O72)</f>
        <v>0</v>
      </c>
      <c r="P69" s="25">
        <f t="shared" ref="P69:X69" si="94">SUM(P70:P72)</f>
        <v>12313601037.700001</v>
      </c>
      <c r="Q69" s="25">
        <f t="shared" si="94"/>
        <v>127639247.29999924</v>
      </c>
      <c r="R69" s="25">
        <f t="shared" si="94"/>
        <v>11321843009</v>
      </c>
      <c r="S69" s="25">
        <f t="shared" si="94"/>
        <v>1119397276</v>
      </c>
      <c r="T69" s="25">
        <f t="shared" si="94"/>
        <v>991758028.70000076</v>
      </c>
      <c r="U69" s="25">
        <f t="shared" si="94"/>
        <v>648778292.49000001</v>
      </c>
      <c r="V69" s="25">
        <f t="shared" si="94"/>
        <v>10673064716.51</v>
      </c>
      <c r="W69" s="25">
        <f t="shared" si="94"/>
        <v>211468841.71000001</v>
      </c>
      <c r="X69" s="25">
        <f t="shared" si="94"/>
        <v>437309450.77999997</v>
      </c>
      <c r="Y69" s="34">
        <f t="shared" si="4"/>
        <v>0.91002526674534046</v>
      </c>
      <c r="Z69" s="34">
        <f t="shared" si="5"/>
        <v>5.2147396692611987E-2</v>
      </c>
      <c r="AA69" s="34">
        <f t="shared" si="6"/>
        <v>1.6997408366508371E-2</v>
      </c>
      <c r="AB69" s="34">
        <f t="shared" si="91"/>
        <v>5.7303240468382297E-2</v>
      </c>
      <c r="AC69" s="35">
        <f t="shared" si="92"/>
        <v>0.32594931759875351</v>
      </c>
    </row>
    <row r="70" spans="1:29" ht="42" customHeight="1" x14ac:dyDescent="0.25">
      <c r="A70" s="36" t="s">
        <v>158</v>
      </c>
      <c r="B70" s="37" t="s">
        <v>41</v>
      </c>
      <c r="C70" s="37">
        <v>20</v>
      </c>
      <c r="D70" s="37" t="s">
        <v>39</v>
      </c>
      <c r="E70" s="38" t="s">
        <v>159</v>
      </c>
      <c r="F70" s="39">
        <v>2013024445</v>
      </c>
      <c r="G70" s="39">
        <v>0</v>
      </c>
      <c r="H70" s="39">
        <v>0</v>
      </c>
      <c r="I70" s="39">
        <v>0</v>
      </c>
      <c r="J70" s="39">
        <v>0</v>
      </c>
      <c r="K70" s="39">
        <v>0</v>
      </c>
      <c r="L70" s="39">
        <f t="shared" si="1"/>
        <v>0</v>
      </c>
      <c r="M70" s="40">
        <f t="shared" ref="M70:M72" si="95">+F70+L70</f>
        <v>2013024445</v>
      </c>
      <c r="N70" s="41">
        <f t="shared" si="2"/>
        <v>2.4271198888028156E-4</v>
      </c>
      <c r="O70" s="39">
        <v>0</v>
      </c>
      <c r="P70" s="39">
        <v>1914104266</v>
      </c>
      <c r="Q70" s="39">
        <f>M70-P70</f>
        <v>98920179</v>
      </c>
      <c r="R70" s="39">
        <v>1886729464</v>
      </c>
      <c r="S70" s="39">
        <f>+M70-R70</f>
        <v>126294981</v>
      </c>
      <c r="T70" s="39">
        <f>P70-R70</f>
        <v>27374802</v>
      </c>
      <c r="U70" s="39">
        <v>0</v>
      </c>
      <c r="V70" s="39">
        <f>+R70-U70</f>
        <v>1886729464</v>
      </c>
      <c r="W70" s="39">
        <v>0</v>
      </c>
      <c r="X70" s="42">
        <f>+U70-W70</f>
        <v>0</v>
      </c>
      <c r="Y70" s="43">
        <f t="shared" si="4"/>
        <v>0.93726107931093705</v>
      </c>
      <c r="Z70" s="43">
        <f t="shared" si="5"/>
        <v>0</v>
      </c>
      <c r="AA70" s="43">
        <f t="shared" si="6"/>
        <v>0</v>
      </c>
      <c r="AB70" s="43">
        <f t="shared" si="91"/>
        <v>0</v>
      </c>
      <c r="AC70" s="44" t="s">
        <v>545</v>
      </c>
    </row>
    <row r="71" spans="1:29" ht="42" customHeight="1" x14ac:dyDescent="0.25">
      <c r="A71" s="36" t="s">
        <v>160</v>
      </c>
      <c r="B71" s="37" t="s">
        <v>41</v>
      </c>
      <c r="C71" s="37">
        <v>20</v>
      </c>
      <c r="D71" s="37" t="s">
        <v>39</v>
      </c>
      <c r="E71" s="38" t="s">
        <v>161</v>
      </c>
      <c r="F71" s="39">
        <v>10418914576</v>
      </c>
      <c r="G71" s="39">
        <v>0</v>
      </c>
      <c r="H71" s="39">
        <v>0</v>
      </c>
      <c r="I71" s="39">
        <v>0</v>
      </c>
      <c r="J71" s="39">
        <v>0</v>
      </c>
      <c r="K71" s="39">
        <v>0</v>
      </c>
      <c r="L71" s="39">
        <f t="shared" si="1"/>
        <v>0</v>
      </c>
      <c r="M71" s="40">
        <f t="shared" si="95"/>
        <v>10418914576</v>
      </c>
      <c r="N71" s="41">
        <f t="shared" si="2"/>
        <v>1.256216974908477E-3</v>
      </c>
      <c r="O71" s="39">
        <v>0</v>
      </c>
      <c r="P71" s="39">
        <v>10397346790.700001</v>
      </c>
      <c r="Q71" s="39">
        <f>M71-P71</f>
        <v>21567785.299999237</v>
      </c>
      <c r="R71" s="39">
        <v>9432963564</v>
      </c>
      <c r="S71" s="39">
        <f>+M71-R71</f>
        <v>985951012</v>
      </c>
      <c r="T71" s="39">
        <f>P71-R71</f>
        <v>964383226.70000076</v>
      </c>
      <c r="U71" s="39">
        <v>648778292.49000001</v>
      </c>
      <c r="V71" s="39">
        <f>+R71-U71</f>
        <v>8784185271.5100002</v>
      </c>
      <c r="W71" s="39">
        <v>211468841.71000001</v>
      </c>
      <c r="X71" s="42">
        <f>+U71-W71</f>
        <v>437309450.77999997</v>
      </c>
      <c r="Y71" s="43">
        <f t="shared" si="4"/>
        <v>0.90536912412439385</v>
      </c>
      <c r="Z71" s="43">
        <f t="shared" si="5"/>
        <v>6.2269278412596135E-2</v>
      </c>
      <c r="AA71" s="43">
        <f t="shared" si="6"/>
        <v>2.0296628805952503E-2</v>
      </c>
      <c r="AB71" s="43">
        <f t="shared" si="91"/>
        <v>6.8777779972139408E-2</v>
      </c>
      <c r="AC71" s="44">
        <f t="shared" ref="AC71:AC73" si="96">+W71/U71</f>
        <v>0.32594931759875351</v>
      </c>
    </row>
    <row r="72" spans="1:29" ht="42" customHeight="1" x14ac:dyDescent="0.25">
      <c r="A72" s="36" t="s">
        <v>162</v>
      </c>
      <c r="B72" s="37" t="s">
        <v>41</v>
      </c>
      <c r="C72" s="37">
        <v>20</v>
      </c>
      <c r="D72" s="37" t="s">
        <v>39</v>
      </c>
      <c r="E72" s="38" t="s">
        <v>163</v>
      </c>
      <c r="F72" s="39">
        <v>9301264</v>
      </c>
      <c r="G72" s="39">
        <v>0</v>
      </c>
      <c r="H72" s="39">
        <v>0</v>
      </c>
      <c r="I72" s="39">
        <v>0</v>
      </c>
      <c r="J72" s="39">
        <v>0</v>
      </c>
      <c r="K72" s="39">
        <v>0</v>
      </c>
      <c r="L72" s="39">
        <f t="shared" si="1"/>
        <v>0</v>
      </c>
      <c r="M72" s="40">
        <f t="shared" si="95"/>
        <v>9301264</v>
      </c>
      <c r="N72" s="45">
        <f t="shared" si="2"/>
        <v>1.1214609391097402E-6</v>
      </c>
      <c r="O72" s="39">
        <v>0</v>
      </c>
      <c r="P72" s="39">
        <v>2149981</v>
      </c>
      <c r="Q72" s="39">
        <f>M72-P72</f>
        <v>7151283</v>
      </c>
      <c r="R72" s="39">
        <v>2149981</v>
      </c>
      <c r="S72" s="39">
        <f>+M72-R72</f>
        <v>7151283</v>
      </c>
      <c r="T72" s="39">
        <f>P72-R72</f>
        <v>0</v>
      </c>
      <c r="U72" s="39">
        <v>0</v>
      </c>
      <c r="V72" s="39">
        <f>+R72-U72</f>
        <v>2149981</v>
      </c>
      <c r="W72" s="39">
        <v>0</v>
      </c>
      <c r="X72" s="42">
        <f>+U72-W72</f>
        <v>0</v>
      </c>
      <c r="Y72" s="43">
        <f t="shared" si="4"/>
        <v>0.23114933626225426</v>
      </c>
      <c r="Z72" s="43">
        <f t="shared" si="5"/>
        <v>0</v>
      </c>
      <c r="AA72" s="43">
        <f t="shared" si="6"/>
        <v>0</v>
      </c>
      <c r="AB72" s="43">
        <f t="shared" si="91"/>
        <v>0</v>
      </c>
      <c r="AC72" s="44" t="s">
        <v>545</v>
      </c>
    </row>
    <row r="73" spans="1:29" ht="56.25" customHeight="1" x14ac:dyDescent="0.25">
      <c r="A73" s="29" t="s">
        <v>164</v>
      </c>
      <c r="B73" s="30" t="s">
        <v>41</v>
      </c>
      <c r="C73" s="30">
        <v>20</v>
      </c>
      <c r="D73" s="30" t="s">
        <v>39</v>
      </c>
      <c r="E73" s="31" t="s">
        <v>165</v>
      </c>
      <c r="F73" s="25">
        <f t="shared" ref="F73:X73" si="97">SUM(F74:F79)</f>
        <v>7754408153</v>
      </c>
      <c r="G73" s="25">
        <f t="shared" si="97"/>
        <v>0</v>
      </c>
      <c r="H73" s="25">
        <f t="shared" si="97"/>
        <v>0</v>
      </c>
      <c r="I73" s="25">
        <f t="shared" si="97"/>
        <v>0</v>
      </c>
      <c r="J73" s="25">
        <f t="shared" si="97"/>
        <v>0</v>
      </c>
      <c r="K73" s="25">
        <f t="shared" si="97"/>
        <v>0</v>
      </c>
      <c r="L73" s="25">
        <f t="shared" si="1"/>
        <v>0</v>
      </c>
      <c r="M73" s="25">
        <f t="shared" si="97"/>
        <v>7754408153</v>
      </c>
      <c r="N73" s="33">
        <f t="shared" ref="N73:N136" si="98">M73/$M$322</f>
        <v>9.3495527591772531E-4</v>
      </c>
      <c r="O73" s="25">
        <f t="shared" si="97"/>
        <v>0</v>
      </c>
      <c r="P73" s="25">
        <f t="shared" si="97"/>
        <v>3094831125</v>
      </c>
      <c r="Q73" s="25">
        <f t="shared" si="97"/>
        <v>4659577028</v>
      </c>
      <c r="R73" s="25">
        <f t="shared" si="97"/>
        <v>2749827282</v>
      </c>
      <c r="S73" s="25">
        <f t="shared" si="97"/>
        <v>5004580871</v>
      </c>
      <c r="T73" s="25">
        <f t="shared" si="97"/>
        <v>345003843</v>
      </c>
      <c r="U73" s="25">
        <f t="shared" si="97"/>
        <v>102150000</v>
      </c>
      <c r="V73" s="25">
        <f t="shared" si="97"/>
        <v>2647677282</v>
      </c>
      <c r="W73" s="25">
        <f t="shared" si="97"/>
        <v>0</v>
      </c>
      <c r="X73" s="25">
        <f t="shared" si="97"/>
        <v>102150000</v>
      </c>
      <c r="Y73" s="34">
        <f t="shared" si="4"/>
        <v>0.35461472078125728</v>
      </c>
      <c r="Z73" s="34">
        <f t="shared" si="5"/>
        <v>1.317315235212123E-2</v>
      </c>
      <c r="AA73" s="34">
        <f t="shared" si="6"/>
        <v>0</v>
      </c>
      <c r="AB73" s="34">
        <f t="shared" si="91"/>
        <v>3.7147787669669356E-2</v>
      </c>
      <c r="AC73" s="35">
        <f t="shared" si="96"/>
        <v>0</v>
      </c>
    </row>
    <row r="74" spans="1:29" ht="42" customHeight="1" x14ac:dyDescent="0.25">
      <c r="A74" s="36" t="s">
        <v>166</v>
      </c>
      <c r="B74" s="37" t="s">
        <v>41</v>
      </c>
      <c r="C74" s="37">
        <v>20</v>
      </c>
      <c r="D74" s="37" t="s">
        <v>39</v>
      </c>
      <c r="E74" s="38" t="s">
        <v>167</v>
      </c>
      <c r="F74" s="39">
        <v>1720717600</v>
      </c>
      <c r="G74" s="39">
        <v>0</v>
      </c>
      <c r="H74" s="39">
        <v>0</v>
      </c>
      <c r="I74" s="39">
        <v>0</v>
      </c>
      <c r="J74" s="39">
        <v>0</v>
      </c>
      <c r="K74" s="39">
        <v>0</v>
      </c>
      <c r="L74" s="39">
        <f t="shared" ref="L74:L137" si="99">+G74-H74-I74+J74-K74</f>
        <v>0</v>
      </c>
      <c r="M74" s="40">
        <f t="shared" ref="M74:M79" si="100">+F74+L74</f>
        <v>1720717600</v>
      </c>
      <c r="N74" s="41">
        <f t="shared" si="98"/>
        <v>2.0746831566533948E-4</v>
      </c>
      <c r="O74" s="39">
        <v>0</v>
      </c>
      <c r="P74" s="39">
        <v>361980000</v>
      </c>
      <c r="Q74" s="39">
        <f t="shared" ref="Q74:Q79" si="101">M74-P74</f>
        <v>1358737600</v>
      </c>
      <c r="R74" s="39">
        <v>361980000</v>
      </c>
      <c r="S74" s="39">
        <f t="shared" ref="S74:S79" si="102">+M74-R74</f>
        <v>1358737600</v>
      </c>
      <c r="T74" s="39">
        <f t="shared" ref="T74:T79" si="103">P74-R74</f>
        <v>0</v>
      </c>
      <c r="U74" s="39">
        <v>15750000</v>
      </c>
      <c r="V74" s="39">
        <f t="shared" ref="V74:V79" si="104">+R74-U74</f>
        <v>346230000</v>
      </c>
      <c r="W74" s="39">
        <v>0</v>
      </c>
      <c r="X74" s="42">
        <f t="shared" ref="X74:X79" si="105">+U74-W74</f>
        <v>15750000</v>
      </c>
      <c r="Y74" s="43">
        <f t="shared" ref="Y74:Y137" si="106">+R74/M74</f>
        <v>0.21036572183605259</v>
      </c>
      <c r="Z74" s="43">
        <f t="shared" ref="Z74:Z137" si="107">+U74/M74</f>
        <v>9.1531579615388367E-3</v>
      </c>
      <c r="AA74" s="43">
        <f t="shared" ref="AA74:AA137" si="108">+W74/M74</f>
        <v>0</v>
      </c>
      <c r="AB74" s="43">
        <f t="shared" si="91"/>
        <v>4.3510691198408752E-2</v>
      </c>
      <c r="AC74" s="44">
        <f t="shared" si="92"/>
        <v>0</v>
      </c>
    </row>
    <row r="75" spans="1:29" ht="72.75" customHeight="1" x14ac:dyDescent="0.25">
      <c r="A75" s="36" t="s">
        <v>168</v>
      </c>
      <c r="B75" s="37" t="s">
        <v>41</v>
      </c>
      <c r="C75" s="37">
        <v>20</v>
      </c>
      <c r="D75" s="37" t="s">
        <v>39</v>
      </c>
      <c r="E75" s="38" t="s">
        <v>169</v>
      </c>
      <c r="F75" s="39">
        <v>3542083927</v>
      </c>
      <c r="G75" s="39">
        <v>0</v>
      </c>
      <c r="H75" s="39">
        <v>0</v>
      </c>
      <c r="I75" s="39">
        <v>0</v>
      </c>
      <c r="J75" s="39">
        <v>0</v>
      </c>
      <c r="K75" s="39">
        <v>0</v>
      </c>
      <c r="L75" s="39">
        <f t="shared" si="99"/>
        <v>0</v>
      </c>
      <c r="M75" s="40">
        <f t="shared" si="100"/>
        <v>3542083927</v>
      </c>
      <c r="N75" s="41">
        <f t="shared" si="98"/>
        <v>4.2707192992037812E-4</v>
      </c>
      <c r="O75" s="39">
        <v>0</v>
      </c>
      <c r="P75" s="39">
        <v>1052008233</v>
      </c>
      <c r="Q75" s="39">
        <f t="shared" si="101"/>
        <v>2490075694</v>
      </c>
      <c r="R75" s="39">
        <v>976173333</v>
      </c>
      <c r="S75" s="39">
        <f t="shared" si="102"/>
        <v>2565910594</v>
      </c>
      <c r="T75" s="39">
        <f t="shared" si="103"/>
        <v>75834900</v>
      </c>
      <c r="U75" s="39">
        <v>83500000</v>
      </c>
      <c r="V75" s="39">
        <f t="shared" si="104"/>
        <v>892673333</v>
      </c>
      <c r="W75" s="39">
        <v>0</v>
      </c>
      <c r="X75" s="42">
        <f t="shared" si="105"/>
        <v>83500000</v>
      </c>
      <c r="Y75" s="43">
        <f t="shared" si="106"/>
        <v>0.27559294277557644</v>
      </c>
      <c r="Z75" s="43">
        <f t="shared" si="107"/>
        <v>2.3573693261051857E-2</v>
      </c>
      <c r="AA75" s="43">
        <f t="shared" si="108"/>
        <v>0</v>
      </c>
      <c r="AB75" s="43">
        <f t="shared" si="91"/>
        <v>8.5538087527330553E-2</v>
      </c>
      <c r="AC75" s="44">
        <f t="shared" si="92"/>
        <v>0</v>
      </c>
    </row>
    <row r="76" spans="1:29" ht="72.75" customHeight="1" x14ac:dyDescent="0.25">
      <c r="A76" s="36" t="s">
        <v>170</v>
      </c>
      <c r="B76" s="37" t="s">
        <v>41</v>
      </c>
      <c r="C76" s="37">
        <v>20</v>
      </c>
      <c r="D76" s="37" t="s">
        <v>39</v>
      </c>
      <c r="E76" s="38" t="s">
        <v>171</v>
      </c>
      <c r="F76" s="39">
        <v>95273523</v>
      </c>
      <c r="G76" s="39">
        <v>0</v>
      </c>
      <c r="H76" s="39">
        <v>0</v>
      </c>
      <c r="I76" s="39">
        <v>0</v>
      </c>
      <c r="J76" s="39">
        <v>0</v>
      </c>
      <c r="K76" s="39">
        <v>0</v>
      </c>
      <c r="L76" s="39">
        <f t="shared" si="99"/>
        <v>0</v>
      </c>
      <c r="M76" s="40">
        <f t="shared" si="100"/>
        <v>95273523</v>
      </c>
      <c r="N76" s="46">
        <f t="shared" si="98"/>
        <v>1.1487205886842199E-5</v>
      </c>
      <c r="O76" s="39">
        <v>0</v>
      </c>
      <c r="P76" s="39">
        <v>76730943</v>
      </c>
      <c r="Q76" s="39">
        <f t="shared" si="101"/>
        <v>18542580</v>
      </c>
      <c r="R76" s="39">
        <v>0</v>
      </c>
      <c r="S76" s="39">
        <f t="shared" si="102"/>
        <v>95273523</v>
      </c>
      <c r="T76" s="39">
        <f t="shared" si="103"/>
        <v>76730943</v>
      </c>
      <c r="U76" s="39">
        <v>0</v>
      </c>
      <c r="V76" s="39">
        <f t="shared" si="104"/>
        <v>0</v>
      </c>
      <c r="W76" s="39">
        <v>0</v>
      </c>
      <c r="X76" s="42">
        <f t="shared" si="105"/>
        <v>0</v>
      </c>
      <c r="Y76" s="43">
        <f t="shared" si="106"/>
        <v>0</v>
      </c>
      <c r="Z76" s="43">
        <f t="shared" si="107"/>
        <v>0</v>
      </c>
      <c r="AA76" s="43">
        <f t="shared" si="108"/>
        <v>0</v>
      </c>
      <c r="AB76" s="43" t="s">
        <v>545</v>
      </c>
      <c r="AC76" s="44" t="s">
        <v>545</v>
      </c>
    </row>
    <row r="77" spans="1:29" ht="42" customHeight="1" x14ac:dyDescent="0.25">
      <c r="A77" s="36" t="s">
        <v>172</v>
      </c>
      <c r="B77" s="37" t="s">
        <v>41</v>
      </c>
      <c r="C77" s="37">
        <v>20</v>
      </c>
      <c r="D77" s="37" t="s">
        <v>39</v>
      </c>
      <c r="E77" s="38" t="s">
        <v>173</v>
      </c>
      <c r="F77" s="39">
        <v>1714116885</v>
      </c>
      <c r="G77" s="39">
        <v>0</v>
      </c>
      <c r="H77" s="39">
        <v>0</v>
      </c>
      <c r="I77" s="39">
        <v>0</v>
      </c>
      <c r="J77" s="39">
        <v>0</v>
      </c>
      <c r="K77" s="39">
        <v>0</v>
      </c>
      <c r="L77" s="39">
        <f t="shared" si="99"/>
        <v>0</v>
      </c>
      <c r="M77" s="40">
        <f t="shared" si="100"/>
        <v>1714116885</v>
      </c>
      <c r="N77" s="41">
        <f t="shared" si="98"/>
        <v>2.066724621079417E-4</v>
      </c>
      <c r="O77" s="39">
        <v>0</v>
      </c>
      <c r="P77" s="39">
        <v>989859016</v>
      </c>
      <c r="Q77" s="39">
        <f t="shared" si="101"/>
        <v>724257869</v>
      </c>
      <c r="R77" s="39">
        <v>983421016</v>
      </c>
      <c r="S77" s="39">
        <f t="shared" si="102"/>
        <v>730695869</v>
      </c>
      <c r="T77" s="39">
        <f t="shared" si="103"/>
        <v>6438000</v>
      </c>
      <c r="U77" s="39">
        <v>2900000</v>
      </c>
      <c r="V77" s="39">
        <f t="shared" si="104"/>
        <v>980521016</v>
      </c>
      <c r="W77" s="39">
        <v>0</v>
      </c>
      <c r="X77" s="42">
        <f t="shared" si="105"/>
        <v>2900000</v>
      </c>
      <c r="Y77" s="43">
        <f t="shared" si="106"/>
        <v>0.57371876130839239</v>
      </c>
      <c r="Z77" s="43">
        <f t="shared" si="107"/>
        <v>1.6918332847529239E-3</v>
      </c>
      <c r="AA77" s="43">
        <f t="shared" si="108"/>
        <v>0</v>
      </c>
      <c r="AB77" s="43">
        <f t="shared" ref="AB77:AB79" si="109">+U77/R77</f>
        <v>2.9488895933865215E-3</v>
      </c>
      <c r="AC77" s="44">
        <f t="shared" ref="AC77" si="110">+W77/U77</f>
        <v>0</v>
      </c>
    </row>
    <row r="78" spans="1:29" ht="66" customHeight="1" x14ac:dyDescent="0.25">
      <c r="A78" s="36" t="s">
        <v>174</v>
      </c>
      <c r="B78" s="37" t="s">
        <v>41</v>
      </c>
      <c r="C78" s="37">
        <v>20</v>
      </c>
      <c r="D78" s="37" t="s">
        <v>39</v>
      </c>
      <c r="E78" s="38" t="s">
        <v>175</v>
      </c>
      <c r="F78" s="39">
        <v>297120942</v>
      </c>
      <c r="G78" s="39">
        <v>0</v>
      </c>
      <c r="H78" s="39">
        <v>0</v>
      </c>
      <c r="I78" s="39">
        <v>0</v>
      </c>
      <c r="J78" s="39">
        <v>0</v>
      </c>
      <c r="K78" s="39">
        <v>0</v>
      </c>
      <c r="L78" s="39">
        <f t="shared" si="99"/>
        <v>0</v>
      </c>
      <c r="M78" s="40">
        <f t="shared" si="100"/>
        <v>297120942</v>
      </c>
      <c r="N78" s="46">
        <f t="shared" si="98"/>
        <v>3.582411279203457E-5</v>
      </c>
      <c r="O78" s="39">
        <v>0</v>
      </c>
      <c r="P78" s="39">
        <v>235157657</v>
      </c>
      <c r="Q78" s="39">
        <f t="shared" si="101"/>
        <v>61963285</v>
      </c>
      <c r="R78" s="39">
        <v>49157657</v>
      </c>
      <c r="S78" s="39">
        <f t="shared" si="102"/>
        <v>247963285</v>
      </c>
      <c r="T78" s="39">
        <f t="shared" si="103"/>
        <v>186000000</v>
      </c>
      <c r="U78" s="39">
        <v>0</v>
      </c>
      <c r="V78" s="39">
        <f t="shared" si="104"/>
        <v>49157657</v>
      </c>
      <c r="W78" s="39">
        <v>0</v>
      </c>
      <c r="X78" s="42">
        <f t="shared" si="105"/>
        <v>0</v>
      </c>
      <c r="Y78" s="43">
        <f t="shared" si="106"/>
        <v>0.16544662476197991</v>
      </c>
      <c r="Z78" s="43">
        <f t="shared" si="107"/>
        <v>0</v>
      </c>
      <c r="AA78" s="43">
        <f t="shared" si="108"/>
        <v>0</v>
      </c>
      <c r="AB78" s="43">
        <f t="shared" si="109"/>
        <v>0</v>
      </c>
      <c r="AC78" s="44" t="s">
        <v>545</v>
      </c>
    </row>
    <row r="79" spans="1:29" ht="82.5" customHeight="1" x14ac:dyDescent="0.25">
      <c r="A79" s="36" t="s">
        <v>176</v>
      </c>
      <c r="B79" s="37" t="s">
        <v>41</v>
      </c>
      <c r="C79" s="37">
        <v>20</v>
      </c>
      <c r="D79" s="37" t="s">
        <v>39</v>
      </c>
      <c r="E79" s="38" t="s">
        <v>177</v>
      </c>
      <c r="F79" s="39">
        <v>385095276</v>
      </c>
      <c r="G79" s="39">
        <v>0</v>
      </c>
      <c r="H79" s="39">
        <v>0</v>
      </c>
      <c r="I79" s="39">
        <v>0</v>
      </c>
      <c r="J79" s="39">
        <v>0</v>
      </c>
      <c r="K79" s="39">
        <v>0</v>
      </c>
      <c r="L79" s="39">
        <f t="shared" si="99"/>
        <v>0</v>
      </c>
      <c r="M79" s="40">
        <f t="shared" si="100"/>
        <v>385095276</v>
      </c>
      <c r="N79" s="46">
        <f t="shared" si="98"/>
        <v>4.6431249545189183E-5</v>
      </c>
      <c r="O79" s="39">
        <v>0</v>
      </c>
      <c r="P79" s="39">
        <v>379095276</v>
      </c>
      <c r="Q79" s="39">
        <f t="shared" si="101"/>
        <v>6000000</v>
      </c>
      <c r="R79" s="39">
        <v>379095276</v>
      </c>
      <c r="S79" s="39">
        <f t="shared" si="102"/>
        <v>6000000</v>
      </c>
      <c r="T79" s="39">
        <f t="shared" si="103"/>
        <v>0</v>
      </c>
      <c r="U79" s="39">
        <v>0</v>
      </c>
      <c r="V79" s="39">
        <f t="shared" si="104"/>
        <v>379095276</v>
      </c>
      <c r="W79" s="39">
        <v>0</v>
      </c>
      <c r="X79" s="42">
        <f t="shared" si="105"/>
        <v>0</v>
      </c>
      <c r="Y79" s="43">
        <f t="shared" si="106"/>
        <v>0.98441944013875671</v>
      </c>
      <c r="Z79" s="43">
        <f t="shared" si="107"/>
        <v>0</v>
      </c>
      <c r="AA79" s="43">
        <f t="shared" si="108"/>
        <v>0</v>
      </c>
      <c r="AB79" s="43">
        <f t="shared" si="109"/>
        <v>0</v>
      </c>
      <c r="AC79" s="44" t="s">
        <v>545</v>
      </c>
    </row>
    <row r="80" spans="1:29" ht="42" customHeight="1" x14ac:dyDescent="0.25">
      <c r="A80" s="29" t="s">
        <v>178</v>
      </c>
      <c r="B80" s="30" t="s">
        <v>41</v>
      </c>
      <c r="C80" s="30">
        <v>20</v>
      </c>
      <c r="D80" s="30" t="s">
        <v>39</v>
      </c>
      <c r="E80" s="31" t="s">
        <v>179</v>
      </c>
      <c r="F80" s="25">
        <f>SUM(F81:F85)</f>
        <v>848832800</v>
      </c>
      <c r="G80" s="25">
        <f t="shared" ref="G80:X80" si="111">SUM(G81:G85)</f>
        <v>0</v>
      </c>
      <c r="H80" s="25">
        <f t="shared" si="111"/>
        <v>0</v>
      </c>
      <c r="I80" s="25">
        <f t="shared" si="111"/>
        <v>0</v>
      </c>
      <c r="J80" s="25">
        <f t="shared" si="111"/>
        <v>0</v>
      </c>
      <c r="K80" s="25">
        <f t="shared" si="111"/>
        <v>0</v>
      </c>
      <c r="L80" s="25">
        <f t="shared" si="99"/>
        <v>0</v>
      </c>
      <c r="M80" s="25">
        <f>SUM(M81:M85)</f>
        <v>848832800</v>
      </c>
      <c r="N80" s="33">
        <f t="shared" si="98"/>
        <v>1.0234445867090217E-4</v>
      </c>
      <c r="O80" s="25">
        <f t="shared" si="111"/>
        <v>0</v>
      </c>
      <c r="P80" s="25">
        <f t="shared" si="111"/>
        <v>542832800</v>
      </c>
      <c r="Q80" s="25">
        <f t="shared" si="111"/>
        <v>306000000</v>
      </c>
      <c r="R80" s="25">
        <f t="shared" si="111"/>
        <v>538943470</v>
      </c>
      <c r="S80" s="25">
        <f t="shared" si="111"/>
        <v>309889330</v>
      </c>
      <c r="T80" s="25">
        <f t="shared" si="111"/>
        <v>3889330</v>
      </c>
      <c r="U80" s="25">
        <f t="shared" si="111"/>
        <v>47330</v>
      </c>
      <c r="V80" s="25">
        <f t="shared" si="111"/>
        <v>538896140</v>
      </c>
      <c r="W80" s="25">
        <f t="shared" si="111"/>
        <v>0</v>
      </c>
      <c r="X80" s="25">
        <f t="shared" si="111"/>
        <v>47330</v>
      </c>
      <c r="Y80" s="65">
        <f t="shared" si="106"/>
        <v>0.63492300250414446</v>
      </c>
      <c r="Z80" s="34">
        <f t="shared" si="107"/>
        <v>5.5758919777840816E-5</v>
      </c>
      <c r="AA80" s="34">
        <f t="shared" si="108"/>
        <v>0</v>
      </c>
      <c r="AB80" s="34">
        <f t="shared" si="91"/>
        <v>8.7819971174342274E-5</v>
      </c>
      <c r="AC80" s="35">
        <f t="shared" si="92"/>
        <v>0</v>
      </c>
    </row>
    <row r="81" spans="1:29" ht="42" customHeight="1" x14ac:dyDescent="0.25">
      <c r="A81" s="36" t="s">
        <v>180</v>
      </c>
      <c r="B81" s="37" t="s">
        <v>41</v>
      </c>
      <c r="C81" s="37">
        <v>20</v>
      </c>
      <c r="D81" s="37" t="s">
        <v>39</v>
      </c>
      <c r="E81" s="38" t="s">
        <v>181</v>
      </c>
      <c r="F81" s="39">
        <v>284080000</v>
      </c>
      <c r="G81" s="39">
        <v>0</v>
      </c>
      <c r="H81" s="39">
        <v>0</v>
      </c>
      <c r="I81" s="39">
        <v>0</v>
      </c>
      <c r="J81" s="39">
        <v>0</v>
      </c>
      <c r="K81" s="39">
        <v>0</v>
      </c>
      <c r="L81" s="39">
        <f t="shared" si="99"/>
        <v>0</v>
      </c>
      <c r="M81" s="40">
        <f t="shared" ref="M81:M85" si="112">+F81+L81</f>
        <v>284080000</v>
      </c>
      <c r="N81" s="46">
        <f t="shared" si="98"/>
        <v>3.4251755845473797E-5</v>
      </c>
      <c r="O81" s="39">
        <v>0</v>
      </c>
      <c r="P81" s="39">
        <v>178080000</v>
      </c>
      <c r="Q81" s="39">
        <f t="shared" ref="Q81:Q86" si="113">M81-P81</f>
        <v>106000000</v>
      </c>
      <c r="R81" s="39">
        <v>178080000</v>
      </c>
      <c r="S81" s="39">
        <f t="shared" ref="S81:S86" si="114">+M81-R81</f>
        <v>106000000</v>
      </c>
      <c r="T81" s="39">
        <f t="shared" ref="T81:T86" si="115">P81-R81</f>
        <v>0</v>
      </c>
      <c r="U81" s="39">
        <v>0</v>
      </c>
      <c r="V81" s="39">
        <f t="shared" ref="V81:V86" si="116">+R81-U81</f>
        <v>178080000</v>
      </c>
      <c r="W81" s="39">
        <v>0</v>
      </c>
      <c r="X81" s="42">
        <f t="shared" ref="X81:X86" si="117">+U81-W81</f>
        <v>0</v>
      </c>
      <c r="Y81" s="43">
        <f t="shared" si="106"/>
        <v>0.62686567164179108</v>
      </c>
      <c r="Z81" s="43">
        <f t="shared" si="107"/>
        <v>0</v>
      </c>
      <c r="AA81" s="43">
        <f t="shared" si="108"/>
        <v>0</v>
      </c>
      <c r="AB81" s="43">
        <f t="shared" si="91"/>
        <v>0</v>
      </c>
      <c r="AC81" s="44" t="s">
        <v>545</v>
      </c>
    </row>
    <row r="82" spans="1:29" ht="42" customHeight="1" x14ac:dyDescent="0.25">
      <c r="A82" s="36" t="s">
        <v>182</v>
      </c>
      <c r="B82" s="37" t="s">
        <v>41</v>
      </c>
      <c r="C82" s="37">
        <v>20</v>
      </c>
      <c r="D82" s="37" t="s">
        <v>39</v>
      </c>
      <c r="E82" s="38" t="s">
        <v>183</v>
      </c>
      <c r="F82" s="39">
        <v>17139140</v>
      </c>
      <c r="G82" s="39">
        <v>0</v>
      </c>
      <c r="H82" s="39">
        <v>0</v>
      </c>
      <c r="I82" s="39">
        <v>0</v>
      </c>
      <c r="J82" s="39">
        <v>0</v>
      </c>
      <c r="K82" s="39">
        <v>0</v>
      </c>
      <c r="L82" s="39">
        <f t="shared" si="99"/>
        <v>0</v>
      </c>
      <c r="M82" s="40">
        <f t="shared" si="112"/>
        <v>17139140</v>
      </c>
      <c r="N82" s="46">
        <f t="shared" si="98"/>
        <v>2.066480000990544E-6</v>
      </c>
      <c r="O82" s="39">
        <v>0</v>
      </c>
      <c r="P82" s="39">
        <v>17139140</v>
      </c>
      <c r="Q82" s="39">
        <f t="shared" si="113"/>
        <v>0</v>
      </c>
      <c r="R82" s="39">
        <v>17139140</v>
      </c>
      <c r="S82" s="39">
        <f t="shared" si="114"/>
        <v>0</v>
      </c>
      <c r="T82" s="39">
        <f t="shared" si="115"/>
        <v>0</v>
      </c>
      <c r="U82" s="39">
        <v>0</v>
      </c>
      <c r="V82" s="39">
        <f t="shared" si="116"/>
        <v>17139140</v>
      </c>
      <c r="W82" s="39">
        <v>0</v>
      </c>
      <c r="X82" s="42">
        <f t="shared" si="117"/>
        <v>0</v>
      </c>
      <c r="Y82" s="43">
        <f t="shared" si="106"/>
        <v>1</v>
      </c>
      <c r="Z82" s="43">
        <f t="shared" si="107"/>
        <v>0</v>
      </c>
      <c r="AA82" s="43">
        <f t="shared" si="108"/>
        <v>0</v>
      </c>
      <c r="AB82" s="43">
        <f t="shared" si="91"/>
        <v>0</v>
      </c>
      <c r="AC82" s="44" t="s">
        <v>545</v>
      </c>
    </row>
    <row r="83" spans="1:29" ht="68.25" customHeight="1" x14ac:dyDescent="0.25">
      <c r="A83" s="36" t="s">
        <v>184</v>
      </c>
      <c r="B83" s="37" t="s">
        <v>41</v>
      </c>
      <c r="C83" s="37">
        <v>20</v>
      </c>
      <c r="D83" s="37" t="s">
        <v>39</v>
      </c>
      <c r="E83" s="38" t="s">
        <v>185</v>
      </c>
      <c r="F83" s="39">
        <v>3936660</v>
      </c>
      <c r="G83" s="39">
        <v>0</v>
      </c>
      <c r="H83" s="39">
        <v>0</v>
      </c>
      <c r="I83" s="39">
        <v>0</v>
      </c>
      <c r="J83" s="39">
        <v>0</v>
      </c>
      <c r="K83" s="39">
        <v>0</v>
      </c>
      <c r="L83" s="39">
        <f t="shared" si="99"/>
        <v>0</v>
      </c>
      <c r="M83" s="40">
        <f t="shared" si="112"/>
        <v>3936660</v>
      </c>
      <c r="N83" s="46">
        <f t="shared" si="98"/>
        <v>4.7464628684399772E-7</v>
      </c>
      <c r="O83" s="39">
        <v>0</v>
      </c>
      <c r="P83" s="39">
        <v>3936660</v>
      </c>
      <c r="Q83" s="39">
        <f t="shared" si="113"/>
        <v>0</v>
      </c>
      <c r="R83" s="39">
        <v>47330</v>
      </c>
      <c r="S83" s="39">
        <f t="shared" si="114"/>
        <v>3889330</v>
      </c>
      <c r="T83" s="39">
        <f t="shared" si="115"/>
        <v>3889330</v>
      </c>
      <c r="U83" s="39">
        <v>47330</v>
      </c>
      <c r="V83" s="39">
        <f t="shared" si="116"/>
        <v>0</v>
      </c>
      <c r="W83" s="39">
        <v>0</v>
      </c>
      <c r="X83" s="42">
        <f t="shared" si="117"/>
        <v>47330</v>
      </c>
      <c r="Y83" s="43">
        <f t="shared" si="106"/>
        <v>1.2022882341883728E-2</v>
      </c>
      <c r="Z83" s="43">
        <f t="shared" si="107"/>
        <v>1.2022882341883728E-2</v>
      </c>
      <c r="AA83" s="43">
        <f>+W83/M83</f>
        <v>0</v>
      </c>
      <c r="AB83" s="43">
        <f t="shared" si="91"/>
        <v>1</v>
      </c>
      <c r="AC83" s="44">
        <f t="shared" si="92"/>
        <v>0</v>
      </c>
    </row>
    <row r="84" spans="1:29" ht="42" customHeight="1" x14ac:dyDescent="0.25">
      <c r="A84" s="36" t="s">
        <v>186</v>
      </c>
      <c r="B84" s="37" t="s">
        <v>41</v>
      </c>
      <c r="C84" s="37">
        <v>20</v>
      </c>
      <c r="D84" s="37" t="s">
        <v>39</v>
      </c>
      <c r="E84" s="38" t="s">
        <v>187</v>
      </c>
      <c r="F84" s="39">
        <v>389022350</v>
      </c>
      <c r="G84" s="39">
        <v>0</v>
      </c>
      <c r="H84" s="39">
        <v>0</v>
      </c>
      <c r="I84" s="39">
        <v>0</v>
      </c>
      <c r="J84" s="39">
        <v>0</v>
      </c>
      <c r="K84" s="39">
        <v>0</v>
      </c>
      <c r="L84" s="39">
        <f t="shared" si="99"/>
        <v>0</v>
      </c>
      <c r="M84" s="40">
        <f t="shared" si="112"/>
        <v>389022350</v>
      </c>
      <c r="N84" s="46">
        <f t="shared" si="98"/>
        <v>4.6904740040243777E-5</v>
      </c>
      <c r="O84" s="39">
        <v>0</v>
      </c>
      <c r="P84" s="39">
        <v>189022350</v>
      </c>
      <c r="Q84" s="39">
        <f t="shared" si="113"/>
        <v>200000000</v>
      </c>
      <c r="R84" s="39">
        <v>189022350</v>
      </c>
      <c r="S84" s="39">
        <f t="shared" si="114"/>
        <v>200000000</v>
      </c>
      <c r="T84" s="39">
        <f t="shared" si="115"/>
        <v>0</v>
      </c>
      <c r="U84" s="39">
        <v>0</v>
      </c>
      <c r="V84" s="39">
        <f t="shared" si="116"/>
        <v>189022350</v>
      </c>
      <c r="W84" s="39">
        <v>0</v>
      </c>
      <c r="X84" s="42">
        <f t="shared" si="117"/>
        <v>0</v>
      </c>
      <c r="Y84" s="43">
        <f t="shared" si="106"/>
        <v>0.48589072067453193</v>
      </c>
      <c r="Z84" s="43">
        <f t="shared" si="107"/>
        <v>0</v>
      </c>
      <c r="AA84" s="43">
        <f t="shared" si="108"/>
        <v>0</v>
      </c>
      <c r="AB84" s="43">
        <f t="shared" si="91"/>
        <v>0</v>
      </c>
      <c r="AC84" s="44" t="s">
        <v>545</v>
      </c>
    </row>
    <row r="85" spans="1:29" ht="42" customHeight="1" x14ac:dyDescent="0.25">
      <c r="A85" s="36" t="s">
        <v>188</v>
      </c>
      <c r="B85" s="37" t="s">
        <v>41</v>
      </c>
      <c r="C85" s="37">
        <v>20</v>
      </c>
      <c r="D85" s="37" t="s">
        <v>39</v>
      </c>
      <c r="E85" s="38" t="s">
        <v>189</v>
      </c>
      <c r="F85" s="39">
        <v>154654650</v>
      </c>
      <c r="G85" s="39">
        <v>0</v>
      </c>
      <c r="H85" s="39">
        <v>0</v>
      </c>
      <c r="I85" s="39">
        <v>0</v>
      </c>
      <c r="J85" s="39">
        <v>0</v>
      </c>
      <c r="K85" s="39">
        <v>0</v>
      </c>
      <c r="L85" s="39">
        <f t="shared" si="99"/>
        <v>0</v>
      </c>
      <c r="M85" s="40">
        <f t="shared" si="112"/>
        <v>154654650</v>
      </c>
      <c r="N85" s="46">
        <f t="shared" si="98"/>
        <v>1.8646836497350056E-5</v>
      </c>
      <c r="O85" s="39">
        <v>0</v>
      </c>
      <c r="P85" s="39">
        <v>154654650</v>
      </c>
      <c r="Q85" s="39">
        <f t="shared" si="113"/>
        <v>0</v>
      </c>
      <c r="R85" s="39">
        <v>154654650</v>
      </c>
      <c r="S85" s="39">
        <f t="shared" si="114"/>
        <v>0</v>
      </c>
      <c r="T85" s="39">
        <f t="shared" si="115"/>
        <v>0</v>
      </c>
      <c r="U85" s="39">
        <v>0</v>
      </c>
      <c r="V85" s="39">
        <f t="shared" si="116"/>
        <v>154654650</v>
      </c>
      <c r="W85" s="39">
        <v>0</v>
      </c>
      <c r="X85" s="42">
        <f t="shared" si="117"/>
        <v>0</v>
      </c>
      <c r="Y85" s="43">
        <f t="shared" si="106"/>
        <v>1</v>
      </c>
      <c r="Z85" s="43">
        <f t="shared" si="107"/>
        <v>0</v>
      </c>
      <c r="AA85" s="43">
        <f t="shared" si="108"/>
        <v>0</v>
      </c>
      <c r="AB85" s="43">
        <f t="shared" si="91"/>
        <v>0</v>
      </c>
      <c r="AC85" s="44" t="s">
        <v>545</v>
      </c>
    </row>
    <row r="86" spans="1:29" ht="42" customHeight="1" x14ac:dyDescent="0.25">
      <c r="A86" s="29" t="s">
        <v>190</v>
      </c>
      <c r="B86" s="30" t="s">
        <v>41</v>
      </c>
      <c r="C86" s="30">
        <v>20</v>
      </c>
      <c r="D86" s="30" t="s">
        <v>39</v>
      </c>
      <c r="E86" s="31" t="s">
        <v>191</v>
      </c>
      <c r="F86" s="25">
        <v>24500000</v>
      </c>
      <c r="G86" s="25">
        <v>0</v>
      </c>
      <c r="H86" s="25">
        <v>0</v>
      </c>
      <c r="I86" s="25">
        <v>0</v>
      </c>
      <c r="J86" s="25">
        <v>0</v>
      </c>
      <c r="K86" s="25">
        <v>0</v>
      </c>
      <c r="L86" s="25">
        <f t="shared" si="99"/>
        <v>0</v>
      </c>
      <c r="M86" s="47">
        <f>+F86+L86</f>
        <v>24500000</v>
      </c>
      <c r="N86" s="63">
        <f t="shared" si="98"/>
        <v>2.953984857132174E-6</v>
      </c>
      <c r="O86" s="66">
        <f t="shared" ref="O86:X87" si="118">+O96</f>
        <v>0</v>
      </c>
      <c r="P86" s="66">
        <v>0</v>
      </c>
      <c r="Q86" s="25">
        <f t="shared" si="113"/>
        <v>24500000</v>
      </c>
      <c r="R86" s="66">
        <v>0</v>
      </c>
      <c r="S86" s="25">
        <f t="shared" si="114"/>
        <v>24500000</v>
      </c>
      <c r="T86" s="25">
        <f t="shared" si="115"/>
        <v>0</v>
      </c>
      <c r="U86" s="66">
        <v>0</v>
      </c>
      <c r="V86" s="25">
        <f t="shared" si="116"/>
        <v>0</v>
      </c>
      <c r="W86" s="66">
        <v>0</v>
      </c>
      <c r="X86" s="49">
        <f t="shared" si="117"/>
        <v>0</v>
      </c>
      <c r="Y86" s="34">
        <f t="shared" si="106"/>
        <v>0</v>
      </c>
      <c r="Z86" s="34">
        <f t="shared" si="107"/>
        <v>0</v>
      </c>
      <c r="AA86" s="34">
        <f t="shared" si="108"/>
        <v>0</v>
      </c>
      <c r="AB86" s="34" t="s">
        <v>545</v>
      </c>
      <c r="AC86" s="35" t="s">
        <v>545</v>
      </c>
    </row>
    <row r="87" spans="1:29" s="50" customFormat="1" ht="32.25" customHeight="1" x14ac:dyDescent="0.25">
      <c r="A87" s="285" t="s">
        <v>192</v>
      </c>
      <c r="B87" s="52" t="s">
        <v>38</v>
      </c>
      <c r="C87" s="52">
        <v>10</v>
      </c>
      <c r="D87" s="287" t="s">
        <v>39</v>
      </c>
      <c r="E87" s="289" t="s">
        <v>193</v>
      </c>
      <c r="F87" s="66">
        <f t="shared" ref="F87:K87" si="119">+F97</f>
        <v>10647256000</v>
      </c>
      <c r="G87" s="66">
        <f t="shared" si="119"/>
        <v>0</v>
      </c>
      <c r="H87" s="66">
        <f t="shared" si="119"/>
        <v>0</v>
      </c>
      <c r="I87" s="66">
        <f t="shared" si="119"/>
        <v>5000000000</v>
      </c>
      <c r="J87" s="66">
        <f t="shared" si="119"/>
        <v>0</v>
      </c>
      <c r="K87" s="66">
        <f t="shared" si="119"/>
        <v>0</v>
      </c>
      <c r="L87" s="25">
        <f t="shared" si="99"/>
        <v>-5000000000</v>
      </c>
      <c r="M87" s="66">
        <f t="shared" ref="M87" si="120">+M97</f>
        <v>5647256000</v>
      </c>
      <c r="N87" s="55">
        <f t="shared" si="98"/>
        <v>6.8089423299382901E-4</v>
      </c>
      <c r="O87" s="66">
        <f t="shared" si="118"/>
        <v>0</v>
      </c>
      <c r="P87" s="66">
        <f t="shared" si="118"/>
        <v>0</v>
      </c>
      <c r="Q87" s="66">
        <f t="shared" si="118"/>
        <v>5647256000</v>
      </c>
      <c r="R87" s="66">
        <f t="shared" si="118"/>
        <v>0</v>
      </c>
      <c r="S87" s="66">
        <f t="shared" si="118"/>
        <v>5647256000</v>
      </c>
      <c r="T87" s="66">
        <f t="shared" si="118"/>
        <v>0</v>
      </c>
      <c r="U87" s="66">
        <f t="shared" si="118"/>
        <v>0</v>
      </c>
      <c r="V87" s="66">
        <f t="shared" si="118"/>
        <v>0</v>
      </c>
      <c r="W87" s="66">
        <f t="shared" si="118"/>
        <v>0</v>
      </c>
      <c r="X87" s="66">
        <f t="shared" si="118"/>
        <v>0</v>
      </c>
      <c r="Y87" s="34">
        <f t="shared" si="106"/>
        <v>0</v>
      </c>
      <c r="Z87" s="34">
        <f t="shared" si="107"/>
        <v>0</v>
      </c>
      <c r="AA87" s="34">
        <f t="shared" si="108"/>
        <v>0</v>
      </c>
      <c r="AB87" s="34" t="s">
        <v>545</v>
      </c>
      <c r="AC87" s="35" t="s">
        <v>545</v>
      </c>
    </row>
    <row r="88" spans="1:29" ht="30" customHeight="1" x14ac:dyDescent="0.25">
      <c r="A88" s="286"/>
      <c r="B88" s="30" t="s">
        <v>41</v>
      </c>
      <c r="C88" s="30">
        <v>20</v>
      </c>
      <c r="D88" s="288"/>
      <c r="E88" s="290"/>
      <c r="F88" s="25">
        <f t="shared" ref="F88:K88" si="121">+F89+F92</f>
        <v>6139374360</v>
      </c>
      <c r="G88" s="25">
        <f t="shared" si="121"/>
        <v>0</v>
      </c>
      <c r="H88" s="25">
        <f t="shared" si="121"/>
        <v>0</v>
      </c>
      <c r="I88" s="25">
        <f t="shared" si="121"/>
        <v>0</v>
      </c>
      <c r="J88" s="25">
        <f t="shared" si="121"/>
        <v>0</v>
      </c>
      <c r="K88" s="25">
        <f t="shared" si="121"/>
        <v>0</v>
      </c>
      <c r="L88" s="25">
        <f t="shared" si="99"/>
        <v>0</v>
      </c>
      <c r="M88" s="25">
        <f t="shared" ref="M88" si="122">+M89+M92</f>
        <v>6139374360</v>
      </c>
      <c r="N88" s="33">
        <f t="shared" si="98"/>
        <v>7.4022934251859315E-4</v>
      </c>
      <c r="O88" s="25">
        <f t="shared" ref="O88:X88" si="123">+O89+O92</f>
        <v>5923654360</v>
      </c>
      <c r="P88" s="25">
        <f t="shared" si="123"/>
        <v>215720000</v>
      </c>
      <c r="Q88" s="25">
        <f t="shared" si="123"/>
        <v>5923654360</v>
      </c>
      <c r="R88" s="25">
        <f t="shared" si="123"/>
        <v>11073153</v>
      </c>
      <c r="S88" s="25">
        <f t="shared" si="123"/>
        <v>6128301207</v>
      </c>
      <c r="T88" s="25">
        <f t="shared" si="123"/>
        <v>204646847</v>
      </c>
      <c r="U88" s="25">
        <f t="shared" si="123"/>
        <v>11073153</v>
      </c>
      <c r="V88" s="25">
        <f t="shared" si="123"/>
        <v>0</v>
      </c>
      <c r="W88" s="25">
        <f t="shared" si="123"/>
        <v>11073153</v>
      </c>
      <c r="X88" s="25">
        <f t="shared" si="123"/>
        <v>0</v>
      </c>
      <c r="Y88" s="34">
        <f t="shared" si="106"/>
        <v>1.8036288961535162E-3</v>
      </c>
      <c r="Z88" s="34">
        <f t="shared" si="107"/>
        <v>1.8036288961535162E-3</v>
      </c>
      <c r="AA88" s="34">
        <f t="shared" si="108"/>
        <v>1.8036288961535162E-3</v>
      </c>
      <c r="AB88" s="34">
        <f t="shared" si="91"/>
        <v>1</v>
      </c>
      <c r="AC88" s="35">
        <f t="shared" si="92"/>
        <v>1</v>
      </c>
    </row>
    <row r="89" spans="1:29" ht="42" customHeight="1" x14ac:dyDescent="0.25">
      <c r="A89" s="29" t="s">
        <v>194</v>
      </c>
      <c r="B89" s="30" t="s">
        <v>41</v>
      </c>
      <c r="C89" s="30">
        <v>20</v>
      </c>
      <c r="D89" s="30" t="s">
        <v>39</v>
      </c>
      <c r="E89" s="31" t="s">
        <v>195</v>
      </c>
      <c r="F89" s="25">
        <f t="shared" ref="F89:U90" si="124">+F90</f>
        <v>5923654360</v>
      </c>
      <c r="G89" s="25">
        <f t="shared" si="124"/>
        <v>0</v>
      </c>
      <c r="H89" s="25">
        <f t="shared" si="124"/>
        <v>0</v>
      </c>
      <c r="I89" s="25">
        <f t="shared" si="124"/>
        <v>0</v>
      </c>
      <c r="J89" s="25">
        <f t="shared" si="124"/>
        <v>0</v>
      </c>
      <c r="K89" s="25">
        <f t="shared" si="124"/>
        <v>0</v>
      </c>
      <c r="L89" s="25">
        <f t="shared" si="99"/>
        <v>0</v>
      </c>
      <c r="M89" s="25">
        <f t="shared" si="124"/>
        <v>5923654360</v>
      </c>
      <c r="N89" s="33">
        <f t="shared" si="98"/>
        <v>7.1421980727857058E-4</v>
      </c>
      <c r="O89" s="25">
        <f t="shared" si="124"/>
        <v>5923654360</v>
      </c>
      <c r="P89" s="25">
        <f t="shared" si="124"/>
        <v>0</v>
      </c>
      <c r="Q89" s="25">
        <f t="shared" si="124"/>
        <v>5923654360</v>
      </c>
      <c r="R89" s="25">
        <f t="shared" si="124"/>
        <v>0</v>
      </c>
      <c r="S89" s="25">
        <f t="shared" si="124"/>
        <v>5923654360</v>
      </c>
      <c r="T89" s="25">
        <f t="shared" si="124"/>
        <v>0</v>
      </c>
      <c r="U89" s="25">
        <f t="shared" si="124"/>
        <v>0</v>
      </c>
      <c r="V89" s="25">
        <f t="shared" ref="V89:X90" si="125">+V90</f>
        <v>0</v>
      </c>
      <c r="W89" s="25">
        <f t="shared" si="125"/>
        <v>0</v>
      </c>
      <c r="X89" s="25">
        <f t="shared" si="125"/>
        <v>0</v>
      </c>
      <c r="Y89" s="34">
        <f t="shared" si="106"/>
        <v>0</v>
      </c>
      <c r="Z89" s="34">
        <f t="shared" si="107"/>
        <v>0</v>
      </c>
      <c r="AA89" s="34">
        <f t="shared" si="108"/>
        <v>0</v>
      </c>
      <c r="AB89" s="34" t="s">
        <v>545</v>
      </c>
      <c r="AC89" s="35" t="s">
        <v>545</v>
      </c>
    </row>
    <row r="90" spans="1:29" ht="42" customHeight="1" x14ac:dyDescent="0.25">
      <c r="A90" s="29" t="s">
        <v>196</v>
      </c>
      <c r="B90" s="30" t="s">
        <v>41</v>
      </c>
      <c r="C90" s="30">
        <v>20</v>
      </c>
      <c r="D90" s="30" t="s">
        <v>39</v>
      </c>
      <c r="E90" s="67" t="s">
        <v>197</v>
      </c>
      <c r="F90" s="25">
        <f t="shared" si="124"/>
        <v>5923654360</v>
      </c>
      <c r="G90" s="25">
        <f t="shared" si="124"/>
        <v>0</v>
      </c>
      <c r="H90" s="25">
        <f t="shared" si="124"/>
        <v>0</v>
      </c>
      <c r="I90" s="25">
        <f t="shared" si="124"/>
        <v>0</v>
      </c>
      <c r="J90" s="25">
        <f t="shared" si="124"/>
        <v>0</v>
      </c>
      <c r="K90" s="25">
        <f t="shared" si="124"/>
        <v>0</v>
      </c>
      <c r="L90" s="25">
        <f t="shared" si="99"/>
        <v>0</v>
      </c>
      <c r="M90" s="25">
        <f t="shared" si="124"/>
        <v>5923654360</v>
      </c>
      <c r="N90" s="33">
        <f t="shared" si="98"/>
        <v>7.1421980727857058E-4</v>
      </c>
      <c r="O90" s="25">
        <f t="shared" si="124"/>
        <v>5923654360</v>
      </c>
      <c r="P90" s="25">
        <f t="shared" si="124"/>
        <v>0</v>
      </c>
      <c r="Q90" s="25">
        <f t="shared" si="124"/>
        <v>5923654360</v>
      </c>
      <c r="R90" s="25">
        <f t="shared" si="124"/>
        <v>0</v>
      </c>
      <c r="S90" s="25">
        <f t="shared" si="124"/>
        <v>5923654360</v>
      </c>
      <c r="T90" s="25">
        <f t="shared" si="124"/>
        <v>0</v>
      </c>
      <c r="U90" s="25">
        <f t="shared" si="124"/>
        <v>0</v>
      </c>
      <c r="V90" s="25">
        <f t="shared" si="125"/>
        <v>0</v>
      </c>
      <c r="W90" s="25">
        <f t="shared" si="125"/>
        <v>0</v>
      </c>
      <c r="X90" s="25">
        <f t="shared" si="125"/>
        <v>0</v>
      </c>
      <c r="Y90" s="34">
        <f t="shared" si="106"/>
        <v>0</v>
      </c>
      <c r="Z90" s="34">
        <f t="shared" si="107"/>
        <v>0</v>
      </c>
      <c r="AA90" s="34">
        <f t="shared" si="108"/>
        <v>0</v>
      </c>
      <c r="AB90" s="34" t="s">
        <v>545</v>
      </c>
      <c r="AC90" s="35" t="s">
        <v>545</v>
      </c>
    </row>
    <row r="91" spans="1:29" ht="48.75" customHeight="1" x14ac:dyDescent="0.25">
      <c r="A91" s="36" t="s">
        <v>198</v>
      </c>
      <c r="B91" s="37" t="s">
        <v>41</v>
      </c>
      <c r="C91" s="37">
        <v>20</v>
      </c>
      <c r="D91" s="37" t="s">
        <v>39</v>
      </c>
      <c r="E91" s="38" t="s">
        <v>199</v>
      </c>
      <c r="F91" s="68">
        <v>5923654360</v>
      </c>
      <c r="G91" s="39">
        <v>0</v>
      </c>
      <c r="H91" s="39">
        <v>0</v>
      </c>
      <c r="I91" s="39">
        <v>0</v>
      </c>
      <c r="J91" s="39">
        <v>0</v>
      </c>
      <c r="K91" s="39">
        <v>0</v>
      </c>
      <c r="L91" s="39">
        <f t="shared" si="99"/>
        <v>0</v>
      </c>
      <c r="M91" s="40">
        <f t="shared" ref="M91" si="126">+F91+L91</f>
        <v>5923654360</v>
      </c>
      <c r="N91" s="41">
        <f t="shared" si="98"/>
        <v>7.1421980727857058E-4</v>
      </c>
      <c r="O91" s="68">
        <v>5923654360</v>
      </c>
      <c r="P91" s="39">
        <v>0</v>
      </c>
      <c r="Q91" s="39">
        <f>M91-P91</f>
        <v>5923654360</v>
      </c>
      <c r="R91" s="39">
        <v>0</v>
      </c>
      <c r="S91" s="39">
        <f>+M91-R91</f>
        <v>5923654360</v>
      </c>
      <c r="T91" s="39">
        <f>P91-R91</f>
        <v>0</v>
      </c>
      <c r="U91" s="39">
        <v>0</v>
      </c>
      <c r="V91" s="39">
        <f>+R91-U91</f>
        <v>0</v>
      </c>
      <c r="W91" s="39">
        <v>0</v>
      </c>
      <c r="X91" s="42">
        <f>+U91-W91</f>
        <v>0</v>
      </c>
      <c r="Y91" s="43">
        <f t="shared" si="106"/>
        <v>0</v>
      </c>
      <c r="Z91" s="43">
        <f t="shared" si="107"/>
        <v>0</v>
      </c>
      <c r="AA91" s="43">
        <f t="shared" si="108"/>
        <v>0</v>
      </c>
      <c r="AB91" s="43" t="s">
        <v>545</v>
      </c>
      <c r="AC91" s="44" t="s">
        <v>545</v>
      </c>
    </row>
    <row r="92" spans="1:29" ht="42" customHeight="1" x14ac:dyDescent="0.25">
      <c r="A92" s="29" t="s">
        <v>200</v>
      </c>
      <c r="B92" s="30" t="s">
        <v>41</v>
      </c>
      <c r="C92" s="30">
        <v>20</v>
      </c>
      <c r="D92" s="30" t="s">
        <v>39</v>
      </c>
      <c r="E92" s="31" t="s">
        <v>201</v>
      </c>
      <c r="F92" s="25">
        <f t="shared" ref="F92:U93" si="127">+F93</f>
        <v>215720000</v>
      </c>
      <c r="G92" s="25">
        <f t="shared" si="127"/>
        <v>0</v>
      </c>
      <c r="H92" s="25">
        <f t="shared" si="127"/>
        <v>0</v>
      </c>
      <c r="I92" s="25">
        <f t="shared" si="127"/>
        <v>0</v>
      </c>
      <c r="J92" s="25">
        <f t="shared" si="127"/>
        <v>0</v>
      </c>
      <c r="K92" s="25">
        <f t="shared" si="127"/>
        <v>0</v>
      </c>
      <c r="L92" s="25">
        <f t="shared" si="99"/>
        <v>0</v>
      </c>
      <c r="M92" s="25">
        <f t="shared" si="127"/>
        <v>215720000</v>
      </c>
      <c r="N92" s="58">
        <f t="shared" si="98"/>
        <v>2.6009535240022552E-5</v>
      </c>
      <c r="O92" s="25">
        <f t="shared" si="127"/>
        <v>0</v>
      </c>
      <c r="P92" s="25">
        <f t="shared" si="127"/>
        <v>215720000</v>
      </c>
      <c r="Q92" s="25">
        <f t="shared" si="127"/>
        <v>0</v>
      </c>
      <c r="R92" s="25">
        <f t="shared" si="127"/>
        <v>11073153</v>
      </c>
      <c r="S92" s="25">
        <f t="shared" si="127"/>
        <v>204646847</v>
      </c>
      <c r="T92" s="25">
        <f t="shared" si="127"/>
        <v>204646847</v>
      </c>
      <c r="U92" s="25">
        <f t="shared" si="127"/>
        <v>11073153</v>
      </c>
      <c r="V92" s="25">
        <f t="shared" ref="V92:X93" si="128">+V93</f>
        <v>0</v>
      </c>
      <c r="W92" s="25">
        <f t="shared" si="128"/>
        <v>11073153</v>
      </c>
      <c r="X92" s="25">
        <f t="shared" si="128"/>
        <v>0</v>
      </c>
      <c r="Y92" s="34">
        <f t="shared" si="106"/>
        <v>5.1331137585759315E-2</v>
      </c>
      <c r="Z92" s="34">
        <f t="shared" si="107"/>
        <v>5.1331137585759315E-2</v>
      </c>
      <c r="AA92" s="34">
        <f t="shared" si="108"/>
        <v>5.1331137585759315E-2</v>
      </c>
      <c r="AB92" s="34">
        <f t="shared" ref="AB92:AB94" si="129">+U92/R92</f>
        <v>1</v>
      </c>
      <c r="AC92" s="35">
        <f t="shared" ref="AC92:AC94" si="130">+W92/U92</f>
        <v>1</v>
      </c>
    </row>
    <row r="93" spans="1:29" ht="42" customHeight="1" x14ac:dyDescent="0.25">
      <c r="A93" s="29" t="s">
        <v>202</v>
      </c>
      <c r="B93" s="30" t="s">
        <v>41</v>
      </c>
      <c r="C93" s="30">
        <v>20</v>
      </c>
      <c r="D93" s="30" t="s">
        <v>39</v>
      </c>
      <c r="E93" s="31" t="s">
        <v>203</v>
      </c>
      <c r="F93" s="25">
        <f t="shared" si="127"/>
        <v>215720000</v>
      </c>
      <c r="G93" s="25">
        <f t="shared" si="127"/>
        <v>0</v>
      </c>
      <c r="H93" s="25">
        <f t="shared" si="127"/>
        <v>0</v>
      </c>
      <c r="I93" s="25">
        <f t="shared" si="127"/>
        <v>0</v>
      </c>
      <c r="J93" s="25">
        <f t="shared" si="127"/>
        <v>0</v>
      </c>
      <c r="K93" s="25">
        <f t="shared" si="127"/>
        <v>0</v>
      </c>
      <c r="L93" s="25">
        <f t="shared" si="99"/>
        <v>0</v>
      </c>
      <c r="M93" s="25">
        <f t="shared" si="127"/>
        <v>215720000</v>
      </c>
      <c r="N93" s="58">
        <f t="shared" si="98"/>
        <v>2.6009535240022552E-5</v>
      </c>
      <c r="O93" s="25">
        <f t="shared" si="127"/>
        <v>0</v>
      </c>
      <c r="P93" s="25">
        <f t="shared" si="127"/>
        <v>215720000</v>
      </c>
      <c r="Q93" s="25">
        <f t="shared" si="127"/>
        <v>0</v>
      </c>
      <c r="R93" s="25">
        <f t="shared" si="127"/>
        <v>11073153</v>
      </c>
      <c r="S93" s="25">
        <f t="shared" si="127"/>
        <v>204646847</v>
      </c>
      <c r="T93" s="25">
        <f t="shared" si="127"/>
        <v>204646847</v>
      </c>
      <c r="U93" s="25">
        <f t="shared" si="127"/>
        <v>11073153</v>
      </c>
      <c r="V93" s="25">
        <f t="shared" si="128"/>
        <v>0</v>
      </c>
      <c r="W93" s="25">
        <f t="shared" si="128"/>
        <v>11073153</v>
      </c>
      <c r="X93" s="25">
        <f t="shared" si="128"/>
        <v>0</v>
      </c>
      <c r="Y93" s="34">
        <f t="shared" si="106"/>
        <v>5.1331137585759315E-2</v>
      </c>
      <c r="Z93" s="34">
        <f t="shared" si="107"/>
        <v>5.1331137585759315E-2</v>
      </c>
      <c r="AA93" s="34">
        <f t="shared" si="108"/>
        <v>5.1331137585759315E-2</v>
      </c>
      <c r="AB93" s="34">
        <f t="shared" si="129"/>
        <v>1</v>
      </c>
      <c r="AC93" s="35">
        <f t="shared" si="130"/>
        <v>1</v>
      </c>
    </row>
    <row r="94" spans="1:29" ht="45" customHeight="1" x14ac:dyDescent="0.25">
      <c r="A94" s="29" t="s">
        <v>204</v>
      </c>
      <c r="B94" s="30" t="s">
        <v>41</v>
      </c>
      <c r="C94" s="30">
        <v>20</v>
      </c>
      <c r="D94" s="30" t="s">
        <v>39</v>
      </c>
      <c r="E94" s="31" t="s">
        <v>205</v>
      </c>
      <c r="F94" s="25">
        <f t="shared" ref="F94:K94" si="131">+F95+F96</f>
        <v>215720000</v>
      </c>
      <c r="G94" s="25">
        <f t="shared" si="131"/>
        <v>0</v>
      </c>
      <c r="H94" s="25">
        <f t="shared" si="131"/>
        <v>0</v>
      </c>
      <c r="I94" s="25">
        <f t="shared" si="131"/>
        <v>0</v>
      </c>
      <c r="J94" s="25">
        <f t="shared" si="131"/>
        <v>0</v>
      </c>
      <c r="K94" s="25">
        <f t="shared" si="131"/>
        <v>0</v>
      </c>
      <c r="L94" s="25">
        <f t="shared" si="99"/>
        <v>0</v>
      </c>
      <c r="M94" s="25">
        <f t="shared" ref="M94:X94" si="132">+M95+M96</f>
        <v>215720000</v>
      </c>
      <c r="N94" s="58">
        <f t="shared" si="98"/>
        <v>2.6009535240022552E-5</v>
      </c>
      <c r="O94" s="25">
        <f t="shared" si="132"/>
        <v>0</v>
      </c>
      <c r="P94" s="25">
        <f t="shared" si="132"/>
        <v>215720000</v>
      </c>
      <c r="Q94" s="25">
        <f t="shared" si="132"/>
        <v>0</v>
      </c>
      <c r="R94" s="25">
        <f t="shared" si="132"/>
        <v>11073153</v>
      </c>
      <c r="S94" s="25">
        <f t="shared" si="132"/>
        <v>204646847</v>
      </c>
      <c r="T94" s="25">
        <f t="shared" si="132"/>
        <v>204646847</v>
      </c>
      <c r="U94" s="25">
        <f t="shared" si="132"/>
        <v>11073153</v>
      </c>
      <c r="V94" s="25">
        <f t="shared" si="132"/>
        <v>0</v>
      </c>
      <c r="W94" s="25">
        <f t="shared" si="132"/>
        <v>11073153</v>
      </c>
      <c r="X94" s="25">
        <f t="shared" si="132"/>
        <v>0</v>
      </c>
      <c r="Y94" s="34">
        <f t="shared" si="106"/>
        <v>5.1331137585759315E-2</v>
      </c>
      <c r="Z94" s="34">
        <f t="shared" si="107"/>
        <v>5.1331137585759315E-2</v>
      </c>
      <c r="AA94" s="34">
        <f t="shared" si="108"/>
        <v>5.1331137585759315E-2</v>
      </c>
      <c r="AB94" s="34">
        <f t="shared" si="129"/>
        <v>1</v>
      </c>
      <c r="AC94" s="35">
        <f t="shared" si="130"/>
        <v>1</v>
      </c>
    </row>
    <row r="95" spans="1:29" ht="42" customHeight="1" x14ac:dyDescent="0.25">
      <c r="A95" s="36" t="s">
        <v>206</v>
      </c>
      <c r="B95" s="37" t="s">
        <v>41</v>
      </c>
      <c r="C95" s="37">
        <v>20</v>
      </c>
      <c r="D95" s="37" t="s">
        <v>39</v>
      </c>
      <c r="E95" s="38" t="s">
        <v>207</v>
      </c>
      <c r="F95" s="42">
        <v>59277258</v>
      </c>
      <c r="G95" s="39">
        <v>0</v>
      </c>
      <c r="H95" s="39">
        <v>0</v>
      </c>
      <c r="I95" s="39">
        <v>0</v>
      </c>
      <c r="J95" s="39">
        <v>0</v>
      </c>
      <c r="K95" s="39">
        <v>0</v>
      </c>
      <c r="L95" s="39">
        <f t="shared" si="99"/>
        <v>0</v>
      </c>
      <c r="M95" s="40">
        <f t="shared" ref="M95:M96" si="133">+F95+L95</f>
        <v>59277258</v>
      </c>
      <c r="N95" s="46">
        <f t="shared" si="98"/>
        <v>7.147107040992531E-6</v>
      </c>
      <c r="O95" s="42">
        <v>0</v>
      </c>
      <c r="P95" s="39">
        <v>59277258</v>
      </c>
      <c r="Q95" s="39">
        <f>M95-P95</f>
        <v>0</v>
      </c>
      <c r="R95" s="39">
        <v>0</v>
      </c>
      <c r="S95" s="39">
        <f>+M95-R95</f>
        <v>59277258</v>
      </c>
      <c r="T95" s="39">
        <f>P95-R95</f>
        <v>59277258</v>
      </c>
      <c r="U95" s="39">
        <v>0</v>
      </c>
      <c r="V95" s="39">
        <f>+R95-U95</f>
        <v>0</v>
      </c>
      <c r="W95" s="39">
        <v>0</v>
      </c>
      <c r="X95" s="42">
        <f>+U95-W95</f>
        <v>0</v>
      </c>
      <c r="Y95" s="43">
        <f t="shared" si="106"/>
        <v>0</v>
      </c>
      <c r="Z95" s="43">
        <f t="shared" si="107"/>
        <v>0</v>
      </c>
      <c r="AA95" s="43">
        <f t="shared" si="108"/>
        <v>0</v>
      </c>
      <c r="AB95" s="43" t="s">
        <v>545</v>
      </c>
      <c r="AC95" s="44" t="s">
        <v>545</v>
      </c>
    </row>
    <row r="96" spans="1:29" ht="42" customHeight="1" x14ac:dyDescent="0.25">
      <c r="A96" s="36" t="s">
        <v>208</v>
      </c>
      <c r="B96" s="37" t="s">
        <v>41</v>
      </c>
      <c r="C96" s="37">
        <v>20</v>
      </c>
      <c r="D96" s="37" t="s">
        <v>39</v>
      </c>
      <c r="E96" s="38" t="s">
        <v>209</v>
      </c>
      <c r="F96" s="42">
        <v>156442742</v>
      </c>
      <c r="G96" s="39">
        <v>0</v>
      </c>
      <c r="H96" s="39">
        <v>0</v>
      </c>
      <c r="I96" s="39">
        <v>0</v>
      </c>
      <c r="J96" s="39">
        <v>0</v>
      </c>
      <c r="K96" s="39">
        <v>0</v>
      </c>
      <c r="L96" s="39">
        <f t="shared" si="99"/>
        <v>0</v>
      </c>
      <c r="M96" s="40">
        <f t="shared" si="133"/>
        <v>156442742</v>
      </c>
      <c r="N96" s="46">
        <f t="shared" si="98"/>
        <v>1.8862428199030023E-5</v>
      </c>
      <c r="O96" s="42">
        <v>0</v>
      </c>
      <c r="P96" s="39">
        <v>156442742</v>
      </c>
      <c r="Q96" s="39">
        <f>M96-P96</f>
        <v>0</v>
      </c>
      <c r="R96" s="39">
        <v>11073153</v>
      </c>
      <c r="S96" s="39">
        <f>+M96-R96</f>
        <v>145369589</v>
      </c>
      <c r="T96" s="39">
        <f>P96-R96</f>
        <v>145369589</v>
      </c>
      <c r="U96" s="39">
        <v>11073153</v>
      </c>
      <c r="V96" s="39">
        <f>+R96-U96</f>
        <v>0</v>
      </c>
      <c r="W96" s="39">
        <v>11073153</v>
      </c>
      <c r="X96" s="42">
        <f>+U96-W96</f>
        <v>0</v>
      </c>
      <c r="Y96" s="43">
        <f t="shared" si="106"/>
        <v>7.078086754577595E-2</v>
      </c>
      <c r="Z96" s="43">
        <f t="shared" si="107"/>
        <v>7.078086754577595E-2</v>
      </c>
      <c r="AA96" s="43">
        <f t="shared" si="108"/>
        <v>7.078086754577595E-2</v>
      </c>
      <c r="AB96" s="43">
        <f t="shared" ref="AB96" si="134">+U96/R96</f>
        <v>1</v>
      </c>
      <c r="AC96" s="44">
        <f t="shared" ref="AC96" si="135">+W96/U96</f>
        <v>1</v>
      </c>
    </row>
    <row r="97" spans="1:29" ht="42" customHeight="1" x14ac:dyDescent="0.25">
      <c r="A97" s="69" t="s">
        <v>210</v>
      </c>
      <c r="B97" s="70" t="s">
        <v>38</v>
      </c>
      <c r="C97" s="70">
        <v>10</v>
      </c>
      <c r="D97" s="70" t="s">
        <v>39</v>
      </c>
      <c r="E97" s="67" t="s">
        <v>211</v>
      </c>
      <c r="F97" s="71">
        <f t="shared" ref="F97:X97" si="136">+F98</f>
        <v>10647256000</v>
      </c>
      <c r="G97" s="71">
        <f t="shared" si="136"/>
        <v>0</v>
      </c>
      <c r="H97" s="71">
        <f t="shared" si="136"/>
        <v>0</v>
      </c>
      <c r="I97" s="48">
        <f t="shared" si="136"/>
        <v>5000000000</v>
      </c>
      <c r="J97" s="71">
        <f t="shared" si="136"/>
        <v>0</v>
      </c>
      <c r="K97" s="71">
        <f t="shared" si="136"/>
        <v>0</v>
      </c>
      <c r="L97" s="25">
        <f t="shared" si="99"/>
        <v>-5000000000</v>
      </c>
      <c r="M97" s="71">
        <f t="shared" si="136"/>
        <v>5647256000</v>
      </c>
      <c r="N97" s="64">
        <f t="shared" si="98"/>
        <v>6.8089423299382901E-4</v>
      </c>
      <c r="O97" s="71">
        <f t="shared" si="136"/>
        <v>0</v>
      </c>
      <c r="P97" s="71">
        <f t="shared" si="136"/>
        <v>0</v>
      </c>
      <c r="Q97" s="71">
        <f t="shared" si="136"/>
        <v>5647256000</v>
      </c>
      <c r="R97" s="71">
        <f t="shared" si="136"/>
        <v>0</v>
      </c>
      <c r="S97" s="71">
        <f t="shared" si="136"/>
        <v>5647256000</v>
      </c>
      <c r="T97" s="71">
        <f t="shared" si="136"/>
        <v>0</v>
      </c>
      <c r="U97" s="71">
        <f t="shared" si="136"/>
        <v>0</v>
      </c>
      <c r="V97" s="71">
        <f t="shared" si="136"/>
        <v>0</v>
      </c>
      <c r="W97" s="71">
        <f t="shared" si="136"/>
        <v>0</v>
      </c>
      <c r="X97" s="71">
        <f t="shared" si="136"/>
        <v>0</v>
      </c>
      <c r="Y97" s="34">
        <f t="shared" si="106"/>
        <v>0</v>
      </c>
      <c r="Z97" s="34">
        <f t="shared" si="107"/>
        <v>0</v>
      </c>
      <c r="AA97" s="34">
        <f t="shared" si="108"/>
        <v>0</v>
      </c>
      <c r="AB97" s="34" t="s">
        <v>545</v>
      </c>
      <c r="AC97" s="35" t="s">
        <v>545</v>
      </c>
    </row>
    <row r="98" spans="1:29" ht="42" customHeight="1" x14ac:dyDescent="0.25">
      <c r="A98" s="69" t="s">
        <v>212</v>
      </c>
      <c r="B98" s="70" t="s">
        <v>38</v>
      </c>
      <c r="C98" s="70">
        <v>10</v>
      </c>
      <c r="D98" s="70" t="s">
        <v>39</v>
      </c>
      <c r="E98" s="67" t="s">
        <v>213</v>
      </c>
      <c r="F98" s="71">
        <f t="shared" ref="F98:K98" si="137">+F99+F100</f>
        <v>10647256000</v>
      </c>
      <c r="G98" s="71">
        <f t="shared" si="137"/>
        <v>0</v>
      </c>
      <c r="H98" s="71">
        <f t="shared" si="137"/>
        <v>0</v>
      </c>
      <c r="I98" s="48">
        <f t="shared" si="137"/>
        <v>5000000000</v>
      </c>
      <c r="J98" s="71">
        <f t="shared" si="137"/>
        <v>0</v>
      </c>
      <c r="K98" s="71">
        <f t="shared" si="137"/>
        <v>0</v>
      </c>
      <c r="L98" s="25">
        <f t="shared" si="99"/>
        <v>-5000000000</v>
      </c>
      <c r="M98" s="71">
        <f t="shared" ref="M98" si="138">+M99+M100</f>
        <v>5647256000</v>
      </c>
      <c r="N98" s="64">
        <f t="shared" si="98"/>
        <v>6.8089423299382901E-4</v>
      </c>
      <c r="O98" s="71">
        <f t="shared" ref="O98:X98" si="139">+O99+O100</f>
        <v>0</v>
      </c>
      <c r="P98" s="71">
        <f t="shared" si="139"/>
        <v>0</v>
      </c>
      <c r="Q98" s="71">
        <f t="shared" si="139"/>
        <v>5647256000</v>
      </c>
      <c r="R98" s="71">
        <f t="shared" si="139"/>
        <v>0</v>
      </c>
      <c r="S98" s="71">
        <f t="shared" si="139"/>
        <v>5647256000</v>
      </c>
      <c r="T98" s="71">
        <f t="shared" si="139"/>
        <v>0</v>
      </c>
      <c r="U98" s="71">
        <f t="shared" si="139"/>
        <v>0</v>
      </c>
      <c r="V98" s="71">
        <f t="shared" si="139"/>
        <v>0</v>
      </c>
      <c r="W98" s="71">
        <f t="shared" si="139"/>
        <v>0</v>
      </c>
      <c r="X98" s="71">
        <f t="shared" si="139"/>
        <v>0</v>
      </c>
      <c r="Y98" s="34">
        <f t="shared" si="106"/>
        <v>0</v>
      </c>
      <c r="Z98" s="34">
        <f t="shared" si="107"/>
        <v>0</v>
      </c>
      <c r="AA98" s="34">
        <f t="shared" si="108"/>
        <v>0</v>
      </c>
      <c r="AB98" s="34" t="s">
        <v>545</v>
      </c>
      <c r="AC98" s="35" t="s">
        <v>545</v>
      </c>
    </row>
    <row r="99" spans="1:29" ht="42" customHeight="1" x14ac:dyDescent="0.25">
      <c r="A99" s="36" t="s">
        <v>214</v>
      </c>
      <c r="B99" s="37" t="s">
        <v>38</v>
      </c>
      <c r="C99" s="37">
        <v>10</v>
      </c>
      <c r="D99" s="37" t="s">
        <v>39</v>
      </c>
      <c r="E99" s="38" t="s">
        <v>215</v>
      </c>
      <c r="F99" s="68">
        <f>2823628000+2500000000</f>
        <v>5323628000</v>
      </c>
      <c r="G99" s="39">
        <v>0</v>
      </c>
      <c r="H99" s="39">
        <v>0</v>
      </c>
      <c r="I99" s="39">
        <v>2500000000</v>
      </c>
      <c r="J99" s="39">
        <v>0</v>
      </c>
      <c r="K99" s="39">
        <v>0</v>
      </c>
      <c r="L99" s="39">
        <f t="shared" si="99"/>
        <v>-2500000000</v>
      </c>
      <c r="M99" s="40">
        <f t="shared" ref="M99:M100" si="140">+F99+L99</f>
        <v>2823628000</v>
      </c>
      <c r="N99" s="72">
        <f t="shared" si="98"/>
        <v>3.4044711649691451E-4</v>
      </c>
      <c r="O99" s="68">
        <v>0</v>
      </c>
      <c r="P99" s="39">
        <v>0</v>
      </c>
      <c r="Q99" s="39">
        <f>M99-P99</f>
        <v>2823628000</v>
      </c>
      <c r="R99" s="39">
        <v>0</v>
      </c>
      <c r="S99" s="39">
        <f>+M99-R99</f>
        <v>2823628000</v>
      </c>
      <c r="T99" s="39">
        <f>P99-R99</f>
        <v>0</v>
      </c>
      <c r="U99" s="39">
        <v>0</v>
      </c>
      <c r="V99" s="39">
        <f>+R99-U99</f>
        <v>0</v>
      </c>
      <c r="W99" s="39">
        <v>0</v>
      </c>
      <c r="X99" s="42">
        <f>+U99-W99</f>
        <v>0</v>
      </c>
      <c r="Y99" s="43">
        <f t="shared" si="106"/>
        <v>0</v>
      </c>
      <c r="Z99" s="43">
        <f t="shared" si="107"/>
        <v>0</v>
      </c>
      <c r="AA99" s="43">
        <f t="shared" si="108"/>
        <v>0</v>
      </c>
      <c r="AB99" s="43" t="s">
        <v>545</v>
      </c>
      <c r="AC99" s="44" t="s">
        <v>545</v>
      </c>
    </row>
    <row r="100" spans="1:29" ht="42" customHeight="1" x14ac:dyDescent="0.25">
      <c r="A100" s="36" t="s">
        <v>216</v>
      </c>
      <c r="B100" s="37" t="s">
        <v>38</v>
      </c>
      <c r="C100" s="37">
        <v>10</v>
      </c>
      <c r="D100" s="37" t="s">
        <v>39</v>
      </c>
      <c r="E100" s="38" t="s">
        <v>217</v>
      </c>
      <c r="F100" s="68">
        <f>2823628000+2500000000</f>
        <v>5323628000</v>
      </c>
      <c r="G100" s="39">
        <v>0</v>
      </c>
      <c r="H100" s="39">
        <v>0</v>
      </c>
      <c r="I100" s="39">
        <v>2500000000</v>
      </c>
      <c r="J100" s="39">
        <v>0</v>
      </c>
      <c r="K100" s="39">
        <v>0</v>
      </c>
      <c r="L100" s="39">
        <f t="shared" si="99"/>
        <v>-2500000000</v>
      </c>
      <c r="M100" s="40">
        <f t="shared" si="140"/>
        <v>2823628000</v>
      </c>
      <c r="N100" s="72">
        <f t="shared" si="98"/>
        <v>3.4044711649691451E-4</v>
      </c>
      <c r="O100" s="68">
        <v>0</v>
      </c>
      <c r="P100" s="39">
        <v>0</v>
      </c>
      <c r="Q100" s="39">
        <f>M100-P100</f>
        <v>2823628000</v>
      </c>
      <c r="R100" s="39">
        <v>0</v>
      </c>
      <c r="S100" s="39">
        <f>+M100-R100</f>
        <v>2823628000</v>
      </c>
      <c r="T100" s="39">
        <f>P100-R100</f>
        <v>0</v>
      </c>
      <c r="U100" s="39">
        <v>0</v>
      </c>
      <c r="V100" s="39">
        <f>+R100-U100</f>
        <v>0</v>
      </c>
      <c r="W100" s="39">
        <v>0</v>
      </c>
      <c r="X100" s="42">
        <f>+U100-W100</f>
        <v>0</v>
      </c>
      <c r="Y100" s="43">
        <f t="shared" si="106"/>
        <v>0</v>
      </c>
      <c r="Z100" s="43">
        <f t="shared" si="107"/>
        <v>0</v>
      </c>
      <c r="AA100" s="43">
        <f t="shared" si="108"/>
        <v>0</v>
      </c>
      <c r="AB100" s="43" t="s">
        <v>545</v>
      </c>
      <c r="AC100" s="44" t="s">
        <v>545</v>
      </c>
    </row>
    <row r="101" spans="1:29" ht="48.75" customHeight="1" x14ac:dyDescent="0.25">
      <c r="A101" s="29" t="s">
        <v>218</v>
      </c>
      <c r="B101" s="30" t="s">
        <v>41</v>
      </c>
      <c r="C101" s="30">
        <v>20</v>
      </c>
      <c r="D101" s="30" t="s">
        <v>39</v>
      </c>
      <c r="E101" s="31" t="s">
        <v>219</v>
      </c>
      <c r="F101" s="25">
        <f>+F102</f>
        <v>16069012000</v>
      </c>
      <c r="G101" s="25">
        <f t="shared" ref="G101:K101" si="141">+G102</f>
        <v>0</v>
      </c>
      <c r="H101" s="25">
        <f t="shared" si="141"/>
        <v>0</v>
      </c>
      <c r="I101" s="25">
        <f t="shared" si="141"/>
        <v>0</v>
      </c>
      <c r="J101" s="25">
        <f t="shared" si="141"/>
        <v>0</v>
      </c>
      <c r="K101" s="25">
        <f t="shared" si="141"/>
        <v>0</v>
      </c>
      <c r="L101" s="25">
        <f t="shared" si="99"/>
        <v>0</v>
      </c>
      <c r="M101" s="25">
        <f>+M102</f>
        <v>16069012000</v>
      </c>
      <c r="N101" s="64">
        <f t="shared" si="98"/>
        <v>1.9374538006969465E-3</v>
      </c>
      <c r="O101" s="25">
        <f t="shared" ref="O101:X102" si="142">+O102</f>
        <v>0</v>
      </c>
      <c r="P101" s="25">
        <f t="shared" si="142"/>
        <v>0</v>
      </c>
      <c r="Q101" s="25">
        <f t="shared" si="142"/>
        <v>16069012000</v>
      </c>
      <c r="R101" s="25">
        <f t="shared" si="142"/>
        <v>0</v>
      </c>
      <c r="S101" s="25">
        <f t="shared" si="142"/>
        <v>16069012000</v>
      </c>
      <c r="T101" s="25">
        <f t="shared" si="142"/>
        <v>0</v>
      </c>
      <c r="U101" s="25">
        <f t="shared" si="142"/>
        <v>0</v>
      </c>
      <c r="V101" s="25">
        <f t="shared" si="142"/>
        <v>0</v>
      </c>
      <c r="W101" s="25">
        <f t="shared" si="142"/>
        <v>0</v>
      </c>
      <c r="X101" s="25">
        <f t="shared" si="142"/>
        <v>0</v>
      </c>
      <c r="Y101" s="34">
        <f t="shared" si="106"/>
        <v>0</v>
      </c>
      <c r="Z101" s="34">
        <f t="shared" si="107"/>
        <v>0</v>
      </c>
      <c r="AA101" s="34">
        <f t="shared" si="108"/>
        <v>0</v>
      </c>
      <c r="AB101" s="34" t="s">
        <v>545</v>
      </c>
      <c r="AC101" s="35" t="s">
        <v>545</v>
      </c>
    </row>
    <row r="102" spans="1:29" ht="42" customHeight="1" x14ac:dyDescent="0.25">
      <c r="A102" s="29" t="s">
        <v>220</v>
      </c>
      <c r="B102" s="30" t="s">
        <v>41</v>
      </c>
      <c r="C102" s="30">
        <v>20</v>
      </c>
      <c r="D102" s="30" t="s">
        <v>39</v>
      </c>
      <c r="E102" s="31" t="s">
        <v>221</v>
      </c>
      <c r="F102" s="25">
        <f t="shared" ref="F102:W102" si="143">+F103</f>
        <v>16069012000</v>
      </c>
      <c r="G102" s="25">
        <f t="shared" si="143"/>
        <v>0</v>
      </c>
      <c r="H102" s="25">
        <f t="shared" si="143"/>
        <v>0</v>
      </c>
      <c r="I102" s="25">
        <f t="shared" si="143"/>
        <v>0</v>
      </c>
      <c r="J102" s="25">
        <f t="shared" si="143"/>
        <v>0</v>
      </c>
      <c r="K102" s="25">
        <f t="shared" si="143"/>
        <v>0</v>
      </c>
      <c r="L102" s="25">
        <f t="shared" si="99"/>
        <v>0</v>
      </c>
      <c r="M102" s="25">
        <f t="shared" si="143"/>
        <v>16069012000</v>
      </c>
      <c r="N102" s="64">
        <f t="shared" si="98"/>
        <v>1.9374538006969465E-3</v>
      </c>
      <c r="O102" s="25">
        <f t="shared" si="143"/>
        <v>0</v>
      </c>
      <c r="P102" s="25">
        <f t="shared" si="143"/>
        <v>0</v>
      </c>
      <c r="Q102" s="25">
        <f t="shared" si="143"/>
        <v>16069012000</v>
      </c>
      <c r="R102" s="25">
        <f t="shared" si="143"/>
        <v>0</v>
      </c>
      <c r="S102" s="25">
        <f t="shared" si="143"/>
        <v>16069012000</v>
      </c>
      <c r="T102" s="25">
        <f t="shared" si="143"/>
        <v>0</v>
      </c>
      <c r="U102" s="25">
        <f t="shared" si="143"/>
        <v>0</v>
      </c>
      <c r="V102" s="25">
        <f t="shared" si="143"/>
        <v>0</v>
      </c>
      <c r="W102" s="25">
        <f t="shared" si="143"/>
        <v>0</v>
      </c>
      <c r="X102" s="25">
        <f t="shared" si="142"/>
        <v>0</v>
      </c>
      <c r="Y102" s="34">
        <f t="shared" si="106"/>
        <v>0</v>
      </c>
      <c r="Z102" s="34">
        <f t="shared" si="107"/>
        <v>0</v>
      </c>
      <c r="AA102" s="34">
        <f t="shared" si="108"/>
        <v>0</v>
      </c>
      <c r="AB102" s="34" t="s">
        <v>545</v>
      </c>
      <c r="AC102" s="35" t="s">
        <v>545</v>
      </c>
    </row>
    <row r="103" spans="1:29" ht="42" customHeight="1" thickBot="1" x14ac:dyDescent="0.3">
      <c r="A103" s="73" t="s">
        <v>222</v>
      </c>
      <c r="B103" s="74" t="s">
        <v>41</v>
      </c>
      <c r="C103" s="74">
        <v>20</v>
      </c>
      <c r="D103" s="74" t="s">
        <v>39</v>
      </c>
      <c r="E103" s="75" t="s">
        <v>223</v>
      </c>
      <c r="F103" s="76">
        <v>16069012000</v>
      </c>
      <c r="G103" s="76">
        <v>0</v>
      </c>
      <c r="H103" s="76">
        <v>0</v>
      </c>
      <c r="I103" s="76">
        <v>0</v>
      </c>
      <c r="J103" s="76">
        <v>0</v>
      </c>
      <c r="K103" s="76">
        <v>0</v>
      </c>
      <c r="L103" s="39">
        <f t="shared" si="99"/>
        <v>0</v>
      </c>
      <c r="M103" s="40">
        <f t="shared" ref="M103" si="144">+F103+L103</f>
        <v>16069012000</v>
      </c>
      <c r="N103" s="78">
        <f t="shared" si="98"/>
        <v>1.9374538006969465E-3</v>
      </c>
      <c r="O103" s="76">
        <v>0</v>
      </c>
      <c r="P103" s="76">
        <v>0</v>
      </c>
      <c r="Q103" s="76">
        <f>M103-P103</f>
        <v>16069012000</v>
      </c>
      <c r="R103" s="76">
        <v>0</v>
      </c>
      <c r="S103" s="76">
        <f>+M103-R103</f>
        <v>16069012000</v>
      </c>
      <c r="T103" s="76">
        <f>P103-R103</f>
        <v>0</v>
      </c>
      <c r="U103" s="76">
        <v>0</v>
      </c>
      <c r="V103" s="76">
        <f>+R103-U103</f>
        <v>0</v>
      </c>
      <c r="W103" s="76">
        <v>0</v>
      </c>
      <c r="X103" s="79">
        <f>+U103-W103</f>
        <v>0</v>
      </c>
      <c r="Y103" s="43">
        <f t="shared" si="106"/>
        <v>0</v>
      </c>
      <c r="Z103" s="43">
        <f t="shared" si="107"/>
        <v>0</v>
      </c>
      <c r="AA103" s="43">
        <f t="shared" si="108"/>
        <v>0</v>
      </c>
      <c r="AB103" s="43" t="s">
        <v>545</v>
      </c>
      <c r="AC103" s="44" t="s">
        <v>545</v>
      </c>
    </row>
    <row r="104" spans="1:29" ht="27" customHeight="1" thickBot="1" x14ac:dyDescent="0.3">
      <c r="A104" s="296" t="s">
        <v>224</v>
      </c>
      <c r="B104" s="302" t="s">
        <v>38</v>
      </c>
      <c r="C104" s="304">
        <v>11</v>
      </c>
      <c r="D104" s="221" t="s">
        <v>225</v>
      </c>
      <c r="E104" s="300" t="s">
        <v>226</v>
      </c>
      <c r="F104" s="214">
        <f t="shared" ref="F104:K106" si="145">+F106</f>
        <v>106742138967</v>
      </c>
      <c r="G104" s="214">
        <f t="shared" si="145"/>
        <v>0</v>
      </c>
      <c r="H104" s="214">
        <f t="shared" si="145"/>
        <v>0</v>
      </c>
      <c r="I104" s="214">
        <f t="shared" si="145"/>
        <v>0</v>
      </c>
      <c r="J104" s="214">
        <f t="shared" si="145"/>
        <v>0</v>
      </c>
      <c r="K104" s="214">
        <f t="shared" si="145"/>
        <v>0</v>
      </c>
      <c r="L104" s="214">
        <f t="shared" si="99"/>
        <v>0</v>
      </c>
      <c r="M104" s="214">
        <f t="shared" ref="M104:M106" si="146">+M106</f>
        <v>106742138967</v>
      </c>
      <c r="N104" s="214">
        <f t="shared" si="98"/>
        <v>1.2869986209241475E-2</v>
      </c>
      <c r="O104" s="214">
        <f t="shared" ref="O104:X106" si="147">+O106</f>
        <v>0</v>
      </c>
      <c r="P104" s="214">
        <f t="shared" si="147"/>
        <v>0</v>
      </c>
      <c r="Q104" s="214">
        <f t="shared" si="147"/>
        <v>106742138967</v>
      </c>
      <c r="R104" s="214">
        <f t="shared" si="147"/>
        <v>0</v>
      </c>
      <c r="S104" s="214">
        <f t="shared" si="147"/>
        <v>106742138967</v>
      </c>
      <c r="T104" s="214">
        <f t="shared" si="147"/>
        <v>0</v>
      </c>
      <c r="U104" s="214">
        <f t="shared" si="147"/>
        <v>0</v>
      </c>
      <c r="V104" s="214">
        <f t="shared" si="147"/>
        <v>0</v>
      </c>
      <c r="W104" s="214">
        <f t="shared" si="147"/>
        <v>0</v>
      </c>
      <c r="X104" s="214">
        <f t="shared" si="147"/>
        <v>0</v>
      </c>
      <c r="Y104" s="214">
        <f t="shared" si="106"/>
        <v>0</v>
      </c>
      <c r="Z104" s="214">
        <f t="shared" si="107"/>
        <v>0</v>
      </c>
      <c r="AA104" s="214">
        <f t="shared" si="108"/>
        <v>0</v>
      </c>
      <c r="AB104" s="214" t="s">
        <v>545</v>
      </c>
      <c r="AC104" s="214" t="s">
        <v>545</v>
      </c>
    </row>
    <row r="105" spans="1:29" ht="27" customHeight="1" thickBot="1" x14ac:dyDescent="0.3">
      <c r="A105" s="297"/>
      <c r="B105" s="303"/>
      <c r="C105" s="305"/>
      <c r="D105" s="221" t="s">
        <v>39</v>
      </c>
      <c r="E105" s="301"/>
      <c r="F105" s="214">
        <f t="shared" si="145"/>
        <v>1907097618124</v>
      </c>
      <c r="G105" s="214">
        <f t="shared" si="145"/>
        <v>0</v>
      </c>
      <c r="H105" s="214">
        <f t="shared" si="145"/>
        <v>0</v>
      </c>
      <c r="I105" s="214">
        <f t="shared" si="145"/>
        <v>0</v>
      </c>
      <c r="J105" s="214">
        <f t="shared" si="145"/>
        <v>0</v>
      </c>
      <c r="K105" s="214">
        <f t="shared" si="145"/>
        <v>0</v>
      </c>
      <c r="L105" s="214">
        <f t="shared" si="99"/>
        <v>0</v>
      </c>
      <c r="M105" s="214">
        <f t="shared" si="146"/>
        <v>1907097618124</v>
      </c>
      <c r="N105" s="214">
        <f t="shared" si="98"/>
        <v>0.2299403055106585</v>
      </c>
      <c r="O105" s="214">
        <f t="shared" si="147"/>
        <v>0</v>
      </c>
      <c r="P105" s="214">
        <f t="shared" si="147"/>
        <v>0</v>
      </c>
      <c r="Q105" s="214">
        <f t="shared" si="147"/>
        <v>1907097618124</v>
      </c>
      <c r="R105" s="214">
        <f t="shared" si="147"/>
        <v>0</v>
      </c>
      <c r="S105" s="214">
        <f t="shared" si="147"/>
        <v>1907097618124</v>
      </c>
      <c r="T105" s="214">
        <f t="shared" si="147"/>
        <v>0</v>
      </c>
      <c r="U105" s="214">
        <f t="shared" si="147"/>
        <v>0</v>
      </c>
      <c r="V105" s="214">
        <f t="shared" si="147"/>
        <v>0</v>
      </c>
      <c r="W105" s="214">
        <f t="shared" si="147"/>
        <v>0</v>
      </c>
      <c r="X105" s="214">
        <f t="shared" si="147"/>
        <v>0</v>
      </c>
      <c r="Y105" s="214">
        <f t="shared" si="106"/>
        <v>0</v>
      </c>
      <c r="Z105" s="214">
        <f t="shared" si="107"/>
        <v>0</v>
      </c>
      <c r="AA105" s="214">
        <f t="shared" si="108"/>
        <v>0</v>
      </c>
      <c r="AB105" s="214" t="s">
        <v>545</v>
      </c>
      <c r="AC105" s="214" t="s">
        <v>545</v>
      </c>
    </row>
    <row r="106" spans="1:29" ht="38.25" customHeight="1" x14ac:dyDescent="0.25">
      <c r="A106" s="306" t="s">
        <v>227</v>
      </c>
      <c r="B106" s="307" t="s">
        <v>38</v>
      </c>
      <c r="C106" s="307">
        <v>11</v>
      </c>
      <c r="D106" s="22" t="s">
        <v>225</v>
      </c>
      <c r="E106" s="308" t="s">
        <v>228</v>
      </c>
      <c r="F106" s="80">
        <f t="shared" si="145"/>
        <v>106742138967</v>
      </c>
      <c r="G106" s="80">
        <f t="shared" si="145"/>
        <v>0</v>
      </c>
      <c r="H106" s="80">
        <f t="shared" si="145"/>
        <v>0</v>
      </c>
      <c r="I106" s="80">
        <f t="shared" si="145"/>
        <v>0</v>
      </c>
      <c r="J106" s="80">
        <f t="shared" si="145"/>
        <v>0</v>
      </c>
      <c r="K106" s="80">
        <f t="shared" si="145"/>
        <v>0</v>
      </c>
      <c r="L106" s="25">
        <f t="shared" si="99"/>
        <v>0</v>
      </c>
      <c r="M106" s="80">
        <f t="shared" si="146"/>
        <v>106742138967</v>
      </c>
      <c r="N106" s="81">
        <f t="shared" si="98"/>
        <v>1.2869986209241475E-2</v>
      </c>
      <c r="O106" s="80">
        <f t="shared" si="147"/>
        <v>0</v>
      </c>
      <c r="P106" s="80">
        <f t="shared" si="147"/>
        <v>0</v>
      </c>
      <c r="Q106" s="80">
        <f t="shared" si="147"/>
        <v>106742138967</v>
      </c>
      <c r="R106" s="80">
        <f t="shared" si="147"/>
        <v>0</v>
      </c>
      <c r="S106" s="80">
        <f t="shared" si="147"/>
        <v>106742138967</v>
      </c>
      <c r="T106" s="80">
        <f t="shared" si="147"/>
        <v>0</v>
      </c>
      <c r="U106" s="80">
        <f t="shared" si="147"/>
        <v>0</v>
      </c>
      <c r="V106" s="80">
        <f t="shared" si="147"/>
        <v>0</v>
      </c>
      <c r="W106" s="80">
        <f t="shared" si="147"/>
        <v>0</v>
      </c>
      <c r="X106" s="80">
        <f t="shared" si="147"/>
        <v>0</v>
      </c>
      <c r="Y106" s="27">
        <f t="shared" si="106"/>
        <v>0</v>
      </c>
      <c r="Z106" s="27">
        <f t="shared" si="107"/>
        <v>0</v>
      </c>
      <c r="AA106" s="27">
        <f t="shared" si="108"/>
        <v>0</v>
      </c>
      <c r="AB106" s="34" t="s">
        <v>545</v>
      </c>
      <c r="AC106" s="28" t="s">
        <v>545</v>
      </c>
    </row>
    <row r="107" spans="1:29" ht="29.25" customHeight="1" x14ac:dyDescent="0.25">
      <c r="A107" s="267"/>
      <c r="B107" s="271"/>
      <c r="C107" s="271"/>
      <c r="D107" s="30" t="s">
        <v>39</v>
      </c>
      <c r="E107" s="273"/>
      <c r="F107" s="49">
        <f t="shared" ref="F107:K107" si="148">+F111</f>
        <v>1907097618124</v>
      </c>
      <c r="G107" s="49">
        <f t="shared" si="148"/>
        <v>0</v>
      </c>
      <c r="H107" s="49">
        <f t="shared" si="148"/>
        <v>0</v>
      </c>
      <c r="I107" s="49">
        <f t="shared" si="148"/>
        <v>0</v>
      </c>
      <c r="J107" s="49">
        <f t="shared" si="148"/>
        <v>0</v>
      </c>
      <c r="K107" s="49">
        <f t="shared" si="148"/>
        <v>0</v>
      </c>
      <c r="L107" s="25">
        <f t="shared" si="99"/>
        <v>0</v>
      </c>
      <c r="M107" s="49">
        <f t="shared" ref="M107" si="149">+M111</f>
        <v>1907097618124</v>
      </c>
      <c r="N107" s="82">
        <f t="shared" si="98"/>
        <v>0.2299403055106585</v>
      </c>
      <c r="O107" s="49">
        <f t="shared" ref="O107:X107" si="150">+O111</f>
        <v>0</v>
      </c>
      <c r="P107" s="49">
        <f t="shared" si="150"/>
        <v>0</v>
      </c>
      <c r="Q107" s="49">
        <f t="shared" si="150"/>
        <v>1907097618124</v>
      </c>
      <c r="R107" s="49">
        <f t="shared" si="150"/>
        <v>0</v>
      </c>
      <c r="S107" s="49">
        <f t="shared" si="150"/>
        <v>1907097618124</v>
      </c>
      <c r="T107" s="49">
        <f t="shared" si="150"/>
        <v>0</v>
      </c>
      <c r="U107" s="49">
        <f t="shared" si="150"/>
        <v>0</v>
      </c>
      <c r="V107" s="49">
        <f t="shared" si="150"/>
        <v>0</v>
      </c>
      <c r="W107" s="49">
        <f t="shared" si="150"/>
        <v>0</v>
      </c>
      <c r="X107" s="49">
        <f t="shared" si="150"/>
        <v>0</v>
      </c>
      <c r="Y107" s="34">
        <f t="shared" si="106"/>
        <v>0</v>
      </c>
      <c r="Z107" s="34">
        <f t="shared" si="107"/>
        <v>0</v>
      </c>
      <c r="AA107" s="34">
        <f t="shared" si="108"/>
        <v>0</v>
      </c>
      <c r="AB107" s="34" t="s">
        <v>545</v>
      </c>
      <c r="AC107" s="28" t="s">
        <v>545</v>
      </c>
    </row>
    <row r="108" spans="1:29" ht="42" customHeight="1" x14ac:dyDescent="0.25">
      <c r="A108" s="29" t="s">
        <v>229</v>
      </c>
      <c r="B108" s="30" t="s">
        <v>38</v>
      </c>
      <c r="C108" s="30">
        <v>11</v>
      </c>
      <c r="D108" s="30" t="s">
        <v>225</v>
      </c>
      <c r="E108" s="31" t="s">
        <v>230</v>
      </c>
      <c r="F108" s="49">
        <f t="shared" ref="F108:U109" si="151">+F109</f>
        <v>106742138967</v>
      </c>
      <c r="G108" s="49">
        <f t="shared" si="151"/>
        <v>0</v>
      </c>
      <c r="H108" s="49">
        <f t="shared" si="151"/>
        <v>0</v>
      </c>
      <c r="I108" s="49">
        <f t="shared" si="151"/>
        <v>0</v>
      </c>
      <c r="J108" s="49">
        <f t="shared" si="151"/>
        <v>0</v>
      </c>
      <c r="K108" s="49">
        <f t="shared" si="151"/>
        <v>0</v>
      </c>
      <c r="L108" s="25">
        <f t="shared" si="99"/>
        <v>0</v>
      </c>
      <c r="M108" s="49">
        <f t="shared" si="151"/>
        <v>106742138967</v>
      </c>
      <c r="N108" s="64">
        <f t="shared" si="98"/>
        <v>1.2869986209241475E-2</v>
      </c>
      <c r="O108" s="49">
        <f t="shared" si="151"/>
        <v>0</v>
      </c>
      <c r="P108" s="49">
        <f t="shared" si="151"/>
        <v>0</v>
      </c>
      <c r="Q108" s="49">
        <f t="shared" si="151"/>
        <v>106742138967</v>
      </c>
      <c r="R108" s="49">
        <f t="shared" si="151"/>
        <v>0</v>
      </c>
      <c r="S108" s="49">
        <f t="shared" si="151"/>
        <v>106742138967</v>
      </c>
      <c r="T108" s="49">
        <f t="shared" si="151"/>
        <v>0</v>
      </c>
      <c r="U108" s="49">
        <f t="shared" si="151"/>
        <v>0</v>
      </c>
      <c r="V108" s="49">
        <f t="shared" ref="V108:X109" si="152">+V109</f>
        <v>0</v>
      </c>
      <c r="W108" s="49">
        <f t="shared" si="152"/>
        <v>0</v>
      </c>
      <c r="X108" s="49">
        <f t="shared" si="152"/>
        <v>0</v>
      </c>
      <c r="Y108" s="34">
        <f t="shared" si="106"/>
        <v>0</v>
      </c>
      <c r="Z108" s="34">
        <f t="shared" si="107"/>
        <v>0</v>
      </c>
      <c r="AA108" s="34">
        <f t="shared" si="108"/>
        <v>0</v>
      </c>
      <c r="AB108" s="34" t="s">
        <v>545</v>
      </c>
      <c r="AC108" s="28" t="s">
        <v>545</v>
      </c>
    </row>
    <row r="109" spans="1:29" ht="42" customHeight="1" x14ac:dyDescent="0.25">
      <c r="A109" s="29" t="s">
        <v>231</v>
      </c>
      <c r="B109" s="30" t="s">
        <v>38</v>
      </c>
      <c r="C109" s="30">
        <v>11</v>
      </c>
      <c r="D109" s="30" t="s">
        <v>225</v>
      </c>
      <c r="E109" s="31" t="s">
        <v>232</v>
      </c>
      <c r="F109" s="49">
        <f t="shared" si="151"/>
        <v>106742138967</v>
      </c>
      <c r="G109" s="49">
        <f t="shared" si="151"/>
        <v>0</v>
      </c>
      <c r="H109" s="49">
        <f t="shared" si="151"/>
        <v>0</v>
      </c>
      <c r="I109" s="49">
        <f t="shared" si="151"/>
        <v>0</v>
      </c>
      <c r="J109" s="49">
        <f t="shared" si="151"/>
        <v>0</v>
      </c>
      <c r="K109" s="49">
        <f t="shared" si="151"/>
        <v>0</v>
      </c>
      <c r="L109" s="25">
        <f t="shared" si="99"/>
        <v>0</v>
      </c>
      <c r="M109" s="49">
        <f t="shared" si="151"/>
        <v>106742138967</v>
      </c>
      <c r="N109" s="64">
        <f t="shared" si="98"/>
        <v>1.2869986209241475E-2</v>
      </c>
      <c r="O109" s="49">
        <f t="shared" si="151"/>
        <v>0</v>
      </c>
      <c r="P109" s="49">
        <f t="shared" si="151"/>
        <v>0</v>
      </c>
      <c r="Q109" s="49">
        <f t="shared" si="151"/>
        <v>106742138967</v>
      </c>
      <c r="R109" s="49">
        <f t="shared" si="151"/>
        <v>0</v>
      </c>
      <c r="S109" s="49">
        <f t="shared" si="151"/>
        <v>106742138967</v>
      </c>
      <c r="T109" s="49">
        <f t="shared" si="151"/>
        <v>0</v>
      </c>
      <c r="U109" s="49">
        <f t="shared" si="151"/>
        <v>0</v>
      </c>
      <c r="V109" s="49">
        <f t="shared" si="152"/>
        <v>0</v>
      </c>
      <c r="W109" s="49">
        <f t="shared" si="152"/>
        <v>0</v>
      </c>
      <c r="X109" s="49">
        <f t="shared" si="152"/>
        <v>0</v>
      </c>
      <c r="Y109" s="34">
        <f t="shared" si="106"/>
        <v>0</v>
      </c>
      <c r="Z109" s="34">
        <f t="shared" si="107"/>
        <v>0</v>
      </c>
      <c r="AA109" s="34">
        <f t="shared" si="108"/>
        <v>0</v>
      </c>
      <c r="AB109" s="34" t="s">
        <v>545</v>
      </c>
      <c r="AC109" s="28" t="s">
        <v>545</v>
      </c>
    </row>
    <row r="110" spans="1:29" ht="42" customHeight="1" x14ac:dyDescent="0.25">
      <c r="A110" s="36" t="s">
        <v>233</v>
      </c>
      <c r="B110" s="37" t="s">
        <v>38</v>
      </c>
      <c r="C110" s="37">
        <v>11</v>
      </c>
      <c r="D110" s="37" t="s">
        <v>225</v>
      </c>
      <c r="E110" s="38" t="s">
        <v>38</v>
      </c>
      <c r="F110" s="76">
        <v>106742138967</v>
      </c>
      <c r="G110" s="39">
        <v>0</v>
      </c>
      <c r="H110" s="39">
        <v>0</v>
      </c>
      <c r="I110" s="39">
        <v>0</v>
      </c>
      <c r="J110" s="39">
        <v>0</v>
      </c>
      <c r="K110" s="39">
        <v>0</v>
      </c>
      <c r="L110" s="39">
        <f t="shared" si="99"/>
        <v>0</v>
      </c>
      <c r="M110" s="40">
        <f t="shared" ref="M110" si="153">+F110+L110</f>
        <v>106742138967</v>
      </c>
      <c r="N110" s="72">
        <f t="shared" si="98"/>
        <v>1.2869986209241475E-2</v>
      </c>
      <c r="O110" s="83">
        <v>0</v>
      </c>
      <c r="P110" s="39">
        <v>0</v>
      </c>
      <c r="Q110" s="39">
        <f>M110-P110</f>
        <v>106742138967</v>
      </c>
      <c r="R110" s="39">
        <v>0</v>
      </c>
      <c r="S110" s="39">
        <f>+M110-R110</f>
        <v>106742138967</v>
      </c>
      <c r="T110" s="39">
        <f>P110-R110</f>
        <v>0</v>
      </c>
      <c r="U110" s="39">
        <v>0</v>
      </c>
      <c r="V110" s="39">
        <f>+R110-U110</f>
        <v>0</v>
      </c>
      <c r="W110" s="39">
        <v>0</v>
      </c>
      <c r="X110" s="42">
        <f>+U110-W110</f>
        <v>0</v>
      </c>
      <c r="Y110" s="43">
        <f t="shared" si="106"/>
        <v>0</v>
      </c>
      <c r="Z110" s="43">
        <f t="shared" si="107"/>
        <v>0</v>
      </c>
      <c r="AA110" s="43">
        <f t="shared" si="108"/>
        <v>0</v>
      </c>
      <c r="AB110" s="43" t="s">
        <v>545</v>
      </c>
      <c r="AC110" s="44" t="s">
        <v>545</v>
      </c>
    </row>
    <row r="111" spans="1:29" ht="42" customHeight="1" x14ac:dyDescent="0.25">
      <c r="A111" s="29" t="s">
        <v>234</v>
      </c>
      <c r="B111" s="30" t="s">
        <v>38</v>
      </c>
      <c r="C111" s="30">
        <v>11</v>
      </c>
      <c r="D111" s="30" t="s">
        <v>39</v>
      </c>
      <c r="E111" s="31" t="s">
        <v>235</v>
      </c>
      <c r="F111" s="49">
        <f t="shared" ref="F111:K111" si="154">+F112</f>
        <v>1907097618124</v>
      </c>
      <c r="G111" s="49">
        <f t="shared" si="154"/>
        <v>0</v>
      </c>
      <c r="H111" s="49">
        <f t="shared" si="154"/>
        <v>0</v>
      </c>
      <c r="I111" s="49">
        <f t="shared" si="154"/>
        <v>0</v>
      </c>
      <c r="J111" s="49">
        <f t="shared" si="154"/>
        <v>0</v>
      </c>
      <c r="K111" s="49">
        <f t="shared" si="154"/>
        <v>0</v>
      </c>
      <c r="L111" s="25">
        <f t="shared" si="99"/>
        <v>0</v>
      </c>
      <c r="M111" s="49">
        <f>+M112</f>
        <v>1907097618124</v>
      </c>
      <c r="N111" s="64">
        <f t="shared" si="98"/>
        <v>0.2299403055106585</v>
      </c>
      <c r="O111" s="49">
        <f t="shared" ref="O111:X111" si="155">+O112</f>
        <v>0</v>
      </c>
      <c r="P111" s="49">
        <f t="shared" si="155"/>
        <v>0</v>
      </c>
      <c r="Q111" s="49">
        <f t="shared" si="155"/>
        <v>1907097618124</v>
      </c>
      <c r="R111" s="49">
        <f t="shared" si="155"/>
        <v>0</v>
      </c>
      <c r="S111" s="49">
        <f t="shared" si="155"/>
        <v>1907097618124</v>
      </c>
      <c r="T111" s="49">
        <f t="shared" si="155"/>
        <v>0</v>
      </c>
      <c r="U111" s="49">
        <f t="shared" si="155"/>
        <v>0</v>
      </c>
      <c r="V111" s="49">
        <f t="shared" si="155"/>
        <v>0</v>
      </c>
      <c r="W111" s="49">
        <f t="shared" si="155"/>
        <v>0</v>
      </c>
      <c r="X111" s="49">
        <f t="shared" si="155"/>
        <v>0</v>
      </c>
      <c r="Y111" s="34">
        <f t="shared" si="106"/>
        <v>0</v>
      </c>
      <c r="Z111" s="34">
        <f t="shared" si="107"/>
        <v>0</v>
      </c>
      <c r="AA111" s="34">
        <f t="shared" si="108"/>
        <v>0</v>
      </c>
      <c r="AB111" s="34" t="s">
        <v>545</v>
      </c>
      <c r="AC111" s="35" t="s">
        <v>545</v>
      </c>
    </row>
    <row r="112" spans="1:29" ht="42" customHeight="1" thickBot="1" x14ac:dyDescent="0.3">
      <c r="A112" s="73" t="s">
        <v>236</v>
      </c>
      <c r="B112" s="74" t="s">
        <v>38</v>
      </c>
      <c r="C112" s="74">
        <v>11</v>
      </c>
      <c r="D112" s="74" t="s">
        <v>39</v>
      </c>
      <c r="E112" s="75" t="s">
        <v>237</v>
      </c>
      <c r="F112" s="76">
        <v>1907097618124</v>
      </c>
      <c r="G112" s="76">
        <v>0</v>
      </c>
      <c r="H112" s="76">
        <v>0</v>
      </c>
      <c r="I112" s="76">
        <v>0</v>
      </c>
      <c r="J112" s="76">
        <v>0</v>
      </c>
      <c r="K112" s="76">
        <v>0</v>
      </c>
      <c r="L112" s="76">
        <f t="shared" si="99"/>
        <v>0</v>
      </c>
      <c r="M112" s="77">
        <f t="shared" ref="M112" si="156">+F112+L112</f>
        <v>1907097618124</v>
      </c>
      <c r="N112" s="78">
        <f t="shared" si="98"/>
        <v>0.2299403055106585</v>
      </c>
      <c r="O112" s="84">
        <v>0</v>
      </c>
      <c r="P112" s="76">
        <v>0</v>
      </c>
      <c r="Q112" s="76">
        <f>M112-P112</f>
        <v>1907097618124</v>
      </c>
      <c r="R112" s="76">
        <v>0</v>
      </c>
      <c r="S112" s="76">
        <f>+M112-R112</f>
        <v>1907097618124</v>
      </c>
      <c r="T112" s="76">
        <f>P112-R112</f>
        <v>0</v>
      </c>
      <c r="U112" s="76">
        <v>0</v>
      </c>
      <c r="V112" s="76">
        <f>+R112-U112</f>
        <v>0</v>
      </c>
      <c r="W112" s="84">
        <v>0</v>
      </c>
      <c r="X112" s="79">
        <f>+U112-W112</f>
        <v>0</v>
      </c>
      <c r="Y112" s="85">
        <f t="shared" si="106"/>
        <v>0</v>
      </c>
      <c r="Z112" s="85">
        <f t="shared" si="107"/>
        <v>0</v>
      </c>
      <c r="AA112" s="85">
        <f t="shared" si="108"/>
        <v>0</v>
      </c>
      <c r="AB112" s="85" t="s">
        <v>545</v>
      </c>
      <c r="AC112" s="86" t="s">
        <v>545</v>
      </c>
    </row>
    <row r="113" spans="1:29" s="2" customFormat="1" ht="22.5" customHeight="1" thickBot="1" x14ac:dyDescent="0.3">
      <c r="A113" s="309" t="s">
        <v>238</v>
      </c>
      <c r="B113" s="298" t="s">
        <v>38</v>
      </c>
      <c r="C113" s="222">
        <v>10</v>
      </c>
      <c r="D113" s="312" t="s">
        <v>39</v>
      </c>
      <c r="E113" s="315" t="s">
        <v>239</v>
      </c>
      <c r="F113" s="214">
        <f t="shared" ref="F113:J113" si="157">+F116+F238+F248+F266+F276+F288</f>
        <v>421322646094</v>
      </c>
      <c r="G113" s="223">
        <f t="shared" si="157"/>
        <v>0</v>
      </c>
      <c r="H113" s="223">
        <f t="shared" si="157"/>
        <v>0</v>
      </c>
      <c r="I113" s="223">
        <f t="shared" si="157"/>
        <v>181302207245</v>
      </c>
      <c r="J113" s="223">
        <f t="shared" si="157"/>
        <v>0</v>
      </c>
      <c r="K113" s="223">
        <f>+K116+K238+K248+K266+K276+K288</f>
        <v>0</v>
      </c>
      <c r="L113" s="224">
        <f t="shared" si="99"/>
        <v>-181302207245</v>
      </c>
      <c r="M113" s="223">
        <f>+M116+M238+M248+M266+M276+M288</f>
        <v>240020438849</v>
      </c>
      <c r="N113" s="225">
        <f>M113/$M$322</f>
        <v>2.8939458847435304E-2</v>
      </c>
      <c r="O113" s="223">
        <f t="shared" ref="O113:X113" si="158">+O116+O238+O248+O266+O276+O288</f>
        <v>0</v>
      </c>
      <c r="P113" s="223">
        <f t="shared" si="158"/>
        <v>199337088046.99997</v>
      </c>
      <c r="Q113" s="223">
        <f t="shared" si="158"/>
        <v>40683350802</v>
      </c>
      <c r="R113" s="223">
        <f t="shared" si="158"/>
        <v>192705940168.99997</v>
      </c>
      <c r="S113" s="223">
        <f t="shared" si="158"/>
        <v>47314498680.000008</v>
      </c>
      <c r="T113" s="223">
        <f t="shared" si="158"/>
        <v>6631147878</v>
      </c>
      <c r="U113" s="223">
        <f t="shared" si="158"/>
        <v>0</v>
      </c>
      <c r="V113" s="223">
        <f t="shared" si="158"/>
        <v>192705940168.99997</v>
      </c>
      <c r="W113" s="223">
        <f t="shared" si="158"/>
        <v>0</v>
      </c>
      <c r="X113" s="223">
        <f t="shared" si="158"/>
        <v>0</v>
      </c>
      <c r="Y113" s="215">
        <f t="shared" si="106"/>
        <v>0.80287304320043262</v>
      </c>
      <c r="Z113" s="215">
        <f t="shared" si="107"/>
        <v>0</v>
      </c>
      <c r="AA113" s="215">
        <f t="shared" si="108"/>
        <v>0</v>
      </c>
      <c r="AB113" s="215">
        <f t="shared" ref="AB113:AB119" si="159">+U113/R113</f>
        <v>0</v>
      </c>
      <c r="AC113" s="215" t="s">
        <v>545</v>
      </c>
    </row>
    <row r="114" spans="1:29" s="2" customFormat="1" ht="25.5" customHeight="1" thickBot="1" x14ac:dyDescent="0.3">
      <c r="A114" s="310"/>
      <c r="B114" s="299"/>
      <c r="C114" s="222">
        <v>11</v>
      </c>
      <c r="D114" s="313"/>
      <c r="E114" s="316"/>
      <c r="F114" s="214">
        <f t="shared" ref="F114:K114" si="160">+F117+F277</f>
        <v>6787938619340</v>
      </c>
      <c r="G114" s="214">
        <f t="shared" si="160"/>
        <v>0</v>
      </c>
      <c r="H114" s="214">
        <f t="shared" si="160"/>
        <v>0</v>
      </c>
      <c r="I114" s="214">
        <f t="shared" si="160"/>
        <v>1050182221689</v>
      </c>
      <c r="J114" s="214">
        <f t="shared" si="160"/>
        <v>0</v>
      </c>
      <c r="K114" s="214">
        <f t="shared" si="160"/>
        <v>0</v>
      </c>
      <c r="L114" s="214">
        <f t="shared" si="99"/>
        <v>-1050182221689</v>
      </c>
      <c r="M114" s="214">
        <f>+M117+M277</f>
        <v>5737756397651</v>
      </c>
      <c r="N114" s="214">
        <f t="shared" si="98"/>
        <v>0.69180593928874712</v>
      </c>
      <c r="O114" s="214">
        <f t="shared" ref="O114:X114" si="161">+O117+O277</f>
        <v>0</v>
      </c>
      <c r="P114" s="214">
        <f t="shared" si="161"/>
        <v>4237532314497</v>
      </c>
      <c r="Q114" s="214">
        <f t="shared" si="161"/>
        <v>1500224083154</v>
      </c>
      <c r="R114" s="214">
        <f t="shared" si="161"/>
        <v>4237532314497</v>
      </c>
      <c r="S114" s="214">
        <f t="shared" si="161"/>
        <v>1500224083154</v>
      </c>
      <c r="T114" s="214">
        <f t="shared" si="161"/>
        <v>0</v>
      </c>
      <c r="U114" s="214">
        <f t="shared" si="161"/>
        <v>5000000000</v>
      </c>
      <c r="V114" s="214">
        <f t="shared" si="161"/>
        <v>4232532314497</v>
      </c>
      <c r="W114" s="214">
        <f t="shared" si="161"/>
        <v>5000000000</v>
      </c>
      <c r="X114" s="214">
        <f t="shared" si="161"/>
        <v>0</v>
      </c>
      <c r="Y114" s="215">
        <f t="shared" si="106"/>
        <v>0.73853471998773212</v>
      </c>
      <c r="Z114" s="215">
        <f t="shared" si="107"/>
        <v>8.714207529003789E-4</v>
      </c>
      <c r="AA114" s="215">
        <f t="shared" si="108"/>
        <v>8.714207529003789E-4</v>
      </c>
      <c r="AB114" s="215">
        <f t="shared" si="159"/>
        <v>1.1799320049771717E-3</v>
      </c>
      <c r="AC114" s="215">
        <f t="shared" ref="AC114" si="162">+W114/U114</f>
        <v>1</v>
      </c>
    </row>
    <row r="115" spans="1:29" s="2" customFormat="1" ht="29.25" customHeight="1" thickBot="1" x14ac:dyDescent="0.3">
      <c r="A115" s="311"/>
      <c r="B115" s="213" t="s">
        <v>41</v>
      </c>
      <c r="C115" s="222">
        <v>20</v>
      </c>
      <c r="D115" s="314"/>
      <c r="E115" s="317"/>
      <c r="F115" s="214">
        <f t="shared" ref="F115:K115" si="163">+F249+F289</f>
        <v>172945553158</v>
      </c>
      <c r="G115" s="226">
        <f t="shared" si="163"/>
        <v>0</v>
      </c>
      <c r="H115" s="226">
        <f t="shared" si="163"/>
        <v>0</v>
      </c>
      <c r="I115" s="226">
        <f t="shared" si="163"/>
        <v>0</v>
      </c>
      <c r="J115" s="226">
        <f t="shared" si="163"/>
        <v>0</v>
      </c>
      <c r="K115" s="226">
        <f t="shared" si="163"/>
        <v>0</v>
      </c>
      <c r="L115" s="227">
        <f t="shared" si="99"/>
        <v>0</v>
      </c>
      <c r="M115" s="226">
        <f>+M249+M289</f>
        <v>172945553158</v>
      </c>
      <c r="N115" s="225">
        <f t="shared" si="98"/>
        <v>2.0852185515799159E-2</v>
      </c>
      <c r="O115" s="226">
        <f t="shared" ref="O115:X115" si="164">+O249+O289</f>
        <v>0</v>
      </c>
      <c r="P115" s="226">
        <f t="shared" si="164"/>
        <v>62567881352</v>
      </c>
      <c r="Q115" s="226">
        <f t="shared" si="164"/>
        <v>110377671806</v>
      </c>
      <c r="R115" s="226">
        <f t="shared" si="164"/>
        <v>24874148039</v>
      </c>
      <c r="S115" s="226">
        <f t="shared" si="164"/>
        <v>148071405119</v>
      </c>
      <c r="T115" s="226">
        <f t="shared" si="164"/>
        <v>37693733313</v>
      </c>
      <c r="U115" s="226">
        <f t="shared" si="164"/>
        <v>0</v>
      </c>
      <c r="V115" s="226">
        <f t="shared" si="164"/>
        <v>24874148039</v>
      </c>
      <c r="W115" s="226">
        <f t="shared" si="164"/>
        <v>0</v>
      </c>
      <c r="X115" s="226">
        <f t="shared" si="164"/>
        <v>0</v>
      </c>
      <c r="Y115" s="215">
        <f t="shared" si="106"/>
        <v>0.14382646783797567</v>
      </c>
      <c r="Z115" s="215">
        <f t="shared" si="107"/>
        <v>0</v>
      </c>
      <c r="AA115" s="215">
        <f t="shared" si="108"/>
        <v>0</v>
      </c>
      <c r="AB115" s="215">
        <f t="shared" si="159"/>
        <v>0</v>
      </c>
      <c r="AC115" s="215" t="s">
        <v>545</v>
      </c>
    </row>
    <row r="116" spans="1:29" s="2" customFormat="1" ht="26.25" customHeight="1" x14ac:dyDescent="0.25">
      <c r="A116" s="306" t="s">
        <v>240</v>
      </c>
      <c r="B116" s="307" t="s">
        <v>38</v>
      </c>
      <c r="C116" s="22">
        <v>10</v>
      </c>
      <c r="D116" s="307" t="s">
        <v>39</v>
      </c>
      <c r="E116" s="308" t="s">
        <v>241</v>
      </c>
      <c r="F116" s="87">
        <f t="shared" ref="F116:K117" si="165">+F118</f>
        <v>388190831399</v>
      </c>
      <c r="G116" s="87">
        <f t="shared" si="165"/>
        <v>0</v>
      </c>
      <c r="H116" s="87">
        <f t="shared" si="165"/>
        <v>0</v>
      </c>
      <c r="I116" s="87">
        <f t="shared" si="165"/>
        <v>181302207245</v>
      </c>
      <c r="J116" s="87">
        <f t="shared" si="165"/>
        <v>0</v>
      </c>
      <c r="K116" s="87">
        <f t="shared" si="165"/>
        <v>0</v>
      </c>
      <c r="L116" s="87">
        <f t="shared" si="99"/>
        <v>-181302207245</v>
      </c>
      <c r="M116" s="87">
        <f>+M118</f>
        <v>206888624154</v>
      </c>
      <c r="N116" s="81">
        <f t="shared" si="98"/>
        <v>2.4944729096482682E-2</v>
      </c>
      <c r="O116" s="87">
        <f t="shared" ref="O116:X117" si="166">+O118</f>
        <v>0</v>
      </c>
      <c r="P116" s="87">
        <f t="shared" si="166"/>
        <v>193313087149.28</v>
      </c>
      <c r="Q116" s="87">
        <f t="shared" si="166"/>
        <v>13575537004.719999</v>
      </c>
      <c r="R116" s="87">
        <f t="shared" si="166"/>
        <v>190580236113.28</v>
      </c>
      <c r="S116" s="87">
        <f t="shared" si="166"/>
        <v>16308388040.720001</v>
      </c>
      <c r="T116" s="87">
        <f t="shared" si="166"/>
        <v>2732851036</v>
      </c>
      <c r="U116" s="87">
        <f t="shared" si="166"/>
        <v>0</v>
      </c>
      <c r="V116" s="87">
        <f t="shared" si="166"/>
        <v>190580236113.28</v>
      </c>
      <c r="W116" s="87">
        <f t="shared" si="166"/>
        <v>0</v>
      </c>
      <c r="X116" s="87">
        <f t="shared" si="166"/>
        <v>0</v>
      </c>
      <c r="Y116" s="88">
        <f t="shared" si="106"/>
        <v>0.92117310409208064</v>
      </c>
      <c r="Z116" s="27">
        <f t="shared" si="107"/>
        <v>0</v>
      </c>
      <c r="AA116" s="27">
        <f t="shared" si="108"/>
        <v>0</v>
      </c>
      <c r="AB116" s="27">
        <f t="shared" si="159"/>
        <v>0</v>
      </c>
      <c r="AC116" s="28" t="s">
        <v>545</v>
      </c>
    </row>
    <row r="117" spans="1:29" s="2" customFormat="1" ht="27.75" customHeight="1" x14ac:dyDescent="0.25">
      <c r="A117" s="267"/>
      <c r="B117" s="271"/>
      <c r="C117" s="30">
        <v>11</v>
      </c>
      <c r="D117" s="271"/>
      <c r="E117" s="273"/>
      <c r="F117" s="48">
        <f t="shared" si="165"/>
        <v>6076968171516</v>
      </c>
      <c r="G117" s="48">
        <f t="shared" si="165"/>
        <v>0</v>
      </c>
      <c r="H117" s="48">
        <f t="shared" si="165"/>
        <v>0</v>
      </c>
      <c r="I117" s="48">
        <f t="shared" si="165"/>
        <v>339211773865</v>
      </c>
      <c r="J117" s="48">
        <f t="shared" si="165"/>
        <v>0</v>
      </c>
      <c r="K117" s="48">
        <f t="shared" si="165"/>
        <v>0</v>
      </c>
      <c r="L117" s="48">
        <f t="shared" si="99"/>
        <v>-339211773865</v>
      </c>
      <c r="M117" s="48">
        <f>+M119</f>
        <v>5737756397651</v>
      </c>
      <c r="N117" s="72">
        <f t="shared" si="98"/>
        <v>0.69180593928874712</v>
      </c>
      <c r="O117" s="48">
        <f t="shared" si="166"/>
        <v>0</v>
      </c>
      <c r="P117" s="48">
        <f t="shared" si="166"/>
        <v>4237532314497</v>
      </c>
      <c r="Q117" s="48">
        <f t="shared" si="166"/>
        <v>1500224083154</v>
      </c>
      <c r="R117" s="48">
        <f t="shared" si="166"/>
        <v>4237532314497</v>
      </c>
      <c r="S117" s="48">
        <f t="shared" si="166"/>
        <v>1500224083154</v>
      </c>
      <c r="T117" s="48">
        <f t="shared" si="166"/>
        <v>0</v>
      </c>
      <c r="U117" s="48">
        <f t="shared" si="166"/>
        <v>5000000000</v>
      </c>
      <c r="V117" s="48">
        <f t="shared" si="166"/>
        <v>4232532314497</v>
      </c>
      <c r="W117" s="48">
        <f t="shared" si="166"/>
        <v>5000000000</v>
      </c>
      <c r="X117" s="48">
        <f t="shared" si="166"/>
        <v>0</v>
      </c>
      <c r="Y117" s="89">
        <f t="shared" si="106"/>
        <v>0.73853471998773212</v>
      </c>
      <c r="Z117" s="43">
        <f t="shared" si="107"/>
        <v>8.714207529003789E-4</v>
      </c>
      <c r="AA117" s="43">
        <f t="shared" si="108"/>
        <v>8.714207529003789E-4</v>
      </c>
      <c r="AB117" s="43">
        <f t="shared" si="159"/>
        <v>1.1799320049771717E-3</v>
      </c>
      <c r="AC117" s="44">
        <f t="shared" ref="AC117:AC119" si="167">+W117/U117</f>
        <v>1</v>
      </c>
    </row>
    <row r="118" spans="1:29" ht="29.25" customHeight="1" x14ac:dyDescent="0.25">
      <c r="A118" s="266" t="s">
        <v>242</v>
      </c>
      <c r="B118" s="270" t="s">
        <v>38</v>
      </c>
      <c r="C118" s="30">
        <v>10</v>
      </c>
      <c r="D118" s="270" t="s">
        <v>39</v>
      </c>
      <c r="E118" s="272" t="s">
        <v>243</v>
      </c>
      <c r="F118" s="48">
        <f t="shared" ref="F118:K118" si="168">+F128+F160+F172+F232</f>
        <v>388190831399</v>
      </c>
      <c r="G118" s="48">
        <f t="shared" si="168"/>
        <v>0</v>
      </c>
      <c r="H118" s="48">
        <f t="shared" si="168"/>
        <v>0</v>
      </c>
      <c r="I118" s="48">
        <f t="shared" si="168"/>
        <v>181302207245</v>
      </c>
      <c r="J118" s="48">
        <f t="shared" si="168"/>
        <v>0</v>
      </c>
      <c r="K118" s="48">
        <f t="shared" si="168"/>
        <v>0</v>
      </c>
      <c r="L118" s="48">
        <f t="shared" si="99"/>
        <v>-181302207245</v>
      </c>
      <c r="M118" s="48">
        <f>+M128+M160+M172+M232</f>
        <v>206888624154</v>
      </c>
      <c r="N118" s="64">
        <f t="shared" si="98"/>
        <v>2.4944729096482682E-2</v>
      </c>
      <c r="O118" s="48">
        <f t="shared" ref="O118:X118" si="169">+O128+O160+O172+O232</f>
        <v>0</v>
      </c>
      <c r="P118" s="48">
        <f t="shared" si="169"/>
        <v>193313087149.28</v>
      </c>
      <c r="Q118" s="48">
        <f t="shared" si="169"/>
        <v>13575537004.719999</v>
      </c>
      <c r="R118" s="48">
        <f t="shared" si="169"/>
        <v>190580236113.28</v>
      </c>
      <c r="S118" s="48">
        <f t="shared" si="169"/>
        <v>16308388040.720001</v>
      </c>
      <c r="T118" s="48">
        <f t="shared" si="169"/>
        <v>2732851036</v>
      </c>
      <c r="U118" s="48">
        <f t="shared" si="169"/>
        <v>0</v>
      </c>
      <c r="V118" s="48">
        <f t="shared" si="169"/>
        <v>190580236113.28</v>
      </c>
      <c r="W118" s="48">
        <f t="shared" si="169"/>
        <v>0</v>
      </c>
      <c r="X118" s="48">
        <f t="shared" si="169"/>
        <v>0</v>
      </c>
      <c r="Y118" s="90">
        <f t="shared" si="106"/>
        <v>0.92117310409208064</v>
      </c>
      <c r="Z118" s="34">
        <f t="shared" si="107"/>
        <v>0</v>
      </c>
      <c r="AA118" s="34">
        <f t="shared" si="108"/>
        <v>0</v>
      </c>
      <c r="AB118" s="34">
        <f t="shared" si="159"/>
        <v>0</v>
      </c>
      <c r="AC118" s="44" t="s">
        <v>545</v>
      </c>
    </row>
    <row r="119" spans="1:29" ht="29.25" customHeight="1" x14ac:dyDescent="0.25">
      <c r="A119" s="267"/>
      <c r="B119" s="271"/>
      <c r="C119" s="30">
        <v>11</v>
      </c>
      <c r="D119" s="271"/>
      <c r="E119" s="273"/>
      <c r="F119" s="25">
        <f t="shared" ref="F119:K119" si="170">+F120+F124+F129+F136+F140+F144+F148+F152+F156+F164+F168+F176+F180+F184+F188+F192+F196+F200+F204+F208+F212+F216+F220+F224+F228</f>
        <v>6076968171516</v>
      </c>
      <c r="G119" s="25">
        <f t="shared" si="170"/>
        <v>0</v>
      </c>
      <c r="H119" s="25">
        <f t="shared" si="170"/>
        <v>0</v>
      </c>
      <c r="I119" s="25">
        <f t="shared" si="170"/>
        <v>339211773865</v>
      </c>
      <c r="J119" s="25">
        <f t="shared" si="170"/>
        <v>0</v>
      </c>
      <c r="K119" s="25">
        <f t="shared" si="170"/>
        <v>0</v>
      </c>
      <c r="L119" s="25">
        <f t="shared" si="99"/>
        <v>-339211773865</v>
      </c>
      <c r="M119" s="25">
        <f>+M120+M124+M129+M136+M140+M144+M148+M152+M156+M164+M168+M176+M180+M184+M188+M192+M196+M200+M204+M208+M212+M216+M220+M224+M228</f>
        <v>5737756397651</v>
      </c>
      <c r="N119" s="72">
        <f t="shared" si="98"/>
        <v>0.69180593928874712</v>
      </c>
      <c r="O119" s="25">
        <f t="shared" ref="O119:X119" si="171">+O120+O124+O129+O136+O140+O144+O148+O152+O156+O164+O168+O176+O180+O184+O188+O192+O196+O200+O204+O208+O212+O216+O220+O224+O228</f>
        <v>0</v>
      </c>
      <c r="P119" s="25">
        <f t="shared" si="171"/>
        <v>4237532314497</v>
      </c>
      <c r="Q119" s="25">
        <f t="shared" si="171"/>
        <v>1500224083154</v>
      </c>
      <c r="R119" s="25">
        <f t="shared" si="171"/>
        <v>4237532314497</v>
      </c>
      <c r="S119" s="25">
        <f t="shared" si="171"/>
        <v>1500224083154</v>
      </c>
      <c r="T119" s="25">
        <f t="shared" si="171"/>
        <v>0</v>
      </c>
      <c r="U119" s="25">
        <f t="shared" si="171"/>
        <v>5000000000</v>
      </c>
      <c r="V119" s="25">
        <f t="shared" si="171"/>
        <v>4232532314497</v>
      </c>
      <c r="W119" s="25">
        <f t="shared" si="171"/>
        <v>5000000000</v>
      </c>
      <c r="X119" s="25">
        <f t="shared" si="171"/>
        <v>0</v>
      </c>
      <c r="Y119" s="89">
        <f t="shared" si="106"/>
        <v>0.73853471998773212</v>
      </c>
      <c r="Z119" s="43">
        <f t="shared" si="107"/>
        <v>8.714207529003789E-4</v>
      </c>
      <c r="AA119" s="43">
        <f t="shared" si="108"/>
        <v>8.714207529003789E-4</v>
      </c>
      <c r="AB119" s="43">
        <f t="shared" si="159"/>
        <v>1.1799320049771717E-3</v>
      </c>
      <c r="AC119" s="44">
        <f t="shared" si="167"/>
        <v>1</v>
      </c>
    </row>
    <row r="120" spans="1:29" ht="68.25" customHeight="1" x14ac:dyDescent="0.25">
      <c r="A120" s="29" t="s">
        <v>244</v>
      </c>
      <c r="B120" s="30" t="s">
        <v>38</v>
      </c>
      <c r="C120" s="70">
        <v>11</v>
      </c>
      <c r="D120" s="30" t="s">
        <v>39</v>
      </c>
      <c r="E120" s="31" t="s">
        <v>245</v>
      </c>
      <c r="F120" s="25">
        <f t="shared" ref="F120:X122" si="172">+F121</f>
        <v>274039880659</v>
      </c>
      <c r="G120" s="25">
        <f t="shared" si="172"/>
        <v>0</v>
      </c>
      <c r="H120" s="25">
        <f t="shared" si="172"/>
        <v>0</v>
      </c>
      <c r="I120" s="25">
        <f t="shared" si="172"/>
        <v>0</v>
      </c>
      <c r="J120" s="25">
        <f t="shared" si="172"/>
        <v>0</v>
      </c>
      <c r="K120" s="25">
        <f t="shared" si="172"/>
        <v>0</v>
      </c>
      <c r="L120" s="25">
        <f t="shared" si="99"/>
        <v>0</v>
      </c>
      <c r="M120" s="25">
        <f t="shared" si="172"/>
        <v>274039880659</v>
      </c>
      <c r="N120" s="64">
        <f t="shared" si="98"/>
        <v>3.3041210519060983E-2</v>
      </c>
      <c r="O120" s="25">
        <f t="shared" si="172"/>
        <v>0</v>
      </c>
      <c r="P120" s="25">
        <f t="shared" si="172"/>
        <v>0</v>
      </c>
      <c r="Q120" s="25">
        <f t="shared" si="172"/>
        <v>274039880659</v>
      </c>
      <c r="R120" s="25">
        <f t="shared" si="172"/>
        <v>0</v>
      </c>
      <c r="S120" s="25">
        <f t="shared" si="172"/>
        <v>274039880659</v>
      </c>
      <c r="T120" s="25">
        <f t="shared" si="172"/>
        <v>0</v>
      </c>
      <c r="U120" s="25">
        <f t="shared" si="172"/>
        <v>0</v>
      </c>
      <c r="V120" s="25">
        <f t="shared" si="172"/>
        <v>0</v>
      </c>
      <c r="W120" s="25">
        <f t="shared" si="172"/>
        <v>0</v>
      </c>
      <c r="X120" s="25">
        <f t="shared" si="172"/>
        <v>0</v>
      </c>
      <c r="Y120" s="34">
        <f t="shared" si="106"/>
        <v>0</v>
      </c>
      <c r="Z120" s="34">
        <f t="shared" si="107"/>
        <v>0</v>
      </c>
      <c r="AA120" s="34">
        <f t="shared" si="108"/>
        <v>0</v>
      </c>
      <c r="AB120" s="34" t="s">
        <v>545</v>
      </c>
      <c r="AC120" s="35" t="s">
        <v>545</v>
      </c>
    </row>
    <row r="121" spans="1:29" ht="68.25" customHeight="1" x14ac:dyDescent="0.25">
      <c r="A121" s="29" t="s">
        <v>246</v>
      </c>
      <c r="B121" s="30" t="s">
        <v>38</v>
      </c>
      <c r="C121" s="70">
        <v>11</v>
      </c>
      <c r="D121" s="30" t="s">
        <v>39</v>
      </c>
      <c r="E121" s="31" t="s">
        <v>247</v>
      </c>
      <c r="F121" s="25">
        <f t="shared" si="172"/>
        <v>274039880659</v>
      </c>
      <c r="G121" s="25">
        <f t="shared" si="172"/>
        <v>0</v>
      </c>
      <c r="H121" s="25">
        <f t="shared" si="172"/>
        <v>0</v>
      </c>
      <c r="I121" s="25">
        <f t="shared" si="172"/>
        <v>0</v>
      </c>
      <c r="J121" s="25">
        <f t="shared" si="172"/>
        <v>0</v>
      </c>
      <c r="K121" s="25">
        <f t="shared" si="172"/>
        <v>0</v>
      </c>
      <c r="L121" s="25">
        <f t="shared" si="99"/>
        <v>0</v>
      </c>
      <c r="M121" s="25">
        <f t="shared" si="172"/>
        <v>274039880659</v>
      </c>
      <c r="N121" s="64">
        <f t="shared" si="98"/>
        <v>3.3041210519060983E-2</v>
      </c>
      <c r="O121" s="25">
        <f t="shared" si="172"/>
        <v>0</v>
      </c>
      <c r="P121" s="25">
        <f t="shared" si="172"/>
        <v>0</v>
      </c>
      <c r="Q121" s="25">
        <f t="shared" si="172"/>
        <v>274039880659</v>
      </c>
      <c r="R121" s="25">
        <f t="shared" si="172"/>
        <v>0</v>
      </c>
      <c r="S121" s="25">
        <f t="shared" si="172"/>
        <v>274039880659</v>
      </c>
      <c r="T121" s="25">
        <f t="shared" si="172"/>
        <v>0</v>
      </c>
      <c r="U121" s="25">
        <f t="shared" si="172"/>
        <v>0</v>
      </c>
      <c r="V121" s="25">
        <f t="shared" si="172"/>
        <v>0</v>
      </c>
      <c r="W121" s="25">
        <f t="shared" si="172"/>
        <v>0</v>
      </c>
      <c r="X121" s="25">
        <f t="shared" si="172"/>
        <v>0</v>
      </c>
      <c r="Y121" s="34">
        <f t="shared" si="106"/>
        <v>0</v>
      </c>
      <c r="Z121" s="34">
        <f t="shared" si="107"/>
        <v>0</v>
      </c>
      <c r="AA121" s="34">
        <f t="shared" si="108"/>
        <v>0</v>
      </c>
      <c r="AB121" s="34" t="s">
        <v>545</v>
      </c>
      <c r="AC121" s="35" t="s">
        <v>545</v>
      </c>
    </row>
    <row r="122" spans="1:29" ht="42" customHeight="1" x14ac:dyDescent="0.25">
      <c r="A122" s="29" t="s">
        <v>248</v>
      </c>
      <c r="B122" s="30" t="s">
        <v>38</v>
      </c>
      <c r="C122" s="70">
        <v>11</v>
      </c>
      <c r="D122" s="30" t="s">
        <v>39</v>
      </c>
      <c r="E122" s="91" t="s">
        <v>249</v>
      </c>
      <c r="F122" s="25">
        <f t="shared" si="172"/>
        <v>274039880659</v>
      </c>
      <c r="G122" s="25">
        <f t="shared" si="172"/>
        <v>0</v>
      </c>
      <c r="H122" s="25">
        <f t="shared" si="172"/>
        <v>0</v>
      </c>
      <c r="I122" s="25">
        <f t="shared" si="172"/>
        <v>0</v>
      </c>
      <c r="J122" s="25">
        <f t="shared" si="172"/>
        <v>0</v>
      </c>
      <c r="K122" s="25">
        <f t="shared" si="172"/>
        <v>0</v>
      </c>
      <c r="L122" s="25">
        <f t="shared" si="99"/>
        <v>0</v>
      </c>
      <c r="M122" s="25">
        <f t="shared" si="172"/>
        <v>274039880659</v>
      </c>
      <c r="N122" s="64">
        <f t="shared" si="98"/>
        <v>3.3041210519060983E-2</v>
      </c>
      <c r="O122" s="25">
        <f t="shared" si="172"/>
        <v>0</v>
      </c>
      <c r="P122" s="25">
        <f t="shared" si="172"/>
        <v>0</v>
      </c>
      <c r="Q122" s="25">
        <f t="shared" si="172"/>
        <v>274039880659</v>
      </c>
      <c r="R122" s="25">
        <f t="shared" si="172"/>
        <v>0</v>
      </c>
      <c r="S122" s="25">
        <f t="shared" si="172"/>
        <v>274039880659</v>
      </c>
      <c r="T122" s="25">
        <f t="shared" si="172"/>
        <v>0</v>
      </c>
      <c r="U122" s="25">
        <f t="shared" si="172"/>
        <v>0</v>
      </c>
      <c r="V122" s="25">
        <f t="shared" si="172"/>
        <v>0</v>
      </c>
      <c r="W122" s="25">
        <f t="shared" si="172"/>
        <v>0</v>
      </c>
      <c r="X122" s="25">
        <f t="shared" si="172"/>
        <v>0</v>
      </c>
      <c r="Y122" s="34">
        <f t="shared" si="106"/>
        <v>0</v>
      </c>
      <c r="Z122" s="34">
        <f t="shared" si="107"/>
        <v>0</v>
      </c>
      <c r="AA122" s="34">
        <f t="shared" si="108"/>
        <v>0</v>
      </c>
      <c r="AB122" s="34" t="s">
        <v>545</v>
      </c>
      <c r="AC122" s="35" t="s">
        <v>545</v>
      </c>
    </row>
    <row r="123" spans="1:29" s="96" customFormat="1" ht="42" customHeight="1" x14ac:dyDescent="0.25">
      <c r="A123" s="36" t="s">
        <v>250</v>
      </c>
      <c r="B123" s="92" t="s">
        <v>38</v>
      </c>
      <c r="C123" s="92">
        <v>11</v>
      </c>
      <c r="D123" s="92" t="s">
        <v>39</v>
      </c>
      <c r="E123" s="38" t="s">
        <v>251</v>
      </c>
      <c r="F123" s="93">
        <v>274039880659</v>
      </c>
      <c r="G123" s="93">
        <v>0</v>
      </c>
      <c r="H123" s="93">
        <v>0</v>
      </c>
      <c r="I123" s="93">
        <v>0</v>
      </c>
      <c r="J123" s="93">
        <v>0</v>
      </c>
      <c r="K123" s="93">
        <v>0</v>
      </c>
      <c r="L123" s="39">
        <f t="shared" si="99"/>
        <v>0</v>
      </c>
      <c r="M123" s="40">
        <f t="shared" ref="M123" si="173">+F123+L123</f>
        <v>274039880659</v>
      </c>
      <c r="N123" s="94">
        <f t="shared" si="98"/>
        <v>3.3041210519060983E-2</v>
      </c>
      <c r="O123" s="93">
        <v>0</v>
      </c>
      <c r="P123" s="93">
        <v>0</v>
      </c>
      <c r="Q123" s="93">
        <f>M123-P123</f>
        <v>274039880659</v>
      </c>
      <c r="R123" s="93">
        <v>0</v>
      </c>
      <c r="S123" s="93">
        <f>+M123-R123</f>
        <v>274039880659</v>
      </c>
      <c r="T123" s="93">
        <f>P123-R123</f>
        <v>0</v>
      </c>
      <c r="U123" s="93">
        <v>0</v>
      </c>
      <c r="V123" s="93">
        <f>+R123-U123</f>
        <v>0</v>
      </c>
      <c r="W123" s="93">
        <v>0</v>
      </c>
      <c r="X123" s="95">
        <f>+U123-W123</f>
        <v>0</v>
      </c>
      <c r="Y123" s="43">
        <f t="shared" si="106"/>
        <v>0</v>
      </c>
      <c r="Z123" s="43">
        <f t="shared" si="107"/>
        <v>0</v>
      </c>
      <c r="AA123" s="43">
        <f t="shared" si="108"/>
        <v>0</v>
      </c>
      <c r="AB123" s="43" t="s">
        <v>545</v>
      </c>
      <c r="AC123" s="44" t="s">
        <v>545</v>
      </c>
    </row>
    <row r="124" spans="1:29" ht="81.75" customHeight="1" x14ac:dyDescent="0.25">
      <c r="A124" s="29" t="s">
        <v>252</v>
      </c>
      <c r="B124" s="30" t="s">
        <v>38</v>
      </c>
      <c r="C124" s="70">
        <v>11</v>
      </c>
      <c r="D124" s="30" t="s">
        <v>39</v>
      </c>
      <c r="E124" s="23" t="s">
        <v>253</v>
      </c>
      <c r="F124" s="25">
        <f t="shared" ref="F124:U126" si="174">+F125</f>
        <v>3452936109</v>
      </c>
      <c r="G124" s="25">
        <f t="shared" si="174"/>
        <v>0</v>
      </c>
      <c r="H124" s="25">
        <f t="shared" si="174"/>
        <v>0</v>
      </c>
      <c r="I124" s="25">
        <f t="shared" si="174"/>
        <v>0</v>
      </c>
      <c r="J124" s="25">
        <f t="shared" si="174"/>
        <v>0</v>
      </c>
      <c r="K124" s="25">
        <f t="shared" si="174"/>
        <v>0</v>
      </c>
      <c r="L124" s="25">
        <f t="shared" si="99"/>
        <v>0</v>
      </c>
      <c r="M124" s="25">
        <f t="shared" si="174"/>
        <v>3452936109</v>
      </c>
      <c r="N124" s="33">
        <f t="shared" si="98"/>
        <v>4.1632330525024036E-4</v>
      </c>
      <c r="O124" s="25">
        <f t="shared" si="174"/>
        <v>0</v>
      </c>
      <c r="P124" s="25">
        <f t="shared" si="174"/>
        <v>3452936109</v>
      </c>
      <c r="Q124" s="25">
        <f t="shared" si="174"/>
        <v>0</v>
      </c>
      <c r="R124" s="25">
        <f t="shared" si="174"/>
        <v>3452936109</v>
      </c>
      <c r="S124" s="25">
        <f t="shared" si="174"/>
        <v>0</v>
      </c>
      <c r="T124" s="25">
        <f t="shared" si="174"/>
        <v>0</v>
      </c>
      <c r="U124" s="25">
        <f t="shared" si="174"/>
        <v>0</v>
      </c>
      <c r="V124" s="25">
        <f t="shared" ref="V124:X126" si="175">+V125</f>
        <v>3452936109</v>
      </c>
      <c r="W124" s="25">
        <f t="shared" si="175"/>
        <v>0</v>
      </c>
      <c r="X124" s="25">
        <f t="shared" si="175"/>
        <v>0</v>
      </c>
      <c r="Y124" s="34">
        <f t="shared" si="106"/>
        <v>1</v>
      </c>
      <c r="Z124" s="34">
        <f t="shared" si="107"/>
        <v>0</v>
      </c>
      <c r="AA124" s="34">
        <f t="shared" si="108"/>
        <v>0</v>
      </c>
      <c r="AB124" s="34">
        <f t="shared" ref="AB124:AB187" si="176">+U124/R124</f>
        <v>0</v>
      </c>
      <c r="AC124" s="35" t="s">
        <v>545</v>
      </c>
    </row>
    <row r="125" spans="1:29" ht="81.75" customHeight="1" x14ac:dyDescent="0.25">
      <c r="A125" s="29" t="s">
        <v>254</v>
      </c>
      <c r="B125" s="30" t="s">
        <v>38</v>
      </c>
      <c r="C125" s="70">
        <v>11</v>
      </c>
      <c r="D125" s="30" t="s">
        <v>39</v>
      </c>
      <c r="E125" s="31" t="s">
        <v>247</v>
      </c>
      <c r="F125" s="25">
        <f t="shared" si="174"/>
        <v>3452936109</v>
      </c>
      <c r="G125" s="25">
        <f t="shared" si="174"/>
        <v>0</v>
      </c>
      <c r="H125" s="25">
        <f t="shared" si="174"/>
        <v>0</v>
      </c>
      <c r="I125" s="25">
        <f t="shared" si="174"/>
        <v>0</v>
      </c>
      <c r="J125" s="25">
        <f t="shared" si="174"/>
        <v>0</v>
      </c>
      <c r="K125" s="25">
        <f t="shared" si="174"/>
        <v>0</v>
      </c>
      <c r="L125" s="25">
        <f t="shared" si="99"/>
        <v>0</v>
      </c>
      <c r="M125" s="25">
        <f t="shared" si="174"/>
        <v>3452936109</v>
      </c>
      <c r="N125" s="33">
        <f t="shared" si="98"/>
        <v>4.1632330525024036E-4</v>
      </c>
      <c r="O125" s="25">
        <f t="shared" si="174"/>
        <v>0</v>
      </c>
      <c r="P125" s="25">
        <f t="shared" si="174"/>
        <v>3452936109</v>
      </c>
      <c r="Q125" s="25">
        <f t="shared" si="174"/>
        <v>0</v>
      </c>
      <c r="R125" s="25">
        <f t="shared" si="174"/>
        <v>3452936109</v>
      </c>
      <c r="S125" s="25">
        <f t="shared" si="174"/>
        <v>0</v>
      </c>
      <c r="T125" s="25">
        <f t="shared" si="174"/>
        <v>0</v>
      </c>
      <c r="U125" s="25">
        <f t="shared" si="174"/>
        <v>0</v>
      </c>
      <c r="V125" s="25">
        <f t="shared" si="175"/>
        <v>3452936109</v>
      </c>
      <c r="W125" s="25">
        <f t="shared" si="175"/>
        <v>0</v>
      </c>
      <c r="X125" s="25">
        <f t="shared" si="175"/>
        <v>0</v>
      </c>
      <c r="Y125" s="34">
        <f t="shared" si="106"/>
        <v>1</v>
      </c>
      <c r="Z125" s="34">
        <f t="shared" si="107"/>
        <v>0</v>
      </c>
      <c r="AA125" s="34">
        <f t="shared" si="108"/>
        <v>0</v>
      </c>
      <c r="AB125" s="34">
        <f t="shared" si="176"/>
        <v>0</v>
      </c>
      <c r="AC125" s="35" t="s">
        <v>545</v>
      </c>
    </row>
    <row r="126" spans="1:29" ht="42" customHeight="1" x14ac:dyDescent="0.25">
      <c r="A126" s="29" t="s">
        <v>255</v>
      </c>
      <c r="B126" s="30" t="s">
        <v>38</v>
      </c>
      <c r="C126" s="70">
        <v>11</v>
      </c>
      <c r="D126" s="30" t="s">
        <v>39</v>
      </c>
      <c r="E126" s="31" t="s">
        <v>249</v>
      </c>
      <c r="F126" s="25">
        <f t="shared" si="174"/>
        <v>3452936109</v>
      </c>
      <c r="G126" s="25">
        <f t="shared" si="174"/>
        <v>0</v>
      </c>
      <c r="H126" s="25">
        <f t="shared" si="174"/>
        <v>0</v>
      </c>
      <c r="I126" s="25">
        <f t="shared" si="174"/>
        <v>0</v>
      </c>
      <c r="J126" s="25">
        <f t="shared" si="174"/>
        <v>0</v>
      </c>
      <c r="K126" s="25">
        <f t="shared" si="174"/>
        <v>0</v>
      </c>
      <c r="L126" s="25">
        <f t="shared" si="99"/>
        <v>0</v>
      </c>
      <c r="M126" s="25">
        <f t="shared" si="174"/>
        <v>3452936109</v>
      </c>
      <c r="N126" s="33">
        <f t="shared" si="98"/>
        <v>4.1632330525024036E-4</v>
      </c>
      <c r="O126" s="25">
        <f t="shared" si="174"/>
        <v>0</v>
      </c>
      <c r="P126" s="25">
        <f t="shared" si="174"/>
        <v>3452936109</v>
      </c>
      <c r="Q126" s="25">
        <f t="shared" si="174"/>
        <v>0</v>
      </c>
      <c r="R126" s="25">
        <f t="shared" si="174"/>
        <v>3452936109</v>
      </c>
      <c r="S126" s="25">
        <f t="shared" si="174"/>
        <v>0</v>
      </c>
      <c r="T126" s="25">
        <f t="shared" si="174"/>
        <v>0</v>
      </c>
      <c r="U126" s="25">
        <f t="shared" si="174"/>
        <v>0</v>
      </c>
      <c r="V126" s="25">
        <f t="shared" si="175"/>
        <v>3452936109</v>
      </c>
      <c r="W126" s="25">
        <f t="shared" si="175"/>
        <v>0</v>
      </c>
      <c r="X126" s="25">
        <f t="shared" si="175"/>
        <v>0</v>
      </c>
      <c r="Y126" s="34">
        <f t="shared" si="106"/>
        <v>1</v>
      </c>
      <c r="Z126" s="34">
        <f t="shared" si="107"/>
        <v>0</v>
      </c>
      <c r="AA126" s="34">
        <f t="shared" si="108"/>
        <v>0</v>
      </c>
      <c r="AB126" s="34">
        <f t="shared" si="176"/>
        <v>0</v>
      </c>
      <c r="AC126" s="35" t="s">
        <v>545</v>
      </c>
    </row>
    <row r="127" spans="1:29" s="100" customFormat="1" ht="42" customHeight="1" x14ac:dyDescent="0.25">
      <c r="A127" s="97" t="s">
        <v>256</v>
      </c>
      <c r="B127" s="92" t="s">
        <v>38</v>
      </c>
      <c r="C127" s="92">
        <v>11</v>
      </c>
      <c r="D127" s="92" t="s">
        <v>39</v>
      </c>
      <c r="E127" s="98" t="s">
        <v>251</v>
      </c>
      <c r="F127" s="93">
        <v>3452936109</v>
      </c>
      <c r="G127" s="93">
        <v>0</v>
      </c>
      <c r="H127" s="93">
        <v>0</v>
      </c>
      <c r="I127" s="93">
        <v>0</v>
      </c>
      <c r="J127" s="93">
        <v>0</v>
      </c>
      <c r="K127" s="93">
        <v>0</v>
      </c>
      <c r="L127" s="39">
        <f t="shared" si="99"/>
        <v>0</v>
      </c>
      <c r="M127" s="40">
        <f t="shared" ref="M127" si="177">+F127+L127</f>
        <v>3452936109</v>
      </c>
      <c r="N127" s="99">
        <f t="shared" si="98"/>
        <v>4.1632330525024036E-4</v>
      </c>
      <c r="O127" s="93">
        <v>0</v>
      </c>
      <c r="P127" s="93">
        <v>3452936109</v>
      </c>
      <c r="Q127" s="93">
        <f>M127-P127</f>
        <v>0</v>
      </c>
      <c r="R127" s="93">
        <v>3452936109</v>
      </c>
      <c r="S127" s="93">
        <f>+M127-R127</f>
        <v>0</v>
      </c>
      <c r="T127" s="93">
        <f>P127-R127</f>
        <v>0</v>
      </c>
      <c r="U127" s="93">
        <v>0</v>
      </c>
      <c r="V127" s="93">
        <f>+R127-U127</f>
        <v>3452936109</v>
      </c>
      <c r="W127" s="93">
        <v>0</v>
      </c>
      <c r="X127" s="95">
        <f>+U127-W127</f>
        <v>0</v>
      </c>
      <c r="Y127" s="43">
        <f t="shared" si="106"/>
        <v>1</v>
      </c>
      <c r="Z127" s="43">
        <f t="shared" si="107"/>
        <v>0</v>
      </c>
      <c r="AA127" s="43">
        <f t="shared" si="108"/>
        <v>0</v>
      </c>
      <c r="AB127" s="43">
        <f t="shared" si="176"/>
        <v>0</v>
      </c>
      <c r="AC127" s="44" t="s">
        <v>545</v>
      </c>
    </row>
    <row r="128" spans="1:29" ht="41.25" customHeight="1" x14ac:dyDescent="0.25">
      <c r="A128" s="266" t="s">
        <v>257</v>
      </c>
      <c r="B128" s="270" t="s">
        <v>38</v>
      </c>
      <c r="C128" s="30">
        <v>10</v>
      </c>
      <c r="D128" s="270" t="s">
        <v>39</v>
      </c>
      <c r="E128" s="272" t="s">
        <v>258</v>
      </c>
      <c r="F128" s="25">
        <f t="shared" ref="F128:K130" si="178">+F130</f>
        <v>188487798382</v>
      </c>
      <c r="G128" s="25">
        <f t="shared" si="178"/>
        <v>0</v>
      </c>
      <c r="H128" s="25">
        <f t="shared" si="178"/>
        <v>0</v>
      </c>
      <c r="I128" s="25">
        <f t="shared" si="178"/>
        <v>0</v>
      </c>
      <c r="J128" s="25">
        <f t="shared" si="178"/>
        <v>0</v>
      </c>
      <c r="K128" s="25">
        <f t="shared" si="178"/>
        <v>0</v>
      </c>
      <c r="L128" s="25">
        <f t="shared" si="99"/>
        <v>0</v>
      </c>
      <c r="M128" s="25">
        <f t="shared" ref="M128" si="179">+M130</f>
        <v>188487798382</v>
      </c>
      <c r="N128" s="64">
        <f t="shared" si="98"/>
        <v>2.2726126619371848E-2</v>
      </c>
      <c r="O128" s="25">
        <f t="shared" ref="O128:X130" si="180">+O130</f>
        <v>0</v>
      </c>
      <c r="P128" s="25">
        <f t="shared" si="180"/>
        <v>188487798382</v>
      </c>
      <c r="Q128" s="25">
        <f t="shared" si="180"/>
        <v>0</v>
      </c>
      <c r="R128" s="25">
        <f t="shared" si="180"/>
        <v>188487798382</v>
      </c>
      <c r="S128" s="25">
        <f t="shared" si="180"/>
        <v>0</v>
      </c>
      <c r="T128" s="25">
        <f t="shared" si="180"/>
        <v>0</v>
      </c>
      <c r="U128" s="25">
        <f t="shared" si="180"/>
        <v>0</v>
      </c>
      <c r="V128" s="25">
        <f t="shared" si="180"/>
        <v>188487798382</v>
      </c>
      <c r="W128" s="25">
        <f t="shared" si="180"/>
        <v>0</v>
      </c>
      <c r="X128" s="25">
        <f t="shared" si="180"/>
        <v>0</v>
      </c>
      <c r="Y128" s="34">
        <f t="shared" si="106"/>
        <v>1</v>
      </c>
      <c r="Z128" s="34">
        <f t="shared" si="107"/>
        <v>0</v>
      </c>
      <c r="AA128" s="34">
        <f t="shared" si="108"/>
        <v>0</v>
      </c>
      <c r="AB128" s="34">
        <f t="shared" si="176"/>
        <v>0</v>
      </c>
      <c r="AC128" s="35" t="s">
        <v>545</v>
      </c>
    </row>
    <row r="129" spans="1:29" ht="46.5" customHeight="1" x14ac:dyDescent="0.25">
      <c r="A129" s="267"/>
      <c r="B129" s="271"/>
      <c r="C129" s="30">
        <v>11</v>
      </c>
      <c r="D129" s="271"/>
      <c r="E129" s="273"/>
      <c r="F129" s="25">
        <f>+F131</f>
        <v>124170294946</v>
      </c>
      <c r="G129" s="25">
        <f t="shared" si="178"/>
        <v>0</v>
      </c>
      <c r="H129" s="25">
        <f t="shared" si="178"/>
        <v>0</v>
      </c>
      <c r="I129" s="25">
        <f t="shared" si="178"/>
        <v>0</v>
      </c>
      <c r="J129" s="25">
        <f t="shared" si="178"/>
        <v>0</v>
      </c>
      <c r="K129" s="25">
        <f t="shared" si="178"/>
        <v>0</v>
      </c>
      <c r="L129" s="25">
        <f t="shared" si="99"/>
        <v>0</v>
      </c>
      <c r="M129" s="25">
        <f>+M131</f>
        <v>124170294946</v>
      </c>
      <c r="N129" s="64">
        <f t="shared" si="98"/>
        <v>1.497131310106611E-2</v>
      </c>
      <c r="O129" s="25">
        <f t="shared" si="180"/>
        <v>0</v>
      </c>
      <c r="P129" s="25">
        <f t="shared" si="180"/>
        <v>124170294946</v>
      </c>
      <c r="Q129" s="25">
        <f t="shared" si="180"/>
        <v>0</v>
      </c>
      <c r="R129" s="25">
        <f t="shared" si="180"/>
        <v>124170294946</v>
      </c>
      <c r="S129" s="25">
        <f t="shared" si="180"/>
        <v>0</v>
      </c>
      <c r="T129" s="25">
        <f t="shared" si="180"/>
        <v>0</v>
      </c>
      <c r="U129" s="25">
        <f t="shared" si="180"/>
        <v>0</v>
      </c>
      <c r="V129" s="25">
        <f t="shared" si="180"/>
        <v>124170294946</v>
      </c>
      <c r="W129" s="25">
        <f t="shared" si="180"/>
        <v>0</v>
      </c>
      <c r="X129" s="25">
        <f t="shared" si="180"/>
        <v>0</v>
      </c>
      <c r="Y129" s="34">
        <f t="shared" si="106"/>
        <v>1</v>
      </c>
      <c r="Z129" s="34">
        <f t="shared" si="107"/>
        <v>0</v>
      </c>
      <c r="AA129" s="34">
        <f t="shared" si="108"/>
        <v>0</v>
      </c>
      <c r="AB129" s="34">
        <f t="shared" si="176"/>
        <v>0</v>
      </c>
      <c r="AC129" s="35" t="s">
        <v>545</v>
      </c>
    </row>
    <row r="130" spans="1:29" s="2" customFormat="1" ht="77.25" customHeight="1" x14ac:dyDescent="0.25">
      <c r="A130" s="266" t="s">
        <v>259</v>
      </c>
      <c r="B130" s="268" t="s">
        <v>38</v>
      </c>
      <c r="C130" s="30">
        <v>10</v>
      </c>
      <c r="D130" s="270" t="s">
        <v>39</v>
      </c>
      <c r="E130" s="272" t="s">
        <v>550</v>
      </c>
      <c r="F130" s="25">
        <f>+F132</f>
        <v>188487798382</v>
      </c>
      <c r="G130" s="25">
        <f t="shared" si="178"/>
        <v>0</v>
      </c>
      <c r="H130" s="25">
        <f t="shared" si="178"/>
        <v>0</v>
      </c>
      <c r="I130" s="25">
        <f t="shared" si="178"/>
        <v>0</v>
      </c>
      <c r="J130" s="25">
        <f t="shared" si="178"/>
        <v>0</v>
      </c>
      <c r="K130" s="25">
        <f t="shared" si="178"/>
        <v>0</v>
      </c>
      <c r="L130" s="25">
        <f t="shared" si="99"/>
        <v>0</v>
      </c>
      <c r="M130" s="25">
        <f>+M132</f>
        <v>188487798382</v>
      </c>
      <c r="N130" s="64">
        <f t="shared" si="98"/>
        <v>2.2726126619371848E-2</v>
      </c>
      <c r="O130" s="25">
        <f t="shared" si="180"/>
        <v>0</v>
      </c>
      <c r="P130" s="25">
        <f t="shared" si="180"/>
        <v>188487798382</v>
      </c>
      <c r="Q130" s="25">
        <f t="shared" si="180"/>
        <v>0</v>
      </c>
      <c r="R130" s="25">
        <f t="shared" si="180"/>
        <v>188487798382</v>
      </c>
      <c r="S130" s="25">
        <f t="shared" si="180"/>
        <v>0</v>
      </c>
      <c r="T130" s="25">
        <f t="shared" si="180"/>
        <v>0</v>
      </c>
      <c r="U130" s="25">
        <f t="shared" si="180"/>
        <v>0</v>
      </c>
      <c r="V130" s="25">
        <f t="shared" si="180"/>
        <v>188487798382</v>
      </c>
      <c r="W130" s="25">
        <f t="shared" si="180"/>
        <v>0</v>
      </c>
      <c r="X130" s="25">
        <f t="shared" si="180"/>
        <v>0</v>
      </c>
      <c r="Y130" s="34">
        <f t="shared" si="106"/>
        <v>1</v>
      </c>
      <c r="Z130" s="34">
        <f t="shared" si="107"/>
        <v>0</v>
      </c>
      <c r="AA130" s="34">
        <f t="shared" si="108"/>
        <v>0</v>
      </c>
      <c r="AB130" s="34">
        <f t="shared" si="176"/>
        <v>0</v>
      </c>
      <c r="AC130" s="35" t="s">
        <v>545</v>
      </c>
    </row>
    <row r="131" spans="1:29" s="2" customFormat="1" ht="77.25" customHeight="1" x14ac:dyDescent="0.25">
      <c r="A131" s="267"/>
      <c r="B131" s="269"/>
      <c r="C131" s="30">
        <v>11</v>
      </c>
      <c r="D131" s="271"/>
      <c r="E131" s="273"/>
      <c r="F131" s="25">
        <f>+F134</f>
        <v>124170294946</v>
      </c>
      <c r="G131" s="25">
        <f t="shared" ref="G131:L131" si="181">+G134</f>
        <v>0</v>
      </c>
      <c r="H131" s="25">
        <f t="shared" si="181"/>
        <v>0</v>
      </c>
      <c r="I131" s="25">
        <f t="shared" si="181"/>
        <v>0</v>
      </c>
      <c r="J131" s="25">
        <f t="shared" si="181"/>
        <v>0</v>
      </c>
      <c r="K131" s="25">
        <f t="shared" si="181"/>
        <v>0</v>
      </c>
      <c r="L131" s="25">
        <f t="shared" si="181"/>
        <v>0</v>
      </c>
      <c r="M131" s="25">
        <f>+M134</f>
        <v>124170294946</v>
      </c>
      <c r="N131" s="64">
        <f t="shared" si="98"/>
        <v>1.497131310106611E-2</v>
      </c>
      <c r="O131" s="25">
        <f t="shared" ref="O131:X131" si="182">+O134</f>
        <v>0</v>
      </c>
      <c r="P131" s="25">
        <f t="shared" si="182"/>
        <v>124170294946</v>
      </c>
      <c r="Q131" s="25">
        <f t="shared" si="182"/>
        <v>0</v>
      </c>
      <c r="R131" s="25">
        <f t="shared" si="182"/>
        <v>124170294946</v>
      </c>
      <c r="S131" s="25">
        <f t="shared" si="182"/>
        <v>0</v>
      </c>
      <c r="T131" s="25">
        <f t="shared" si="182"/>
        <v>0</v>
      </c>
      <c r="U131" s="25">
        <f t="shared" si="182"/>
        <v>0</v>
      </c>
      <c r="V131" s="25">
        <f t="shared" si="182"/>
        <v>124170294946</v>
      </c>
      <c r="W131" s="25">
        <f t="shared" si="182"/>
        <v>0</v>
      </c>
      <c r="X131" s="25">
        <f t="shared" si="182"/>
        <v>0</v>
      </c>
      <c r="Y131" s="34">
        <f t="shared" si="106"/>
        <v>1</v>
      </c>
      <c r="Z131" s="34">
        <f t="shared" si="107"/>
        <v>0</v>
      </c>
      <c r="AA131" s="34">
        <f t="shared" si="108"/>
        <v>0</v>
      </c>
      <c r="AB131" s="34">
        <f t="shared" si="176"/>
        <v>0</v>
      </c>
      <c r="AC131" s="35" t="s">
        <v>545</v>
      </c>
    </row>
    <row r="132" spans="1:29" s="2" customFormat="1" ht="42" customHeight="1" x14ac:dyDescent="0.25">
      <c r="A132" s="29" t="s">
        <v>260</v>
      </c>
      <c r="B132" s="30" t="s">
        <v>38</v>
      </c>
      <c r="C132" s="30">
        <v>10</v>
      </c>
      <c r="D132" s="30" t="s">
        <v>39</v>
      </c>
      <c r="E132" s="31" t="s">
        <v>261</v>
      </c>
      <c r="F132" s="25">
        <f>+F133</f>
        <v>188487798382</v>
      </c>
      <c r="G132" s="25">
        <f t="shared" ref="G132:K132" si="183">+G133</f>
        <v>0</v>
      </c>
      <c r="H132" s="25">
        <f t="shared" si="183"/>
        <v>0</v>
      </c>
      <c r="I132" s="25">
        <f t="shared" si="183"/>
        <v>0</v>
      </c>
      <c r="J132" s="25">
        <f t="shared" si="183"/>
        <v>0</v>
      </c>
      <c r="K132" s="25">
        <f t="shared" si="183"/>
        <v>0</v>
      </c>
      <c r="L132" s="25">
        <f t="shared" si="99"/>
        <v>0</v>
      </c>
      <c r="M132" s="25">
        <f>+M133</f>
        <v>188487798382</v>
      </c>
      <c r="N132" s="64">
        <f t="shared" si="98"/>
        <v>2.2726126619371848E-2</v>
      </c>
      <c r="O132" s="25">
        <f t="shared" ref="O132:X132" si="184">+O133</f>
        <v>0</v>
      </c>
      <c r="P132" s="25">
        <f t="shared" si="184"/>
        <v>188487798382</v>
      </c>
      <c r="Q132" s="25">
        <f t="shared" si="184"/>
        <v>0</v>
      </c>
      <c r="R132" s="25">
        <f t="shared" si="184"/>
        <v>188487798382</v>
      </c>
      <c r="S132" s="25">
        <f t="shared" si="184"/>
        <v>0</v>
      </c>
      <c r="T132" s="25">
        <f t="shared" si="184"/>
        <v>0</v>
      </c>
      <c r="U132" s="25">
        <f t="shared" si="184"/>
        <v>0</v>
      </c>
      <c r="V132" s="25">
        <f t="shared" si="184"/>
        <v>188487798382</v>
      </c>
      <c r="W132" s="25">
        <f t="shared" si="184"/>
        <v>0</v>
      </c>
      <c r="X132" s="25">
        <f t="shared" si="184"/>
        <v>0</v>
      </c>
      <c r="Y132" s="34">
        <f t="shared" si="106"/>
        <v>1</v>
      </c>
      <c r="Z132" s="34">
        <f t="shared" si="107"/>
        <v>0</v>
      </c>
      <c r="AA132" s="34">
        <f t="shared" si="108"/>
        <v>0</v>
      </c>
      <c r="AB132" s="34">
        <f t="shared" si="176"/>
        <v>0</v>
      </c>
      <c r="AC132" s="35" t="s">
        <v>545</v>
      </c>
    </row>
    <row r="133" spans="1:29" s="2" customFormat="1" ht="42" customHeight="1" x14ac:dyDescent="0.25">
      <c r="A133" s="36" t="s">
        <v>262</v>
      </c>
      <c r="B133" s="37" t="s">
        <v>38</v>
      </c>
      <c r="C133" s="37">
        <v>10</v>
      </c>
      <c r="D133" s="37" t="s">
        <v>39</v>
      </c>
      <c r="E133" s="38" t="s">
        <v>251</v>
      </c>
      <c r="F133" s="39">
        <v>188487798382</v>
      </c>
      <c r="G133" s="39">
        <v>0</v>
      </c>
      <c r="H133" s="39">
        <v>0</v>
      </c>
      <c r="I133" s="39">
        <v>0</v>
      </c>
      <c r="J133" s="39">
        <v>0</v>
      </c>
      <c r="K133" s="39">
        <v>0</v>
      </c>
      <c r="L133" s="39">
        <f t="shared" si="99"/>
        <v>0</v>
      </c>
      <c r="M133" s="40">
        <f t="shared" ref="M133" si="185">+F133+L133</f>
        <v>188487798382</v>
      </c>
      <c r="N133" s="72">
        <f t="shared" si="98"/>
        <v>2.2726126619371848E-2</v>
      </c>
      <c r="O133" s="39">
        <v>0</v>
      </c>
      <c r="P133" s="39">
        <v>188487798382</v>
      </c>
      <c r="Q133" s="39">
        <v>0</v>
      </c>
      <c r="R133" s="39">
        <v>188487798382</v>
      </c>
      <c r="S133" s="39">
        <f>+M133-R133</f>
        <v>0</v>
      </c>
      <c r="T133" s="39">
        <f>P133-R133</f>
        <v>0</v>
      </c>
      <c r="U133" s="39">
        <v>0</v>
      </c>
      <c r="V133" s="39">
        <f>+R133-U133</f>
        <v>188487798382</v>
      </c>
      <c r="W133" s="39">
        <v>0</v>
      </c>
      <c r="X133" s="42">
        <f>+U133-W133</f>
        <v>0</v>
      </c>
      <c r="Y133" s="43">
        <f t="shared" si="106"/>
        <v>1</v>
      </c>
      <c r="Z133" s="43">
        <f t="shared" si="107"/>
        <v>0</v>
      </c>
      <c r="AA133" s="43">
        <f t="shared" si="108"/>
        <v>0</v>
      </c>
      <c r="AB133" s="43">
        <f t="shared" si="176"/>
        <v>0</v>
      </c>
      <c r="AC133" s="44" t="s">
        <v>545</v>
      </c>
    </row>
    <row r="134" spans="1:29" s="2" customFormat="1" ht="42" customHeight="1" x14ac:dyDescent="0.25">
      <c r="A134" s="29" t="s">
        <v>260</v>
      </c>
      <c r="B134" s="30" t="s">
        <v>38</v>
      </c>
      <c r="C134" s="30">
        <v>11</v>
      </c>
      <c r="D134" s="30" t="s">
        <v>39</v>
      </c>
      <c r="E134" s="31" t="s">
        <v>261</v>
      </c>
      <c r="F134" s="25">
        <f>+F135</f>
        <v>124170294946</v>
      </c>
      <c r="G134" s="25">
        <f t="shared" ref="G134:K134" si="186">+G135</f>
        <v>0</v>
      </c>
      <c r="H134" s="25">
        <f t="shared" si="186"/>
        <v>0</v>
      </c>
      <c r="I134" s="25">
        <f t="shared" si="186"/>
        <v>0</v>
      </c>
      <c r="J134" s="25">
        <f t="shared" si="186"/>
        <v>0</v>
      </c>
      <c r="K134" s="25">
        <f t="shared" si="186"/>
        <v>0</v>
      </c>
      <c r="L134" s="25">
        <f t="shared" si="99"/>
        <v>0</v>
      </c>
      <c r="M134" s="25">
        <f>+M135</f>
        <v>124170294946</v>
      </c>
      <c r="N134" s="64">
        <f t="shared" si="98"/>
        <v>1.497131310106611E-2</v>
      </c>
      <c r="O134" s="25">
        <f t="shared" ref="O134:X134" si="187">+O135</f>
        <v>0</v>
      </c>
      <c r="P134" s="25">
        <f t="shared" si="187"/>
        <v>124170294946</v>
      </c>
      <c r="Q134" s="25">
        <f t="shared" si="187"/>
        <v>0</v>
      </c>
      <c r="R134" s="25">
        <f t="shared" si="187"/>
        <v>124170294946</v>
      </c>
      <c r="S134" s="25">
        <f t="shared" si="187"/>
        <v>0</v>
      </c>
      <c r="T134" s="25">
        <f t="shared" si="187"/>
        <v>0</v>
      </c>
      <c r="U134" s="25">
        <f t="shared" si="187"/>
        <v>0</v>
      </c>
      <c r="V134" s="25">
        <f t="shared" si="187"/>
        <v>124170294946</v>
      </c>
      <c r="W134" s="25">
        <f t="shared" si="187"/>
        <v>0</v>
      </c>
      <c r="X134" s="25">
        <f t="shared" si="187"/>
        <v>0</v>
      </c>
      <c r="Y134" s="34">
        <f t="shared" si="106"/>
        <v>1</v>
      </c>
      <c r="Z134" s="34">
        <f t="shared" si="107"/>
        <v>0</v>
      </c>
      <c r="AA134" s="34">
        <f t="shared" si="108"/>
        <v>0</v>
      </c>
      <c r="AB134" s="34">
        <f t="shared" si="176"/>
        <v>0</v>
      </c>
      <c r="AC134" s="35" t="s">
        <v>545</v>
      </c>
    </row>
    <row r="135" spans="1:29" s="2" customFormat="1" ht="42" customHeight="1" x14ac:dyDescent="0.25">
      <c r="A135" s="36" t="s">
        <v>262</v>
      </c>
      <c r="B135" s="37" t="s">
        <v>38</v>
      </c>
      <c r="C135" s="37">
        <v>11</v>
      </c>
      <c r="D135" s="37" t="s">
        <v>39</v>
      </c>
      <c r="E135" s="38" t="s">
        <v>251</v>
      </c>
      <c r="F135" s="39">
        <v>124170294946</v>
      </c>
      <c r="G135" s="39">
        <v>0</v>
      </c>
      <c r="H135" s="39">
        <v>0</v>
      </c>
      <c r="I135" s="39">
        <v>0</v>
      </c>
      <c r="J135" s="39">
        <v>0</v>
      </c>
      <c r="K135" s="39">
        <v>0</v>
      </c>
      <c r="L135" s="39">
        <f t="shared" si="99"/>
        <v>0</v>
      </c>
      <c r="M135" s="40">
        <f t="shared" ref="M135" si="188">+F135+L135</f>
        <v>124170294946</v>
      </c>
      <c r="N135" s="72">
        <f t="shared" si="98"/>
        <v>1.497131310106611E-2</v>
      </c>
      <c r="O135" s="39">
        <v>0</v>
      </c>
      <c r="P135" s="39">
        <v>124170294946</v>
      </c>
      <c r="Q135" s="39">
        <v>0</v>
      </c>
      <c r="R135" s="39">
        <v>124170294946</v>
      </c>
      <c r="S135" s="39">
        <f>+M135-R135</f>
        <v>0</v>
      </c>
      <c r="T135" s="39">
        <f>P135-R135</f>
        <v>0</v>
      </c>
      <c r="U135" s="39">
        <v>0</v>
      </c>
      <c r="V135" s="39">
        <f>+R135-U135</f>
        <v>124170294946</v>
      </c>
      <c r="W135" s="39">
        <v>0</v>
      </c>
      <c r="X135" s="42">
        <f>+U135-W135</f>
        <v>0</v>
      </c>
      <c r="Y135" s="43">
        <f t="shared" si="106"/>
        <v>1</v>
      </c>
      <c r="Z135" s="43">
        <f t="shared" si="107"/>
        <v>0</v>
      </c>
      <c r="AA135" s="43">
        <f t="shared" si="108"/>
        <v>0</v>
      </c>
      <c r="AB135" s="43">
        <f t="shared" si="176"/>
        <v>0</v>
      </c>
      <c r="AC135" s="44" t="s">
        <v>545</v>
      </c>
    </row>
    <row r="136" spans="1:29" ht="104.25" customHeight="1" x14ac:dyDescent="0.25">
      <c r="A136" s="29" t="s">
        <v>263</v>
      </c>
      <c r="B136" s="30" t="s">
        <v>38</v>
      </c>
      <c r="C136" s="30">
        <v>11</v>
      </c>
      <c r="D136" s="30" t="s">
        <v>39</v>
      </c>
      <c r="E136" s="53" t="s">
        <v>264</v>
      </c>
      <c r="F136" s="25">
        <f t="shared" ref="F136:U138" si="189">+F137</f>
        <v>238710063474</v>
      </c>
      <c r="G136" s="25">
        <f t="shared" si="189"/>
        <v>0</v>
      </c>
      <c r="H136" s="25">
        <f t="shared" si="189"/>
        <v>0</v>
      </c>
      <c r="I136" s="25">
        <f t="shared" si="189"/>
        <v>0</v>
      </c>
      <c r="J136" s="25">
        <f t="shared" si="189"/>
        <v>0</v>
      </c>
      <c r="K136" s="25">
        <f t="shared" si="189"/>
        <v>0</v>
      </c>
      <c r="L136" s="25">
        <f t="shared" si="99"/>
        <v>0</v>
      </c>
      <c r="M136" s="25">
        <f t="shared" si="189"/>
        <v>238710063474</v>
      </c>
      <c r="N136" s="64">
        <f t="shared" si="98"/>
        <v>2.8781465826418613E-2</v>
      </c>
      <c r="O136" s="25">
        <f t="shared" si="189"/>
        <v>0</v>
      </c>
      <c r="P136" s="25">
        <f t="shared" si="189"/>
        <v>238710063474</v>
      </c>
      <c r="Q136" s="25">
        <f t="shared" si="189"/>
        <v>0</v>
      </c>
      <c r="R136" s="25">
        <f t="shared" si="189"/>
        <v>238710063474</v>
      </c>
      <c r="S136" s="25">
        <f t="shared" si="189"/>
        <v>0</v>
      </c>
      <c r="T136" s="25">
        <f t="shared" si="189"/>
        <v>0</v>
      </c>
      <c r="U136" s="25">
        <f t="shared" si="189"/>
        <v>0</v>
      </c>
      <c r="V136" s="25">
        <f t="shared" ref="V136:X138" si="190">+V137</f>
        <v>238710063474</v>
      </c>
      <c r="W136" s="25">
        <f t="shared" si="190"/>
        <v>0</v>
      </c>
      <c r="X136" s="25">
        <f t="shared" si="190"/>
        <v>0</v>
      </c>
      <c r="Y136" s="34">
        <f t="shared" si="106"/>
        <v>1</v>
      </c>
      <c r="Z136" s="34">
        <f t="shared" si="107"/>
        <v>0</v>
      </c>
      <c r="AA136" s="34">
        <f t="shared" si="108"/>
        <v>0</v>
      </c>
      <c r="AB136" s="34">
        <f t="shared" si="176"/>
        <v>0</v>
      </c>
      <c r="AC136" s="35" t="s">
        <v>545</v>
      </c>
    </row>
    <row r="137" spans="1:29" ht="80.25" customHeight="1" x14ac:dyDescent="0.25">
      <c r="A137" s="29" t="s">
        <v>265</v>
      </c>
      <c r="B137" s="30" t="s">
        <v>38</v>
      </c>
      <c r="C137" s="30">
        <v>11</v>
      </c>
      <c r="D137" s="30" t="s">
        <v>39</v>
      </c>
      <c r="E137" s="31" t="s">
        <v>247</v>
      </c>
      <c r="F137" s="25">
        <f t="shared" si="189"/>
        <v>238710063474</v>
      </c>
      <c r="G137" s="25">
        <f t="shared" si="189"/>
        <v>0</v>
      </c>
      <c r="H137" s="25">
        <f t="shared" si="189"/>
        <v>0</v>
      </c>
      <c r="I137" s="25">
        <f t="shared" si="189"/>
        <v>0</v>
      </c>
      <c r="J137" s="25">
        <f t="shared" si="189"/>
        <v>0</v>
      </c>
      <c r="K137" s="25">
        <f t="shared" si="189"/>
        <v>0</v>
      </c>
      <c r="L137" s="25">
        <f t="shared" si="99"/>
        <v>0</v>
      </c>
      <c r="M137" s="25">
        <f t="shared" si="189"/>
        <v>238710063474</v>
      </c>
      <c r="N137" s="64">
        <f t="shared" ref="N137:N200" si="191">M137/$M$322</f>
        <v>2.8781465826418613E-2</v>
      </c>
      <c r="O137" s="25">
        <f t="shared" si="189"/>
        <v>0</v>
      </c>
      <c r="P137" s="25">
        <f t="shared" si="189"/>
        <v>238710063474</v>
      </c>
      <c r="Q137" s="25">
        <f t="shared" si="189"/>
        <v>0</v>
      </c>
      <c r="R137" s="25">
        <f t="shared" si="189"/>
        <v>238710063474</v>
      </c>
      <c r="S137" s="25">
        <f t="shared" si="189"/>
        <v>0</v>
      </c>
      <c r="T137" s="25">
        <f t="shared" si="189"/>
        <v>0</v>
      </c>
      <c r="U137" s="25">
        <f t="shared" si="189"/>
        <v>0</v>
      </c>
      <c r="V137" s="25">
        <f t="shared" si="190"/>
        <v>238710063474</v>
      </c>
      <c r="W137" s="25">
        <f t="shared" si="190"/>
        <v>0</v>
      </c>
      <c r="X137" s="25">
        <f t="shared" si="190"/>
        <v>0</v>
      </c>
      <c r="Y137" s="34">
        <f t="shared" si="106"/>
        <v>1</v>
      </c>
      <c r="Z137" s="34">
        <f t="shared" si="107"/>
        <v>0</v>
      </c>
      <c r="AA137" s="34">
        <f t="shared" si="108"/>
        <v>0</v>
      </c>
      <c r="AB137" s="34">
        <f t="shared" si="176"/>
        <v>0</v>
      </c>
      <c r="AC137" s="35" t="s">
        <v>545</v>
      </c>
    </row>
    <row r="138" spans="1:29" ht="42" customHeight="1" x14ac:dyDescent="0.25">
      <c r="A138" s="29" t="s">
        <v>266</v>
      </c>
      <c r="B138" s="30" t="s">
        <v>38</v>
      </c>
      <c r="C138" s="30">
        <v>11</v>
      </c>
      <c r="D138" s="30" t="s">
        <v>39</v>
      </c>
      <c r="E138" s="31" t="s">
        <v>261</v>
      </c>
      <c r="F138" s="25">
        <f t="shared" si="189"/>
        <v>238710063474</v>
      </c>
      <c r="G138" s="25">
        <f t="shared" si="189"/>
        <v>0</v>
      </c>
      <c r="H138" s="25">
        <f t="shared" si="189"/>
        <v>0</v>
      </c>
      <c r="I138" s="25">
        <f t="shared" si="189"/>
        <v>0</v>
      </c>
      <c r="J138" s="25">
        <f t="shared" si="189"/>
        <v>0</v>
      </c>
      <c r="K138" s="25">
        <f t="shared" si="189"/>
        <v>0</v>
      </c>
      <c r="L138" s="25">
        <f t="shared" ref="L138:L205" si="192">+G138-H138-I138+J138-K138</f>
        <v>0</v>
      </c>
      <c r="M138" s="25">
        <f t="shared" si="189"/>
        <v>238710063474</v>
      </c>
      <c r="N138" s="64">
        <f t="shared" si="191"/>
        <v>2.8781465826418613E-2</v>
      </c>
      <c r="O138" s="25">
        <f t="shared" si="189"/>
        <v>0</v>
      </c>
      <c r="P138" s="25">
        <f t="shared" si="189"/>
        <v>238710063474</v>
      </c>
      <c r="Q138" s="25">
        <f t="shared" si="189"/>
        <v>0</v>
      </c>
      <c r="R138" s="25">
        <f t="shared" si="189"/>
        <v>238710063474</v>
      </c>
      <c r="S138" s="25">
        <f t="shared" si="189"/>
        <v>0</v>
      </c>
      <c r="T138" s="25">
        <f t="shared" si="189"/>
        <v>0</v>
      </c>
      <c r="U138" s="25">
        <f t="shared" si="189"/>
        <v>0</v>
      </c>
      <c r="V138" s="25">
        <f t="shared" si="190"/>
        <v>238710063474</v>
      </c>
      <c r="W138" s="25">
        <f t="shared" si="190"/>
        <v>0</v>
      </c>
      <c r="X138" s="25">
        <f t="shared" si="190"/>
        <v>0</v>
      </c>
      <c r="Y138" s="34">
        <f t="shared" ref="Y138:Y205" si="193">+R138/M138</f>
        <v>1</v>
      </c>
      <c r="Z138" s="34">
        <f t="shared" ref="Z138:Z205" si="194">+U138/M138</f>
        <v>0</v>
      </c>
      <c r="AA138" s="34">
        <f t="shared" ref="AA138:AA205" si="195">+W138/M138</f>
        <v>0</v>
      </c>
      <c r="AB138" s="34">
        <f t="shared" si="176"/>
        <v>0</v>
      </c>
      <c r="AC138" s="35" t="s">
        <v>545</v>
      </c>
    </row>
    <row r="139" spans="1:29" ht="42" customHeight="1" x14ac:dyDescent="0.25">
      <c r="A139" s="36" t="s">
        <v>267</v>
      </c>
      <c r="B139" s="37" t="s">
        <v>38</v>
      </c>
      <c r="C139" s="37">
        <v>11</v>
      </c>
      <c r="D139" s="37" t="s">
        <v>39</v>
      </c>
      <c r="E139" s="38" t="s">
        <v>251</v>
      </c>
      <c r="F139" s="39">
        <v>238710063474</v>
      </c>
      <c r="G139" s="39">
        <v>0</v>
      </c>
      <c r="H139" s="39">
        <v>0</v>
      </c>
      <c r="I139" s="39">
        <v>0</v>
      </c>
      <c r="J139" s="39">
        <v>0</v>
      </c>
      <c r="K139" s="39">
        <v>0</v>
      </c>
      <c r="L139" s="39">
        <f t="shared" si="192"/>
        <v>0</v>
      </c>
      <c r="M139" s="40">
        <f t="shared" ref="M139" si="196">+F139+L139</f>
        <v>238710063474</v>
      </c>
      <c r="N139" s="72">
        <f t="shared" si="191"/>
        <v>2.8781465826418613E-2</v>
      </c>
      <c r="O139" s="39">
        <v>0</v>
      </c>
      <c r="P139" s="39">
        <v>238710063474</v>
      </c>
      <c r="Q139" s="39">
        <f>M139-P139</f>
        <v>0</v>
      </c>
      <c r="R139" s="39">
        <v>238710063474</v>
      </c>
      <c r="S139" s="39">
        <f>+M139-R139</f>
        <v>0</v>
      </c>
      <c r="T139" s="39">
        <f>P139-R139</f>
        <v>0</v>
      </c>
      <c r="U139" s="39">
        <v>0</v>
      </c>
      <c r="V139" s="39">
        <f>+R139-U139</f>
        <v>238710063474</v>
      </c>
      <c r="W139" s="39">
        <v>0</v>
      </c>
      <c r="X139" s="42">
        <f>+U139-W139</f>
        <v>0</v>
      </c>
      <c r="Y139" s="43">
        <f t="shared" si="193"/>
        <v>1</v>
      </c>
      <c r="Z139" s="43">
        <f t="shared" si="194"/>
        <v>0</v>
      </c>
      <c r="AA139" s="43">
        <f t="shared" si="195"/>
        <v>0</v>
      </c>
      <c r="AB139" s="43">
        <f t="shared" si="176"/>
        <v>0</v>
      </c>
      <c r="AC139" s="44" t="s">
        <v>545</v>
      </c>
    </row>
    <row r="140" spans="1:29" ht="96" customHeight="1" x14ac:dyDescent="0.25">
      <c r="A140" s="29" t="s">
        <v>268</v>
      </c>
      <c r="B140" s="30" t="s">
        <v>38</v>
      </c>
      <c r="C140" s="30">
        <v>11</v>
      </c>
      <c r="D140" s="30" t="s">
        <v>39</v>
      </c>
      <c r="E140" s="31" t="s">
        <v>269</v>
      </c>
      <c r="F140" s="25">
        <f t="shared" ref="F140:U142" si="197">+F141</f>
        <v>347826440817</v>
      </c>
      <c r="G140" s="25">
        <f t="shared" si="197"/>
        <v>0</v>
      </c>
      <c r="H140" s="25">
        <f t="shared" si="197"/>
        <v>0</v>
      </c>
      <c r="I140" s="25">
        <f t="shared" si="197"/>
        <v>0</v>
      </c>
      <c r="J140" s="25">
        <f t="shared" si="197"/>
        <v>0</v>
      </c>
      <c r="K140" s="25">
        <f t="shared" si="197"/>
        <v>0</v>
      </c>
      <c r="L140" s="25">
        <f t="shared" si="192"/>
        <v>0</v>
      </c>
      <c r="M140" s="25">
        <f t="shared" si="197"/>
        <v>347826440817</v>
      </c>
      <c r="N140" s="64">
        <f t="shared" si="191"/>
        <v>4.1937715880963192E-2</v>
      </c>
      <c r="O140" s="25">
        <f t="shared" si="197"/>
        <v>0</v>
      </c>
      <c r="P140" s="25">
        <f t="shared" si="197"/>
        <v>347826440817</v>
      </c>
      <c r="Q140" s="25">
        <f t="shared" si="197"/>
        <v>0</v>
      </c>
      <c r="R140" s="25">
        <f t="shared" si="197"/>
        <v>347826440817</v>
      </c>
      <c r="S140" s="25">
        <f t="shared" si="197"/>
        <v>0</v>
      </c>
      <c r="T140" s="25">
        <f t="shared" si="197"/>
        <v>0</v>
      </c>
      <c r="U140" s="25">
        <f t="shared" si="197"/>
        <v>0</v>
      </c>
      <c r="V140" s="25">
        <f t="shared" ref="V140:X142" si="198">+V141</f>
        <v>347826440817</v>
      </c>
      <c r="W140" s="25">
        <f t="shared" si="198"/>
        <v>0</v>
      </c>
      <c r="X140" s="25">
        <f t="shared" si="198"/>
        <v>0</v>
      </c>
      <c r="Y140" s="34">
        <f t="shared" si="193"/>
        <v>1</v>
      </c>
      <c r="Z140" s="34">
        <f t="shared" si="194"/>
        <v>0</v>
      </c>
      <c r="AA140" s="34">
        <f t="shared" si="195"/>
        <v>0</v>
      </c>
      <c r="AB140" s="34">
        <f t="shared" si="176"/>
        <v>0</v>
      </c>
      <c r="AC140" s="35" t="s">
        <v>545</v>
      </c>
    </row>
    <row r="141" spans="1:29" ht="84" customHeight="1" x14ac:dyDescent="0.25">
      <c r="A141" s="29" t="s">
        <v>270</v>
      </c>
      <c r="B141" s="30" t="s">
        <v>38</v>
      </c>
      <c r="C141" s="30">
        <v>11</v>
      </c>
      <c r="D141" s="30" t="s">
        <v>39</v>
      </c>
      <c r="E141" s="31" t="s">
        <v>247</v>
      </c>
      <c r="F141" s="25">
        <f t="shared" si="197"/>
        <v>347826440817</v>
      </c>
      <c r="G141" s="25">
        <f t="shared" si="197"/>
        <v>0</v>
      </c>
      <c r="H141" s="25">
        <f t="shared" si="197"/>
        <v>0</v>
      </c>
      <c r="I141" s="25">
        <f t="shared" si="197"/>
        <v>0</v>
      </c>
      <c r="J141" s="25">
        <f t="shared" si="197"/>
        <v>0</v>
      </c>
      <c r="K141" s="25">
        <f t="shared" si="197"/>
        <v>0</v>
      </c>
      <c r="L141" s="25">
        <f t="shared" si="192"/>
        <v>0</v>
      </c>
      <c r="M141" s="25">
        <f t="shared" si="197"/>
        <v>347826440817</v>
      </c>
      <c r="N141" s="64">
        <f t="shared" si="191"/>
        <v>4.1937715880963192E-2</v>
      </c>
      <c r="O141" s="25">
        <f t="shared" si="197"/>
        <v>0</v>
      </c>
      <c r="P141" s="25">
        <f t="shared" si="197"/>
        <v>347826440817</v>
      </c>
      <c r="Q141" s="25">
        <f t="shared" si="197"/>
        <v>0</v>
      </c>
      <c r="R141" s="25">
        <f t="shared" si="197"/>
        <v>347826440817</v>
      </c>
      <c r="S141" s="25">
        <f t="shared" si="197"/>
        <v>0</v>
      </c>
      <c r="T141" s="25">
        <f t="shared" si="197"/>
        <v>0</v>
      </c>
      <c r="U141" s="25">
        <f t="shared" si="197"/>
        <v>0</v>
      </c>
      <c r="V141" s="25">
        <f t="shared" si="198"/>
        <v>347826440817</v>
      </c>
      <c r="W141" s="25">
        <f t="shared" si="198"/>
        <v>0</v>
      </c>
      <c r="X141" s="25">
        <f t="shared" si="198"/>
        <v>0</v>
      </c>
      <c r="Y141" s="34">
        <f t="shared" si="193"/>
        <v>1</v>
      </c>
      <c r="Z141" s="34">
        <f t="shared" si="194"/>
        <v>0</v>
      </c>
      <c r="AA141" s="34">
        <f t="shared" si="195"/>
        <v>0</v>
      </c>
      <c r="AB141" s="34">
        <f t="shared" si="176"/>
        <v>0</v>
      </c>
      <c r="AC141" s="35" t="s">
        <v>545</v>
      </c>
    </row>
    <row r="142" spans="1:29" ht="42" customHeight="1" x14ac:dyDescent="0.25">
      <c r="A142" s="29" t="s">
        <v>271</v>
      </c>
      <c r="B142" s="30" t="s">
        <v>38</v>
      </c>
      <c r="C142" s="30">
        <v>11</v>
      </c>
      <c r="D142" s="30" t="s">
        <v>39</v>
      </c>
      <c r="E142" s="31" t="s">
        <v>261</v>
      </c>
      <c r="F142" s="25">
        <f t="shared" si="197"/>
        <v>347826440817</v>
      </c>
      <c r="G142" s="25">
        <f t="shared" si="197"/>
        <v>0</v>
      </c>
      <c r="H142" s="25">
        <f t="shared" si="197"/>
        <v>0</v>
      </c>
      <c r="I142" s="25">
        <f t="shared" si="197"/>
        <v>0</v>
      </c>
      <c r="J142" s="25">
        <f t="shared" si="197"/>
        <v>0</v>
      </c>
      <c r="K142" s="25">
        <f t="shared" si="197"/>
        <v>0</v>
      </c>
      <c r="L142" s="25">
        <f t="shared" si="192"/>
        <v>0</v>
      </c>
      <c r="M142" s="25">
        <f t="shared" si="197"/>
        <v>347826440817</v>
      </c>
      <c r="N142" s="64">
        <f t="shared" si="191"/>
        <v>4.1937715880963192E-2</v>
      </c>
      <c r="O142" s="25">
        <f t="shared" si="197"/>
        <v>0</v>
      </c>
      <c r="P142" s="25">
        <f t="shared" si="197"/>
        <v>347826440817</v>
      </c>
      <c r="Q142" s="25">
        <f t="shared" si="197"/>
        <v>0</v>
      </c>
      <c r="R142" s="25">
        <f t="shared" si="197"/>
        <v>347826440817</v>
      </c>
      <c r="S142" s="25">
        <f t="shared" si="197"/>
        <v>0</v>
      </c>
      <c r="T142" s="25">
        <f t="shared" si="197"/>
        <v>0</v>
      </c>
      <c r="U142" s="25">
        <f t="shared" si="197"/>
        <v>0</v>
      </c>
      <c r="V142" s="25">
        <f t="shared" si="198"/>
        <v>347826440817</v>
      </c>
      <c r="W142" s="25">
        <f t="shared" si="198"/>
        <v>0</v>
      </c>
      <c r="X142" s="25">
        <f t="shared" si="198"/>
        <v>0</v>
      </c>
      <c r="Y142" s="34">
        <f t="shared" si="193"/>
        <v>1</v>
      </c>
      <c r="Z142" s="34">
        <f t="shared" si="194"/>
        <v>0</v>
      </c>
      <c r="AA142" s="34">
        <f t="shared" si="195"/>
        <v>0</v>
      </c>
      <c r="AB142" s="34">
        <f t="shared" si="176"/>
        <v>0</v>
      </c>
      <c r="AC142" s="35" t="s">
        <v>545</v>
      </c>
    </row>
    <row r="143" spans="1:29" ht="42" customHeight="1" x14ac:dyDescent="0.25">
      <c r="A143" s="97" t="s">
        <v>272</v>
      </c>
      <c r="B143" s="92" t="s">
        <v>38</v>
      </c>
      <c r="C143" s="92">
        <v>11</v>
      </c>
      <c r="D143" s="92" t="s">
        <v>39</v>
      </c>
      <c r="E143" s="98" t="s">
        <v>251</v>
      </c>
      <c r="F143" s="39">
        <v>347826440817</v>
      </c>
      <c r="G143" s="39">
        <v>0</v>
      </c>
      <c r="H143" s="39">
        <v>0</v>
      </c>
      <c r="I143" s="39">
        <v>0</v>
      </c>
      <c r="J143" s="39">
        <v>0</v>
      </c>
      <c r="K143" s="39">
        <v>0</v>
      </c>
      <c r="L143" s="39">
        <f t="shared" si="192"/>
        <v>0</v>
      </c>
      <c r="M143" s="40">
        <f t="shared" ref="M143" si="199">+F143+L143</f>
        <v>347826440817</v>
      </c>
      <c r="N143" s="72">
        <f t="shared" si="191"/>
        <v>4.1937715880963192E-2</v>
      </c>
      <c r="O143" s="39">
        <v>0</v>
      </c>
      <c r="P143" s="39">
        <v>347826440817</v>
      </c>
      <c r="Q143" s="39">
        <f>M143-P143</f>
        <v>0</v>
      </c>
      <c r="R143" s="39">
        <v>347826440817</v>
      </c>
      <c r="S143" s="39">
        <f>+M143-R143</f>
        <v>0</v>
      </c>
      <c r="T143" s="39">
        <f>P143-R143</f>
        <v>0</v>
      </c>
      <c r="U143" s="39">
        <v>0</v>
      </c>
      <c r="V143" s="39">
        <f>+R143-U143</f>
        <v>347826440817</v>
      </c>
      <c r="W143" s="39">
        <v>0</v>
      </c>
      <c r="X143" s="42">
        <f>+U143-W143</f>
        <v>0</v>
      </c>
      <c r="Y143" s="43">
        <f t="shared" si="193"/>
        <v>1</v>
      </c>
      <c r="Z143" s="43">
        <f t="shared" si="194"/>
        <v>0</v>
      </c>
      <c r="AA143" s="43">
        <f t="shared" si="195"/>
        <v>0</v>
      </c>
      <c r="AB143" s="43">
        <f t="shared" si="176"/>
        <v>0</v>
      </c>
      <c r="AC143" s="44" t="s">
        <v>545</v>
      </c>
    </row>
    <row r="144" spans="1:29" ht="101.25" customHeight="1" x14ac:dyDescent="0.25">
      <c r="A144" s="29" t="s">
        <v>273</v>
      </c>
      <c r="B144" s="30" t="s">
        <v>38</v>
      </c>
      <c r="C144" s="30">
        <v>11</v>
      </c>
      <c r="D144" s="30" t="s">
        <v>39</v>
      </c>
      <c r="E144" s="31" t="s">
        <v>274</v>
      </c>
      <c r="F144" s="25">
        <f t="shared" ref="F144:K146" si="200">+F145</f>
        <v>326040964015</v>
      </c>
      <c r="G144" s="25">
        <f t="shared" si="200"/>
        <v>0</v>
      </c>
      <c r="H144" s="25">
        <f t="shared" si="200"/>
        <v>0</v>
      </c>
      <c r="I144" s="25">
        <f t="shared" si="200"/>
        <v>0</v>
      </c>
      <c r="J144" s="25">
        <f t="shared" si="200"/>
        <v>0</v>
      </c>
      <c r="K144" s="25">
        <f t="shared" si="200"/>
        <v>0</v>
      </c>
      <c r="L144" s="25">
        <f t="shared" si="192"/>
        <v>0</v>
      </c>
      <c r="M144" s="25">
        <f>+M145</f>
        <v>326040964015</v>
      </c>
      <c r="N144" s="64">
        <f t="shared" si="191"/>
        <v>3.9311023285921877E-2</v>
      </c>
      <c r="O144" s="25">
        <f t="shared" ref="O144:X146" si="201">+O145</f>
        <v>0</v>
      </c>
      <c r="P144" s="25">
        <f t="shared" si="201"/>
        <v>326040964015</v>
      </c>
      <c r="Q144" s="25">
        <f t="shared" si="201"/>
        <v>0</v>
      </c>
      <c r="R144" s="25">
        <f t="shared" si="201"/>
        <v>326040964015</v>
      </c>
      <c r="S144" s="25">
        <f t="shared" si="201"/>
        <v>0</v>
      </c>
      <c r="T144" s="25">
        <f t="shared" si="201"/>
        <v>0</v>
      </c>
      <c r="U144" s="25">
        <f t="shared" si="201"/>
        <v>0</v>
      </c>
      <c r="V144" s="25">
        <f t="shared" si="201"/>
        <v>326040964015</v>
      </c>
      <c r="W144" s="25">
        <f t="shared" si="201"/>
        <v>0</v>
      </c>
      <c r="X144" s="25">
        <f t="shared" si="201"/>
        <v>0</v>
      </c>
      <c r="Y144" s="34">
        <f t="shared" si="193"/>
        <v>1</v>
      </c>
      <c r="Z144" s="34">
        <f t="shared" si="194"/>
        <v>0</v>
      </c>
      <c r="AA144" s="34">
        <f t="shared" si="195"/>
        <v>0</v>
      </c>
      <c r="AB144" s="34">
        <f t="shared" si="176"/>
        <v>0</v>
      </c>
      <c r="AC144" s="35" t="s">
        <v>545</v>
      </c>
    </row>
    <row r="145" spans="1:29" ht="83.25" customHeight="1" x14ac:dyDescent="0.25">
      <c r="A145" s="29" t="s">
        <v>275</v>
      </c>
      <c r="B145" s="30" t="s">
        <v>38</v>
      </c>
      <c r="C145" s="30">
        <v>11</v>
      </c>
      <c r="D145" s="30" t="s">
        <v>39</v>
      </c>
      <c r="E145" s="31" t="s">
        <v>247</v>
      </c>
      <c r="F145" s="25">
        <f t="shared" si="200"/>
        <v>326040964015</v>
      </c>
      <c r="G145" s="25">
        <f t="shared" si="200"/>
        <v>0</v>
      </c>
      <c r="H145" s="25">
        <f t="shared" si="200"/>
        <v>0</v>
      </c>
      <c r="I145" s="25">
        <f t="shared" si="200"/>
        <v>0</v>
      </c>
      <c r="J145" s="25">
        <f t="shared" si="200"/>
        <v>0</v>
      </c>
      <c r="K145" s="25">
        <f t="shared" si="200"/>
        <v>0</v>
      </c>
      <c r="L145" s="25">
        <f t="shared" si="192"/>
        <v>0</v>
      </c>
      <c r="M145" s="25">
        <f>+M146</f>
        <v>326040964015</v>
      </c>
      <c r="N145" s="64">
        <f t="shared" si="191"/>
        <v>3.9311023285921877E-2</v>
      </c>
      <c r="O145" s="25">
        <f t="shared" si="201"/>
        <v>0</v>
      </c>
      <c r="P145" s="25">
        <f t="shared" si="201"/>
        <v>326040964015</v>
      </c>
      <c r="Q145" s="25">
        <f t="shared" si="201"/>
        <v>0</v>
      </c>
      <c r="R145" s="25">
        <f t="shared" si="201"/>
        <v>326040964015</v>
      </c>
      <c r="S145" s="25">
        <f t="shared" si="201"/>
        <v>0</v>
      </c>
      <c r="T145" s="25">
        <f t="shared" si="201"/>
        <v>0</v>
      </c>
      <c r="U145" s="25">
        <f t="shared" si="201"/>
        <v>0</v>
      </c>
      <c r="V145" s="25">
        <f t="shared" si="201"/>
        <v>326040964015</v>
      </c>
      <c r="W145" s="25">
        <f t="shared" si="201"/>
        <v>0</v>
      </c>
      <c r="X145" s="25">
        <f t="shared" si="201"/>
        <v>0</v>
      </c>
      <c r="Y145" s="34">
        <f t="shared" si="193"/>
        <v>1</v>
      </c>
      <c r="Z145" s="34">
        <f t="shared" si="194"/>
        <v>0</v>
      </c>
      <c r="AA145" s="34">
        <f t="shared" si="195"/>
        <v>0</v>
      </c>
      <c r="AB145" s="34">
        <f t="shared" si="176"/>
        <v>0</v>
      </c>
      <c r="AC145" s="35" t="s">
        <v>545</v>
      </c>
    </row>
    <row r="146" spans="1:29" ht="42" customHeight="1" x14ac:dyDescent="0.25">
      <c r="A146" s="29" t="s">
        <v>276</v>
      </c>
      <c r="B146" s="30" t="s">
        <v>38</v>
      </c>
      <c r="C146" s="30">
        <v>11</v>
      </c>
      <c r="D146" s="30" t="s">
        <v>39</v>
      </c>
      <c r="E146" s="31" t="s">
        <v>261</v>
      </c>
      <c r="F146" s="25">
        <f t="shared" si="200"/>
        <v>326040964015</v>
      </c>
      <c r="G146" s="25">
        <f t="shared" si="200"/>
        <v>0</v>
      </c>
      <c r="H146" s="25">
        <f t="shared" si="200"/>
        <v>0</v>
      </c>
      <c r="I146" s="25">
        <f t="shared" si="200"/>
        <v>0</v>
      </c>
      <c r="J146" s="25">
        <f t="shared" si="200"/>
        <v>0</v>
      </c>
      <c r="K146" s="25">
        <f t="shared" si="200"/>
        <v>0</v>
      </c>
      <c r="L146" s="25">
        <f t="shared" si="192"/>
        <v>0</v>
      </c>
      <c r="M146" s="25">
        <f>+M147</f>
        <v>326040964015</v>
      </c>
      <c r="N146" s="64">
        <f t="shared" si="191"/>
        <v>3.9311023285921877E-2</v>
      </c>
      <c r="O146" s="25">
        <f t="shared" si="201"/>
        <v>0</v>
      </c>
      <c r="P146" s="25">
        <f t="shared" si="201"/>
        <v>326040964015</v>
      </c>
      <c r="Q146" s="25">
        <f t="shared" si="201"/>
        <v>0</v>
      </c>
      <c r="R146" s="25">
        <f t="shared" si="201"/>
        <v>326040964015</v>
      </c>
      <c r="S146" s="25">
        <f t="shared" si="201"/>
        <v>0</v>
      </c>
      <c r="T146" s="25">
        <f t="shared" si="201"/>
        <v>0</v>
      </c>
      <c r="U146" s="25">
        <f t="shared" si="201"/>
        <v>0</v>
      </c>
      <c r="V146" s="25">
        <f t="shared" si="201"/>
        <v>326040964015</v>
      </c>
      <c r="W146" s="25">
        <f t="shared" si="201"/>
        <v>0</v>
      </c>
      <c r="X146" s="25">
        <f t="shared" si="201"/>
        <v>0</v>
      </c>
      <c r="Y146" s="34">
        <f t="shared" si="193"/>
        <v>1</v>
      </c>
      <c r="Z146" s="34">
        <f t="shared" si="194"/>
        <v>0</v>
      </c>
      <c r="AA146" s="34">
        <f t="shared" si="195"/>
        <v>0</v>
      </c>
      <c r="AB146" s="34">
        <f t="shared" si="176"/>
        <v>0</v>
      </c>
      <c r="AC146" s="35" t="s">
        <v>545</v>
      </c>
    </row>
    <row r="147" spans="1:29" ht="42" customHeight="1" x14ac:dyDescent="0.25">
      <c r="A147" s="97" t="s">
        <v>277</v>
      </c>
      <c r="B147" s="92" t="s">
        <v>38</v>
      </c>
      <c r="C147" s="92">
        <v>11</v>
      </c>
      <c r="D147" s="92" t="s">
        <v>39</v>
      </c>
      <c r="E147" s="98" t="s">
        <v>251</v>
      </c>
      <c r="F147" s="39">
        <v>326040964015</v>
      </c>
      <c r="G147" s="39">
        <v>0</v>
      </c>
      <c r="H147" s="39">
        <v>0</v>
      </c>
      <c r="I147" s="39">
        <v>0</v>
      </c>
      <c r="J147" s="39">
        <v>0</v>
      </c>
      <c r="K147" s="39">
        <v>0</v>
      </c>
      <c r="L147" s="39">
        <f t="shared" si="192"/>
        <v>0</v>
      </c>
      <c r="M147" s="40">
        <f t="shared" ref="M147" si="202">+F147+L147</f>
        <v>326040964015</v>
      </c>
      <c r="N147" s="72">
        <f t="shared" si="191"/>
        <v>3.9311023285921877E-2</v>
      </c>
      <c r="O147" s="39">
        <v>0</v>
      </c>
      <c r="P147" s="39">
        <v>326040964015</v>
      </c>
      <c r="Q147" s="39">
        <f>M147-P147</f>
        <v>0</v>
      </c>
      <c r="R147" s="39">
        <v>326040964015</v>
      </c>
      <c r="S147" s="39">
        <f>+M147-R147</f>
        <v>0</v>
      </c>
      <c r="T147" s="39">
        <f>P147-R147</f>
        <v>0</v>
      </c>
      <c r="U147" s="39">
        <v>0</v>
      </c>
      <c r="V147" s="39">
        <f>+R147-U147</f>
        <v>326040964015</v>
      </c>
      <c r="W147" s="39">
        <v>0</v>
      </c>
      <c r="X147" s="42">
        <f>+U147-W147</f>
        <v>0</v>
      </c>
      <c r="Y147" s="43">
        <f t="shared" si="193"/>
        <v>1</v>
      </c>
      <c r="Z147" s="43">
        <f t="shared" si="194"/>
        <v>0</v>
      </c>
      <c r="AA147" s="43">
        <f t="shared" si="195"/>
        <v>0</v>
      </c>
      <c r="AB147" s="43">
        <f t="shared" si="176"/>
        <v>0</v>
      </c>
      <c r="AC147" s="44" t="s">
        <v>545</v>
      </c>
    </row>
    <row r="148" spans="1:29" ht="90" customHeight="1" x14ac:dyDescent="0.25">
      <c r="A148" s="29" t="s">
        <v>278</v>
      </c>
      <c r="B148" s="30" t="s">
        <v>38</v>
      </c>
      <c r="C148" s="30">
        <v>11</v>
      </c>
      <c r="D148" s="30" t="s">
        <v>39</v>
      </c>
      <c r="E148" s="31" t="s">
        <v>279</v>
      </c>
      <c r="F148" s="25">
        <f t="shared" ref="F148:U150" si="203">+F149</f>
        <v>229958501407</v>
      </c>
      <c r="G148" s="25">
        <f t="shared" si="203"/>
        <v>0</v>
      </c>
      <c r="H148" s="25">
        <f t="shared" si="203"/>
        <v>0</v>
      </c>
      <c r="I148" s="25">
        <f t="shared" si="203"/>
        <v>0</v>
      </c>
      <c r="J148" s="25">
        <f t="shared" si="203"/>
        <v>0</v>
      </c>
      <c r="K148" s="25">
        <f t="shared" si="203"/>
        <v>0</v>
      </c>
      <c r="L148" s="25">
        <f t="shared" si="192"/>
        <v>0</v>
      </c>
      <c r="M148" s="25">
        <f t="shared" si="203"/>
        <v>229958501407</v>
      </c>
      <c r="N148" s="64">
        <f t="shared" si="191"/>
        <v>2.7726282894901456E-2</v>
      </c>
      <c r="O148" s="25">
        <f t="shared" si="203"/>
        <v>0</v>
      </c>
      <c r="P148" s="25">
        <f t="shared" si="203"/>
        <v>229958501407</v>
      </c>
      <c r="Q148" s="25">
        <f t="shared" si="203"/>
        <v>0</v>
      </c>
      <c r="R148" s="25">
        <f t="shared" si="203"/>
        <v>229958501407</v>
      </c>
      <c r="S148" s="25">
        <f t="shared" si="203"/>
        <v>0</v>
      </c>
      <c r="T148" s="25">
        <f t="shared" si="203"/>
        <v>0</v>
      </c>
      <c r="U148" s="25">
        <f t="shared" si="203"/>
        <v>0</v>
      </c>
      <c r="V148" s="25">
        <f t="shared" ref="V148:X150" si="204">+V149</f>
        <v>229958501407</v>
      </c>
      <c r="W148" s="25">
        <f t="shared" si="204"/>
        <v>0</v>
      </c>
      <c r="X148" s="25">
        <f t="shared" si="204"/>
        <v>0</v>
      </c>
      <c r="Y148" s="34">
        <f t="shared" si="193"/>
        <v>1</v>
      </c>
      <c r="Z148" s="34">
        <f t="shared" si="194"/>
        <v>0</v>
      </c>
      <c r="AA148" s="34">
        <f t="shared" si="195"/>
        <v>0</v>
      </c>
      <c r="AB148" s="34">
        <f t="shared" si="176"/>
        <v>0</v>
      </c>
      <c r="AC148" s="35" t="s">
        <v>545</v>
      </c>
    </row>
    <row r="149" spans="1:29" ht="70.5" customHeight="1" x14ac:dyDescent="0.25">
      <c r="A149" s="29" t="s">
        <v>280</v>
      </c>
      <c r="B149" s="30" t="s">
        <v>38</v>
      </c>
      <c r="C149" s="30">
        <v>11</v>
      </c>
      <c r="D149" s="30" t="s">
        <v>39</v>
      </c>
      <c r="E149" s="31" t="s">
        <v>247</v>
      </c>
      <c r="F149" s="25">
        <f t="shared" si="203"/>
        <v>229958501407</v>
      </c>
      <c r="G149" s="25">
        <f t="shared" si="203"/>
        <v>0</v>
      </c>
      <c r="H149" s="25">
        <f t="shared" si="203"/>
        <v>0</v>
      </c>
      <c r="I149" s="25">
        <f t="shared" si="203"/>
        <v>0</v>
      </c>
      <c r="J149" s="25">
        <f t="shared" si="203"/>
        <v>0</v>
      </c>
      <c r="K149" s="25">
        <f t="shared" si="203"/>
        <v>0</v>
      </c>
      <c r="L149" s="25">
        <f t="shared" si="192"/>
        <v>0</v>
      </c>
      <c r="M149" s="25">
        <f t="shared" si="203"/>
        <v>229958501407</v>
      </c>
      <c r="N149" s="64">
        <f t="shared" si="191"/>
        <v>2.7726282894901456E-2</v>
      </c>
      <c r="O149" s="25">
        <f t="shared" si="203"/>
        <v>0</v>
      </c>
      <c r="P149" s="25">
        <f t="shared" si="203"/>
        <v>229958501407</v>
      </c>
      <c r="Q149" s="25">
        <f t="shared" si="203"/>
        <v>0</v>
      </c>
      <c r="R149" s="25">
        <f t="shared" si="203"/>
        <v>229958501407</v>
      </c>
      <c r="S149" s="25">
        <f t="shared" si="203"/>
        <v>0</v>
      </c>
      <c r="T149" s="25">
        <f t="shared" si="203"/>
        <v>0</v>
      </c>
      <c r="U149" s="25">
        <f t="shared" si="203"/>
        <v>0</v>
      </c>
      <c r="V149" s="25">
        <f t="shared" si="204"/>
        <v>229958501407</v>
      </c>
      <c r="W149" s="25">
        <f t="shared" si="204"/>
        <v>0</v>
      </c>
      <c r="X149" s="25">
        <f t="shared" si="204"/>
        <v>0</v>
      </c>
      <c r="Y149" s="34">
        <f t="shared" si="193"/>
        <v>1</v>
      </c>
      <c r="Z149" s="34">
        <f t="shared" si="194"/>
        <v>0</v>
      </c>
      <c r="AA149" s="34">
        <f t="shared" si="195"/>
        <v>0</v>
      </c>
      <c r="AB149" s="34">
        <f t="shared" si="176"/>
        <v>0</v>
      </c>
      <c r="AC149" s="35" t="s">
        <v>545</v>
      </c>
    </row>
    <row r="150" spans="1:29" ht="42" customHeight="1" x14ac:dyDescent="0.25">
      <c r="A150" s="29" t="s">
        <v>281</v>
      </c>
      <c r="B150" s="30" t="s">
        <v>38</v>
      </c>
      <c r="C150" s="30">
        <v>11</v>
      </c>
      <c r="D150" s="30" t="s">
        <v>39</v>
      </c>
      <c r="E150" s="31" t="s">
        <v>261</v>
      </c>
      <c r="F150" s="25">
        <f t="shared" si="203"/>
        <v>229958501407</v>
      </c>
      <c r="G150" s="25">
        <f t="shared" si="203"/>
        <v>0</v>
      </c>
      <c r="H150" s="25">
        <f t="shared" si="203"/>
        <v>0</v>
      </c>
      <c r="I150" s="25">
        <f t="shared" si="203"/>
        <v>0</v>
      </c>
      <c r="J150" s="25">
        <f t="shared" si="203"/>
        <v>0</v>
      </c>
      <c r="K150" s="25">
        <f t="shared" si="203"/>
        <v>0</v>
      </c>
      <c r="L150" s="25">
        <f t="shared" si="192"/>
        <v>0</v>
      </c>
      <c r="M150" s="25">
        <f t="shared" si="203"/>
        <v>229958501407</v>
      </c>
      <c r="N150" s="64">
        <f t="shared" si="191"/>
        <v>2.7726282894901456E-2</v>
      </c>
      <c r="O150" s="25">
        <f t="shared" si="203"/>
        <v>0</v>
      </c>
      <c r="P150" s="25">
        <f t="shared" si="203"/>
        <v>229958501407</v>
      </c>
      <c r="Q150" s="25">
        <f t="shared" si="203"/>
        <v>0</v>
      </c>
      <c r="R150" s="25">
        <f t="shared" si="203"/>
        <v>229958501407</v>
      </c>
      <c r="S150" s="25">
        <f t="shared" si="203"/>
        <v>0</v>
      </c>
      <c r="T150" s="25">
        <f t="shared" si="203"/>
        <v>0</v>
      </c>
      <c r="U150" s="25">
        <f t="shared" si="203"/>
        <v>0</v>
      </c>
      <c r="V150" s="25">
        <f t="shared" si="204"/>
        <v>229958501407</v>
      </c>
      <c r="W150" s="25">
        <f t="shared" si="204"/>
        <v>0</v>
      </c>
      <c r="X150" s="25">
        <f t="shared" si="204"/>
        <v>0</v>
      </c>
      <c r="Y150" s="34">
        <f t="shared" si="193"/>
        <v>1</v>
      </c>
      <c r="Z150" s="34">
        <f t="shared" si="194"/>
        <v>0</v>
      </c>
      <c r="AA150" s="34">
        <f t="shared" si="195"/>
        <v>0</v>
      </c>
      <c r="AB150" s="34">
        <f t="shared" si="176"/>
        <v>0</v>
      </c>
      <c r="AC150" s="35" t="s">
        <v>545</v>
      </c>
    </row>
    <row r="151" spans="1:29" ht="42" customHeight="1" x14ac:dyDescent="0.25">
      <c r="A151" s="36" t="s">
        <v>282</v>
      </c>
      <c r="B151" s="37" t="s">
        <v>38</v>
      </c>
      <c r="C151" s="92">
        <v>11</v>
      </c>
      <c r="D151" s="37" t="s">
        <v>39</v>
      </c>
      <c r="E151" s="38" t="s">
        <v>251</v>
      </c>
      <c r="F151" s="39">
        <v>229958501407</v>
      </c>
      <c r="G151" s="39">
        <v>0</v>
      </c>
      <c r="H151" s="39">
        <v>0</v>
      </c>
      <c r="I151" s="39">
        <v>0</v>
      </c>
      <c r="J151" s="39">
        <v>0</v>
      </c>
      <c r="K151" s="39">
        <v>0</v>
      </c>
      <c r="L151" s="39">
        <f t="shared" si="192"/>
        <v>0</v>
      </c>
      <c r="M151" s="40">
        <f t="shared" ref="M151" si="205">+F151+L151</f>
        <v>229958501407</v>
      </c>
      <c r="N151" s="72">
        <f t="shared" si="191"/>
        <v>2.7726282894901456E-2</v>
      </c>
      <c r="O151" s="39">
        <v>0</v>
      </c>
      <c r="P151" s="39">
        <v>229958501407</v>
      </c>
      <c r="Q151" s="39">
        <f>M151-P151</f>
        <v>0</v>
      </c>
      <c r="R151" s="39">
        <v>229958501407</v>
      </c>
      <c r="S151" s="39">
        <f>+M151-R151</f>
        <v>0</v>
      </c>
      <c r="T151" s="39">
        <f>P151-R151</f>
        <v>0</v>
      </c>
      <c r="U151" s="39">
        <v>0</v>
      </c>
      <c r="V151" s="39">
        <f>+R151-U151</f>
        <v>229958501407</v>
      </c>
      <c r="W151" s="39">
        <v>0</v>
      </c>
      <c r="X151" s="42">
        <f>+U151-W151</f>
        <v>0</v>
      </c>
      <c r="Y151" s="43">
        <f t="shared" si="193"/>
        <v>1</v>
      </c>
      <c r="Z151" s="43">
        <f t="shared" si="194"/>
        <v>0</v>
      </c>
      <c r="AA151" s="43">
        <f t="shared" si="195"/>
        <v>0</v>
      </c>
      <c r="AB151" s="43">
        <f t="shared" si="176"/>
        <v>0</v>
      </c>
      <c r="AC151" s="44" t="s">
        <v>545</v>
      </c>
    </row>
    <row r="152" spans="1:29" ht="87.75" customHeight="1" x14ac:dyDescent="0.25">
      <c r="A152" s="29" t="s">
        <v>283</v>
      </c>
      <c r="B152" s="30" t="s">
        <v>38</v>
      </c>
      <c r="C152" s="30">
        <v>11</v>
      </c>
      <c r="D152" s="30" t="s">
        <v>39</v>
      </c>
      <c r="E152" s="31" t="s">
        <v>284</v>
      </c>
      <c r="F152" s="25">
        <f t="shared" ref="F152:U154" si="206">+F153</f>
        <v>249425160104</v>
      </c>
      <c r="G152" s="25">
        <f t="shared" si="206"/>
        <v>0</v>
      </c>
      <c r="H152" s="25">
        <f t="shared" si="206"/>
        <v>0</v>
      </c>
      <c r="I152" s="25">
        <f t="shared" si="206"/>
        <v>0</v>
      </c>
      <c r="J152" s="25">
        <f t="shared" si="206"/>
        <v>0</v>
      </c>
      <c r="K152" s="25">
        <f t="shared" si="206"/>
        <v>0</v>
      </c>
      <c r="L152" s="25">
        <f t="shared" si="192"/>
        <v>0</v>
      </c>
      <c r="M152" s="25">
        <f t="shared" si="206"/>
        <v>249425160104</v>
      </c>
      <c r="N152" s="64">
        <f t="shared" si="191"/>
        <v>3.0073393711632E-2</v>
      </c>
      <c r="O152" s="25">
        <f t="shared" si="206"/>
        <v>0</v>
      </c>
      <c r="P152" s="25">
        <f t="shared" si="206"/>
        <v>249425160104</v>
      </c>
      <c r="Q152" s="25">
        <f t="shared" si="206"/>
        <v>0</v>
      </c>
      <c r="R152" s="25">
        <f t="shared" si="206"/>
        <v>249425160104</v>
      </c>
      <c r="S152" s="25">
        <f t="shared" si="206"/>
        <v>0</v>
      </c>
      <c r="T152" s="25">
        <f t="shared" si="206"/>
        <v>0</v>
      </c>
      <c r="U152" s="25">
        <f t="shared" si="206"/>
        <v>0</v>
      </c>
      <c r="V152" s="25">
        <f t="shared" ref="V152:X154" si="207">+V153</f>
        <v>249425160104</v>
      </c>
      <c r="W152" s="25">
        <f t="shared" si="207"/>
        <v>0</v>
      </c>
      <c r="X152" s="25">
        <f t="shared" si="207"/>
        <v>0</v>
      </c>
      <c r="Y152" s="43">
        <f t="shared" si="193"/>
        <v>1</v>
      </c>
      <c r="Z152" s="43">
        <f t="shared" si="194"/>
        <v>0</v>
      </c>
      <c r="AA152" s="43">
        <f t="shared" si="195"/>
        <v>0</v>
      </c>
      <c r="AB152" s="43">
        <f t="shared" si="176"/>
        <v>0</v>
      </c>
      <c r="AC152" s="44" t="s">
        <v>545</v>
      </c>
    </row>
    <row r="153" spans="1:29" ht="75.75" customHeight="1" x14ac:dyDescent="0.25">
      <c r="A153" s="29" t="s">
        <v>285</v>
      </c>
      <c r="B153" s="30" t="s">
        <v>38</v>
      </c>
      <c r="C153" s="30">
        <v>11</v>
      </c>
      <c r="D153" s="30" t="s">
        <v>39</v>
      </c>
      <c r="E153" s="31" t="s">
        <v>247</v>
      </c>
      <c r="F153" s="25">
        <f t="shared" si="206"/>
        <v>249425160104</v>
      </c>
      <c r="G153" s="25">
        <f t="shared" si="206"/>
        <v>0</v>
      </c>
      <c r="H153" s="25">
        <f t="shared" si="206"/>
        <v>0</v>
      </c>
      <c r="I153" s="25">
        <f t="shared" si="206"/>
        <v>0</v>
      </c>
      <c r="J153" s="25">
        <f t="shared" si="206"/>
        <v>0</v>
      </c>
      <c r="K153" s="25">
        <f t="shared" si="206"/>
        <v>0</v>
      </c>
      <c r="L153" s="25">
        <f t="shared" si="192"/>
        <v>0</v>
      </c>
      <c r="M153" s="25">
        <f t="shared" si="206"/>
        <v>249425160104</v>
      </c>
      <c r="N153" s="64">
        <f t="shared" si="191"/>
        <v>3.0073393711632E-2</v>
      </c>
      <c r="O153" s="25">
        <f t="shared" si="206"/>
        <v>0</v>
      </c>
      <c r="P153" s="25">
        <f t="shared" si="206"/>
        <v>249425160104</v>
      </c>
      <c r="Q153" s="25">
        <f t="shared" si="206"/>
        <v>0</v>
      </c>
      <c r="R153" s="25">
        <f t="shared" si="206"/>
        <v>249425160104</v>
      </c>
      <c r="S153" s="25">
        <f t="shared" si="206"/>
        <v>0</v>
      </c>
      <c r="T153" s="25">
        <f t="shared" si="206"/>
        <v>0</v>
      </c>
      <c r="U153" s="25">
        <f t="shared" si="206"/>
        <v>0</v>
      </c>
      <c r="V153" s="25">
        <f t="shared" si="207"/>
        <v>249425160104</v>
      </c>
      <c r="W153" s="25">
        <f t="shared" si="207"/>
        <v>0</v>
      </c>
      <c r="X153" s="25">
        <f t="shared" si="207"/>
        <v>0</v>
      </c>
      <c r="Y153" s="34">
        <f t="shared" si="193"/>
        <v>1</v>
      </c>
      <c r="Z153" s="34">
        <f t="shared" si="194"/>
        <v>0</v>
      </c>
      <c r="AA153" s="34">
        <f t="shared" si="195"/>
        <v>0</v>
      </c>
      <c r="AB153" s="34">
        <f t="shared" si="176"/>
        <v>0</v>
      </c>
      <c r="AC153" s="35" t="s">
        <v>545</v>
      </c>
    </row>
    <row r="154" spans="1:29" ht="42" customHeight="1" x14ac:dyDescent="0.25">
      <c r="A154" s="29" t="s">
        <v>286</v>
      </c>
      <c r="B154" s="30" t="s">
        <v>38</v>
      </c>
      <c r="C154" s="30">
        <v>11</v>
      </c>
      <c r="D154" s="30" t="s">
        <v>39</v>
      </c>
      <c r="E154" s="31" t="s">
        <v>261</v>
      </c>
      <c r="F154" s="25">
        <f t="shared" si="206"/>
        <v>249425160104</v>
      </c>
      <c r="G154" s="25">
        <f t="shared" si="206"/>
        <v>0</v>
      </c>
      <c r="H154" s="25">
        <f t="shared" si="206"/>
        <v>0</v>
      </c>
      <c r="I154" s="25">
        <f t="shared" si="206"/>
        <v>0</v>
      </c>
      <c r="J154" s="25">
        <f t="shared" si="206"/>
        <v>0</v>
      </c>
      <c r="K154" s="25">
        <f t="shared" si="206"/>
        <v>0</v>
      </c>
      <c r="L154" s="25">
        <f t="shared" si="192"/>
        <v>0</v>
      </c>
      <c r="M154" s="25">
        <f t="shared" si="206"/>
        <v>249425160104</v>
      </c>
      <c r="N154" s="64">
        <f t="shared" si="191"/>
        <v>3.0073393711632E-2</v>
      </c>
      <c r="O154" s="25">
        <f t="shared" si="206"/>
        <v>0</v>
      </c>
      <c r="P154" s="25">
        <f t="shared" si="206"/>
        <v>249425160104</v>
      </c>
      <c r="Q154" s="25">
        <f t="shared" si="206"/>
        <v>0</v>
      </c>
      <c r="R154" s="25">
        <f t="shared" si="206"/>
        <v>249425160104</v>
      </c>
      <c r="S154" s="25">
        <f t="shared" si="206"/>
        <v>0</v>
      </c>
      <c r="T154" s="25">
        <f t="shared" si="206"/>
        <v>0</v>
      </c>
      <c r="U154" s="25">
        <f t="shared" si="206"/>
        <v>0</v>
      </c>
      <c r="V154" s="25">
        <f t="shared" si="207"/>
        <v>249425160104</v>
      </c>
      <c r="W154" s="25">
        <f t="shared" si="207"/>
        <v>0</v>
      </c>
      <c r="X154" s="25">
        <f t="shared" si="207"/>
        <v>0</v>
      </c>
      <c r="Y154" s="34">
        <f t="shared" si="193"/>
        <v>1</v>
      </c>
      <c r="Z154" s="34">
        <f t="shared" si="194"/>
        <v>0</v>
      </c>
      <c r="AA154" s="34">
        <f t="shared" si="195"/>
        <v>0</v>
      </c>
      <c r="AB154" s="34">
        <f t="shared" si="176"/>
        <v>0</v>
      </c>
      <c r="AC154" s="35" t="s">
        <v>545</v>
      </c>
    </row>
    <row r="155" spans="1:29" ht="42" customHeight="1" x14ac:dyDescent="0.25">
      <c r="A155" s="36" t="s">
        <v>287</v>
      </c>
      <c r="B155" s="37" t="s">
        <v>38</v>
      </c>
      <c r="C155" s="92">
        <v>11</v>
      </c>
      <c r="D155" s="37" t="s">
        <v>39</v>
      </c>
      <c r="E155" s="38" t="s">
        <v>251</v>
      </c>
      <c r="F155" s="39">
        <v>249425160104</v>
      </c>
      <c r="G155" s="39">
        <v>0</v>
      </c>
      <c r="H155" s="39">
        <v>0</v>
      </c>
      <c r="I155" s="39">
        <v>0</v>
      </c>
      <c r="J155" s="39">
        <v>0</v>
      </c>
      <c r="K155" s="39">
        <v>0</v>
      </c>
      <c r="L155" s="39">
        <f t="shared" si="192"/>
        <v>0</v>
      </c>
      <c r="M155" s="40">
        <f t="shared" ref="M155" si="208">+F155+L155</f>
        <v>249425160104</v>
      </c>
      <c r="N155" s="72">
        <f t="shared" si="191"/>
        <v>3.0073393711632E-2</v>
      </c>
      <c r="O155" s="39">
        <v>0</v>
      </c>
      <c r="P155" s="39">
        <v>249425160104</v>
      </c>
      <c r="Q155" s="39">
        <f>M155-P155</f>
        <v>0</v>
      </c>
      <c r="R155" s="39">
        <v>249425160104</v>
      </c>
      <c r="S155" s="39">
        <f>+M155-R155</f>
        <v>0</v>
      </c>
      <c r="T155" s="39">
        <f>P155-R155</f>
        <v>0</v>
      </c>
      <c r="U155" s="39">
        <v>0</v>
      </c>
      <c r="V155" s="39">
        <f>+R155-U155</f>
        <v>249425160104</v>
      </c>
      <c r="W155" s="39">
        <v>0</v>
      </c>
      <c r="X155" s="42">
        <f>+U155-W155</f>
        <v>0</v>
      </c>
      <c r="Y155" s="43">
        <f t="shared" si="193"/>
        <v>1</v>
      </c>
      <c r="Z155" s="43">
        <f t="shared" si="194"/>
        <v>0</v>
      </c>
      <c r="AA155" s="43">
        <f t="shared" si="195"/>
        <v>0</v>
      </c>
      <c r="AB155" s="43">
        <f t="shared" si="176"/>
        <v>0</v>
      </c>
      <c r="AC155" s="44" t="s">
        <v>545</v>
      </c>
    </row>
    <row r="156" spans="1:29" ht="81.75" customHeight="1" x14ac:dyDescent="0.25">
      <c r="A156" s="29" t="s">
        <v>288</v>
      </c>
      <c r="B156" s="30" t="s">
        <v>38</v>
      </c>
      <c r="C156" s="30">
        <v>11</v>
      </c>
      <c r="D156" s="30" t="s">
        <v>39</v>
      </c>
      <c r="E156" s="31" t="s">
        <v>289</v>
      </c>
      <c r="F156" s="25">
        <f t="shared" ref="F156:U158" si="209">+F157</f>
        <v>275613760759</v>
      </c>
      <c r="G156" s="25">
        <f t="shared" si="209"/>
        <v>0</v>
      </c>
      <c r="H156" s="25">
        <f t="shared" si="209"/>
        <v>0</v>
      </c>
      <c r="I156" s="25">
        <f t="shared" si="209"/>
        <v>0</v>
      </c>
      <c r="J156" s="25">
        <f t="shared" si="209"/>
        <v>0</v>
      </c>
      <c r="K156" s="25">
        <f t="shared" si="209"/>
        <v>0</v>
      </c>
      <c r="L156" s="25">
        <f t="shared" si="192"/>
        <v>0</v>
      </c>
      <c r="M156" s="25">
        <f t="shared" si="209"/>
        <v>275613760759</v>
      </c>
      <c r="N156" s="64">
        <f t="shared" si="191"/>
        <v>3.3230974518340235E-2</v>
      </c>
      <c r="O156" s="25">
        <f t="shared" si="209"/>
        <v>0</v>
      </c>
      <c r="P156" s="25">
        <f t="shared" si="209"/>
        <v>275613760759</v>
      </c>
      <c r="Q156" s="25">
        <f t="shared" si="209"/>
        <v>0</v>
      </c>
      <c r="R156" s="25">
        <f t="shared" si="209"/>
        <v>275613760759</v>
      </c>
      <c r="S156" s="25">
        <f t="shared" si="209"/>
        <v>0</v>
      </c>
      <c r="T156" s="25">
        <f t="shared" si="209"/>
        <v>0</v>
      </c>
      <c r="U156" s="25">
        <f t="shared" si="209"/>
        <v>0</v>
      </c>
      <c r="V156" s="25">
        <f t="shared" ref="V156:X158" si="210">+V157</f>
        <v>275613760759</v>
      </c>
      <c r="W156" s="25">
        <f t="shared" si="210"/>
        <v>0</v>
      </c>
      <c r="X156" s="25">
        <f t="shared" si="210"/>
        <v>0</v>
      </c>
      <c r="Y156" s="34">
        <f t="shared" si="193"/>
        <v>1</v>
      </c>
      <c r="Z156" s="34">
        <f t="shared" si="194"/>
        <v>0</v>
      </c>
      <c r="AA156" s="34">
        <f t="shared" si="195"/>
        <v>0</v>
      </c>
      <c r="AB156" s="34">
        <f t="shared" si="176"/>
        <v>0</v>
      </c>
      <c r="AC156" s="35" t="s">
        <v>545</v>
      </c>
    </row>
    <row r="157" spans="1:29" ht="82.5" customHeight="1" x14ac:dyDescent="0.25">
      <c r="A157" s="29" t="s">
        <v>290</v>
      </c>
      <c r="B157" s="30" t="s">
        <v>38</v>
      </c>
      <c r="C157" s="30">
        <v>11</v>
      </c>
      <c r="D157" s="30" t="s">
        <v>39</v>
      </c>
      <c r="E157" s="31" t="s">
        <v>247</v>
      </c>
      <c r="F157" s="25">
        <f t="shared" si="209"/>
        <v>275613760759</v>
      </c>
      <c r="G157" s="25">
        <f t="shared" si="209"/>
        <v>0</v>
      </c>
      <c r="H157" s="25">
        <f t="shared" si="209"/>
        <v>0</v>
      </c>
      <c r="I157" s="25">
        <f t="shared" si="209"/>
        <v>0</v>
      </c>
      <c r="J157" s="25">
        <f t="shared" si="209"/>
        <v>0</v>
      </c>
      <c r="K157" s="25">
        <f t="shared" si="209"/>
        <v>0</v>
      </c>
      <c r="L157" s="25">
        <f t="shared" si="192"/>
        <v>0</v>
      </c>
      <c r="M157" s="25">
        <f t="shared" si="209"/>
        <v>275613760759</v>
      </c>
      <c r="N157" s="64">
        <f t="shared" si="191"/>
        <v>3.3230974518340235E-2</v>
      </c>
      <c r="O157" s="25">
        <f t="shared" si="209"/>
        <v>0</v>
      </c>
      <c r="P157" s="25">
        <f t="shared" si="209"/>
        <v>275613760759</v>
      </c>
      <c r="Q157" s="25">
        <f t="shared" si="209"/>
        <v>0</v>
      </c>
      <c r="R157" s="25">
        <f t="shared" si="209"/>
        <v>275613760759</v>
      </c>
      <c r="S157" s="25">
        <f t="shared" si="209"/>
        <v>0</v>
      </c>
      <c r="T157" s="25">
        <f t="shared" si="209"/>
        <v>0</v>
      </c>
      <c r="U157" s="25">
        <f t="shared" si="209"/>
        <v>0</v>
      </c>
      <c r="V157" s="25">
        <f t="shared" si="210"/>
        <v>275613760759</v>
      </c>
      <c r="W157" s="25">
        <f t="shared" si="210"/>
        <v>0</v>
      </c>
      <c r="X157" s="25">
        <f t="shared" si="210"/>
        <v>0</v>
      </c>
      <c r="Y157" s="34">
        <f t="shared" si="193"/>
        <v>1</v>
      </c>
      <c r="Z157" s="34">
        <f t="shared" si="194"/>
        <v>0</v>
      </c>
      <c r="AA157" s="34">
        <f t="shared" si="195"/>
        <v>0</v>
      </c>
      <c r="AB157" s="34">
        <f t="shared" si="176"/>
        <v>0</v>
      </c>
      <c r="AC157" s="35" t="s">
        <v>545</v>
      </c>
    </row>
    <row r="158" spans="1:29" ht="42" customHeight="1" x14ac:dyDescent="0.25">
      <c r="A158" s="29" t="s">
        <v>291</v>
      </c>
      <c r="B158" s="30" t="s">
        <v>38</v>
      </c>
      <c r="C158" s="30">
        <v>11</v>
      </c>
      <c r="D158" s="30" t="s">
        <v>39</v>
      </c>
      <c r="E158" s="31" t="s">
        <v>261</v>
      </c>
      <c r="F158" s="25">
        <f t="shared" si="209"/>
        <v>275613760759</v>
      </c>
      <c r="G158" s="25">
        <f t="shared" si="209"/>
        <v>0</v>
      </c>
      <c r="H158" s="25">
        <f t="shared" si="209"/>
        <v>0</v>
      </c>
      <c r="I158" s="25">
        <f t="shared" si="209"/>
        <v>0</v>
      </c>
      <c r="J158" s="25">
        <f t="shared" si="209"/>
        <v>0</v>
      </c>
      <c r="K158" s="25">
        <f t="shared" si="209"/>
        <v>0</v>
      </c>
      <c r="L158" s="25">
        <f t="shared" si="192"/>
        <v>0</v>
      </c>
      <c r="M158" s="25">
        <f t="shared" si="209"/>
        <v>275613760759</v>
      </c>
      <c r="N158" s="64">
        <f t="shared" si="191"/>
        <v>3.3230974518340235E-2</v>
      </c>
      <c r="O158" s="25">
        <f t="shared" si="209"/>
        <v>0</v>
      </c>
      <c r="P158" s="25">
        <f t="shared" si="209"/>
        <v>275613760759</v>
      </c>
      <c r="Q158" s="25">
        <f t="shared" si="209"/>
        <v>0</v>
      </c>
      <c r="R158" s="25">
        <f t="shared" si="209"/>
        <v>275613760759</v>
      </c>
      <c r="S158" s="25">
        <f t="shared" si="209"/>
        <v>0</v>
      </c>
      <c r="T158" s="25">
        <f t="shared" si="209"/>
        <v>0</v>
      </c>
      <c r="U158" s="25">
        <f t="shared" si="209"/>
        <v>0</v>
      </c>
      <c r="V158" s="25">
        <f t="shared" si="210"/>
        <v>275613760759</v>
      </c>
      <c r="W158" s="25">
        <f t="shared" si="210"/>
        <v>0</v>
      </c>
      <c r="X158" s="25">
        <f t="shared" si="210"/>
        <v>0</v>
      </c>
      <c r="Y158" s="34">
        <f t="shared" si="193"/>
        <v>1</v>
      </c>
      <c r="Z158" s="34">
        <f t="shared" si="194"/>
        <v>0</v>
      </c>
      <c r="AA158" s="34">
        <f t="shared" si="195"/>
        <v>0</v>
      </c>
      <c r="AB158" s="34">
        <f t="shared" si="176"/>
        <v>0</v>
      </c>
      <c r="AC158" s="35" t="s">
        <v>545</v>
      </c>
    </row>
    <row r="159" spans="1:29" ht="42" customHeight="1" x14ac:dyDescent="0.25">
      <c r="A159" s="36" t="s">
        <v>292</v>
      </c>
      <c r="B159" s="37" t="s">
        <v>38</v>
      </c>
      <c r="C159" s="92">
        <v>11</v>
      </c>
      <c r="D159" s="37" t="s">
        <v>39</v>
      </c>
      <c r="E159" s="38" t="s">
        <v>251</v>
      </c>
      <c r="F159" s="39">
        <v>275613760759</v>
      </c>
      <c r="G159" s="39">
        <v>0</v>
      </c>
      <c r="H159" s="39">
        <v>0</v>
      </c>
      <c r="I159" s="39">
        <v>0</v>
      </c>
      <c r="J159" s="39">
        <v>0</v>
      </c>
      <c r="K159" s="39">
        <v>0</v>
      </c>
      <c r="L159" s="39">
        <f t="shared" si="192"/>
        <v>0</v>
      </c>
      <c r="M159" s="40">
        <f t="shared" ref="M159" si="211">+F159+L159</f>
        <v>275613760759</v>
      </c>
      <c r="N159" s="72">
        <f t="shared" si="191"/>
        <v>3.3230974518340235E-2</v>
      </c>
      <c r="O159" s="39">
        <v>0</v>
      </c>
      <c r="P159" s="39">
        <v>275613760759</v>
      </c>
      <c r="Q159" s="39">
        <f>M159-P159</f>
        <v>0</v>
      </c>
      <c r="R159" s="39">
        <v>275613760759</v>
      </c>
      <c r="S159" s="39">
        <f>+M159-R159</f>
        <v>0</v>
      </c>
      <c r="T159" s="39">
        <f>P159-R159</f>
        <v>0</v>
      </c>
      <c r="U159" s="39">
        <v>0</v>
      </c>
      <c r="V159" s="39">
        <f>+R159-U159</f>
        <v>275613760759</v>
      </c>
      <c r="W159" s="39">
        <v>0</v>
      </c>
      <c r="X159" s="42">
        <f>+U159-W159</f>
        <v>0</v>
      </c>
      <c r="Y159" s="43">
        <f t="shared" si="193"/>
        <v>1</v>
      </c>
      <c r="Z159" s="43">
        <f t="shared" si="194"/>
        <v>0</v>
      </c>
      <c r="AA159" s="43">
        <f t="shared" si="195"/>
        <v>0</v>
      </c>
      <c r="AB159" s="43">
        <f t="shared" si="176"/>
        <v>0</v>
      </c>
      <c r="AC159" s="44" t="s">
        <v>545</v>
      </c>
    </row>
    <row r="160" spans="1:29" ht="70.5" customHeight="1" x14ac:dyDescent="0.25">
      <c r="A160" s="51" t="s">
        <v>293</v>
      </c>
      <c r="B160" s="30" t="s">
        <v>38</v>
      </c>
      <c r="C160" s="30">
        <v>10</v>
      </c>
      <c r="D160" s="30" t="s">
        <v>39</v>
      </c>
      <c r="E160" s="31" t="s">
        <v>294</v>
      </c>
      <c r="F160" s="25">
        <f t="shared" ref="F160:X161" si="212">+F161</f>
        <v>8400825772</v>
      </c>
      <c r="G160" s="25">
        <f t="shared" si="212"/>
        <v>0</v>
      </c>
      <c r="H160" s="25">
        <f t="shared" si="212"/>
        <v>0</v>
      </c>
      <c r="I160" s="25">
        <f t="shared" si="212"/>
        <v>0</v>
      </c>
      <c r="J160" s="25">
        <f t="shared" si="212"/>
        <v>0</v>
      </c>
      <c r="K160" s="25">
        <f t="shared" si="212"/>
        <v>0</v>
      </c>
      <c r="L160" s="25">
        <f t="shared" si="192"/>
        <v>0</v>
      </c>
      <c r="M160" s="25">
        <f t="shared" si="212"/>
        <v>8400825772</v>
      </c>
      <c r="N160" s="64">
        <f t="shared" si="191"/>
        <v>1.0128943721589266E-3</v>
      </c>
      <c r="O160" s="25">
        <f t="shared" si="212"/>
        <v>0</v>
      </c>
      <c r="P160" s="25">
        <f t="shared" si="212"/>
        <v>3741390193.2800002</v>
      </c>
      <c r="Q160" s="25">
        <f t="shared" si="212"/>
        <v>4659435578.7199993</v>
      </c>
      <c r="R160" s="25">
        <f t="shared" si="212"/>
        <v>1640814756.28</v>
      </c>
      <c r="S160" s="25">
        <f t="shared" si="212"/>
        <v>6760011015.7200003</v>
      </c>
      <c r="T160" s="25">
        <f t="shared" si="212"/>
        <v>2100575437.0000002</v>
      </c>
      <c r="U160" s="25">
        <f t="shared" si="212"/>
        <v>0</v>
      </c>
      <c r="V160" s="25">
        <f t="shared" si="212"/>
        <v>1640814756.28</v>
      </c>
      <c r="W160" s="25">
        <f t="shared" si="212"/>
        <v>0</v>
      </c>
      <c r="X160" s="25">
        <f t="shared" si="212"/>
        <v>0</v>
      </c>
      <c r="Y160" s="34">
        <f t="shared" si="193"/>
        <v>0.19531588927231949</v>
      </c>
      <c r="Z160" s="34">
        <f t="shared" si="194"/>
        <v>0</v>
      </c>
      <c r="AA160" s="34">
        <f t="shared" si="195"/>
        <v>0</v>
      </c>
      <c r="AB160" s="34">
        <f t="shared" si="176"/>
        <v>0</v>
      </c>
      <c r="AC160" s="35" t="s">
        <v>545</v>
      </c>
    </row>
    <row r="161" spans="1:29" ht="70.5" customHeight="1" x14ac:dyDescent="0.25">
      <c r="A161" s="29" t="s">
        <v>295</v>
      </c>
      <c r="B161" s="30" t="s">
        <v>38</v>
      </c>
      <c r="C161" s="30">
        <v>10</v>
      </c>
      <c r="D161" s="30" t="s">
        <v>39</v>
      </c>
      <c r="E161" s="31" t="s">
        <v>247</v>
      </c>
      <c r="F161" s="25">
        <f t="shared" si="212"/>
        <v>8400825772</v>
      </c>
      <c r="G161" s="25">
        <f t="shared" si="212"/>
        <v>0</v>
      </c>
      <c r="H161" s="25">
        <f t="shared" si="212"/>
        <v>0</v>
      </c>
      <c r="I161" s="25">
        <f t="shared" si="212"/>
        <v>0</v>
      </c>
      <c r="J161" s="25">
        <f t="shared" si="212"/>
        <v>0</v>
      </c>
      <c r="K161" s="25">
        <f t="shared" si="212"/>
        <v>0</v>
      </c>
      <c r="L161" s="25">
        <f t="shared" si="192"/>
        <v>0</v>
      </c>
      <c r="M161" s="25">
        <f t="shared" si="212"/>
        <v>8400825772</v>
      </c>
      <c r="N161" s="64">
        <f t="shared" si="191"/>
        <v>1.0128943721589266E-3</v>
      </c>
      <c r="O161" s="25">
        <f t="shared" si="212"/>
        <v>0</v>
      </c>
      <c r="P161" s="25">
        <f t="shared" si="212"/>
        <v>3741390193.2800002</v>
      </c>
      <c r="Q161" s="25">
        <f t="shared" si="212"/>
        <v>4659435578.7199993</v>
      </c>
      <c r="R161" s="25">
        <f t="shared" si="212"/>
        <v>1640814756.28</v>
      </c>
      <c r="S161" s="25">
        <f t="shared" si="212"/>
        <v>6760011015.7200003</v>
      </c>
      <c r="T161" s="25">
        <f t="shared" si="212"/>
        <v>2100575437.0000002</v>
      </c>
      <c r="U161" s="25">
        <f t="shared" si="212"/>
        <v>0</v>
      </c>
      <c r="V161" s="25">
        <f t="shared" si="212"/>
        <v>1640814756.28</v>
      </c>
      <c r="W161" s="25">
        <f t="shared" si="212"/>
        <v>0</v>
      </c>
      <c r="X161" s="25">
        <f t="shared" si="212"/>
        <v>0</v>
      </c>
      <c r="Y161" s="34">
        <f t="shared" si="193"/>
        <v>0.19531588927231949</v>
      </c>
      <c r="Z161" s="34">
        <f t="shared" si="194"/>
        <v>0</v>
      </c>
      <c r="AA161" s="34">
        <f t="shared" si="195"/>
        <v>0</v>
      </c>
      <c r="AB161" s="34">
        <f t="shared" si="176"/>
        <v>0</v>
      </c>
      <c r="AC161" s="35" t="s">
        <v>545</v>
      </c>
    </row>
    <row r="162" spans="1:29" ht="70.5" customHeight="1" x14ac:dyDescent="0.25">
      <c r="A162" s="29" t="s">
        <v>296</v>
      </c>
      <c r="B162" s="30" t="s">
        <v>38</v>
      </c>
      <c r="C162" s="30">
        <v>10</v>
      </c>
      <c r="D162" s="30" t="s">
        <v>39</v>
      </c>
      <c r="E162" s="31" t="s">
        <v>297</v>
      </c>
      <c r="F162" s="25">
        <f>SUM(F163:F163)</f>
        <v>8400825772</v>
      </c>
      <c r="G162" s="25">
        <f t="shared" ref="G162:K162" si="213">SUM(G163:G163)</f>
        <v>0</v>
      </c>
      <c r="H162" s="25">
        <f t="shared" si="213"/>
        <v>0</v>
      </c>
      <c r="I162" s="25">
        <f t="shared" si="213"/>
        <v>0</v>
      </c>
      <c r="J162" s="25">
        <f t="shared" si="213"/>
        <v>0</v>
      </c>
      <c r="K162" s="25">
        <f t="shared" si="213"/>
        <v>0</v>
      </c>
      <c r="L162" s="25">
        <f t="shared" si="192"/>
        <v>0</v>
      </c>
      <c r="M162" s="25">
        <f>SUM(M163:M163)</f>
        <v>8400825772</v>
      </c>
      <c r="N162" s="64">
        <f t="shared" si="191"/>
        <v>1.0128943721589266E-3</v>
      </c>
      <c r="O162" s="25">
        <f t="shared" ref="O162:X162" si="214">SUM(O163:O163)</f>
        <v>0</v>
      </c>
      <c r="P162" s="25">
        <f t="shared" si="214"/>
        <v>3741390193.2800002</v>
      </c>
      <c r="Q162" s="25">
        <f t="shared" si="214"/>
        <v>4659435578.7199993</v>
      </c>
      <c r="R162" s="25">
        <f t="shared" si="214"/>
        <v>1640814756.28</v>
      </c>
      <c r="S162" s="25">
        <f t="shared" si="214"/>
        <v>6760011015.7200003</v>
      </c>
      <c r="T162" s="25">
        <f t="shared" si="214"/>
        <v>2100575437.0000002</v>
      </c>
      <c r="U162" s="25">
        <f t="shared" si="214"/>
        <v>0</v>
      </c>
      <c r="V162" s="25">
        <f t="shared" si="214"/>
        <v>1640814756.28</v>
      </c>
      <c r="W162" s="25">
        <f t="shared" si="214"/>
        <v>0</v>
      </c>
      <c r="X162" s="25">
        <f t="shared" si="214"/>
        <v>0</v>
      </c>
      <c r="Y162" s="34">
        <f t="shared" si="193"/>
        <v>0.19531588927231949</v>
      </c>
      <c r="Z162" s="34">
        <f t="shared" si="194"/>
        <v>0</v>
      </c>
      <c r="AA162" s="34">
        <f t="shared" si="195"/>
        <v>0</v>
      </c>
      <c r="AB162" s="34">
        <f t="shared" si="176"/>
        <v>0</v>
      </c>
      <c r="AC162" s="35" t="s">
        <v>545</v>
      </c>
    </row>
    <row r="163" spans="1:29" ht="42" customHeight="1" x14ac:dyDescent="0.25">
      <c r="A163" s="36" t="s">
        <v>298</v>
      </c>
      <c r="B163" s="37" t="s">
        <v>38</v>
      </c>
      <c r="C163" s="37">
        <v>10</v>
      </c>
      <c r="D163" s="37" t="s">
        <v>39</v>
      </c>
      <c r="E163" s="38" t="s">
        <v>251</v>
      </c>
      <c r="F163" s="68">
        <v>8400825772</v>
      </c>
      <c r="G163" s="68">
        <v>0</v>
      </c>
      <c r="H163" s="68">
        <v>0</v>
      </c>
      <c r="I163" s="68">
        <v>0</v>
      </c>
      <c r="J163" s="68">
        <v>0</v>
      </c>
      <c r="K163" s="68">
        <v>0</v>
      </c>
      <c r="L163" s="68">
        <f t="shared" si="192"/>
        <v>0</v>
      </c>
      <c r="M163" s="40">
        <f t="shared" ref="M163" si="215">+F163+L163</f>
        <v>8400825772</v>
      </c>
      <c r="N163" s="72">
        <f t="shared" si="191"/>
        <v>1.0128943721589266E-3</v>
      </c>
      <c r="O163" s="68">
        <v>0</v>
      </c>
      <c r="P163" s="68">
        <v>3741390193.2800002</v>
      </c>
      <c r="Q163" s="68">
        <f>M163-P163</f>
        <v>4659435578.7199993</v>
      </c>
      <c r="R163" s="68">
        <v>1640814756.28</v>
      </c>
      <c r="S163" s="68">
        <f>+M163-R163</f>
        <v>6760011015.7200003</v>
      </c>
      <c r="T163" s="68">
        <f>P163-R163</f>
        <v>2100575437.0000002</v>
      </c>
      <c r="U163" s="68">
        <v>0</v>
      </c>
      <c r="V163" s="68">
        <f>+R163-U163</f>
        <v>1640814756.28</v>
      </c>
      <c r="W163" s="68">
        <v>0</v>
      </c>
      <c r="X163" s="42">
        <f>+U163-W163</f>
        <v>0</v>
      </c>
      <c r="Y163" s="43">
        <f t="shared" si="193"/>
        <v>0.19531588927231949</v>
      </c>
      <c r="Z163" s="43">
        <f t="shared" si="194"/>
        <v>0</v>
      </c>
      <c r="AA163" s="43">
        <f t="shared" si="195"/>
        <v>0</v>
      </c>
      <c r="AB163" s="43">
        <f t="shared" si="176"/>
        <v>0</v>
      </c>
      <c r="AC163" s="44" t="s">
        <v>545</v>
      </c>
    </row>
    <row r="164" spans="1:29" ht="75" customHeight="1" x14ac:dyDescent="0.25">
      <c r="A164" s="29" t="s">
        <v>299</v>
      </c>
      <c r="B164" s="30" t="s">
        <v>38</v>
      </c>
      <c r="C164" s="30">
        <v>11</v>
      </c>
      <c r="D164" s="30" t="s">
        <v>39</v>
      </c>
      <c r="E164" s="31" t="s">
        <v>300</v>
      </c>
      <c r="F164" s="25">
        <f t="shared" ref="F164:U166" si="216">+F165</f>
        <v>294524515023</v>
      </c>
      <c r="G164" s="25">
        <f t="shared" si="216"/>
        <v>0</v>
      </c>
      <c r="H164" s="25">
        <f t="shared" si="216"/>
        <v>0</v>
      </c>
      <c r="I164" s="25">
        <f t="shared" si="216"/>
        <v>0</v>
      </c>
      <c r="J164" s="25">
        <f t="shared" si="216"/>
        <v>0</v>
      </c>
      <c r="K164" s="25">
        <f t="shared" si="216"/>
        <v>0</v>
      </c>
      <c r="L164" s="25">
        <f t="shared" si="192"/>
        <v>0</v>
      </c>
      <c r="M164" s="25">
        <f t="shared" si="216"/>
        <v>294524515023</v>
      </c>
      <c r="N164" s="64">
        <f t="shared" si="191"/>
        <v>3.5511059487026098E-2</v>
      </c>
      <c r="O164" s="25">
        <f t="shared" si="216"/>
        <v>0</v>
      </c>
      <c r="P164" s="25">
        <f t="shared" si="216"/>
        <v>294524515023</v>
      </c>
      <c r="Q164" s="25">
        <f t="shared" si="216"/>
        <v>0</v>
      </c>
      <c r="R164" s="25">
        <f t="shared" si="216"/>
        <v>294524515023</v>
      </c>
      <c r="S164" s="25">
        <f t="shared" si="216"/>
        <v>0</v>
      </c>
      <c r="T164" s="25">
        <f t="shared" si="216"/>
        <v>0</v>
      </c>
      <c r="U164" s="25">
        <f t="shared" si="216"/>
        <v>0</v>
      </c>
      <c r="V164" s="25">
        <f t="shared" ref="V164:X166" si="217">+V165</f>
        <v>294524515023</v>
      </c>
      <c r="W164" s="25">
        <f t="shared" si="217"/>
        <v>0</v>
      </c>
      <c r="X164" s="25">
        <f t="shared" si="217"/>
        <v>0</v>
      </c>
      <c r="Y164" s="34">
        <f t="shared" si="193"/>
        <v>1</v>
      </c>
      <c r="Z164" s="34">
        <f t="shared" si="194"/>
        <v>0</v>
      </c>
      <c r="AA164" s="34">
        <f t="shared" si="195"/>
        <v>0</v>
      </c>
      <c r="AB164" s="34">
        <f t="shared" si="176"/>
        <v>0</v>
      </c>
      <c r="AC164" s="35" t="s">
        <v>545</v>
      </c>
    </row>
    <row r="165" spans="1:29" ht="69.75" customHeight="1" x14ac:dyDescent="0.25">
      <c r="A165" s="29" t="s">
        <v>301</v>
      </c>
      <c r="B165" s="30" t="s">
        <v>38</v>
      </c>
      <c r="C165" s="30">
        <v>11</v>
      </c>
      <c r="D165" s="30" t="s">
        <v>39</v>
      </c>
      <c r="E165" s="31" t="s">
        <v>247</v>
      </c>
      <c r="F165" s="25">
        <f t="shared" si="216"/>
        <v>294524515023</v>
      </c>
      <c r="G165" s="25">
        <f t="shared" si="216"/>
        <v>0</v>
      </c>
      <c r="H165" s="25">
        <f t="shared" si="216"/>
        <v>0</v>
      </c>
      <c r="I165" s="25">
        <f t="shared" si="216"/>
        <v>0</v>
      </c>
      <c r="J165" s="25">
        <f t="shared" si="216"/>
        <v>0</v>
      </c>
      <c r="K165" s="25">
        <f t="shared" si="216"/>
        <v>0</v>
      </c>
      <c r="L165" s="25">
        <f t="shared" si="192"/>
        <v>0</v>
      </c>
      <c r="M165" s="25">
        <f t="shared" si="216"/>
        <v>294524515023</v>
      </c>
      <c r="N165" s="64">
        <f t="shared" si="191"/>
        <v>3.5511059487026098E-2</v>
      </c>
      <c r="O165" s="25">
        <f t="shared" si="216"/>
        <v>0</v>
      </c>
      <c r="P165" s="25">
        <f t="shared" si="216"/>
        <v>294524515023</v>
      </c>
      <c r="Q165" s="25">
        <f t="shared" si="216"/>
        <v>0</v>
      </c>
      <c r="R165" s="25">
        <f t="shared" si="216"/>
        <v>294524515023</v>
      </c>
      <c r="S165" s="25">
        <f t="shared" si="216"/>
        <v>0</v>
      </c>
      <c r="T165" s="25">
        <f t="shared" si="216"/>
        <v>0</v>
      </c>
      <c r="U165" s="25">
        <f t="shared" si="216"/>
        <v>0</v>
      </c>
      <c r="V165" s="25">
        <f t="shared" si="217"/>
        <v>294524515023</v>
      </c>
      <c r="W165" s="25">
        <f t="shared" si="217"/>
        <v>0</v>
      </c>
      <c r="X165" s="25">
        <f t="shared" si="217"/>
        <v>0</v>
      </c>
      <c r="Y165" s="34">
        <f t="shared" si="193"/>
        <v>1</v>
      </c>
      <c r="Z165" s="34">
        <f t="shared" si="194"/>
        <v>0</v>
      </c>
      <c r="AA165" s="34">
        <f t="shared" si="195"/>
        <v>0</v>
      </c>
      <c r="AB165" s="34">
        <f t="shared" si="176"/>
        <v>0</v>
      </c>
      <c r="AC165" s="35" t="s">
        <v>545</v>
      </c>
    </row>
    <row r="166" spans="1:29" ht="42" customHeight="1" x14ac:dyDescent="0.25">
      <c r="A166" s="29" t="s">
        <v>302</v>
      </c>
      <c r="B166" s="30" t="s">
        <v>38</v>
      </c>
      <c r="C166" s="30">
        <v>11</v>
      </c>
      <c r="D166" s="30" t="s">
        <v>39</v>
      </c>
      <c r="E166" s="31" t="s">
        <v>261</v>
      </c>
      <c r="F166" s="25">
        <f t="shared" si="216"/>
        <v>294524515023</v>
      </c>
      <c r="G166" s="25">
        <f t="shared" si="216"/>
        <v>0</v>
      </c>
      <c r="H166" s="25">
        <f t="shared" si="216"/>
        <v>0</v>
      </c>
      <c r="I166" s="25">
        <f t="shared" si="216"/>
        <v>0</v>
      </c>
      <c r="J166" s="25">
        <f t="shared" si="216"/>
        <v>0</v>
      </c>
      <c r="K166" s="25">
        <f t="shared" si="216"/>
        <v>0</v>
      </c>
      <c r="L166" s="25">
        <f t="shared" si="192"/>
        <v>0</v>
      </c>
      <c r="M166" s="25">
        <f t="shared" si="216"/>
        <v>294524515023</v>
      </c>
      <c r="N166" s="64">
        <f t="shared" si="191"/>
        <v>3.5511059487026098E-2</v>
      </c>
      <c r="O166" s="25">
        <f t="shared" si="216"/>
        <v>0</v>
      </c>
      <c r="P166" s="25">
        <f t="shared" si="216"/>
        <v>294524515023</v>
      </c>
      <c r="Q166" s="25">
        <f t="shared" si="216"/>
        <v>0</v>
      </c>
      <c r="R166" s="25">
        <f t="shared" si="216"/>
        <v>294524515023</v>
      </c>
      <c r="S166" s="25">
        <f t="shared" si="216"/>
        <v>0</v>
      </c>
      <c r="T166" s="25">
        <f t="shared" si="216"/>
        <v>0</v>
      </c>
      <c r="U166" s="25">
        <f t="shared" si="216"/>
        <v>0</v>
      </c>
      <c r="V166" s="25">
        <f t="shared" si="217"/>
        <v>294524515023</v>
      </c>
      <c r="W166" s="25">
        <f t="shared" si="217"/>
        <v>0</v>
      </c>
      <c r="X166" s="25">
        <f t="shared" si="217"/>
        <v>0</v>
      </c>
      <c r="Y166" s="34">
        <f t="shared" si="193"/>
        <v>1</v>
      </c>
      <c r="Z166" s="34">
        <f t="shared" si="194"/>
        <v>0</v>
      </c>
      <c r="AA166" s="34">
        <f t="shared" si="195"/>
        <v>0</v>
      </c>
      <c r="AB166" s="34">
        <f t="shared" si="176"/>
        <v>0</v>
      </c>
      <c r="AC166" s="35" t="s">
        <v>545</v>
      </c>
    </row>
    <row r="167" spans="1:29" ht="42" customHeight="1" x14ac:dyDescent="0.25">
      <c r="A167" s="36" t="s">
        <v>303</v>
      </c>
      <c r="B167" s="37" t="s">
        <v>38</v>
      </c>
      <c r="C167" s="37">
        <v>11</v>
      </c>
      <c r="D167" s="37" t="s">
        <v>39</v>
      </c>
      <c r="E167" s="38" t="s">
        <v>251</v>
      </c>
      <c r="F167" s="39">
        <v>294524515023</v>
      </c>
      <c r="G167" s="39">
        <v>0</v>
      </c>
      <c r="H167" s="39">
        <v>0</v>
      </c>
      <c r="I167" s="39">
        <v>0</v>
      </c>
      <c r="J167" s="39">
        <v>0</v>
      </c>
      <c r="K167" s="39">
        <v>0</v>
      </c>
      <c r="L167" s="39">
        <f t="shared" si="192"/>
        <v>0</v>
      </c>
      <c r="M167" s="40">
        <f t="shared" ref="M167" si="218">+F167+L167</f>
        <v>294524515023</v>
      </c>
      <c r="N167" s="72">
        <f t="shared" si="191"/>
        <v>3.5511059487026098E-2</v>
      </c>
      <c r="O167" s="39">
        <v>0</v>
      </c>
      <c r="P167" s="39">
        <v>294524515023</v>
      </c>
      <c r="Q167" s="39">
        <f>M167-P167</f>
        <v>0</v>
      </c>
      <c r="R167" s="39">
        <v>294524515023</v>
      </c>
      <c r="S167" s="39">
        <f>+M167-R167</f>
        <v>0</v>
      </c>
      <c r="T167" s="39">
        <f>P167-R167</f>
        <v>0</v>
      </c>
      <c r="U167" s="39">
        <v>0</v>
      </c>
      <c r="V167" s="39">
        <f>+R167-U167</f>
        <v>294524515023</v>
      </c>
      <c r="W167" s="39">
        <v>0</v>
      </c>
      <c r="X167" s="42">
        <f>+U167-W167</f>
        <v>0</v>
      </c>
      <c r="Y167" s="43">
        <f t="shared" si="193"/>
        <v>1</v>
      </c>
      <c r="Z167" s="43">
        <f t="shared" si="194"/>
        <v>0</v>
      </c>
      <c r="AA167" s="43">
        <f t="shared" si="195"/>
        <v>0</v>
      </c>
      <c r="AB167" s="43">
        <f t="shared" si="176"/>
        <v>0</v>
      </c>
      <c r="AC167" s="44" t="s">
        <v>545</v>
      </c>
    </row>
    <row r="168" spans="1:29" ht="84" customHeight="1" x14ac:dyDescent="0.25">
      <c r="A168" s="29" t="s">
        <v>304</v>
      </c>
      <c r="B168" s="30" t="s">
        <v>38</v>
      </c>
      <c r="C168" s="30">
        <v>11</v>
      </c>
      <c r="D168" s="30" t="s">
        <v>39</v>
      </c>
      <c r="E168" s="31" t="s">
        <v>305</v>
      </c>
      <c r="F168" s="25">
        <f t="shared" ref="F168:U170" si="219">+F169</f>
        <v>339211773865</v>
      </c>
      <c r="G168" s="25">
        <f t="shared" si="219"/>
        <v>0</v>
      </c>
      <c r="H168" s="25">
        <f t="shared" si="219"/>
        <v>0</v>
      </c>
      <c r="I168" s="25">
        <f t="shared" si="219"/>
        <v>339211773865</v>
      </c>
      <c r="J168" s="25">
        <f t="shared" si="219"/>
        <v>0</v>
      </c>
      <c r="K168" s="25">
        <f t="shared" si="219"/>
        <v>0</v>
      </c>
      <c r="L168" s="25">
        <f t="shared" si="192"/>
        <v>-339211773865</v>
      </c>
      <c r="M168" s="25">
        <f t="shared" si="219"/>
        <v>0</v>
      </c>
      <c r="N168" s="64">
        <f t="shared" si="191"/>
        <v>0</v>
      </c>
      <c r="O168" s="25">
        <f t="shared" si="219"/>
        <v>0</v>
      </c>
      <c r="P168" s="25">
        <f t="shared" si="219"/>
        <v>0</v>
      </c>
      <c r="Q168" s="25">
        <f t="shared" si="219"/>
        <v>0</v>
      </c>
      <c r="R168" s="25">
        <f t="shared" si="219"/>
        <v>0</v>
      </c>
      <c r="S168" s="25">
        <f t="shared" si="219"/>
        <v>0</v>
      </c>
      <c r="T168" s="25">
        <f t="shared" si="219"/>
        <v>0</v>
      </c>
      <c r="U168" s="25">
        <f t="shared" si="219"/>
        <v>0</v>
      </c>
      <c r="V168" s="25">
        <f t="shared" ref="V168:X170" si="220">+V169</f>
        <v>0</v>
      </c>
      <c r="W168" s="25">
        <f t="shared" si="220"/>
        <v>0</v>
      </c>
      <c r="X168" s="25">
        <f t="shared" si="220"/>
        <v>0</v>
      </c>
      <c r="Y168" s="34" t="s">
        <v>545</v>
      </c>
      <c r="Z168" s="34" t="s">
        <v>545</v>
      </c>
      <c r="AA168" s="34" t="s">
        <v>545</v>
      </c>
      <c r="AB168" s="34" t="s">
        <v>545</v>
      </c>
      <c r="AC168" s="35" t="s">
        <v>545</v>
      </c>
    </row>
    <row r="169" spans="1:29" ht="84" customHeight="1" x14ac:dyDescent="0.25">
      <c r="A169" s="29" t="s">
        <v>306</v>
      </c>
      <c r="B169" s="30" t="s">
        <v>38</v>
      </c>
      <c r="C169" s="30">
        <v>11</v>
      </c>
      <c r="D169" s="30" t="s">
        <v>39</v>
      </c>
      <c r="E169" s="31" t="s">
        <v>247</v>
      </c>
      <c r="F169" s="25">
        <v>339211773865</v>
      </c>
      <c r="G169" s="25">
        <f t="shared" si="219"/>
        <v>0</v>
      </c>
      <c r="H169" s="25">
        <f t="shared" si="219"/>
        <v>0</v>
      </c>
      <c r="I169" s="25">
        <v>339211773865</v>
      </c>
      <c r="J169" s="25">
        <f t="shared" si="219"/>
        <v>0</v>
      </c>
      <c r="K169" s="25">
        <f t="shared" si="219"/>
        <v>0</v>
      </c>
      <c r="L169" s="25">
        <f t="shared" si="192"/>
        <v>-339211773865</v>
      </c>
      <c r="M169" s="25">
        <f t="shared" si="219"/>
        <v>0</v>
      </c>
      <c r="N169" s="64">
        <f t="shared" si="191"/>
        <v>0</v>
      </c>
      <c r="O169" s="25">
        <f t="shared" si="219"/>
        <v>0</v>
      </c>
      <c r="P169" s="25">
        <f t="shared" si="219"/>
        <v>0</v>
      </c>
      <c r="Q169" s="25">
        <f t="shared" si="219"/>
        <v>0</v>
      </c>
      <c r="R169" s="25">
        <f t="shared" si="219"/>
        <v>0</v>
      </c>
      <c r="S169" s="25">
        <f t="shared" si="219"/>
        <v>0</v>
      </c>
      <c r="T169" s="25">
        <f t="shared" si="219"/>
        <v>0</v>
      </c>
      <c r="U169" s="25">
        <f t="shared" si="219"/>
        <v>0</v>
      </c>
      <c r="V169" s="25">
        <f t="shared" si="220"/>
        <v>0</v>
      </c>
      <c r="W169" s="25">
        <f t="shared" si="220"/>
        <v>0</v>
      </c>
      <c r="X169" s="25">
        <f t="shared" si="220"/>
        <v>0</v>
      </c>
      <c r="Y169" s="34" t="s">
        <v>545</v>
      </c>
      <c r="Z169" s="34" t="s">
        <v>545</v>
      </c>
      <c r="AA169" s="34" t="s">
        <v>545</v>
      </c>
      <c r="AB169" s="34" t="s">
        <v>545</v>
      </c>
      <c r="AC169" s="35" t="s">
        <v>545</v>
      </c>
    </row>
    <row r="170" spans="1:29" ht="42" customHeight="1" x14ac:dyDescent="0.25">
      <c r="A170" s="29" t="s">
        <v>307</v>
      </c>
      <c r="B170" s="30" t="s">
        <v>38</v>
      </c>
      <c r="C170" s="30">
        <v>11</v>
      </c>
      <c r="D170" s="30" t="s">
        <v>39</v>
      </c>
      <c r="E170" s="31" t="s">
        <v>261</v>
      </c>
      <c r="F170" s="25">
        <f t="shared" si="219"/>
        <v>0</v>
      </c>
      <c r="G170" s="25">
        <f t="shared" si="219"/>
        <v>0</v>
      </c>
      <c r="H170" s="25">
        <f t="shared" si="219"/>
        <v>0</v>
      </c>
      <c r="I170" s="25">
        <f t="shared" si="219"/>
        <v>0</v>
      </c>
      <c r="J170" s="25">
        <f t="shared" si="219"/>
        <v>0</v>
      </c>
      <c r="K170" s="25">
        <f t="shared" si="219"/>
        <v>0</v>
      </c>
      <c r="L170" s="25">
        <f t="shared" si="192"/>
        <v>0</v>
      </c>
      <c r="M170" s="25">
        <f t="shared" si="219"/>
        <v>0</v>
      </c>
      <c r="N170" s="64">
        <f t="shared" si="191"/>
        <v>0</v>
      </c>
      <c r="O170" s="25">
        <f t="shared" si="219"/>
        <v>0</v>
      </c>
      <c r="P170" s="25">
        <f t="shared" si="219"/>
        <v>0</v>
      </c>
      <c r="Q170" s="25">
        <f t="shared" si="219"/>
        <v>0</v>
      </c>
      <c r="R170" s="25">
        <f t="shared" si="219"/>
        <v>0</v>
      </c>
      <c r="S170" s="25">
        <f t="shared" si="219"/>
        <v>0</v>
      </c>
      <c r="T170" s="25">
        <f t="shared" si="219"/>
        <v>0</v>
      </c>
      <c r="U170" s="25">
        <f t="shared" si="219"/>
        <v>0</v>
      </c>
      <c r="V170" s="25">
        <f t="shared" si="220"/>
        <v>0</v>
      </c>
      <c r="W170" s="25">
        <f t="shared" si="220"/>
        <v>0</v>
      </c>
      <c r="X170" s="25">
        <f t="shared" si="220"/>
        <v>0</v>
      </c>
      <c r="Y170" s="34" t="s">
        <v>545</v>
      </c>
      <c r="Z170" s="34" t="s">
        <v>545</v>
      </c>
      <c r="AA170" s="34" t="s">
        <v>545</v>
      </c>
      <c r="AB170" s="34" t="s">
        <v>545</v>
      </c>
      <c r="AC170" s="35" t="s">
        <v>545</v>
      </c>
    </row>
    <row r="171" spans="1:29" ht="42" customHeight="1" x14ac:dyDescent="0.25">
      <c r="A171" s="36" t="s">
        <v>308</v>
      </c>
      <c r="B171" s="37" t="s">
        <v>38</v>
      </c>
      <c r="C171" s="37">
        <v>11</v>
      </c>
      <c r="D171" s="37" t="s">
        <v>39</v>
      </c>
      <c r="E171" s="38" t="s">
        <v>251</v>
      </c>
      <c r="F171" s="39">
        <v>0</v>
      </c>
      <c r="G171" s="39">
        <v>0</v>
      </c>
      <c r="H171" s="39">
        <v>0</v>
      </c>
      <c r="I171" s="39">
        <v>0</v>
      </c>
      <c r="J171" s="39">
        <v>0</v>
      </c>
      <c r="K171" s="39">
        <v>0</v>
      </c>
      <c r="L171" s="39">
        <f t="shared" si="192"/>
        <v>0</v>
      </c>
      <c r="M171" s="40">
        <f t="shared" ref="M171" si="221">+F171+L171</f>
        <v>0</v>
      </c>
      <c r="N171" s="72">
        <f t="shared" si="191"/>
        <v>0</v>
      </c>
      <c r="O171" s="39">
        <v>0</v>
      </c>
      <c r="P171" s="39">
        <v>0</v>
      </c>
      <c r="Q171" s="39">
        <f>M171-P171</f>
        <v>0</v>
      </c>
      <c r="R171" s="39">
        <v>0</v>
      </c>
      <c r="S171" s="39">
        <f>+M171-R171</f>
        <v>0</v>
      </c>
      <c r="T171" s="39">
        <f>P171-R171</f>
        <v>0</v>
      </c>
      <c r="U171" s="39">
        <v>0</v>
      </c>
      <c r="V171" s="39">
        <f>+R171-U171</f>
        <v>0</v>
      </c>
      <c r="W171" s="39">
        <v>0</v>
      </c>
      <c r="X171" s="42">
        <f>+U171-W171</f>
        <v>0</v>
      </c>
      <c r="Y171" s="43" t="s">
        <v>545</v>
      </c>
      <c r="Z171" s="43" t="s">
        <v>545</v>
      </c>
      <c r="AA171" s="43" t="s">
        <v>545</v>
      </c>
      <c r="AB171" s="43" t="s">
        <v>545</v>
      </c>
      <c r="AC171" s="44" t="s">
        <v>545</v>
      </c>
    </row>
    <row r="172" spans="1:29" ht="81.75" customHeight="1" x14ac:dyDescent="0.25">
      <c r="A172" s="29" t="s">
        <v>309</v>
      </c>
      <c r="B172" s="30" t="s">
        <v>38</v>
      </c>
      <c r="C172" s="30">
        <v>10</v>
      </c>
      <c r="D172" s="30" t="s">
        <v>39</v>
      </c>
      <c r="E172" s="31" t="s">
        <v>310</v>
      </c>
      <c r="F172" s="25">
        <f t="shared" ref="F172:X174" si="222">+F173</f>
        <v>181302207245</v>
      </c>
      <c r="G172" s="25">
        <f t="shared" si="222"/>
        <v>0</v>
      </c>
      <c r="H172" s="25">
        <f t="shared" si="222"/>
        <v>0</v>
      </c>
      <c r="I172" s="25">
        <f t="shared" si="222"/>
        <v>181302207245</v>
      </c>
      <c r="J172" s="25">
        <f t="shared" si="222"/>
        <v>0</v>
      </c>
      <c r="K172" s="25">
        <f t="shared" si="222"/>
        <v>0</v>
      </c>
      <c r="L172" s="25">
        <f t="shared" si="192"/>
        <v>-181302207245</v>
      </c>
      <c r="M172" s="25">
        <f t="shared" si="222"/>
        <v>0</v>
      </c>
      <c r="N172" s="64">
        <f t="shared" si="191"/>
        <v>0</v>
      </c>
      <c r="O172" s="25">
        <f t="shared" si="222"/>
        <v>0</v>
      </c>
      <c r="P172" s="25">
        <f t="shared" si="222"/>
        <v>0</v>
      </c>
      <c r="Q172" s="25">
        <f t="shared" si="222"/>
        <v>0</v>
      </c>
      <c r="R172" s="25">
        <f t="shared" si="222"/>
        <v>0</v>
      </c>
      <c r="S172" s="25">
        <f t="shared" si="222"/>
        <v>0</v>
      </c>
      <c r="T172" s="25">
        <f t="shared" si="222"/>
        <v>0</v>
      </c>
      <c r="U172" s="25">
        <f t="shared" si="222"/>
        <v>0</v>
      </c>
      <c r="V172" s="25">
        <f t="shared" si="222"/>
        <v>0</v>
      </c>
      <c r="W172" s="25">
        <f t="shared" si="222"/>
        <v>0</v>
      </c>
      <c r="X172" s="25">
        <f t="shared" si="222"/>
        <v>0</v>
      </c>
      <c r="Y172" s="34" t="s">
        <v>545</v>
      </c>
      <c r="Z172" s="34" t="s">
        <v>545</v>
      </c>
      <c r="AA172" s="34" t="s">
        <v>545</v>
      </c>
      <c r="AB172" s="34" t="s">
        <v>545</v>
      </c>
      <c r="AC172" s="35" t="s">
        <v>545</v>
      </c>
    </row>
    <row r="173" spans="1:29" ht="111.75" customHeight="1" x14ac:dyDescent="0.25">
      <c r="A173" s="29" t="s">
        <v>311</v>
      </c>
      <c r="B173" s="30" t="s">
        <v>38</v>
      </c>
      <c r="C173" s="30">
        <v>10</v>
      </c>
      <c r="D173" s="30" t="s">
        <v>39</v>
      </c>
      <c r="E173" s="31" t="s">
        <v>312</v>
      </c>
      <c r="F173" s="25">
        <v>181302207245</v>
      </c>
      <c r="G173" s="25">
        <f t="shared" si="222"/>
        <v>0</v>
      </c>
      <c r="H173" s="25">
        <f t="shared" si="222"/>
        <v>0</v>
      </c>
      <c r="I173" s="25">
        <v>181302207245</v>
      </c>
      <c r="J173" s="25">
        <f t="shared" si="222"/>
        <v>0</v>
      </c>
      <c r="K173" s="25">
        <f t="shared" si="222"/>
        <v>0</v>
      </c>
      <c r="L173" s="25">
        <f t="shared" si="192"/>
        <v>-181302207245</v>
      </c>
      <c r="M173" s="25">
        <f t="shared" si="222"/>
        <v>0</v>
      </c>
      <c r="N173" s="64">
        <f t="shared" si="191"/>
        <v>0</v>
      </c>
      <c r="O173" s="25">
        <f t="shared" si="222"/>
        <v>0</v>
      </c>
      <c r="P173" s="25">
        <f t="shared" si="222"/>
        <v>0</v>
      </c>
      <c r="Q173" s="25">
        <f t="shared" si="222"/>
        <v>0</v>
      </c>
      <c r="R173" s="25">
        <f t="shared" si="222"/>
        <v>0</v>
      </c>
      <c r="S173" s="25">
        <f t="shared" si="222"/>
        <v>0</v>
      </c>
      <c r="T173" s="25">
        <f t="shared" si="222"/>
        <v>0</v>
      </c>
      <c r="U173" s="25">
        <f t="shared" si="222"/>
        <v>0</v>
      </c>
      <c r="V173" s="25">
        <f t="shared" si="222"/>
        <v>0</v>
      </c>
      <c r="W173" s="25">
        <f t="shared" si="222"/>
        <v>0</v>
      </c>
      <c r="X173" s="25">
        <f t="shared" si="222"/>
        <v>0</v>
      </c>
      <c r="Y173" s="34" t="s">
        <v>545</v>
      </c>
      <c r="Z173" s="34" t="s">
        <v>545</v>
      </c>
      <c r="AA173" s="34" t="s">
        <v>545</v>
      </c>
      <c r="AB173" s="34" t="s">
        <v>545</v>
      </c>
      <c r="AC173" s="35" t="s">
        <v>545</v>
      </c>
    </row>
    <row r="174" spans="1:29" ht="42" customHeight="1" x14ac:dyDescent="0.25">
      <c r="A174" s="29" t="s">
        <v>313</v>
      </c>
      <c r="B174" s="30" t="s">
        <v>38</v>
      </c>
      <c r="C174" s="30">
        <v>10</v>
      </c>
      <c r="D174" s="30" t="s">
        <v>39</v>
      </c>
      <c r="E174" s="31" t="s">
        <v>261</v>
      </c>
      <c r="F174" s="25">
        <v>0</v>
      </c>
      <c r="G174" s="25">
        <f t="shared" si="222"/>
        <v>0</v>
      </c>
      <c r="H174" s="25">
        <f t="shared" si="222"/>
        <v>0</v>
      </c>
      <c r="I174" s="25">
        <f t="shared" si="222"/>
        <v>0</v>
      </c>
      <c r="J174" s="25">
        <f t="shared" si="222"/>
        <v>0</v>
      </c>
      <c r="K174" s="25">
        <f t="shared" si="222"/>
        <v>0</v>
      </c>
      <c r="L174" s="25">
        <f t="shared" si="192"/>
        <v>0</v>
      </c>
      <c r="M174" s="25">
        <f t="shared" si="222"/>
        <v>0</v>
      </c>
      <c r="N174" s="64">
        <f t="shared" si="191"/>
        <v>0</v>
      </c>
      <c r="O174" s="25">
        <f t="shared" si="222"/>
        <v>0</v>
      </c>
      <c r="P174" s="25">
        <f t="shared" si="222"/>
        <v>0</v>
      </c>
      <c r="Q174" s="25">
        <f t="shared" si="222"/>
        <v>0</v>
      </c>
      <c r="R174" s="25">
        <f t="shared" si="222"/>
        <v>0</v>
      </c>
      <c r="S174" s="25">
        <f t="shared" si="222"/>
        <v>0</v>
      </c>
      <c r="T174" s="25">
        <f t="shared" si="222"/>
        <v>0</v>
      </c>
      <c r="U174" s="25">
        <f t="shared" si="222"/>
        <v>0</v>
      </c>
      <c r="V174" s="25">
        <f t="shared" si="222"/>
        <v>0</v>
      </c>
      <c r="W174" s="25">
        <f t="shared" si="222"/>
        <v>0</v>
      </c>
      <c r="X174" s="25">
        <f t="shared" si="222"/>
        <v>0</v>
      </c>
      <c r="Y174" s="34" t="s">
        <v>545</v>
      </c>
      <c r="Z174" s="34" t="s">
        <v>545</v>
      </c>
      <c r="AA174" s="34" t="s">
        <v>545</v>
      </c>
      <c r="AB174" s="34" t="s">
        <v>545</v>
      </c>
      <c r="AC174" s="35" t="s">
        <v>545</v>
      </c>
    </row>
    <row r="175" spans="1:29" ht="42" customHeight="1" x14ac:dyDescent="0.25">
      <c r="A175" s="36" t="s">
        <v>314</v>
      </c>
      <c r="B175" s="37" t="s">
        <v>38</v>
      </c>
      <c r="C175" s="37">
        <v>10</v>
      </c>
      <c r="D175" s="37" t="s">
        <v>39</v>
      </c>
      <c r="E175" s="38" t="s">
        <v>251</v>
      </c>
      <c r="F175" s="39">
        <v>0</v>
      </c>
      <c r="G175" s="39">
        <v>0</v>
      </c>
      <c r="H175" s="39">
        <v>0</v>
      </c>
      <c r="I175" s="39">
        <v>0</v>
      </c>
      <c r="J175" s="39">
        <v>0</v>
      </c>
      <c r="K175" s="39">
        <v>0</v>
      </c>
      <c r="L175" s="39">
        <f t="shared" si="192"/>
        <v>0</v>
      </c>
      <c r="M175" s="40">
        <f t="shared" ref="M175" si="223">+F175+L175</f>
        <v>0</v>
      </c>
      <c r="N175" s="72">
        <f t="shared" si="191"/>
        <v>0</v>
      </c>
      <c r="O175" s="39">
        <v>0</v>
      </c>
      <c r="P175" s="68">
        <v>0</v>
      </c>
      <c r="Q175" s="39">
        <f>M175-P175</f>
        <v>0</v>
      </c>
      <c r="R175" s="39">
        <v>0</v>
      </c>
      <c r="S175" s="39">
        <f>+M175-R175</f>
        <v>0</v>
      </c>
      <c r="T175" s="39">
        <f>P175-R175</f>
        <v>0</v>
      </c>
      <c r="U175" s="39">
        <v>0</v>
      </c>
      <c r="V175" s="39">
        <f>+R175-U175</f>
        <v>0</v>
      </c>
      <c r="W175" s="39">
        <v>0</v>
      </c>
      <c r="X175" s="42">
        <f>+U175-W175</f>
        <v>0</v>
      </c>
      <c r="Y175" s="43" t="s">
        <v>545</v>
      </c>
      <c r="Z175" s="43" t="s">
        <v>545</v>
      </c>
      <c r="AA175" s="43" t="s">
        <v>545</v>
      </c>
      <c r="AB175" s="43" t="s">
        <v>545</v>
      </c>
      <c r="AC175" s="44" t="s">
        <v>545</v>
      </c>
    </row>
    <row r="176" spans="1:29" ht="84" customHeight="1" x14ac:dyDescent="0.25">
      <c r="A176" s="29" t="s">
        <v>315</v>
      </c>
      <c r="B176" s="30" t="s">
        <v>38</v>
      </c>
      <c r="C176" s="30">
        <v>11</v>
      </c>
      <c r="D176" s="30" t="s">
        <v>39</v>
      </c>
      <c r="E176" s="31" t="s">
        <v>316</v>
      </c>
      <c r="F176" s="25">
        <f t="shared" ref="F176:U178" si="224">+F177</f>
        <v>87536781330</v>
      </c>
      <c r="G176" s="25">
        <f t="shared" si="224"/>
        <v>0</v>
      </c>
      <c r="H176" s="25">
        <f t="shared" si="224"/>
        <v>0</v>
      </c>
      <c r="I176" s="25">
        <f t="shared" si="224"/>
        <v>0</v>
      </c>
      <c r="J176" s="25">
        <f t="shared" si="224"/>
        <v>0</v>
      </c>
      <c r="K176" s="25">
        <f t="shared" si="224"/>
        <v>0</v>
      </c>
      <c r="L176" s="25">
        <f t="shared" si="192"/>
        <v>0</v>
      </c>
      <c r="M176" s="25">
        <f t="shared" si="224"/>
        <v>87536781330</v>
      </c>
      <c r="N176" s="64">
        <f t="shared" si="191"/>
        <v>1.0554380673098383E-2</v>
      </c>
      <c r="O176" s="25">
        <f t="shared" si="224"/>
        <v>0</v>
      </c>
      <c r="P176" s="25">
        <f t="shared" si="224"/>
        <v>87536781330</v>
      </c>
      <c r="Q176" s="25">
        <f t="shared" si="224"/>
        <v>0</v>
      </c>
      <c r="R176" s="25">
        <f t="shared" si="224"/>
        <v>87536781330</v>
      </c>
      <c r="S176" s="25">
        <f t="shared" si="224"/>
        <v>0</v>
      </c>
      <c r="T176" s="25">
        <f t="shared" si="224"/>
        <v>0</v>
      </c>
      <c r="U176" s="25">
        <f t="shared" si="224"/>
        <v>0</v>
      </c>
      <c r="V176" s="25">
        <f t="shared" ref="V176:X178" si="225">+V177</f>
        <v>87536781330</v>
      </c>
      <c r="W176" s="25">
        <f t="shared" si="225"/>
        <v>0</v>
      </c>
      <c r="X176" s="25">
        <f t="shared" si="225"/>
        <v>0</v>
      </c>
      <c r="Y176" s="34">
        <f t="shared" si="193"/>
        <v>1</v>
      </c>
      <c r="Z176" s="34">
        <f t="shared" si="194"/>
        <v>0</v>
      </c>
      <c r="AA176" s="34">
        <f t="shared" si="195"/>
        <v>0</v>
      </c>
      <c r="AB176" s="34">
        <f t="shared" si="176"/>
        <v>0</v>
      </c>
      <c r="AC176" s="35" t="s">
        <v>545</v>
      </c>
    </row>
    <row r="177" spans="1:29" ht="84" customHeight="1" x14ac:dyDescent="0.25">
      <c r="A177" s="29" t="s">
        <v>317</v>
      </c>
      <c r="B177" s="30" t="s">
        <v>38</v>
      </c>
      <c r="C177" s="30">
        <v>11</v>
      </c>
      <c r="D177" s="30" t="s">
        <v>39</v>
      </c>
      <c r="E177" s="31" t="s">
        <v>247</v>
      </c>
      <c r="F177" s="25">
        <f t="shared" si="224"/>
        <v>87536781330</v>
      </c>
      <c r="G177" s="25">
        <f t="shared" si="224"/>
        <v>0</v>
      </c>
      <c r="H177" s="25">
        <f t="shared" si="224"/>
        <v>0</v>
      </c>
      <c r="I177" s="25">
        <f t="shared" si="224"/>
        <v>0</v>
      </c>
      <c r="J177" s="25">
        <f t="shared" si="224"/>
        <v>0</v>
      </c>
      <c r="K177" s="25">
        <f t="shared" si="224"/>
        <v>0</v>
      </c>
      <c r="L177" s="25">
        <f t="shared" si="192"/>
        <v>0</v>
      </c>
      <c r="M177" s="25">
        <f t="shared" si="224"/>
        <v>87536781330</v>
      </c>
      <c r="N177" s="64">
        <f t="shared" si="191"/>
        <v>1.0554380673098383E-2</v>
      </c>
      <c r="O177" s="25">
        <f t="shared" si="224"/>
        <v>0</v>
      </c>
      <c r="P177" s="25">
        <f t="shared" si="224"/>
        <v>87536781330</v>
      </c>
      <c r="Q177" s="25">
        <f t="shared" si="224"/>
        <v>0</v>
      </c>
      <c r="R177" s="25">
        <f t="shared" si="224"/>
        <v>87536781330</v>
      </c>
      <c r="S177" s="25">
        <f t="shared" si="224"/>
        <v>0</v>
      </c>
      <c r="T177" s="25">
        <f t="shared" si="224"/>
        <v>0</v>
      </c>
      <c r="U177" s="25">
        <f t="shared" si="224"/>
        <v>0</v>
      </c>
      <c r="V177" s="25">
        <f t="shared" si="225"/>
        <v>87536781330</v>
      </c>
      <c r="W177" s="25">
        <f t="shared" si="225"/>
        <v>0</v>
      </c>
      <c r="X177" s="25">
        <f t="shared" si="225"/>
        <v>0</v>
      </c>
      <c r="Y177" s="34">
        <f t="shared" si="193"/>
        <v>1</v>
      </c>
      <c r="Z177" s="34">
        <f t="shared" si="194"/>
        <v>0</v>
      </c>
      <c r="AA177" s="34">
        <f t="shared" si="195"/>
        <v>0</v>
      </c>
      <c r="AB177" s="34">
        <f t="shared" si="176"/>
        <v>0</v>
      </c>
      <c r="AC177" s="35" t="s">
        <v>545</v>
      </c>
    </row>
    <row r="178" spans="1:29" ht="42" customHeight="1" x14ac:dyDescent="0.25">
      <c r="A178" s="29" t="s">
        <v>318</v>
      </c>
      <c r="B178" s="30" t="s">
        <v>38</v>
      </c>
      <c r="C178" s="30">
        <v>11</v>
      </c>
      <c r="D178" s="30" t="s">
        <v>39</v>
      </c>
      <c r="E178" s="31" t="s">
        <v>261</v>
      </c>
      <c r="F178" s="25">
        <f t="shared" si="224"/>
        <v>87536781330</v>
      </c>
      <c r="G178" s="25">
        <f t="shared" si="224"/>
        <v>0</v>
      </c>
      <c r="H178" s="25">
        <f t="shared" si="224"/>
        <v>0</v>
      </c>
      <c r="I178" s="25">
        <f t="shared" si="224"/>
        <v>0</v>
      </c>
      <c r="J178" s="25">
        <f t="shared" si="224"/>
        <v>0</v>
      </c>
      <c r="K178" s="25">
        <f t="shared" si="224"/>
        <v>0</v>
      </c>
      <c r="L178" s="25">
        <f t="shared" si="192"/>
        <v>0</v>
      </c>
      <c r="M178" s="25">
        <f t="shared" si="224"/>
        <v>87536781330</v>
      </c>
      <c r="N178" s="64">
        <f t="shared" si="191"/>
        <v>1.0554380673098383E-2</v>
      </c>
      <c r="O178" s="25">
        <f t="shared" si="224"/>
        <v>0</v>
      </c>
      <c r="P178" s="25">
        <f t="shared" si="224"/>
        <v>87536781330</v>
      </c>
      <c r="Q178" s="25">
        <f t="shared" si="224"/>
        <v>0</v>
      </c>
      <c r="R178" s="25">
        <f t="shared" si="224"/>
        <v>87536781330</v>
      </c>
      <c r="S178" s="25">
        <f t="shared" si="224"/>
        <v>0</v>
      </c>
      <c r="T178" s="25">
        <f t="shared" si="224"/>
        <v>0</v>
      </c>
      <c r="U178" s="25">
        <f t="shared" si="224"/>
        <v>0</v>
      </c>
      <c r="V178" s="25">
        <f t="shared" si="225"/>
        <v>87536781330</v>
      </c>
      <c r="W178" s="25">
        <f t="shared" si="225"/>
        <v>0</v>
      </c>
      <c r="X178" s="25">
        <f t="shared" si="225"/>
        <v>0</v>
      </c>
      <c r="Y178" s="34">
        <f t="shared" si="193"/>
        <v>1</v>
      </c>
      <c r="Z178" s="34">
        <f t="shared" si="194"/>
        <v>0</v>
      </c>
      <c r="AA178" s="34">
        <f t="shared" si="195"/>
        <v>0</v>
      </c>
      <c r="AB178" s="34">
        <f t="shared" si="176"/>
        <v>0</v>
      </c>
      <c r="AC178" s="35" t="s">
        <v>545</v>
      </c>
    </row>
    <row r="179" spans="1:29" ht="42" customHeight="1" x14ac:dyDescent="0.25">
      <c r="A179" s="36" t="s">
        <v>319</v>
      </c>
      <c r="B179" s="37" t="s">
        <v>38</v>
      </c>
      <c r="C179" s="37">
        <v>11</v>
      </c>
      <c r="D179" s="37" t="s">
        <v>39</v>
      </c>
      <c r="E179" s="38" t="s">
        <v>251</v>
      </c>
      <c r="F179" s="39">
        <v>87536781330</v>
      </c>
      <c r="G179" s="39">
        <v>0</v>
      </c>
      <c r="H179" s="39">
        <v>0</v>
      </c>
      <c r="I179" s="39">
        <v>0</v>
      </c>
      <c r="J179" s="39">
        <v>0</v>
      </c>
      <c r="K179" s="39">
        <v>0</v>
      </c>
      <c r="L179" s="39">
        <f t="shared" si="192"/>
        <v>0</v>
      </c>
      <c r="M179" s="40">
        <f t="shared" ref="M179" si="226">+F179+L179</f>
        <v>87536781330</v>
      </c>
      <c r="N179" s="72">
        <f t="shared" si="191"/>
        <v>1.0554380673098383E-2</v>
      </c>
      <c r="O179" s="39">
        <v>0</v>
      </c>
      <c r="P179" s="39">
        <v>87536781330</v>
      </c>
      <c r="Q179" s="39">
        <f>M179-P179</f>
        <v>0</v>
      </c>
      <c r="R179" s="39">
        <v>87536781330</v>
      </c>
      <c r="S179" s="39">
        <f>+M179-R179</f>
        <v>0</v>
      </c>
      <c r="T179" s="39">
        <f>P179-R179</f>
        <v>0</v>
      </c>
      <c r="U179" s="39">
        <v>0</v>
      </c>
      <c r="V179" s="39">
        <f>+R179-U179</f>
        <v>87536781330</v>
      </c>
      <c r="W179" s="39">
        <v>0</v>
      </c>
      <c r="X179" s="42">
        <f>+U179-W179</f>
        <v>0</v>
      </c>
      <c r="Y179" s="43">
        <f t="shared" si="193"/>
        <v>1</v>
      </c>
      <c r="Z179" s="43">
        <f t="shared" si="194"/>
        <v>0</v>
      </c>
      <c r="AA179" s="43">
        <f t="shared" si="195"/>
        <v>0</v>
      </c>
      <c r="AB179" s="43">
        <f t="shared" si="176"/>
        <v>0</v>
      </c>
      <c r="AC179" s="44" t="s">
        <v>545</v>
      </c>
    </row>
    <row r="180" spans="1:29" ht="107.25" customHeight="1" x14ac:dyDescent="0.25">
      <c r="A180" s="29" t="s">
        <v>320</v>
      </c>
      <c r="B180" s="30" t="s">
        <v>38</v>
      </c>
      <c r="C180" s="30">
        <v>11</v>
      </c>
      <c r="D180" s="30" t="s">
        <v>39</v>
      </c>
      <c r="E180" s="31" t="s">
        <v>321</v>
      </c>
      <c r="F180" s="25">
        <f t="shared" ref="F180:U182" si="227">+F181</f>
        <v>224112617118</v>
      </c>
      <c r="G180" s="25">
        <f t="shared" si="227"/>
        <v>0</v>
      </c>
      <c r="H180" s="25">
        <f t="shared" si="227"/>
        <v>0</v>
      </c>
      <c r="I180" s="25">
        <f t="shared" si="227"/>
        <v>0</v>
      </c>
      <c r="J180" s="25">
        <f t="shared" si="227"/>
        <v>0</v>
      </c>
      <c r="K180" s="25">
        <f t="shared" si="227"/>
        <v>0</v>
      </c>
      <c r="L180" s="25">
        <f t="shared" si="192"/>
        <v>0</v>
      </c>
      <c r="M180" s="25">
        <f t="shared" si="227"/>
        <v>224112617118</v>
      </c>
      <c r="N180" s="64">
        <f t="shared" si="191"/>
        <v>2.7021439888115624E-2</v>
      </c>
      <c r="O180" s="25">
        <f t="shared" si="227"/>
        <v>0</v>
      </c>
      <c r="P180" s="25">
        <f t="shared" si="227"/>
        <v>224112617118</v>
      </c>
      <c r="Q180" s="25">
        <f t="shared" si="227"/>
        <v>0</v>
      </c>
      <c r="R180" s="25">
        <f t="shared" si="227"/>
        <v>224112617118</v>
      </c>
      <c r="S180" s="25">
        <f t="shared" si="227"/>
        <v>0</v>
      </c>
      <c r="T180" s="25">
        <f t="shared" si="227"/>
        <v>0</v>
      </c>
      <c r="U180" s="25">
        <f t="shared" si="227"/>
        <v>0</v>
      </c>
      <c r="V180" s="25">
        <f t="shared" ref="V180:X182" si="228">+V181</f>
        <v>224112617118</v>
      </c>
      <c r="W180" s="25">
        <f t="shared" si="228"/>
        <v>0</v>
      </c>
      <c r="X180" s="25">
        <f t="shared" si="228"/>
        <v>0</v>
      </c>
      <c r="Y180" s="34">
        <f t="shared" si="193"/>
        <v>1</v>
      </c>
      <c r="Z180" s="34">
        <f t="shared" si="194"/>
        <v>0</v>
      </c>
      <c r="AA180" s="34">
        <f t="shared" si="195"/>
        <v>0</v>
      </c>
      <c r="AB180" s="34">
        <f t="shared" si="176"/>
        <v>0</v>
      </c>
      <c r="AC180" s="35" t="s">
        <v>545</v>
      </c>
    </row>
    <row r="181" spans="1:29" ht="74.25" customHeight="1" x14ac:dyDescent="0.25">
      <c r="A181" s="29" t="s">
        <v>322</v>
      </c>
      <c r="B181" s="30" t="s">
        <v>38</v>
      </c>
      <c r="C181" s="30">
        <v>11</v>
      </c>
      <c r="D181" s="30" t="s">
        <v>39</v>
      </c>
      <c r="E181" s="31" t="s">
        <v>247</v>
      </c>
      <c r="F181" s="25">
        <f t="shared" si="227"/>
        <v>224112617118</v>
      </c>
      <c r="G181" s="25">
        <f t="shared" si="227"/>
        <v>0</v>
      </c>
      <c r="H181" s="25">
        <f t="shared" si="227"/>
        <v>0</v>
      </c>
      <c r="I181" s="25">
        <f t="shared" si="227"/>
        <v>0</v>
      </c>
      <c r="J181" s="25">
        <f t="shared" si="227"/>
        <v>0</v>
      </c>
      <c r="K181" s="25">
        <f t="shared" si="227"/>
        <v>0</v>
      </c>
      <c r="L181" s="25">
        <f t="shared" si="192"/>
        <v>0</v>
      </c>
      <c r="M181" s="25">
        <f t="shared" si="227"/>
        <v>224112617118</v>
      </c>
      <c r="N181" s="64">
        <f t="shared" si="191"/>
        <v>2.7021439888115624E-2</v>
      </c>
      <c r="O181" s="25">
        <f t="shared" si="227"/>
        <v>0</v>
      </c>
      <c r="P181" s="25">
        <f t="shared" si="227"/>
        <v>224112617118</v>
      </c>
      <c r="Q181" s="25">
        <f t="shared" si="227"/>
        <v>0</v>
      </c>
      <c r="R181" s="25">
        <f t="shared" si="227"/>
        <v>224112617118</v>
      </c>
      <c r="S181" s="25">
        <f t="shared" si="227"/>
        <v>0</v>
      </c>
      <c r="T181" s="25">
        <f t="shared" si="227"/>
        <v>0</v>
      </c>
      <c r="U181" s="25">
        <f t="shared" si="227"/>
        <v>0</v>
      </c>
      <c r="V181" s="25">
        <f t="shared" si="228"/>
        <v>224112617118</v>
      </c>
      <c r="W181" s="25">
        <f t="shared" si="228"/>
        <v>0</v>
      </c>
      <c r="X181" s="25">
        <f t="shared" si="228"/>
        <v>0</v>
      </c>
      <c r="Y181" s="34">
        <f t="shared" si="193"/>
        <v>1</v>
      </c>
      <c r="Z181" s="34">
        <f t="shared" si="194"/>
        <v>0</v>
      </c>
      <c r="AA181" s="34">
        <f t="shared" si="195"/>
        <v>0</v>
      </c>
      <c r="AB181" s="34">
        <f t="shared" si="176"/>
        <v>0</v>
      </c>
      <c r="AC181" s="35" t="s">
        <v>545</v>
      </c>
    </row>
    <row r="182" spans="1:29" ht="42" customHeight="1" x14ac:dyDescent="0.25">
      <c r="A182" s="29" t="s">
        <v>323</v>
      </c>
      <c r="B182" s="30" t="s">
        <v>38</v>
      </c>
      <c r="C182" s="30">
        <v>11</v>
      </c>
      <c r="D182" s="30" t="s">
        <v>39</v>
      </c>
      <c r="E182" s="31" t="s">
        <v>261</v>
      </c>
      <c r="F182" s="25">
        <f t="shared" si="227"/>
        <v>224112617118</v>
      </c>
      <c r="G182" s="25">
        <f t="shared" si="227"/>
        <v>0</v>
      </c>
      <c r="H182" s="25">
        <f t="shared" si="227"/>
        <v>0</v>
      </c>
      <c r="I182" s="25">
        <f t="shared" si="227"/>
        <v>0</v>
      </c>
      <c r="J182" s="25">
        <f t="shared" si="227"/>
        <v>0</v>
      </c>
      <c r="K182" s="25">
        <f t="shared" si="227"/>
        <v>0</v>
      </c>
      <c r="L182" s="25">
        <f t="shared" si="192"/>
        <v>0</v>
      </c>
      <c r="M182" s="25">
        <f t="shared" si="227"/>
        <v>224112617118</v>
      </c>
      <c r="N182" s="64">
        <f t="shared" si="191"/>
        <v>2.7021439888115624E-2</v>
      </c>
      <c r="O182" s="25">
        <f t="shared" si="227"/>
        <v>0</v>
      </c>
      <c r="P182" s="25">
        <f t="shared" si="227"/>
        <v>224112617118</v>
      </c>
      <c r="Q182" s="25">
        <f t="shared" si="227"/>
        <v>0</v>
      </c>
      <c r="R182" s="25">
        <f t="shared" si="227"/>
        <v>224112617118</v>
      </c>
      <c r="S182" s="25">
        <f t="shared" si="227"/>
        <v>0</v>
      </c>
      <c r="T182" s="25">
        <f t="shared" si="227"/>
        <v>0</v>
      </c>
      <c r="U182" s="25">
        <f t="shared" si="227"/>
        <v>0</v>
      </c>
      <c r="V182" s="25">
        <f t="shared" si="228"/>
        <v>224112617118</v>
      </c>
      <c r="W182" s="25">
        <f t="shared" si="228"/>
        <v>0</v>
      </c>
      <c r="X182" s="25">
        <f t="shared" si="228"/>
        <v>0</v>
      </c>
      <c r="Y182" s="34">
        <f t="shared" si="193"/>
        <v>1</v>
      </c>
      <c r="Z182" s="34">
        <f t="shared" si="194"/>
        <v>0</v>
      </c>
      <c r="AA182" s="34">
        <f t="shared" si="195"/>
        <v>0</v>
      </c>
      <c r="AB182" s="34">
        <f t="shared" si="176"/>
        <v>0</v>
      </c>
      <c r="AC182" s="35" t="s">
        <v>545</v>
      </c>
    </row>
    <row r="183" spans="1:29" ht="42" customHeight="1" x14ac:dyDescent="0.25">
      <c r="A183" s="36" t="s">
        <v>324</v>
      </c>
      <c r="B183" s="37" t="s">
        <v>38</v>
      </c>
      <c r="C183" s="37">
        <v>11</v>
      </c>
      <c r="D183" s="37" t="s">
        <v>39</v>
      </c>
      <c r="E183" s="38" t="s">
        <v>251</v>
      </c>
      <c r="F183" s="39">
        <v>224112617118</v>
      </c>
      <c r="G183" s="39">
        <v>0</v>
      </c>
      <c r="H183" s="39">
        <v>0</v>
      </c>
      <c r="I183" s="39">
        <v>0</v>
      </c>
      <c r="J183" s="39">
        <v>0</v>
      </c>
      <c r="K183" s="39">
        <v>0</v>
      </c>
      <c r="L183" s="39">
        <f t="shared" si="192"/>
        <v>0</v>
      </c>
      <c r="M183" s="40">
        <f t="shared" ref="M183" si="229">+F183+L183</f>
        <v>224112617118</v>
      </c>
      <c r="N183" s="72">
        <f t="shared" si="191"/>
        <v>2.7021439888115624E-2</v>
      </c>
      <c r="O183" s="39">
        <v>0</v>
      </c>
      <c r="P183" s="39">
        <v>224112617118</v>
      </c>
      <c r="Q183" s="39">
        <f>M183-P183</f>
        <v>0</v>
      </c>
      <c r="R183" s="39">
        <v>224112617118</v>
      </c>
      <c r="S183" s="39">
        <f>+M183-R183</f>
        <v>0</v>
      </c>
      <c r="T183" s="39">
        <f>P183-R183</f>
        <v>0</v>
      </c>
      <c r="U183" s="39">
        <v>0</v>
      </c>
      <c r="V183" s="39">
        <f>+R183-U183</f>
        <v>224112617118</v>
      </c>
      <c r="W183" s="39">
        <v>0</v>
      </c>
      <c r="X183" s="42">
        <f>+U183-W183</f>
        <v>0</v>
      </c>
      <c r="Y183" s="43">
        <f t="shared" si="193"/>
        <v>1</v>
      </c>
      <c r="Z183" s="43">
        <f t="shared" si="194"/>
        <v>0</v>
      </c>
      <c r="AA183" s="43">
        <f t="shared" si="195"/>
        <v>0</v>
      </c>
      <c r="AB183" s="43">
        <f t="shared" si="176"/>
        <v>0</v>
      </c>
      <c r="AC183" s="44" t="s">
        <v>545</v>
      </c>
    </row>
    <row r="184" spans="1:29" ht="71.25" customHeight="1" x14ac:dyDescent="0.25">
      <c r="A184" s="29" t="s">
        <v>325</v>
      </c>
      <c r="B184" s="30" t="s">
        <v>38</v>
      </c>
      <c r="C184" s="30">
        <v>11</v>
      </c>
      <c r="D184" s="30" t="s">
        <v>39</v>
      </c>
      <c r="E184" s="31" t="s">
        <v>326</v>
      </c>
      <c r="F184" s="25">
        <f t="shared" ref="F184:U186" si="230">+F185</f>
        <v>178011652777</v>
      </c>
      <c r="G184" s="25">
        <f t="shared" si="230"/>
        <v>0</v>
      </c>
      <c r="H184" s="25">
        <f t="shared" si="230"/>
        <v>0</v>
      </c>
      <c r="I184" s="25">
        <f t="shared" si="230"/>
        <v>0</v>
      </c>
      <c r="J184" s="25">
        <f t="shared" si="230"/>
        <v>0</v>
      </c>
      <c r="K184" s="25">
        <f t="shared" si="230"/>
        <v>0</v>
      </c>
      <c r="L184" s="25">
        <f t="shared" si="192"/>
        <v>0</v>
      </c>
      <c r="M184" s="25">
        <f t="shared" si="230"/>
        <v>178011652777</v>
      </c>
      <c r="N184" s="64">
        <f t="shared" si="191"/>
        <v>2.1463009252911367E-2</v>
      </c>
      <c r="O184" s="25">
        <f t="shared" si="230"/>
        <v>0</v>
      </c>
      <c r="P184" s="25">
        <f t="shared" si="230"/>
        <v>178011652777</v>
      </c>
      <c r="Q184" s="25">
        <f t="shared" si="230"/>
        <v>0</v>
      </c>
      <c r="R184" s="25">
        <f t="shared" si="230"/>
        <v>178011652777</v>
      </c>
      <c r="S184" s="25">
        <f t="shared" si="230"/>
        <v>0</v>
      </c>
      <c r="T184" s="25">
        <f t="shared" si="230"/>
        <v>0</v>
      </c>
      <c r="U184" s="25">
        <f t="shared" si="230"/>
        <v>0</v>
      </c>
      <c r="V184" s="25">
        <f t="shared" ref="V184:X186" si="231">+V185</f>
        <v>178011652777</v>
      </c>
      <c r="W184" s="25">
        <f t="shared" si="231"/>
        <v>0</v>
      </c>
      <c r="X184" s="25">
        <f t="shared" si="231"/>
        <v>0</v>
      </c>
      <c r="Y184" s="34">
        <f t="shared" si="193"/>
        <v>1</v>
      </c>
      <c r="Z184" s="34">
        <f t="shared" si="194"/>
        <v>0</v>
      </c>
      <c r="AA184" s="34">
        <f t="shared" si="195"/>
        <v>0</v>
      </c>
      <c r="AB184" s="34">
        <f t="shared" si="176"/>
        <v>0</v>
      </c>
      <c r="AC184" s="35" t="s">
        <v>545</v>
      </c>
    </row>
    <row r="185" spans="1:29" ht="76.5" customHeight="1" x14ac:dyDescent="0.25">
      <c r="A185" s="29" t="s">
        <v>327</v>
      </c>
      <c r="B185" s="30" t="s">
        <v>38</v>
      </c>
      <c r="C185" s="30">
        <v>11</v>
      </c>
      <c r="D185" s="30" t="s">
        <v>39</v>
      </c>
      <c r="E185" s="31" t="s">
        <v>247</v>
      </c>
      <c r="F185" s="25">
        <f t="shared" si="230"/>
        <v>178011652777</v>
      </c>
      <c r="G185" s="25">
        <f t="shared" si="230"/>
        <v>0</v>
      </c>
      <c r="H185" s="25">
        <f t="shared" si="230"/>
        <v>0</v>
      </c>
      <c r="I185" s="25">
        <f t="shared" si="230"/>
        <v>0</v>
      </c>
      <c r="J185" s="25">
        <f t="shared" si="230"/>
        <v>0</v>
      </c>
      <c r="K185" s="25">
        <f t="shared" si="230"/>
        <v>0</v>
      </c>
      <c r="L185" s="25">
        <f t="shared" si="192"/>
        <v>0</v>
      </c>
      <c r="M185" s="25">
        <f t="shared" si="230"/>
        <v>178011652777</v>
      </c>
      <c r="N185" s="64">
        <f t="shared" si="191"/>
        <v>2.1463009252911367E-2</v>
      </c>
      <c r="O185" s="25">
        <f t="shared" si="230"/>
        <v>0</v>
      </c>
      <c r="P185" s="25">
        <f t="shared" si="230"/>
        <v>178011652777</v>
      </c>
      <c r="Q185" s="25">
        <f t="shared" si="230"/>
        <v>0</v>
      </c>
      <c r="R185" s="25">
        <f t="shared" si="230"/>
        <v>178011652777</v>
      </c>
      <c r="S185" s="25">
        <f t="shared" si="230"/>
        <v>0</v>
      </c>
      <c r="T185" s="25">
        <f t="shared" si="230"/>
        <v>0</v>
      </c>
      <c r="U185" s="25">
        <f t="shared" si="230"/>
        <v>0</v>
      </c>
      <c r="V185" s="25">
        <f t="shared" si="231"/>
        <v>178011652777</v>
      </c>
      <c r="W185" s="25">
        <f t="shared" si="231"/>
        <v>0</v>
      </c>
      <c r="X185" s="25">
        <f t="shared" si="231"/>
        <v>0</v>
      </c>
      <c r="Y185" s="34">
        <f t="shared" si="193"/>
        <v>1</v>
      </c>
      <c r="Z185" s="34">
        <f t="shared" si="194"/>
        <v>0</v>
      </c>
      <c r="AA185" s="34">
        <f t="shared" si="195"/>
        <v>0</v>
      </c>
      <c r="AB185" s="34">
        <f t="shared" si="176"/>
        <v>0</v>
      </c>
      <c r="AC185" s="35" t="s">
        <v>545</v>
      </c>
    </row>
    <row r="186" spans="1:29" ht="42" customHeight="1" x14ac:dyDescent="0.25">
      <c r="A186" s="29" t="s">
        <v>328</v>
      </c>
      <c r="B186" s="30" t="s">
        <v>38</v>
      </c>
      <c r="C186" s="30">
        <v>11</v>
      </c>
      <c r="D186" s="30" t="s">
        <v>39</v>
      </c>
      <c r="E186" s="31" t="s">
        <v>261</v>
      </c>
      <c r="F186" s="25">
        <f t="shared" si="230"/>
        <v>178011652777</v>
      </c>
      <c r="G186" s="25">
        <f t="shared" si="230"/>
        <v>0</v>
      </c>
      <c r="H186" s="25">
        <f t="shared" si="230"/>
        <v>0</v>
      </c>
      <c r="I186" s="25">
        <f t="shared" si="230"/>
        <v>0</v>
      </c>
      <c r="J186" s="25">
        <f t="shared" si="230"/>
        <v>0</v>
      </c>
      <c r="K186" s="25">
        <f t="shared" si="230"/>
        <v>0</v>
      </c>
      <c r="L186" s="25">
        <f t="shared" si="192"/>
        <v>0</v>
      </c>
      <c r="M186" s="25">
        <f t="shared" si="230"/>
        <v>178011652777</v>
      </c>
      <c r="N186" s="64">
        <f t="shared" si="191"/>
        <v>2.1463009252911367E-2</v>
      </c>
      <c r="O186" s="25">
        <f t="shared" si="230"/>
        <v>0</v>
      </c>
      <c r="P186" s="25">
        <f t="shared" si="230"/>
        <v>178011652777</v>
      </c>
      <c r="Q186" s="25">
        <f t="shared" si="230"/>
        <v>0</v>
      </c>
      <c r="R186" s="25">
        <f t="shared" si="230"/>
        <v>178011652777</v>
      </c>
      <c r="S186" s="25">
        <f t="shared" si="230"/>
        <v>0</v>
      </c>
      <c r="T186" s="25">
        <f t="shared" si="230"/>
        <v>0</v>
      </c>
      <c r="U186" s="25">
        <f t="shared" si="230"/>
        <v>0</v>
      </c>
      <c r="V186" s="25">
        <f t="shared" si="231"/>
        <v>178011652777</v>
      </c>
      <c r="W186" s="25">
        <f t="shared" si="231"/>
        <v>0</v>
      </c>
      <c r="X186" s="25">
        <f t="shared" si="231"/>
        <v>0</v>
      </c>
      <c r="Y186" s="34">
        <f t="shared" si="193"/>
        <v>1</v>
      </c>
      <c r="Z186" s="34">
        <f t="shared" si="194"/>
        <v>0</v>
      </c>
      <c r="AA186" s="34">
        <f t="shared" si="195"/>
        <v>0</v>
      </c>
      <c r="AB186" s="34">
        <f t="shared" si="176"/>
        <v>0</v>
      </c>
      <c r="AC186" s="35" t="s">
        <v>545</v>
      </c>
    </row>
    <row r="187" spans="1:29" ht="42" customHeight="1" x14ac:dyDescent="0.25">
      <c r="A187" s="36" t="s">
        <v>329</v>
      </c>
      <c r="B187" s="101" t="s">
        <v>38</v>
      </c>
      <c r="C187" s="37">
        <v>11</v>
      </c>
      <c r="D187" s="37" t="s">
        <v>39</v>
      </c>
      <c r="E187" s="38" t="s">
        <v>251</v>
      </c>
      <c r="F187" s="39">
        <v>178011652777</v>
      </c>
      <c r="G187" s="39">
        <v>0</v>
      </c>
      <c r="H187" s="39">
        <v>0</v>
      </c>
      <c r="I187" s="39">
        <v>0</v>
      </c>
      <c r="J187" s="39">
        <v>0</v>
      </c>
      <c r="K187" s="39">
        <v>0</v>
      </c>
      <c r="L187" s="39">
        <f t="shared" si="192"/>
        <v>0</v>
      </c>
      <c r="M187" s="40">
        <f t="shared" ref="M187" si="232">+F187+L187</f>
        <v>178011652777</v>
      </c>
      <c r="N187" s="72">
        <f t="shared" si="191"/>
        <v>2.1463009252911367E-2</v>
      </c>
      <c r="O187" s="39">
        <v>0</v>
      </c>
      <c r="P187" s="39">
        <v>178011652777</v>
      </c>
      <c r="Q187" s="39">
        <f>M187-P187</f>
        <v>0</v>
      </c>
      <c r="R187" s="39">
        <v>178011652777</v>
      </c>
      <c r="S187" s="39">
        <f>+M187-R187</f>
        <v>0</v>
      </c>
      <c r="T187" s="39">
        <f>P187-R187</f>
        <v>0</v>
      </c>
      <c r="U187" s="39">
        <v>0</v>
      </c>
      <c r="V187" s="39">
        <f>+R187-U187</f>
        <v>178011652777</v>
      </c>
      <c r="W187" s="39">
        <v>0</v>
      </c>
      <c r="X187" s="42">
        <f>+U187-W187</f>
        <v>0</v>
      </c>
      <c r="Y187" s="43">
        <f t="shared" si="193"/>
        <v>1</v>
      </c>
      <c r="Z187" s="43">
        <f t="shared" si="194"/>
        <v>0</v>
      </c>
      <c r="AA187" s="43">
        <f t="shared" si="195"/>
        <v>0</v>
      </c>
      <c r="AB187" s="43">
        <f t="shared" si="176"/>
        <v>0</v>
      </c>
      <c r="AC187" s="44" t="s">
        <v>545</v>
      </c>
    </row>
    <row r="188" spans="1:29" ht="89.25" customHeight="1" x14ac:dyDescent="0.25">
      <c r="A188" s="29" t="s">
        <v>330</v>
      </c>
      <c r="B188" s="30" t="s">
        <v>38</v>
      </c>
      <c r="C188" s="30">
        <v>11</v>
      </c>
      <c r="D188" s="30" t="s">
        <v>39</v>
      </c>
      <c r="E188" s="31" t="s">
        <v>331</v>
      </c>
      <c r="F188" s="25">
        <f t="shared" ref="F188:U190" si="233">+F189</f>
        <v>287007159412</v>
      </c>
      <c r="G188" s="25">
        <f t="shared" si="233"/>
        <v>0</v>
      </c>
      <c r="H188" s="25">
        <f t="shared" si="233"/>
        <v>0</v>
      </c>
      <c r="I188" s="25">
        <f t="shared" si="233"/>
        <v>0</v>
      </c>
      <c r="J188" s="25">
        <f t="shared" si="233"/>
        <v>0</v>
      </c>
      <c r="K188" s="25">
        <f t="shared" si="233"/>
        <v>0</v>
      </c>
      <c r="L188" s="25">
        <f t="shared" si="192"/>
        <v>0</v>
      </c>
      <c r="M188" s="25">
        <f t="shared" si="233"/>
        <v>287007159412</v>
      </c>
      <c r="N188" s="64">
        <f t="shared" si="191"/>
        <v>3.4604685828227261E-2</v>
      </c>
      <c r="O188" s="25">
        <f t="shared" si="233"/>
        <v>0</v>
      </c>
      <c r="P188" s="25">
        <f t="shared" si="233"/>
        <v>287007159412</v>
      </c>
      <c r="Q188" s="25">
        <f t="shared" si="233"/>
        <v>0</v>
      </c>
      <c r="R188" s="25">
        <f t="shared" si="233"/>
        <v>287007159412</v>
      </c>
      <c r="S188" s="25">
        <f t="shared" si="233"/>
        <v>0</v>
      </c>
      <c r="T188" s="25">
        <f t="shared" si="233"/>
        <v>0</v>
      </c>
      <c r="U188" s="25">
        <f t="shared" si="233"/>
        <v>0</v>
      </c>
      <c r="V188" s="25">
        <f t="shared" ref="V188:X190" si="234">+V189</f>
        <v>287007159412</v>
      </c>
      <c r="W188" s="25">
        <f t="shared" si="234"/>
        <v>0</v>
      </c>
      <c r="X188" s="25">
        <f t="shared" si="234"/>
        <v>0</v>
      </c>
      <c r="Y188" s="34">
        <f t="shared" si="193"/>
        <v>1</v>
      </c>
      <c r="Z188" s="34">
        <f t="shared" si="194"/>
        <v>0</v>
      </c>
      <c r="AA188" s="34">
        <f t="shared" si="195"/>
        <v>0</v>
      </c>
      <c r="AB188" s="34">
        <f t="shared" ref="AB188:AB191" si="235">+U188/R188</f>
        <v>0</v>
      </c>
      <c r="AC188" s="35" t="s">
        <v>545</v>
      </c>
    </row>
    <row r="189" spans="1:29" ht="81" customHeight="1" x14ac:dyDescent="0.25">
      <c r="A189" s="29" t="s">
        <v>332</v>
      </c>
      <c r="B189" s="30" t="s">
        <v>38</v>
      </c>
      <c r="C189" s="30">
        <v>11</v>
      </c>
      <c r="D189" s="30" t="s">
        <v>39</v>
      </c>
      <c r="E189" s="31" t="s">
        <v>247</v>
      </c>
      <c r="F189" s="25">
        <f t="shared" si="233"/>
        <v>287007159412</v>
      </c>
      <c r="G189" s="25">
        <f t="shared" si="233"/>
        <v>0</v>
      </c>
      <c r="H189" s="25">
        <f t="shared" si="233"/>
        <v>0</v>
      </c>
      <c r="I189" s="25">
        <f t="shared" si="233"/>
        <v>0</v>
      </c>
      <c r="J189" s="25">
        <f t="shared" si="233"/>
        <v>0</v>
      </c>
      <c r="K189" s="25">
        <f t="shared" si="233"/>
        <v>0</v>
      </c>
      <c r="L189" s="25">
        <f t="shared" si="192"/>
        <v>0</v>
      </c>
      <c r="M189" s="25">
        <f t="shared" si="233"/>
        <v>287007159412</v>
      </c>
      <c r="N189" s="64">
        <f t="shared" si="191"/>
        <v>3.4604685828227261E-2</v>
      </c>
      <c r="O189" s="25">
        <f t="shared" si="233"/>
        <v>0</v>
      </c>
      <c r="P189" s="25">
        <f t="shared" si="233"/>
        <v>287007159412</v>
      </c>
      <c r="Q189" s="25">
        <f t="shared" si="233"/>
        <v>0</v>
      </c>
      <c r="R189" s="25">
        <f t="shared" si="233"/>
        <v>287007159412</v>
      </c>
      <c r="S189" s="25">
        <f t="shared" si="233"/>
        <v>0</v>
      </c>
      <c r="T189" s="25">
        <f t="shared" si="233"/>
        <v>0</v>
      </c>
      <c r="U189" s="25">
        <f t="shared" si="233"/>
        <v>0</v>
      </c>
      <c r="V189" s="25">
        <f t="shared" si="234"/>
        <v>287007159412</v>
      </c>
      <c r="W189" s="25">
        <f t="shared" si="234"/>
        <v>0</v>
      </c>
      <c r="X189" s="25">
        <f t="shared" si="234"/>
        <v>0</v>
      </c>
      <c r="Y189" s="34">
        <f t="shared" si="193"/>
        <v>1</v>
      </c>
      <c r="Z189" s="34">
        <f t="shared" si="194"/>
        <v>0</v>
      </c>
      <c r="AA189" s="34">
        <f t="shared" si="195"/>
        <v>0</v>
      </c>
      <c r="AB189" s="34">
        <f t="shared" si="235"/>
        <v>0</v>
      </c>
      <c r="AC189" s="35" t="s">
        <v>545</v>
      </c>
    </row>
    <row r="190" spans="1:29" ht="42" customHeight="1" x14ac:dyDescent="0.25">
      <c r="A190" s="29" t="s">
        <v>333</v>
      </c>
      <c r="B190" s="30" t="s">
        <v>38</v>
      </c>
      <c r="C190" s="30">
        <v>11</v>
      </c>
      <c r="D190" s="30" t="s">
        <v>39</v>
      </c>
      <c r="E190" s="31" t="s">
        <v>261</v>
      </c>
      <c r="F190" s="25">
        <f t="shared" si="233"/>
        <v>287007159412</v>
      </c>
      <c r="G190" s="25">
        <f t="shared" si="233"/>
        <v>0</v>
      </c>
      <c r="H190" s="25">
        <f t="shared" si="233"/>
        <v>0</v>
      </c>
      <c r="I190" s="25">
        <f t="shared" si="233"/>
        <v>0</v>
      </c>
      <c r="J190" s="25">
        <f t="shared" si="233"/>
        <v>0</v>
      </c>
      <c r="K190" s="25">
        <f t="shared" si="233"/>
        <v>0</v>
      </c>
      <c r="L190" s="25">
        <f t="shared" si="192"/>
        <v>0</v>
      </c>
      <c r="M190" s="25">
        <f t="shared" si="233"/>
        <v>287007159412</v>
      </c>
      <c r="N190" s="64">
        <f t="shared" si="191"/>
        <v>3.4604685828227261E-2</v>
      </c>
      <c r="O190" s="25">
        <f t="shared" si="233"/>
        <v>0</v>
      </c>
      <c r="P190" s="25">
        <f t="shared" si="233"/>
        <v>287007159412</v>
      </c>
      <c r="Q190" s="25">
        <f t="shared" si="233"/>
        <v>0</v>
      </c>
      <c r="R190" s="25">
        <f t="shared" si="233"/>
        <v>287007159412</v>
      </c>
      <c r="S190" s="25">
        <f t="shared" si="233"/>
        <v>0</v>
      </c>
      <c r="T190" s="25">
        <f t="shared" si="233"/>
        <v>0</v>
      </c>
      <c r="U190" s="25">
        <f t="shared" si="233"/>
        <v>0</v>
      </c>
      <c r="V190" s="25">
        <f t="shared" si="234"/>
        <v>287007159412</v>
      </c>
      <c r="W190" s="25">
        <f t="shared" si="234"/>
        <v>0</v>
      </c>
      <c r="X190" s="25">
        <f t="shared" si="234"/>
        <v>0</v>
      </c>
      <c r="Y190" s="34">
        <f t="shared" si="193"/>
        <v>1</v>
      </c>
      <c r="Z190" s="34">
        <f t="shared" si="194"/>
        <v>0</v>
      </c>
      <c r="AA190" s="34">
        <f t="shared" si="195"/>
        <v>0</v>
      </c>
      <c r="AB190" s="34">
        <f t="shared" si="235"/>
        <v>0</v>
      </c>
      <c r="AC190" s="35" t="s">
        <v>545</v>
      </c>
    </row>
    <row r="191" spans="1:29" ht="42" customHeight="1" x14ac:dyDescent="0.25">
      <c r="A191" s="36" t="s">
        <v>334</v>
      </c>
      <c r="B191" s="37" t="s">
        <v>38</v>
      </c>
      <c r="C191" s="37">
        <v>11</v>
      </c>
      <c r="D191" s="37" t="s">
        <v>39</v>
      </c>
      <c r="E191" s="38" t="s">
        <v>251</v>
      </c>
      <c r="F191" s="39">
        <v>287007159412</v>
      </c>
      <c r="G191" s="39">
        <v>0</v>
      </c>
      <c r="H191" s="39">
        <v>0</v>
      </c>
      <c r="I191" s="39">
        <v>0</v>
      </c>
      <c r="J191" s="39">
        <v>0</v>
      </c>
      <c r="K191" s="39">
        <v>0</v>
      </c>
      <c r="L191" s="39">
        <f t="shared" si="192"/>
        <v>0</v>
      </c>
      <c r="M191" s="40">
        <f t="shared" ref="M191" si="236">+F191+L191</f>
        <v>287007159412</v>
      </c>
      <c r="N191" s="72">
        <f t="shared" si="191"/>
        <v>3.4604685828227261E-2</v>
      </c>
      <c r="O191" s="39">
        <v>0</v>
      </c>
      <c r="P191" s="39">
        <v>287007159412</v>
      </c>
      <c r="Q191" s="39">
        <f>M191-P191</f>
        <v>0</v>
      </c>
      <c r="R191" s="39">
        <v>287007159412</v>
      </c>
      <c r="S191" s="39">
        <f>+M191-R191</f>
        <v>0</v>
      </c>
      <c r="T191" s="39">
        <f>P191-R191</f>
        <v>0</v>
      </c>
      <c r="U191" s="39">
        <v>0</v>
      </c>
      <c r="V191" s="39">
        <f>+R191-U191</f>
        <v>287007159412</v>
      </c>
      <c r="W191" s="39">
        <v>0</v>
      </c>
      <c r="X191" s="42">
        <f>+U191-W191</f>
        <v>0</v>
      </c>
      <c r="Y191" s="43">
        <f t="shared" si="193"/>
        <v>1</v>
      </c>
      <c r="Z191" s="43">
        <f t="shared" si="194"/>
        <v>0</v>
      </c>
      <c r="AA191" s="43">
        <f t="shared" si="195"/>
        <v>0</v>
      </c>
      <c r="AB191" s="43">
        <f t="shared" si="235"/>
        <v>0</v>
      </c>
      <c r="AC191" s="44" t="s">
        <v>545</v>
      </c>
    </row>
    <row r="192" spans="1:29" ht="78.75" customHeight="1" x14ac:dyDescent="0.25">
      <c r="A192" s="29" t="s">
        <v>335</v>
      </c>
      <c r="B192" s="30" t="s">
        <v>38</v>
      </c>
      <c r="C192" s="30">
        <v>11</v>
      </c>
      <c r="D192" s="30" t="s">
        <v>39</v>
      </c>
      <c r="E192" s="31" t="s">
        <v>336</v>
      </c>
      <c r="F192" s="25">
        <f t="shared" ref="F192:U194" si="237">+F193</f>
        <v>351661229344</v>
      </c>
      <c r="G192" s="25">
        <f t="shared" si="237"/>
        <v>0</v>
      </c>
      <c r="H192" s="25">
        <f t="shared" si="237"/>
        <v>0</v>
      </c>
      <c r="I192" s="25">
        <f t="shared" si="237"/>
        <v>0</v>
      </c>
      <c r="J192" s="25">
        <f t="shared" si="237"/>
        <v>0</v>
      </c>
      <c r="K192" s="25">
        <f t="shared" si="237"/>
        <v>0</v>
      </c>
      <c r="L192" s="25">
        <f t="shared" si="192"/>
        <v>0</v>
      </c>
      <c r="M192" s="25">
        <f t="shared" si="237"/>
        <v>351661229344</v>
      </c>
      <c r="N192" s="64">
        <f t="shared" si="191"/>
        <v>4.2400079441741241E-2</v>
      </c>
      <c r="O192" s="25">
        <f t="shared" si="237"/>
        <v>0</v>
      </c>
      <c r="P192" s="25">
        <f t="shared" si="237"/>
        <v>0</v>
      </c>
      <c r="Q192" s="25">
        <f t="shared" si="237"/>
        <v>351661229344</v>
      </c>
      <c r="R192" s="25">
        <f t="shared" si="237"/>
        <v>0</v>
      </c>
      <c r="S192" s="25">
        <f t="shared" si="237"/>
        <v>351661229344</v>
      </c>
      <c r="T192" s="25">
        <f t="shared" si="237"/>
        <v>0</v>
      </c>
      <c r="U192" s="25">
        <f t="shared" si="237"/>
        <v>0</v>
      </c>
      <c r="V192" s="25">
        <f t="shared" ref="V192:X194" si="238">+V193</f>
        <v>0</v>
      </c>
      <c r="W192" s="25">
        <f t="shared" si="238"/>
        <v>0</v>
      </c>
      <c r="X192" s="25">
        <f t="shared" si="238"/>
        <v>0</v>
      </c>
      <c r="Y192" s="34">
        <f t="shared" si="193"/>
        <v>0</v>
      </c>
      <c r="Z192" s="34">
        <f t="shared" si="194"/>
        <v>0</v>
      </c>
      <c r="AA192" s="34">
        <f t="shared" si="195"/>
        <v>0</v>
      </c>
      <c r="AB192" s="34" t="s">
        <v>545</v>
      </c>
      <c r="AC192" s="35" t="s">
        <v>545</v>
      </c>
    </row>
    <row r="193" spans="1:29" ht="78.75" customHeight="1" x14ac:dyDescent="0.25">
      <c r="A193" s="29" t="s">
        <v>337</v>
      </c>
      <c r="B193" s="30" t="s">
        <v>38</v>
      </c>
      <c r="C193" s="30">
        <v>11</v>
      </c>
      <c r="D193" s="30" t="s">
        <v>39</v>
      </c>
      <c r="E193" s="31" t="s">
        <v>247</v>
      </c>
      <c r="F193" s="25">
        <f t="shared" si="237"/>
        <v>351661229344</v>
      </c>
      <c r="G193" s="25">
        <f t="shared" si="237"/>
        <v>0</v>
      </c>
      <c r="H193" s="25">
        <f t="shared" si="237"/>
        <v>0</v>
      </c>
      <c r="I193" s="25">
        <f t="shared" si="237"/>
        <v>0</v>
      </c>
      <c r="J193" s="25">
        <f t="shared" si="237"/>
        <v>0</v>
      </c>
      <c r="K193" s="25">
        <f t="shared" si="237"/>
        <v>0</v>
      </c>
      <c r="L193" s="25">
        <f t="shared" si="192"/>
        <v>0</v>
      </c>
      <c r="M193" s="25">
        <f t="shared" si="237"/>
        <v>351661229344</v>
      </c>
      <c r="N193" s="64">
        <f t="shared" si="191"/>
        <v>4.2400079441741241E-2</v>
      </c>
      <c r="O193" s="25">
        <f t="shared" si="237"/>
        <v>0</v>
      </c>
      <c r="P193" s="25">
        <f t="shared" si="237"/>
        <v>0</v>
      </c>
      <c r="Q193" s="25">
        <f t="shared" si="237"/>
        <v>351661229344</v>
      </c>
      <c r="R193" s="25">
        <f t="shared" si="237"/>
        <v>0</v>
      </c>
      <c r="S193" s="25">
        <f t="shared" si="237"/>
        <v>351661229344</v>
      </c>
      <c r="T193" s="25">
        <f t="shared" si="237"/>
        <v>0</v>
      </c>
      <c r="U193" s="25">
        <f t="shared" si="237"/>
        <v>0</v>
      </c>
      <c r="V193" s="25">
        <f t="shared" si="238"/>
        <v>0</v>
      </c>
      <c r="W193" s="25">
        <f t="shared" si="238"/>
        <v>0</v>
      </c>
      <c r="X193" s="25">
        <f t="shared" si="238"/>
        <v>0</v>
      </c>
      <c r="Y193" s="34">
        <f t="shared" si="193"/>
        <v>0</v>
      </c>
      <c r="Z193" s="34">
        <f t="shared" si="194"/>
        <v>0</v>
      </c>
      <c r="AA193" s="34">
        <f t="shared" si="195"/>
        <v>0</v>
      </c>
      <c r="AB193" s="34" t="s">
        <v>545</v>
      </c>
      <c r="AC193" s="35" t="s">
        <v>545</v>
      </c>
    </row>
    <row r="194" spans="1:29" ht="42" customHeight="1" x14ac:dyDescent="0.25">
      <c r="A194" s="29" t="s">
        <v>338</v>
      </c>
      <c r="B194" s="30" t="s">
        <v>38</v>
      </c>
      <c r="C194" s="30">
        <v>11</v>
      </c>
      <c r="D194" s="30" t="s">
        <v>39</v>
      </c>
      <c r="E194" s="31" t="s">
        <v>261</v>
      </c>
      <c r="F194" s="25">
        <f t="shared" si="237"/>
        <v>351661229344</v>
      </c>
      <c r="G194" s="25">
        <f t="shared" si="237"/>
        <v>0</v>
      </c>
      <c r="H194" s="25">
        <f t="shared" si="237"/>
        <v>0</v>
      </c>
      <c r="I194" s="25">
        <f t="shared" si="237"/>
        <v>0</v>
      </c>
      <c r="J194" s="25">
        <f t="shared" si="237"/>
        <v>0</v>
      </c>
      <c r="K194" s="25">
        <f t="shared" si="237"/>
        <v>0</v>
      </c>
      <c r="L194" s="25">
        <f t="shared" si="192"/>
        <v>0</v>
      </c>
      <c r="M194" s="25">
        <f t="shared" si="237"/>
        <v>351661229344</v>
      </c>
      <c r="N194" s="64">
        <f t="shared" si="191"/>
        <v>4.2400079441741241E-2</v>
      </c>
      <c r="O194" s="25">
        <f t="shared" si="237"/>
        <v>0</v>
      </c>
      <c r="P194" s="25">
        <f t="shared" si="237"/>
        <v>0</v>
      </c>
      <c r="Q194" s="25">
        <f t="shared" si="237"/>
        <v>351661229344</v>
      </c>
      <c r="R194" s="25">
        <f t="shared" si="237"/>
        <v>0</v>
      </c>
      <c r="S194" s="25">
        <f t="shared" si="237"/>
        <v>351661229344</v>
      </c>
      <c r="T194" s="25">
        <f t="shared" si="237"/>
        <v>0</v>
      </c>
      <c r="U194" s="25">
        <f t="shared" si="237"/>
        <v>0</v>
      </c>
      <c r="V194" s="25">
        <f t="shared" si="238"/>
        <v>0</v>
      </c>
      <c r="W194" s="25">
        <f t="shared" si="238"/>
        <v>0</v>
      </c>
      <c r="X194" s="25">
        <f t="shared" si="238"/>
        <v>0</v>
      </c>
      <c r="Y194" s="34">
        <f t="shared" si="193"/>
        <v>0</v>
      </c>
      <c r="Z194" s="34">
        <f t="shared" si="194"/>
        <v>0</v>
      </c>
      <c r="AA194" s="34">
        <f t="shared" si="195"/>
        <v>0</v>
      </c>
      <c r="AB194" s="34" t="s">
        <v>545</v>
      </c>
      <c r="AC194" s="35" t="s">
        <v>545</v>
      </c>
    </row>
    <row r="195" spans="1:29" ht="42" customHeight="1" x14ac:dyDescent="0.25">
      <c r="A195" s="36" t="s">
        <v>339</v>
      </c>
      <c r="B195" s="37" t="s">
        <v>38</v>
      </c>
      <c r="C195" s="37">
        <v>11</v>
      </c>
      <c r="D195" s="37" t="s">
        <v>39</v>
      </c>
      <c r="E195" s="38" t="s">
        <v>251</v>
      </c>
      <c r="F195" s="39">
        <v>351661229344</v>
      </c>
      <c r="G195" s="39">
        <v>0</v>
      </c>
      <c r="H195" s="39">
        <v>0</v>
      </c>
      <c r="I195" s="39">
        <v>0</v>
      </c>
      <c r="J195" s="39">
        <v>0</v>
      </c>
      <c r="K195" s="39">
        <v>0</v>
      </c>
      <c r="L195" s="39">
        <f t="shared" si="192"/>
        <v>0</v>
      </c>
      <c r="M195" s="40">
        <f t="shared" ref="M195" si="239">+F195+L195</f>
        <v>351661229344</v>
      </c>
      <c r="N195" s="72">
        <f t="shared" si="191"/>
        <v>4.2400079441741241E-2</v>
      </c>
      <c r="O195" s="39">
        <v>0</v>
      </c>
      <c r="P195" s="39">
        <v>0</v>
      </c>
      <c r="Q195" s="39">
        <f>M195-P195</f>
        <v>351661229344</v>
      </c>
      <c r="R195" s="39">
        <v>0</v>
      </c>
      <c r="S195" s="39">
        <f>+M195-R195</f>
        <v>351661229344</v>
      </c>
      <c r="T195" s="39">
        <f>P195-R195</f>
        <v>0</v>
      </c>
      <c r="U195" s="39">
        <v>0</v>
      </c>
      <c r="V195" s="39">
        <f>+R195-U195</f>
        <v>0</v>
      </c>
      <c r="W195" s="39">
        <v>0</v>
      </c>
      <c r="X195" s="42">
        <f>+U195-W195</f>
        <v>0</v>
      </c>
      <c r="Y195" s="43">
        <f t="shared" si="193"/>
        <v>0</v>
      </c>
      <c r="Z195" s="43">
        <f t="shared" si="194"/>
        <v>0</v>
      </c>
      <c r="AA195" s="43">
        <f t="shared" si="195"/>
        <v>0</v>
      </c>
      <c r="AB195" s="43" t="s">
        <v>545</v>
      </c>
      <c r="AC195" s="44" t="s">
        <v>545</v>
      </c>
    </row>
    <row r="196" spans="1:29" ht="84" customHeight="1" x14ac:dyDescent="0.25">
      <c r="A196" s="29" t="s">
        <v>340</v>
      </c>
      <c r="B196" s="30" t="s">
        <v>38</v>
      </c>
      <c r="C196" s="30">
        <v>11</v>
      </c>
      <c r="D196" s="30" t="s">
        <v>39</v>
      </c>
      <c r="E196" s="31" t="s">
        <v>341</v>
      </c>
      <c r="F196" s="25">
        <f t="shared" ref="F196:U198" si="240">+F197</f>
        <v>188943883060</v>
      </c>
      <c r="G196" s="25">
        <f t="shared" si="240"/>
        <v>0</v>
      </c>
      <c r="H196" s="25">
        <f t="shared" si="240"/>
        <v>0</v>
      </c>
      <c r="I196" s="25">
        <f t="shared" si="240"/>
        <v>0</v>
      </c>
      <c r="J196" s="25">
        <f t="shared" si="240"/>
        <v>0</v>
      </c>
      <c r="K196" s="25">
        <f t="shared" si="240"/>
        <v>0</v>
      </c>
      <c r="L196" s="25">
        <f t="shared" si="192"/>
        <v>0</v>
      </c>
      <c r="M196" s="25">
        <f t="shared" si="240"/>
        <v>188943883060</v>
      </c>
      <c r="N196" s="64">
        <f t="shared" si="191"/>
        <v>2.2781117118652744E-2</v>
      </c>
      <c r="O196" s="25">
        <f t="shared" si="240"/>
        <v>0</v>
      </c>
      <c r="P196" s="25">
        <f t="shared" si="240"/>
        <v>188943883060</v>
      </c>
      <c r="Q196" s="25">
        <f t="shared" si="240"/>
        <v>0</v>
      </c>
      <c r="R196" s="25">
        <f t="shared" si="240"/>
        <v>188943883060</v>
      </c>
      <c r="S196" s="25">
        <f t="shared" si="240"/>
        <v>0</v>
      </c>
      <c r="T196" s="25">
        <f t="shared" si="240"/>
        <v>0</v>
      </c>
      <c r="U196" s="25">
        <f t="shared" si="240"/>
        <v>0</v>
      </c>
      <c r="V196" s="25">
        <f t="shared" ref="V196:X198" si="241">+V197</f>
        <v>188943883060</v>
      </c>
      <c r="W196" s="25">
        <f t="shared" si="241"/>
        <v>0</v>
      </c>
      <c r="X196" s="25">
        <f t="shared" si="241"/>
        <v>0</v>
      </c>
      <c r="Y196" s="34">
        <f t="shared" si="193"/>
        <v>1</v>
      </c>
      <c r="Z196" s="34">
        <f t="shared" si="194"/>
        <v>0</v>
      </c>
      <c r="AA196" s="34">
        <f t="shared" si="195"/>
        <v>0</v>
      </c>
      <c r="AB196" s="34">
        <f t="shared" ref="AB196:AB227" si="242">+U196/R196</f>
        <v>0</v>
      </c>
      <c r="AC196" s="35" t="s">
        <v>545</v>
      </c>
    </row>
    <row r="197" spans="1:29" ht="84" customHeight="1" x14ac:dyDescent="0.25">
      <c r="A197" s="29" t="s">
        <v>342</v>
      </c>
      <c r="B197" s="30" t="s">
        <v>38</v>
      </c>
      <c r="C197" s="30">
        <v>11</v>
      </c>
      <c r="D197" s="30" t="s">
        <v>39</v>
      </c>
      <c r="E197" s="31" t="s">
        <v>247</v>
      </c>
      <c r="F197" s="25">
        <f t="shared" si="240"/>
        <v>188943883060</v>
      </c>
      <c r="G197" s="25">
        <f t="shared" si="240"/>
        <v>0</v>
      </c>
      <c r="H197" s="25">
        <f t="shared" si="240"/>
        <v>0</v>
      </c>
      <c r="I197" s="25">
        <f t="shared" si="240"/>
        <v>0</v>
      </c>
      <c r="J197" s="25">
        <f t="shared" si="240"/>
        <v>0</v>
      </c>
      <c r="K197" s="25">
        <f t="shared" si="240"/>
        <v>0</v>
      </c>
      <c r="L197" s="25">
        <f t="shared" si="192"/>
        <v>0</v>
      </c>
      <c r="M197" s="25">
        <f t="shared" si="240"/>
        <v>188943883060</v>
      </c>
      <c r="N197" s="64">
        <f t="shared" si="191"/>
        <v>2.2781117118652744E-2</v>
      </c>
      <c r="O197" s="25">
        <f t="shared" si="240"/>
        <v>0</v>
      </c>
      <c r="P197" s="25">
        <f t="shared" si="240"/>
        <v>188943883060</v>
      </c>
      <c r="Q197" s="25">
        <f t="shared" si="240"/>
        <v>0</v>
      </c>
      <c r="R197" s="25">
        <f t="shared" si="240"/>
        <v>188943883060</v>
      </c>
      <c r="S197" s="25">
        <f t="shared" si="240"/>
        <v>0</v>
      </c>
      <c r="T197" s="25">
        <f t="shared" si="240"/>
        <v>0</v>
      </c>
      <c r="U197" s="25">
        <f t="shared" si="240"/>
        <v>0</v>
      </c>
      <c r="V197" s="25">
        <f t="shared" si="241"/>
        <v>188943883060</v>
      </c>
      <c r="W197" s="25">
        <f t="shared" si="241"/>
        <v>0</v>
      </c>
      <c r="X197" s="25">
        <f t="shared" si="241"/>
        <v>0</v>
      </c>
      <c r="Y197" s="34">
        <f t="shared" si="193"/>
        <v>1</v>
      </c>
      <c r="Z197" s="34">
        <f t="shared" si="194"/>
        <v>0</v>
      </c>
      <c r="AA197" s="34">
        <f t="shared" si="195"/>
        <v>0</v>
      </c>
      <c r="AB197" s="34">
        <f t="shared" si="242"/>
        <v>0</v>
      </c>
      <c r="AC197" s="35" t="s">
        <v>545</v>
      </c>
    </row>
    <row r="198" spans="1:29" ht="42" customHeight="1" x14ac:dyDescent="0.25">
      <c r="A198" s="29" t="s">
        <v>343</v>
      </c>
      <c r="B198" s="30" t="s">
        <v>38</v>
      </c>
      <c r="C198" s="30">
        <v>11</v>
      </c>
      <c r="D198" s="30" t="s">
        <v>39</v>
      </c>
      <c r="E198" s="31" t="s">
        <v>261</v>
      </c>
      <c r="F198" s="25">
        <f t="shared" si="240"/>
        <v>188943883060</v>
      </c>
      <c r="G198" s="25">
        <f t="shared" si="240"/>
        <v>0</v>
      </c>
      <c r="H198" s="25">
        <f t="shared" si="240"/>
        <v>0</v>
      </c>
      <c r="I198" s="25">
        <f t="shared" si="240"/>
        <v>0</v>
      </c>
      <c r="J198" s="25">
        <f t="shared" si="240"/>
        <v>0</v>
      </c>
      <c r="K198" s="25">
        <f t="shared" si="240"/>
        <v>0</v>
      </c>
      <c r="L198" s="25">
        <f t="shared" si="192"/>
        <v>0</v>
      </c>
      <c r="M198" s="25">
        <f t="shared" si="240"/>
        <v>188943883060</v>
      </c>
      <c r="N198" s="64">
        <f t="shared" si="191"/>
        <v>2.2781117118652744E-2</v>
      </c>
      <c r="O198" s="25">
        <f t="shared" si="240"/>
        <v>0</v>
      </c>
      <c r="P198" s="25">
        <f t="shared" si="240"/>
        <v>188943883060</v>
      </c>
      <c r="Q198" s="25">
        <f t="shared" si="240"/>
        <v>0</v>
      </c>
      <c r="R198" s="25">
        <f t="shared" si="240"/>
        <v>188943883060</v>
      </c>
      <c r="S198" s="25">
        <f t="shared" si="240"/>
        <v>0</v>
      </c>
      <c r="T198" s="25">
        <f t="shared" si="240"/>
        <v>0</v>
      </c>
      <c r="U198" s="25">
        <f t="shared" si="240"/>
        <v>0</v>
      </c>
      <c r="V198" s="25">
        <f t="shared" si="241"/>
        <v>188943883060</v>
      </c>
      <c r="W198" s="25">
        <f t="shared" si="241"/>
        <v>0</v>
      </c>
      <c r="X198" s="25">
        <f t="shared" si="241"/>
        <v>0</v>
      </c>
      <c r="Y198" s="34">
        <f t="shared" si="193"/>
        <v>1</v>
      </c>
      <c r="Z198" s="34">
        <f t="shared" si="194"/>
        <v>0</v>
      </c>
      <c r="AA198" s="34">
        <f t="shared" si="195"/>
        <v>0</v>
      </c>
      <c r="AB198" s="34">
        <f t="shared" si="242"/>
        <v>0</v>
      </c>
      <c r="AC198" s="35" t="s">
        <v>545</v>
      </c>
    </row>
    <row r="199" spans="1:29" ht="42" customHeight="1" x14ac:dyDescent="0.25">
      <c r="A199" s="36" t="s">
        <v>344</v>
      </c>
      <c r="B199" s="37" t="s">
        <v>38</v>
      </c>
      <c r="C199" s="37">
        <v>11</v>
      </c>
      <c r="D199" s="37" t="s">
        <v>39</v>
      </c>
      <c r="E199" s="38" t="s">
        <v>251</v>
      </c>
      <c r="F199" s="39">
        <v>188943883060</v>
      </c>
      <c r="G199" s="39">
        <v>0</v>
      </c>
      <c r="H199" s="39">
        <v>0</v>
      </c>
      <c r="I199" s="39">
        <v>0</v>
      </c>
      <c r="J199" s="39">
        <v>0</v>
      </c>
      <c r="K199" s="39">
        <v>0</v>
      </c>
      <c r="L199" s="39">
        <f t="shared" si="192"/>
        <v>0</v>
      </c>
      <c r="M199" s="40">
        <f t="shared" ref="M199" si="243">+F199+L199</f>
        <v>188943883060</v>
      </c>
      <c r="N199" s="72">
        <f t="shared" si="191"/>
        <v>2.2781117118652744E-2</v>
      </c>
      <c r="O199" s="39">
        <v>0</v>
      </c>
      <c r="P199" s="39">
        <v>188943883060</v>
      </c>
      <c r="Q199" s="39">
        <f>M199-P199</f>
        <v>0</v>
      </c>
      <c r="R199" s="39">
        <v>188943883060</v>
      </c>
      <c r="S199" s="39">
        <f>+M199-R199</f>
        <v>0</v>
      </c>
      <c r="T199" s="39">
        <f>P199-R199</f>
        <v>0</v>
      </c>
      <c r="U199" s="39">
        <v>0</v>
      </c>
      <c r="V199" s="39">
        <f>+R199-U199</f>
        <v>188943883060</v>
      </c>
      <c r="W199" s="39">
        <v>0</v>
      </c>
      <c r="X199" s="42">
        <f>+U199-W199</f>
        <v>0</v>
      </c>
      <c r="Y199" s="43">
        <f t="shared" si="193"/>
        <v>1</v>
      </c>
      <c r="Z199" s="43">
        <f t="shared" si="194"/>
        <v>0</v>
      </c>
      <c r="AA199" s="43">
        <f t="shared" si="195"/>
        <v>0</v>
      </c>
      <c r="AB199" s="43">
        <f t="shared" si="242"/>
        <v>0</v>
      </c>
      <c r="AC199" s="44" t="s">
        <v>545</v>
      </c>
    </row>
    <row r="200" spans="1:29" ht="69.75" customHeight="1" x14ac:dyDescent="0.25">
      <c r="A200" s="29" t="s">
        <v>345</v>
      </c>
      <c r="B200" s="30" t="s">
        <v>38</v>
      </c>
      <c r="C200" s="30">
        <v>11</v>
      </c>
      <c r="D200" s="30" t="s">
        <v>39</v>
      </c>
      <c r="E200" s="31" t="s">
        <v>346</v>
      </c>
      <c r="F200" s="25">
        <f t="shared" ref="F200:U202" si="244">+F201</f>
        <v>434911818167</v>
      </c>
      <c r="G200" s="25">
        <f t="shared" si="244"/>
        <v>0</v>
      </c>
      <c r="H200" s="25">
        <f t="shared" si="244"/>
        <v>0</v>
      </c>
      <c r="I200" s="25">
        <f t="shared" si="244"/>
        <v>0</v>
      </c>
      <c r="J200" s="25">
        <f t="shared" si="244"/>
        <v>0</v>
      </c>
      <c r="K200" s="25">
        <f t="shared" si="244"/>
        <v>0</v>
      </c>
      <c r="L200" s="25">
        <f t="shared" si="192"/>
        <v>0</v>
      </c>
      <c r="M200" s="25">
        <f t="shared" si="244"/>
        <v>434911818167</v>
      </c>
      <c r="N200" s="64">
        <f t="shared" si="191"/>
        <v>5.2437670410332225E-2</v>
      </c>
      <c r="O200" s="25">
        <f t="shared" si="244"/>
        <v>0</v>
      </c>
      <c r="P200" s="25">
        <f t="shared" si="244"/>
        <v>0</v>
      </c>
      <c r="Q200" s="25">
        <f t="shared" si="244"/>
        <v>434911818167</v>
      </c>
      <c r="R200" s="25">
        <f t="shared" si="244"/>
        <v>0</v>
      </c>
      <c r="S200" s="25">
        <f t="shared" si="244"/>
        <v>434911818167</v>
      </c>
      <c r="T200" s="25">
        <f t="shared" si="244"/>
        <v>0</v>
      </c>
      <c r="U200" s="25">
        <f t="shared" si="244"/>
        <v>0</v>
      </c>
      <c r="V200" s="25">
        <f t="shared" ref="V200:X202" si="245">+V201</f>
        <v>0</v>
      </c>
      <c r="W200" s="25">
        <f t="shared" si="245"/>
        <v>0</v>
      </c>
      <c r="X200" s="25">
        <f t="shared" si="245"/>
        <v>0</v>
      </c>
      <c r="Y200" s="34">
        <f t="shared" si="193"/>
        <v>0</v>
      </c>
      <c r="Z200" s="34">
        <f t="shared" si="194"/>
        <v>0</v>
      </c>
      <c r="AA200" s="34">
        <f t="shared" si="195"/>
        <v>0</v>
      </c>
      <c r="AB200" s="34" t="s">
        <v>545</v>
      </c>
      <c r="AC200" s="35" t="s">
        <v>545</v>
      </c>
    </row>
    <row r="201" spans="1:29" ht="81.75" customHeight="1" x14ac:dyDescent="0.25">
      <c r="A201" s="29" t="s">
        <v>347</v>
      </c>
      <c r="B201" s="30" t="s">
        <v>38</v>
      </c>
      <c r="C201" s="30">
        <v>11</v>
      </c>
      <c r="D201" s="30" t="s">
        <v>39</v>
      </c>
      <c r="E201" s="31" t="s">
        <v>247</v>
      </c>
      <c r="F201" s="25">
        <f t="shared" si="244"/>
        <v>434911818167</v>
      </c>
      <c r="G201" s="25">
        <f t="shared" si="244"/>
        <v>0</v>
      </c>
      <c r="H201" s="25">
        <f t="shared" si="244"/>
        <v>0</v>
      </c>
      <c r="I201" s="25">
        <f t="shared" si="244"/>
        <v>0</v>
      </c>
      <c r="J201" s="25">
        <f t="shared" si="244"/>
        <v>0</v>
      </c>
      <c r="K201" s="25">
        <f t="shared" si="244"/>
        <v>0</v>
      </c>
      <c r="L201" s="25">
        <f t="shared" si="192"/>
        <v>0</v>
      </c>
      <c r="M201" s="25">
        <f t="shared" si="244"/>
        <v>434911818167</v>
      </c>
      <c r="N201" s="64">
        <f t="shared" ref="N201:N231" si="246">M201/$M$322</f>
        <v>5.2437670410332225E-2</v>
      </c>
      <c r="O201" s="25">
        <f t="shared" si="244"/>
        <v>0</v>
      </c>
      <c r="P201" s="25">
        <f t="shared" si="244"/>
        <v>0</v>
      </c>
      <c r="Q201" s="25">
        <f t="shared" si="244"/>
        <v>434911818167</v>
      </c>
      <c r="R201" s="25">
        <f t="shared" si="244"/>
        <v>0</v>
      </c>
      <c r="S201" s="25">
        <f t="shared" si="244"/>
        <v>434911818167</v>
      </c>
      <c r="T201" s="25">
        <f t="shared" si="244"/>
        <v>0</v>
      </c>
      <c r="U201" s="25">
        <f t="shared" si="244"/>
        <v>0</v>
      </c>
      <c r="V201" s="25">
        <f t="shared" si="245"/>
        <v>0</v>
      </c>
      <c r="W201" s="25">
        <f t="shared" si="245"/>
        <v>0</v>
      </c>
      <c r="X201" s="25">
        <f t="shared" si="245"/>
        <v>0</v>
      </c>
      <c r="Y201" s="34">
        <f t="shared" si="193"/>
        <v>0</v>
      </c>
      <c r="Z201" s="34">
        <f t="shared" si="194"/>
        <v>0</v>
      </c>
      <c r="AA201" s="34">
        <f t="shared" si="195"/>
        <v>0</v>
      </c>
      <c r="AB201" s="34" t="s">
        <v>545</v>
      </c>
      <c r="AC201" s="35" t="s">
        <v>545</v>
      </c>
    </row>
    <row r="202" spans="1:29" ht="42" customHeight="1" x14ac:dyDescent="0.25">
      <c r="A202" s="29" t="s">
        <v>348</v>
      </c>
      <c r="B202" s="30" t="s">
        <v>38</v>
      </c>
      <c r="C202" s="30">
        <v>11</v>
      </c>
      <c r="D202" s="30" t="s">
        <v>39</v>
      </c>
      <c r="E202" s="31" t="s">
        <v>261</v>
      </c>
      <c r="F202" s="25">
        <f t="shared" si="244"/>
        <v>434911818167</v>
      </c>
      <c r="G202" s="25">
        <f t="shared" si="244"/>
        <v>0</v>
      </c>
      <c r="H202" s="25">
        <f t="shared" si="244"/>
        <v>0</v>
      </c>
      <c r="I202" s="25">
        <f t="shared" si="244"/>
        <v>0</v>
      </c>
      <c r="J202" s="25">
        <f t="shared" si="244"/>
        <v>0</v>
      </c>
      <c r="K202" s="25">
        <f t="shared" si="244"/>
        <v>0</v>
      </c>
      <c r="L202" s="25">
        <f t="shared" si="192"/>
        <v>0</v>
      </c>
      <c r="M202" s="25">
        <f t="shared" si="244"/>
        <v>434911818167</v>
      </c>
      <c r="N202" s="64">
        <f t="shared" si="246"/>
        <v>5.2437670410332225E-2</v>
      </c>
      <c r="O202" s="25">
        <f t="shared" si="244"/>
        <v>0</v>
      </c>
      <c r="P202" s="25">
        <f t="shared" si="244"/>
        <v>0</v>
      </c>
      <c r="Q202" s="25">
        <f t="shared" si="244"/>
        <v>434911818167</v>
      </c>
      <c r="R202" s="25">
        <f t="shared" si="244"/>
        <v>0</v>
      </c>
      <c r="S202" s="25">
        <f t="shared" si="244"/>
        <v>434911818167</v>
      </c>
      <c r="T202" s="25">
        <f t="shared" si="244"/>
        <v>0</v>
      </c>
      <c r="U202" s="25">
        <f t="shared" si="244"/>
        <v>0</v>
      </c>
      <c r="V202" s="25">
        <f t="shared" si="245"/>
        <v>0</v>
      </c>
      <c r="W202" s="25">
        <f t="shared" si="245"/>
        <v>0</v>
      </c>
      <c r="X202" s="25">
        <f t="shared" si="245"/>
        <v>0</v>
      </c>
      <c r="Y202" s="34">
        <f t="shared" si="193"/>
        <v>0</v>
      </c>
      <c r="Z202" s="34">
        <f t="shared" si="194"/>
        <v>0</v>
      </c>
      <c r="AA202" s="34">
        <f t="shared" si="195"/>
        <v>0</v>
      </c>
      <c r="AB202" s="34" t="s">
        <v>545</v>
      </c>
      <c r="AC202" s="35" t="s">
        <v>545</v>
      </c>
    </row>
    <row r="203" spans="1:29" ht="42" customHeight="1" x14ac:dyDescent="0.25">
      <c r="A203" s="36" t="s">
        <v>349</v>
      </c>
      <c r="B203" s="37" t="s">
        <v>38</v>
      </c>
      <c r="C203" s="37">
        <v>11</v>
      </c>
      <c r="D203" s="37" t="s">
        <v>39</v>
      </c>
      <c r="E203" s="38" t="s">
        <v>251</v>
      </c>
      <c r="F203" s="39">
        <v>434911818167</v>
      </c>
      <c r="G203" s="39">
        <v>0</v>
      </c>
      <c r="H203" s="39">
        <v>0</v>
      </c>
      <c r="I203" s="39">
        <v>0</v>
      </c>
      <c r="J203" s="39">
        <v>0</v>
      </c>
      <c r="K203" s="39">
        <v>0</v>
      </c>
      <c r="L203" s="39">
        <f t="shared" si="192"/>
        <v>0</v>
      </c>
      <c r="M203" s="40">
        <f t="shared" ref="M203" si="247">+F203+L203</f>
        <v>434911818167</v>
      </c>
      <c r="N203" s="72">
        <f t="shared" si="246"/>
        <v>5.2437670410332225E-2</v>
      </c>
      <c r="O203" s="39">
        <v>0</v>
      </c>
      <c r="P203" s="39">
        <v>0</v>
      </c>
      <c r="Q203" s="39">
        <f>M203-P203</f>
        <v>434911818167</v>
      </c>
      <c r="R203" s="39">
        <v>0</v>
      </c>
      <c r="S203" s="39">
        <f>+M203-R203</f>
        <v>434911818167</v>
      </c>
      <c r="T203" s="39">
        <f>P203-R203</f>
        <v>0</v>
      </c>
      <c r="U203" s="39">
        <v>0</v>
      </c>
      <c r="V203" s="39">
        <f>+R203-U203</f>
        <v>0</v>
      </c>
      <c r="W203" s="39">
        <v>0</v>
      </c>
      <c r="X203" s="42">
        <f>+U203-W203</f>
        <v>0</v>
      </c>
      <c r="Y203" s="43">
        <f t="shared" si="193"/>
        <v>0</v>
      </c>
      <c r="Z203" s="43">
        <f t="shared" si="194"/>
        <v>0</v>
      </c>
      <c r="AA203" s="43">
        <f t="shared" si="195"/>
        <v>0</v>
      </c>
      <c r="AB203" s="43" t="s">
        <v>545</v>
      </c>
      <c r="AC203" s="44" t="s">
        <v>545</v>
      </c>
    </row>
    <row r="204" spans="1:29" ht="91.5" customHeight="1" x14ac:dyDescent="0.25">
      <c r="A204" s="29" t="s">
        <v>350</v>
      </c>
      <c r="B204" s="30" t="s">
        <v>38</v>
      </c>
      <c r="C204" s="30">
        <v>11</v>
      </c>
      <c r="D204" s="30" t="s">
        <v>39</v>
      </c>
      <c r="E204" s="31" t="s">
        <v>351</v>
      </c>
      <c r="F204" s="25">
        <f t="shared" ref="F204:U206" si="248">+F205</f>
        <v>143479007403</v>
      </c>
      <c r="G204" s="25">
        <f t="shared" si="248"/>
        <v>0</v>
      </c>
      <c r="H204" s="25">
        <f t="shared" si="248"/>
        <v>0</v>
      </c>
      <c r="I204" s="25">
        <f t="shared" si="248"/>
        <v>0</v>
      </c>
      <c r="J204" s="25">
        <f t="shared" si="248"/>
        <v>0</v>
      </c>
      <c r="K204" s="25">
        <f t="shared" si="248"/>
        <v>0</v>
      </c>
      <c r="L204" s="25">
        <f t="shared" si="192"/>
        <v>0</v>
      </c>
      <c r="M204" s="25">
        <f t="shared" si="248"/>
        <v>143479007403</v>
      </c>
      <c r="N204" s="64">
        <f t="shared" si="246"/>
        <v>1.7299380211625186E-2</v>
      </c>
      <c r="O204" s="25">
        <f t="shared" si="248"/>
        <v>0</v>
      </c>
      <c r="P204" s="25">
        <f t="shared" si="248"/>
        <v>143479007403</v>
      </c>
      <c r="Q204" s="25">
        <f t="shared" si="248"/>
        <v>0</v>
      </c>
      <c r="R204" s="25">
        <f t="shared" si="248"/>
        <v>143479007403</v>
      </c>
      <c r="S204" s="25">
        <f t="shared" si="248"/>
        <v>0</v>
      </c>
      <c r="T204" s="25">
        <f t="shared" si="248"/>
        <v>0</v>
      </c>
      <c r="U204" s="25">
        <f t="shared" si="248"/>
        <v>0</v>
      </c>
      <c r="V204" s="25">
        <f t="shared" ref="V204:X206" si="249">+V205</f>
        <v>143479007403</v>
      </c>
      <c r="W204" s="25">
        <f t="shared" si="249"/>
        <v>0</v>
      </c>
      <c r="X204" s="25">
        <f t="shared" si="249"/>
        <v>0</v>
      </c>
      <c r="Y204" s="34">
        <f t="shared" si="193"/>
        <v>1</v>
      </c>
      <c r="Z204" s="34">
        <f t="shared" si="194"/>
        <v>0</v>
      </c>
      <c r="AA204" s="34">
        <f t="shared" si="195"/>
        <v>0</v>
      </c>
      <c r="AB204" s="34">
        <f t="shared" si="242"/>
        <v>0</v>
      </c>
      <c r="AC204" s="35" t="s">
        <v>545</v>
      </c>
    </row>
    <row r="205" spans="1:29" ht="72.75" customHeight="1" x14ac:dyDescent="0.25">
      <c r="A205" s="29" t="s">
        <v>352</v>
      </c>
      <c r="B205" s="30" t="s">
        <v>38</v>
      </c>
      <c r="C205" s="30">
        <v>11</v>
      </c>
      <c r="D205" s="30" t="s">
        <v>39</v>
      </c>
      <c r="E205" s="31" t="s">
        <v>247</v>
      </c>
      <c r="F205" s="25">
        <f t="shared" si="248"/>
        <v>143479007403</v>
      </c>
      <c r="G205" s="25">
        <f t="shared" si="248"/>
        <v>0</v>
      </c>
      <c r="H205" s="25">
        <f t="shared" si="248"/>
        <v>0</v>
      </c>
      <c r="I205" s="25">
        <f t="shared" si="248"/>
        <v>0</v>
      </c>
      <c r="J205" s="25">
        <f t="shared" si="248"/>
        <v>0</v>
      </c>
      <c r="K205" s="25">
        <f t="shared" si="248"/>
        <v>0</v>
      </c>
      <c r="L205" s="25">
        <f t="shared" si="192"/>
        <v>0</v>
      </c>
      <c r="M205" s="25">
        <f t="shared" si="248"/>
        <v>143479007403</v>
      </c>
      <c r="N205" s="64">
        <f t="shared" si="246"/>
        <v>1.7299380211625186E-2</v>
      </c>
      <c r="O205" s="25">
        <f t="shared" si="248"/>
        <v>0</v>
      </c>
      <c r="P205" s="25">
        <f t="shared" si="248"/>
        <v>143479007403</v>
      </c>
      <c r="Q205" s="25">
        <f t="shared" si="248"/>
        <v>0</v>
      </c>
      <c r="R205" s="25">
        <f t="shared" si="248"/>
        <v>143479007403</v>
      </c>
      <c r="S205" s="25">
        <f t="shared" si="248"/>
        <v>0</v>
      </c>
      <c r="T205" s="25">
        <f t="shared" si="248"/>
        <v>0</v>
      </c>
      <c r="U205" s="25">
        <f t="shared" si="248"/>
        <v>0</v>
      </c>
      <c r="V205" s="25">
        <f t="shared" si="249"/>
        <v>143479007403</v>
      </c>
      <c r="W205" s="25">
        <f t="shared" si="249"/>
        <v>0</v>
      </c>
      <c r="X205" s="25">
        <f t="shared" si="249"/>
        <v>0</v>
      </c>
      <c r="Y205" s="34">
        <f t="shared" si="193"/>
        <v>1</v>
      </c>
      <c r="Z205" s="34">
        <f t="shared" si="194"/>
        <v>0</v>
      </c>
      <c r="AA205" s="34">
        <f t="shared" si="195"/>
        <v>0</v>
      </c>
      <c r="AB205" s="34">
        <f t="shared" si="242"/>
        <v>0</v>
      </c>
      <c r="AC205" s="35" t="s">
        <v>545</v>
      </c>
    </row>
    <row r="206" spans="1:29" ht="42" customHeight="1" x14ac:dyDescent="0.25">
      <c r="A206" s="29" t="s">
        <v>353</v>
      </c>
      <c r="B206" s="30" t="s">
        <v>38</v>
      </c>
      <c r="C206" s="30">
        <v>11</v>
      </c>
      <c r="D206" s="30" t="s">
        <v>39</v>
      </c>
      <c r="E206" s="31" t="s">
        <v>261</v>
      </c>
      <c r="F206" s="25">
        <f t="shared" si="248"/>
        <v>143479007403</v>
      </c>
      <c r="G206" s="25">
        <f t="shared" si="248"/>
        <v>0</v>
      </c>
      <c r="H206" s="25">
        <f t="shared" si="248"/>
        <v>0</v>
      </c>
      <c r="I206" s="25">
        <f t="shared" si="248"/>
        <v>0</v>
      </c>
      <c r="J206" s="25">
        <f t="shared" si="248"/>
        <v>0</v>
      </c>
      <c r="K206" s="25">
        <f t="shared" si="248"/>
        <v>0</v>
      </c>
      <c r="L206" s="25">
        <f t="shared" ref="L206:L269" si="250">+G206-H206-I206+J206-K206</f>
        <v>0</v>
      </c>
      <c r="M206" s="25">
        <f t="shared" si="248"/>
        <v>143479007403</v>
      </c>
      <c r="N206" s="64">
        <f t="shared" si="246"/>
        <v>1.7299380211625186E-2</v>
      </c>
      <c r="O206" s="25">
        <f t="shared" si="248"/>
        <v>0</v>
      </c>
      <c r="P206" s="25">
        <f t="shared" si="248"/>
        <v>143479007403</v>
      </c>
      <c r="Q206" s="25">
        <f t="shared" si="248"/>
        <v>0</v>
      </c>
      <c r="R206" s="25">
        <f t="shared" si="248"/>
        <v>143479007403</v>
      </c>
      <c r="S206" s="25">
        <f t="shared" si="248"/>
        <v>0</v>
      </c>
      <c r="T206" s="25">
        <f t="shared" si="248"/>
        <v>0</v>
      </c>
      <c r="U206" s="25">
        <f t="shared" si="248"/>
        <v>0</v>
      </c>
      <c r="V206" s="25">
        <f t="shared" si="249"/>
        <v>143479007403</v>
      </c>
      <c r="W206" s="25">
        <f t="shared" si="249"/>
        <v>0</v>
      </c>
      <c r="X206" s="25">
        <f t="shared" si="249"/>
        <v>0</v>
      </c>
      <c r="Y206" s="34">
        <f t="shared" ref="Y206:Y269" si="251">+R206/M206</f>
        <v>1</v>
      </c>
      <c r="Z206" s="34">
        <f t="shared" ref="Z206:Z269" si="252">+U206/M206</f>
        <v>0</v>
      </c>
      <c r="AA206" s="34">
        <f t="shared" ref="AA206:AA269" si="253">+W206/M206</f>
        <v>0</v>
      </c>
      <c r="AB206" s="34">
        <f t="shared" si="242"/>
        <v>0</v>
      </c>
      <c r="AC206" s="35" t="s">
        <v>545</v>
      </c>
    </row>
    <row r="207" spans="1:29" ht="42" customHeight="1" x14ac:dyDescent="0.25">
      <c r="A207" s="36" t="s">
        <v>354</v>
      </c>
      <c r="B207" s="37" t="s">
        <v>38</v>
      </c>
      <c r="C207" s="37">
        <v>11</v>
      </c>
      <c r="D207" s="37" t="s">
        <v>39</v>
      </c>
      <c r="E207" s="38" t="s">
        <v>251</v>
      </c>
      <c r="F207" s="39">
        <v>143479007403</v>
      </c>
      <c r="G207" s="39">
        <v>0</v>
      </c>
      <c r="H207" s="39">
        <v>0</v>
      </c>
      <c r="I207" s="39">
        <v>0</v>
      </c>
      <c r="J207" s="39">
        <v>0</v>
      </c>
      <c r="K207" s="39">
        <v>0</v>
      </c>
      <c r="L207" s="39">
        <f t="shared" si="250"/>
        <v>0</v>
      </c>
      <c r="M207" s="40">
        <f t="shared" ref="M207" si="254">+F207+L207</f>
        <v>143479007403</v>
      </c>
      <c r="N207" s="72">
        <f t="shared" si="246"/>
        <v>1.7299380211625186E-2</v>
      </c>
      <c r="O207" s="39">
        <v>0</v>
      </c>
      <c r="P207" s="39">
        <v>143479007403</v>
      </c>
      <c r="Q207" s="39">
        <f>M207-P207</f>
        <v>0</v>
      </c>
      <c r="R207" s="39">
        <v>143479007403</v>
      </c>
      <c r="S207" s="39">
        <f>+M207-R207</f>
        <v>0</v>
      </c>
      <c r="T207" s="39">
        <f>P207-R207</f>
        <v>0</v>
      </c>
      <c r="U207" s="39">
        <v>0</v>
      </c>
      <c r="V207" s="39">
        <f>+R207-U207</f>
        <v>143479007403</v>
      </c>
      <c r="W207" s="39">
        <v>0</v>
      </c>
      <c r="X207" s="42">
        <f>+U207-W207</f>
        <v>0</v>
      </c>
      <c r="Y207" s="43">
        <f t="shared" si="251"/>
        <v>1</v>
      </c>
      <c r="Z207" s="43">
        <f t="shared" si="252"/>
        <v>0</v>
      </c>
      <c r="AA207" s="43">
        <f t="shared" si="253"/>
        <v>0</v>
      </c>
      <c r="AB207" s="43">
        <f t="shared" si="242"/>
        <v>0</v>
      </c>
      <c r="AC207" s="44" t="s">
        <v>545</v>
      </c>
    </row>
    <row r="208" spans="1:29" ht="94.5" customHeight="1" x14ac:dyDescent="0.25">
      <c r="A208" s="29" t="s">
        <v>355</v>
      </c>
      <c r="B208" s="30" t="s">
        <v>38</v>
      </c>
      <c r="C208" s="30">
        <v>11</v>
      </c>
      <c r="D208" s="30" t="s">
        <v>39</v>
      </c>
      <c r="E208" s="31" t="s">
        <v>356</v>
      </c>
      <c r="F208" s="25">
        <f t="shared" ref="F208:U210" si="255">+F209</f>
        <v>432330328516</v>
      </c>
      <c r="G208" s="25">
        <f t="shared" si="255"/>
        <v>0</v>
      </c>
      <c r="H208" s="25">
        <f t="shared" si="255"/>
        <v>0</v>
      </c>
      <c r="I208" s="25">
        <f t="shared" si="255"/>
        <v>0</v>
      </c>
      <c r="J208" s="25">
        <f t="shared" si="255"/>
        <v>0</v>
      </c>
      <c r="K208" s="25">
        <f t="shared" si="255"/>
        <v>0</v>
      </c>
      <c r="L208" s="25">
        <f t="shared" si="250"/>
        <v>0</v>
      </c>
      <c r="M208" s="25">
        <f t="shared" si="255"/>
        <v>432330328516</v>
      </c>
      <c r="N208" s="64">
        <f t="shared" si="246"/>
        <v>5.2126418110826203E-2</v>
      </c>
      <c r="O208" s="25">
        <f t="shared" si="255"/>
        <v>0</v>
      </c>
      <c r="P208" s="25">
        <f t="shared" si="255"/>
        <v>432330328516</v>
      </c>
      <c r="Q208" s="25">
        <f t="shared" si="255"/>
        <v>0</v>
      </c>
      <c r="R208" s="25">
        <f t="shared" si="255"/>
        <v>432330328516</v>
      </c>
      <c r="S208" s="25">
        <f t="shared" si="255"/>
        <v>0</v>
      </c>
      <c r="T208" s="25">
        <f t="shared" si="255"/>
        <v>0</v>
      </c>
      <c r="U208" s="25">
        <f t="shared" si="255"/>
        <v>0</v>
      </c>
      <c r="V208" s="25">
        <f t="shared" ref="V208:X210" si="256">+V209</f>
        <v>432330328516</v>
      </c>
      <c r="W208" s="25">
        <f t="shared" si="256"/>
        <v>0</v>
      </c>
      <c r="X208" s="25">
        <f t="shared" si="256"/>
        <v>0</v>
      </c>
      <c r="Y208" s="34">
        <f t="shared" si="251"/>
        <v>1</v>
      </c>
      <c r="Z208" s="34">
        <f t="shared" si="252"/>
        <v>0</v>
      </c>
      <c r="AA208" s="34">
        <f t="shared" si="253"/>
        <v>0</v>
      </c>
      <c r="AB208" s="34">
        <f t="shared" si="242"/>
        <v>0</v>
      </c>
      <c r="AC208" s="35" t="s">
        <v>545</v>
      </c>
    </row>
    <row r="209" spans="1:29" ht="78" customHeight="1" x14ac:dyDescent="0.25">
      <c r="A209" s="29" t="s">
        <v>357</v>
      </c>
      <c r="B209" s="30" t="s">
        <v>38</v>
      </c>
      <c r="C209" s="30">
        <v>11</v>
      </c>
      <c r="D209" s="30" t="s">
        <v>39</v>
      </c>
      <c r="E209" s="31" t="s">
        <v>247</v>
      </c>
      <c r="F209" s="25">
        <f t="shared" si="255"/>
        <v>432330328516</v>
      </c>
      <c r="G209" s="25">
        <f t="shared" si="255"/>
        <v>0</v>
      </c>
      <c r="H209" s="25">
        <f t="shared" si="255"/>
        <v>0</v>
      </c>
      <c r="I209" s="25">
        <f t="shared" si="255"/>
        <v>0</v>
      </c>
      <c r="J209" s="25">
        <f t="shared" si="255"/>
        <v>0</v>
      </c>
      <c r="K209" s="25">
        <f t="shared" si="255"/>
        <v>0</v>
      </c>
      <c r="L209" s="25">
        <f t="shared" si="250"/>
        <v>0</v>
      </c>
      <c r="M209" s="25">
        <f t="shared" si="255"/>
        <v>432330328516</v>
      </c>
      <c r="N209" s="64">
        <f t="shared" si="246"/>
        <v>5.2126418110826203E-2</v>
      </c>
      <c r="O209" s="25">
        <f t="shared" si="255"/>
        <v>0</v>
      </c>
      <c r="P209" s="25">
        <f t="shared" si="255"/>
        <v>432330328516</v>
      </c>
      <c r="Q209" s="25">
        <f t="shared" si="255"/>
        <v>0</v>
      </c>
      <c r="R209" s="25">
        <f t="shared" si="255"/>
        <v>432330328516</v>
      </c>
      <c r="S209" s="25">
        <f t="shared" si="255"/>
        <v>0</v>
      </c>
      <c r="T209" s="25">
        <f t="shared" si="255"/>
        <v>0</v>
      </c>
      <c r="U209" s="25">
        <f t="shared" si="255"/>
        <v>0</v>
      </c>
      <c r="V209" s="25">
        <f t="shared" si="256"/>
        <v>432330328516</v>
      </c>
      <c r="W209" s="25">
        <f t="shared" si="256"/>
        <v>0</v>
      </c>
      <c r="X209" s="25">
        <f t="shared" si="256"/>
        <v>0</v>
      </c>
      <c r="Y209" s="34">
        <f t="shared" si="251"/>
        <v>1</v>
      </c>
      <c r="Z209" s="34">
        <f t="shared" si="252"/>
        <v>0</v>
      </c>
      <c r="AA209" s="34">
        <f t="shared" si="253"/>
        <v>0</v>
      </c>
      <c r="AB209" s="34">
        <f t="shared" si="242"/>
        <v>0</v>
      </c>
      <c r="AC209" s="35" t="s">
        <v>545</v>
      </c>
    </row>
    <row r="210" spans="1:29" ht="42" customHeight="1" x14ac:dyDescent="0.25">
      <c r="A210" s="29" t="s">
        <v>358</v>
      </c>
      <c r="B210" s="30" t="s">
        <v>38</v>
      </c>
      <c r="C210" s="30">
        <v>11</v>
      </c>
      <c r="D210" s="30" t="s">
        <v>39</v>
      </c>
      <c r="E210" s="31" t="s">
        <v>261</v>
      </c>
      <c r="F210" s="25">
        <f t="shared" si="255"/>
        <v>432330328516</v>
      </c>
      <c r="G210" s="25">
        <f t="shared" si="255"/>
        <v>0</v>
      </c>
      <c r="H210" s="25">
        <f t="shared" si="255"/>
        <v>0</v>
      </c>
      <c r="I210" s="25">
        <f t="shared" si="255"/>
        <v>0</v>
      </c>
      <c r="J210" s="25">
        <f t="shared" si="255"/>
        <v>0</v>
      </c>
      <c r="K210" s="25">
        <f t="shared" si="255"/>
        <v>0</v>
      </c>
      <c r="L210" s="25">
        <f t="shared" si="250"/>
        <v>0</v>
      </c>
      <c r="M210" s="25">
        <f t="shared" si="255"/>
        <v>432330328516</v>
      </c>
      <c r="N210" s="64">
        <f t="shared" si="246"/>
        <v>5.2126418110826203E-2</v>
      </c>
      <c r="O210" s="25">
        <f t="shared" si="255"/>
        <v>0</v>
      </c>
      <c r="P210" s="25">
        <f t="shared" si="255"/>
        <v>432330328516</v>
      </c>
      <c r="Q210" s="25">
        <f t="shared" si="255"/>
        <v>0</v>
      </c>
      <c r="R210" s="25">
        <f t="shared" si="255"/>
        <v>432330328516</v>
      </c>
      <c r="S210" s="25">
        <f t="shared" si="255"/>
        <v>0</v>
      </c>
      <c r="T210" s="25">
        <f t="shared" si="255"/>
        <v>0</v>
      </c>
      <c r="U210" s="25">
        <f t="shared" si="255"/>
        <v>0</v>
      </c>
      <c r="V210" s="25">
        <f t="shared" si="256"/>
        <v>432330328516</v>
      </c>
      <c r="W210" s="25">
        <f t="shared" si="256"/>
        <v>0</v>
      </c>
      <c r="X210" s="25">
        <f t="shared" si="256"/>
        <v>0</v>
      </c>
      <c r="Y210" s="34">
        <f t="shared" si="251"/>
        <v>1</v>
      </c>
      <c r="Z210" s="34">
        <f t="shared" si="252"/>
        <v>0</v>
      </c>
      <c r="AA210" s="34">
        <f t="shared" si="253"/>
        <v>0</v>
      </c>
      <c r="AB210" s="34">
        <f t="shared" si="242"/>
        <v>0</v>
      </c>
      <c r="AC210" s="35" t="s">
        <v>545</v>
      </c>
    </row>
    <row r="211" spans="1:29" ht="42" customHeight="1" x14ac:dyDescent="0.25">
      <c r="A211" s="36" t="s">
        <v>359</v>
      </c>
      <c r="B211" s="37" t="s">
        <v>38</v>
      </c>
      <c r="C211" s="37">
        <v>11</v>
      </c>
      <c r="D211" s="37" t="s">
        <v>39</v>
      </c>
      <c r="E211" s="38" t="s">
        <v>251</v>
      </c>
      <c r="F211" s="39">
        <v>432330328516</v>
      </c>
      <c r="G211" s="39">
        <v>0</v>
      </c>
      <c r="H211" s="39">
        <v>0</v>
      </c>
      <c r="I211" s="39">
        <v>0</v>
      </c>
      <c r="J211" s="39">
        <v>0</v>
      </c>
      <c r="K211" s="39">
        <v>0</v>
      </c>
      <c r="L211" s="39">
        <f t="shared" si="250"/>
        <v>0</v>
      </c>
      <c r="M211" s="40">
        <f t="shared" ref="M211" si="257">+F211+L211</f>
        <v>432330328516</v>
      </c>
      <c r="N211" s="72">
        <f t="shared" si="246"/>
        <v>5.2126418110826203E-2</v>
      </c>
      <c r="O211" s="39">
        <v>0</v>
      </c>
      <c r="P211" s="39">
        <v>432330328516</v>
      </c>
      <c r="Q211" s="39">
        <f>M211-P211</f>
        <v>0</v>
      </c>
      <c r="R211" s="39">
        <v>432330328516</v>
      </c>
      <c r="S211" s="39">
        <f>+M211-R211</f>
        <v>0</v>
      </c>
      <c r="T211" s="39">
        <f>P211-R211</f>
        <v>0</v>
      </c>
      <c r="U211" s="39">
        <v>0</v>
      </c>
      <c r="V211" s="39">
        <f>+R211-U211</f>
        <v>432330328516</v>
      </c>
      <c r="W211" s="39">
        <v>0</v>
      </c>
      <c r="X211" s="42">
        <f>+U211-W211</f>
        <v>0</v>
      </c>
      <c r="Y211" s="43">
        <f t="shared" si="251"/>
        <v>1</v>
      </c>
      <c r="Z211" s="43">
        <f t="shared" si="252"/>
        <v>0</v>
      </c>
      <c r="AA211" s="43">
        <f t="shared" si="253"/>
        <v>0</v>
      </c>
      <c r="AB211" s="43">
        <f t="shared" si="242"/>
        <v>0</v>
      </c>
      <c r="AC211" s="44" t="s">
        <v>545</v>
      </c>
    </row>
    <row r="212" spans="1:29" ht="75.75" customHeight="1" x14ac:dyDescent="0.25">
      <c r="A212" s="29" t="s">
        <v>360</v>
      </c>
      <c r="B212" s="30" t="s">
        <v>38</v>
      </c>
      <c r="C212" s="30">
        <v>11</v>
      </c>
      <c r="D212" s="30" t="s">
        <v>39</v>
      </c>
      <c r="E212" s="31" t="s">
        <v>361</v>
      </c>
      <c r="F212" s="25">
        <f t="shared" ref="F212:U214" si="258">+F213</f>
        <v>71711487704</v>
      </c>
      <c r="G212" s="25">
        <f t="shared" si="258"/>
        <v>0</v>
      </c>
      <c r="H212" s="25">
        <f t="shared" si="258"/>
        <v>0</v>
      </c>
      <c r="I212" s="25">
        <f t="shared" si="258"/>
        <v>0</v>
      </c>
      <c r="J212" s="25">
        <f t="shared" si="258"/>
        <v>0</v>
      </c>
      <c r="K212" s="25">
        <f t="shared" si="258"/>
        <v>0</v>
      </c>
      <c r="L212" s="25">
        <f t="shared" si="250"/>
        <v>0</v>
      </c>
      <c r="M212" s="25">
        <f t="shared" si="258"/>
        <v>71711487704</v>
      </c>
      <c r="N212" s="64">
        <f t="shared" si="246"/>
        <v>8.6463121942871868E-3</v>
      </c>
      <c r="O212" s="25">
        <f t="shared" si="258"/>
        <v>0</v>
      </c>
      <c r="P212" s="25">
        <f t="shared" si="258"/>
        <v>71711487704</v>
      </c>
      <c r="Q212" s="25">
        <f t="shared" si="258"/>
        <v>0</v>
      </c>
      <c r="R212" s="25">
        <f t="shared" si="258"/>
        <v>71711487704</v>
      </c>
      <c r="S212" s="25">
        <f t="shared" si="258"/>
        <v>0</v>
      </c>
      <c r="T212" s="25">
        <f t="shared" si="258"/>
        <v>0</v>
      </c>
      <c r="U212" s="25">
        <f t="shared" si="258"/>
        <v>5000000000</v>
      </c>
      <c r="V212" s="25">
        <f t="shared" ref="V212:X214" si="259">+V213</f>
        <v>66711487704</v>
      </c>
      <c r="W212" s="25">
        <f t="shared" si="259"/>
        <v>5000000000</v>
      </c>
      <c r="X212" s="25">
        <f t="shared" si="259"/>
        <v>0</v>
      </c>
      <c r="Y212" s="34">
        <f t="shared" si="251"/>
        <v>1</v>
      </c>
      <c r="Z212" s="34">
        <f t="shared" si="252"/>
        <v>6.9723835888585314E-2</v>
      </c>
      <c r="AA212" s="34">
        <f t="shared" si="253"/>
        <v>6.9723835888585314E-2</v>
      </c>
      <c r="AB212" s="34">
        <f t="shared" si="242"/>
        <v>6.9723835888585314E-2</v>
      </c>
      <c r="AC212" s="35">
        <f t="shared" ref="AC212:AC215" si="260">+W212/U212</f>
        <v>1</v>
      </c>
    </row>
    <row r="213" spans="1:29" ht="75" customHeight="1" x14ac:dyDescent="0.25">
      <c r="A213" s="29" t="s">
        <v>362</v>
      </c>
      <c r="B213" s="30" t="s">
        <v>38</v>
      </c>
      <c r="C213" s="30">
        <v>11</v>
      </c>
      <c r="D213" s="30" t="s">
        <v>39</v>
      </c>
      <c r="E213" s="31" t="s">
        <v>247</v>
      </c>
      <c r="F213" s="25">
        <f t="shared" si="258"/>
        <v>71711487704</v>
      </c>
      <c r="G213" s="25">
        <f t="shared" si="258"/>
        <v>0</v>
      </c>
      <c r="H213" s="25">
        <f t="shared" si="258"/>
        <v>0</v>
      </c>
      <c r="I213" s="25">
        <f t="shared" si="258"/>
        <v>0</v>
      </c>
      <c r="J213" s="25">
        <f t="shared" si="258"/>
        <v>0</v>
      </c>
      <c r="K213" s="25">
        <f t="shared" si="258"/>
        <v>0</v>
      </c>
      <c r="L213" s="25">
        <f t="shared" si="250"/>
        <v>0</v>
      </c>
      <c r="M213" s="25">
        <f t="shared" si="258"/>
        <v>71711487704</v>
      </c>
      <c r="N213" s="64">
        <f t="shared" si="246"/>
        <v>8.6463121942871868E-3</v>
      </c>
      <c r="O213" s="25">
        <f t="shared" si="258"/>
        <v>0</v>
      </c>
      <c r="P213" s="25">
        <f t="shared" si="258"/>
        <v>71711487704</v>
      </c>
      <c r="Q213" s="25">
        <f t="shared" si="258"/>
        <v>0</v>
      </c>
      <c r="R213" s="25">
        <f t="shared" si="258"/>
        <v>71711487704</v>
      </c>
      <c r="S213" s="25">
        <f t="shared" si="258"/>
        <v>0</v>
      </c>
      <c r="T213" s="25">
        <f t="shared" si="258"/>
        <v>0</v>
      </c>
      <c r="U213" s="25">
        <f t="shared" si="258"/>
        <v>5000000000</v>
      </c>
      <c r="V213" s="25">
        <f t="shared" si="259"/>
        <v>66711487704</v>
      </c>
      <c r="W213" s="25">
        <f t="shared" si="259"/>
        <v>5000000000</v>
      </c>
      <c r="X213" s="25">
        <f t="shared" si="259"/>
        <v>0</v>
      </c>
      <c r="Y213" s="34">
        <f t="shared" si="251"/>
        <v>1</v>
      </c>
      <c r="Z213" s="34">
        <f t="shared" si="252"/>
        <v>6.9723835888585314E-2</v>
      </c>
      <c r="AA213" s="34">
        <f t="shared" si="253"/>
        <v>6.9723835888585314E-2</v>
      </c>
      <c r="AB213" s="34">
        <f t="shared" si="242"/>
        <v>6.9723835888585314E-2</v>
      </c>
      <c r="AC213" s="35">
        <f t="shared" si="260"/>
        <v>1</v>
      </c>
    </row>
    <row r="214" spans="1:29" ht="42" customHeight="1" x14ac:dyDescent="0.25">
      <c r="A214" s="29" t="s">
        <v>363</v>
      </c>
      <c r="B214" s="30" t="s">
        <v>38</v>
      </c>
      <c r="C214" s="30">
        <v>11</v>
      </c>
      <c r="D214" s="30" t="s">
        <v>39</v>
      </c>
      <c r="E214" s="31" t="s">
        <v>261</v>
      </c>
      <c r="F214" s="25">
        <f t="shared" si="258"/>
        <v>71711487704</v>
      </c>
      <c r="G214" s="25">
        <f t="shared" si="258"/>
        <v>0</v>
      </c>
      <c r="H214" s="25">
        <f t="shared" si="258"/>
        <v>0</v>
      </c>
      <c r="I214" s="25">
        <f t="shared" si="258"/>
        <v>0</v>
      </c>
      <c r="J214" s="25">
        <f t="shared" si="258"/>
        <v>0</v>
      </c>
      <c r="K214" s="25">
        <f t="shared" si="258"/>
        <v>0</v>
      </c>
      <c r="L214" s="25">
        <f t="shared" si="250"/>
        <v>0</v>
      </c>
      <c r="M214" s="25">
        <f t="shared" si="258"/>
        <v>71711487704</v>
      </c>
      <c r="N214" s="64">
        <f t="shared" si="246"/>
        <v>8.6463121942871868E-3</v>
      </c>
      <c r="O214" s="25">
        <f t="shared" si="258"/>
        <v>0</v>
      </c>
      <c r="P214" s="25">
        <f t="shared" si="258"/>
        <v>71711487704</v>
      </c>
      <c r="Q214" s="25">
        <f t="shared" si="258"/>
        <v>0</v>
      </c>
      <c r="R214" s="25">
        <f t="shared" si="258"/>
        <v>71711487704</v>
      </c>
      <c r="S214" s="25">
        <f t="shared" si="258"/>
        <v>0</v>
      </c>
      <c r="T214" s="25">
        <f t="shared" si="258"/>
        <v>0</v>
      </c>
      <c r="U214" s="25">
        <f t="shared" si="258"/>
        <v>5000000000</v>
      </c>
      <c r="V214" s="25">
        <f t="shared" si="259"/>
        <v>66711487704</v>
      </c>
      <c r="W214" s="25">
        <f t="shared" si="259"/>
        <v>5000000000</v>
      </c>
      <c r="X214" s="25">
        <f t="shared" si="259"/>
        <v>0</v>
      </c>
      <c r="Y214" s="34">
        <f t="shared" si="251"/>
        <v>1</v>
      </c>
      <c r="Z214" s="34">
        <f t="shared" si="252"/>
        <v>6.9723835888585314E-2</v>
      </c>
      <c r="AA214" s="34">
        <f t="shared" si="253"/>
        <v>6.9723835888585314E-2</v>
      </c>
      <c r="AB214" s="34">
        <f t="shared" si="242"/>
        <v>6.9723835888585314E-2</v>
      </c>
      <c r="AC214" s="35">
        <f t="shared" si="260"/>
        <v>1</v>
      </c>
    </row>
    <row r="215" spans="1:29" ht="42" customHeight="1" x14ac:dyDescent="0.25">
      <c r="A215" s="36" t="s">
        <v>364</v>
      </c>
      <c r="B215" s="37" t="s">
        <v>38</v>
      </c>
      <c r="C215" s="37">
        <v>11</v>
      </c>
      <c r="D215" s="37" t="s">
        <v>39</v>
      </c>
      <c r="E215" s="38" t="s">
        <v>251</v>
      </c>
      <c r="F215" s="39">
        <v>71711487704</v>
      </c>
      <c r="G215" s="39">
        <v>0</v>
      </c>
      <c r="H215" s="39">
        <v>0</v>
      </c>
      <c r="I215" s="39">
        <v>0</v>
      </c>
      <c r="J215" s="39">
        <v>0</v>
      </c>
      <c r="K215" s="39">
        <v>0</v>
      </c>
      <c r="L215" s="39">
        <f t="shared" si="250"/>
        <v>0</v>
      </c>
      <c r="M215" s="40">
        <f t="shared" ref="M215" si="261">+F215+L215</f>
        <v>71711487704</v>
      </c>
      <c r="N215" s="72">
        <f t="shared" si="246"/>
        <v>8.6463121942871868E-3</v>
      </c>
      <c r="O215" s="39">
        <v>0</v>
      </c>
      <c r="P215" s="39">
        <v>71711487704</v>
      </c>
      <c r="Q215" s="39">
        <f>M215-P215</f>
        <v>0</v>
      </c>
      <c r="R215" s="39">
        <v>71711487704</v>
      </c>
      <c r="S215" s="39">
        <f>+M215-R215</f>
        <v>0</v>
      </c>
      <c r="T215" s="39">
        <f>P215-R215</f>
        <v>0</v>
      </c>
      <c r="U215" s="39">
        <v>5000000000</v>
      </c>
      <c r="V215" s="39">
        <f>+R215-U215</f>
        <v>66711487704</v>
      </c>
      <c r="W215" s="39">
        <v>5000000000</v>
      </c>
      <c r="X215" s="42">
        <f>+U215-W215</f>
        <v>0</v>
      </c>
      <c r="Y215" s="43">
        <f t="shared" si="251"/>
        <v>1</v>
      </c>
      <c r="Z215" s="43">
        <f t="shared" si="252"/>
        <v>6.9723835888585314E-2</v>
      </c>
      <c r="AA215" s="43">
        <f t="shared" si="253"/>
        <v>6.9723835888585314E-2</v>
      </c>
      <c r="AB215" s="43">
        <f t="shared" si="242"/>
        <v>6.9723835888585314E-2</v>
      </c>
      <c r="AC215" s="44">
        <f t="shared" si="260"/>
        <v>1</v>
      </c>
    </row>
    <row r="216" spans="1:29" ht="74.25" customHeight="1" x14ac:dyDescent="0.25">
      <c r="A216" s="51" t="s">
        <v>365</v>
      </c>
      <c r="B216" s="102" t="s">
        <v>38</v>
      </c>
      <c r="C216" s="30">
        <v>11</v>
      </c>
      <c r="D216" s="30" t="s">
        <v>39</v>
      </c>
      <c r="E216" s="53" t="s">
        <v>366</v>
      </c>
      <c r="F216" s="48">
        <f t="shared" ref="F216:U218" si="262">+F217</f>
        <v>43684000000</v>
      </c>
      <c r="G216" s="48">
        <f t="shared" si="262"/>
        <v>0</v>
      </c>
      <c r="H216" s="48">
        <f t="shared" si="262"/>
        <v>0</v>
      </c>
      <c r="I216" s="48">
        <f t="shared" si="262"/>
        <v>0</v>
      </c>
      <c r="J216" s="48">
        <f t="shared" si="262"/>
        <v>0</v>
      </c>
      <c r="K216" s="48">
        <f t="shared" si="262"/>
        <v>0</v>
      </c>
      <c r="L216" s="25">
        <f t="shared" si="250"/>
        <v>0</v>
      </c>
      <c r="M216" s="48">
        <f t="shared" si="262"/>
        <v>43684000000</v>
      </c>
      <c r="N216" s="64">
        <f t="shared" si="246"/>
        <v>5.2670152856719131E-3</v>
      </c>
      <c r="O216" s="48">
        <f t="shared" si="262"/>
        <v>0</v>
      </c>
      <c r="P216" s="48">
        <f t="shared" si="262"/>
        <v>0</v>
      </c>
      <c r="Q216" s="48">
        <f t="shared" si="262"/>
        <v>43684000000</v>
      </c>
      <c r="R216" s="48">
        <f t="shared" si="262"/>
        <v>0</v>
      </c>
      <c r="S216" s="48">
        <f t="shared" si="262"/>
        <v>43684000000</v>
      </c>
      <c r="T216" s="48">
        <f t="shared" si="262"/>
        <v>0</v>
      </c>
      <c r="U216" s="48">
        <f t="shared" si="262"/>
        <v>0</v>
      </c>
      <c r="V216" s="48">
        <f t="shared" ref="V216:X218" si="263">+V217</f>
        <v>0</v>
      </c>
      <c r="W216" s="48">
        <f t="shared" si="263"/>
        <v>0</v>
      </c>
      <c r="X216" s="48">
        <f t="shared" si="263"/>
        <v>0</v>
      </c>
      <c r="Y216" s="103">
        <f t="shared" si="251"/>
        <v>0</v>
      </c>
      <c r="Z216" s="103">
        <f t="shared" si="252"/>
        <v>0</v>
      </c>
      <c r="AA216" s="103">
        <f t="shared" si="253"/>
        <v>0</v>
      </c>
      <c r="AB216" s="103" t="s">
        <v>545</v>
      </c>
      <c r="AC216" s="35" t="s">
        <v>545</v>
      </c>
    </row>
    <row r="217" spans="1:29" ht="81.75" customHeight="1" x14ac:dyDescent="0.25">
      <c r="A217" s="51" t="s">
        <v>367</v>
      </c>
      <c r="B217" s="102" t="s">
        <v>38</v>
      </c>
      <c r="C217" s="30">
        <v>11</v>
      </c>
      <c r="D217" s="30" t="s">
        <v>39</v>
      </c>
      <c r="E217" s="31" t="s">
        <v>247</v>
      </c>
      <c r="F217" s="48">
        <f t="shared" si="262"/>
        <v>43684000000</v>
      </c>
      <c r="G217" s="48">
        <f t="shared" si="262"/>
        <v>0</v>
      </c>
      <c r="H217" s="48">
        <f t="shared" si="262"/>
        <v>0</v>
      </c>
      <c r="I217" s="48">
        <f t="shared" si="262"/>
        <v>0</v>
      </c>
      <c r="J217" s="48">
        <f t="shared" si="262"/>
        <v>0</v>
      </c>
      <c r="K217" s="48">
        <f t="shared" si="262"/>
        <v>0</v>
      </c>
      <c r="L217" s="25">
        <f t="shared" si="250"/>
        <v>0</v>
      </c>
      <c r="M217" s="48">
        <f t="shared" si="262"/>
        <v>43684000000</v>
      </c>
      <c r="N217" s="64">
        <f t="shared" si="246"/>
        <v>5.2670152856719131E-3</v>
      </c>
      <c r="O217" s="48">
        <f t="shared" si="262"/>
        <v>0</v>
      </c>
      <c r="P217" s="48">
        <f t="shared" si="262"/>
        <v>0</v>
      </c>
      <c r="Q217" s="48">
        <f t="shared" si="262"/>
        <v>43684000000</v>
      </c>
      <c r="R217" s="48">
        <f t="shared" si="262"/>
        <v>0</v>
      </c>
      <c r="S217" s="48">
        <f t="shared" si="262"/>
        <v>43684000000</v>
      </c>
      <c r="T217" s="48">
        <f t="shared" si="262"/>
        <v>0</v>
      </c>
      <c r="U217" s="48">
        <f t="shared" si="262"/>
        <v>0</v>
      </c>
      <c r="V217" s="48">
        <f t="shared" si="263"/>
        <v>0</v>
      </c>
      <c r="W217" s="48">
        <f t="shared" si="263"/>
        <v>0</v>
      </c>
      <c r="X217" s="48">
        <f t="shared" si="263"/>
        <v>0</v>
      </c>
      <c r="Y217" s="103">
        <f t="shared" si="251"/>
        <v>0</v>
      </c>
      <c r="Z217" s="103">
        <f t="shared" si="252"/>
        <v>0</v>
      </c>
      <c r="AA217" s="103">
        <f t="shared" si="253"/>
        <v>0</v>
      </c>
      <c r="AB217" s="103" t="s">
        <v>545</v>
      </c>
      <c r="AC217" s="35" t="s">
        <v>545</v>
      </c>
    </row>
    <row r="218" spans="1:29" ht="41.25" customHeight="1" x14ac:dyDescent="0.25">
      <c r="A218" s="51" t="s">
        <v>368</v>
      </c>
      <c r="B218" s="102" t="s">
        <v>38</v>
      </c>
      <c r="C218" s="30">
        <v>11</v>
      </c>
      <c r="D218" s="30" t="s">
        <v>39</v>
      </c>
      <c r="E218" s="53" t="s">
        <v>261</v>
      </c>
      <c r="F218" s="48">
        <f t="shared" si="262"/>
        <v>43684000000</v>
      </c>
      <c r="G218" s="48">
        <f t="shared" si="262"/>
        <v>0</v>
      </c>
      <c r="H218" s="48">
        <f t="shared" si="262"/>
        <v>0</v>
      </c>
      <c r="I218" s="48">
        <f t="shared" si="262"/>
        <v>0</v>
      </c>
      <c r="J218" s="48">
        <f t="shared" si="262"/>
        <v>0</v>
      </c>
      <c r="K218" s="48">
        <f t="shared" si="262"/>
        <v>0</v>
      </c>
      <c r="L218" s="25">
        <f t="shared" si="250"/>
        <v>0</v>
      </c>
      <c r="M218" s="48">
        <f t="shared" si="262"/>
        <v>43684000000</v>
      </c>
      <c r="N218" s="64">
        <f t="shared" si="246"/>
        <v>5.2670152856719131E-3</v>
      </c>
      <c r="O218" s="48">
        <f t="shared" si="262"/>
        <v>0</v>
      </c>
      <c r="P218" s="48">
        <f t="shared" si="262"/>
        <v>0</v>
      </c>
      <c r="Q218" s="48">
        <f t="shared" si="262"/>
        <v>43684000000</v>
      </c>
      <c r="R218" s="48">
        <f t="shared" si="262"/>
        <v>0</v>
      </c>
      <c r="S218" s="48">
        <f t="shared" si="262"/>
        <v>43684000000</v>
      </c>
      <c r="T218" s="48">
        <f t="shared" si="262"/>
        <v>0</v>
      </c>
      <c r="U218" s="48">
        <f t="shared" si="262"/>
        <v>0</v>
      </c>
      <c r="V218" s="48">
        <f t="shared" si="263"/>
        <v>0</v>
      </c>
      <c r="W218" s="48">
        <f t="shared" si="263"/>
        <v>0</v>
      </c>
      <c r="X218" s="48">
        <f t="shared" si="263"/>
        <v>0</v>
      </c>
      <c r="Y218" s="103">
        <f t="shared" si="251"/>
        <v>0</v>
      </c>
      <c r="Z218" s="103">
        <f t="shared" si="252"/>
        <v>0</v>
      </c>
      <c r="AA218" s="103">
        <f t="shared" si="253"/>
        <v>0</v>
      </c>
      <c r="AB218" s="103" t="s">
        <v>545</v>
      </c>
      <c r="AC218" s="35" t="s">
        <v>545</v>
      </c>
    </row>
    <row r="219" spans="1:29" ht="42" customHeight="1" x14ac:dyDescent="0.25">
      <c r="A219" s="104" t="s">
        <v>369</v>
      </c>
      <c r="B219" s="105" t="s">
        <v>38</v>
      </c>
      <c r="C219" s="37">
        <v>11</v>
      </c>
      <c r="D219" s="37" t="s">
        <v>39</v>
      </c>
      <c r="E219" s="38" t="s">
        <v>251</v>
      </c>
      <c r="F219" s="39">
        <v>43684000000</v>
      </c>
      <c r="G219" s="39">
        <v>0</v>
      </c>
      <c r="H219" s="39">
        <v>0</v>
      </c>
      <c r="I219" s="39">
        <v>0</v>
      </c>
      <c r="J219" s="39">
        <v>0</v>
      </c>
      <c r="K219" s="39">
        <v>0</v>
      </c>
      <c r="L219" s="39">
        <f t="shared" si="250"/>
        <v>0</v>
      </c>
      <c r="M219" s="40">
        <f t="shared" ref="M219" si="264">+F219+L219</f>
        <v>43684000000</v>
      </c>
      <c r="N219" s="41">
        <f t="shared" si="246"/>
        <v>5.2670152856719131E-3</v>
      </c>
      <c r="O219" s="39">
        <v>0</v>
      </c>
      <c r="P219" s="39">
        <v>0</v>
      </c>
      <c r="Q219" s="39">
        <f>M219-P219</f>
        <v>43684000000</v>
      </c>
      <c r="R219" s="39">
        <v>0</v>
      </c>
      <c r="S219" s="39">
        <f>+M219-R219</f>
        <v>43684000000</v>
      </c>
      <c r="T219" s="39">
        <f>P219-R219</f>
        <v>0</v>
      </c>
      <c r="U219" s="39">
        <v>0</v>
      </c>
      <c r="V219" s="39">
        <f>+R219-U219</f>
        <v>0</v>
      </c>
      <c r="W219" s="39">
        <v>0</v>
      </c>
      <c r="X219" s="42">
        <f>+U219-W219</f>
        <v>0</v>
      </c>
      <c r="Y219" s="60">
        <f t="shared" si="251"/>
        <v>0</v>
      </c>
      <c r="Z219" s="60">
        <f t="shared" si="252"/>
        <v>0</v>
      </c>
      <c r="AA219" s="60">
        <f t="shared" si="253"/>
        <v>0</v>
      </c>
      <c r="AB219" s="60" t="s">
        <v>545</v>
      </c>
      <c r="AC219" s="44" t="s">
        <v>545</v>
      </c>
    </row>
    <row r="220" spans="1:29" ht="90" customHeight="1" x14ac:dyDescent="0.25">
      <c r="A220" s="51" t="s">
        <v>370</v>
      </c>
      <c r="B220" s="102" t="s">
        <v>38</v>
      </c>
      <c r="C220" s="30">
        <v>11</v>
      </c>
      <c r="D220" s="30" t="s">
        <v>39</v>
      </c>
      <c r="E220" s="53" t="s">
        <v>371</v>
      </c>
      <c r="F220" s="48">
        <f t="shared" ref="F220:U222" si="265">+F221</f>
        <v>358942237391</v>
      </c>
      <c r="G220" s="48">
        <f t="shared" si="265"/>
        <v>0</v>
      </c>
      <c r="H220" s="48">
        <f t="shared" si="265"/>
        <v>0</v>
      </c>
      <c r="I220" s="48">
        <f t="shared" si="265"/>
        <v>0</v>
      </c>
      <c r="J220" s="48">
        <f t="shared" si="265"/>
        <v>0</v>
      </c>
      <c r="K220" s="48">
        <f t="shared" si="265"/>
        <v>0</v>
      </c>
      <c r="L220" s="25">
        <f t="shared" si="250"/>
        <v>0</v>
      </c>
      <c r="M220" s="48">
        <f t="shared" si="265"/>
        <v>358942237391</v>
      </c>
      <c r="N220" s="64">
        <f t="shared" si="246"/>
        <v>4.3277956483190036E-2</v>
      </c>
      <c r="O220" s="48">
        <f t="shared" si="265"/>
        <v>0</v>
      </c>
      <c r="P220" s="48">
        <f t="shared" si="265"/>
        <v>358942237391</v>
      </c>
      <c r="Q220" s="48">
        <f t="shared" si="265"/>
        <v>0</v>
      </c>
      <c r="R220" s="48">
        <f t="shared" si="265"/>
        <v>358942237391</v>
      </c>
      <c r="S220" s="48">
        <f t="shared" si="265"/>
        <v>0</v>
      </c>
      <c r="T220" s="48">
        <f t="shared" si="265"/>
        <v>0</v>
      </c>
      <c r="U220" s="48">
        <f t="shared" si="265"/>
        <v>0</v>
      </c>
      <c r="V220" s="48">
        <f t="shared" ref="V220:X222" si="266">+V221</f>
        <v>358942237391</v>
      </c>
      <c r="W220" s="48">
        <f t="shared" si="266"/>
        <v>0</v>
      </c>
      <c r="X220" s="48">
        <f t="shared" si="266"/>
        <v>0</v>
      </c>
      <c r="Y220" s="34">
        <f t="shared" si="251"/>
        <v>1</v>
      </c>
      <c r="Z220" s="34">
        <f t="shared" si="252"/>
        <v>0</v>
      </c>
      <c r="AA220" s="34">
        <f t="shared" si="253"/>
        <v>0</v>
      </c>
      <c r="AB220" s="34">
        <f t="shared" si="242"/>
        <v>0</v>
      </c>
      <c r="AC220" s="35" t="s">
        <v>545</v>
      </c>
    </row>
    <row r="221" spans="1:29" ht="84.75" customHeight="1" x14ac:dyDescent="0.25">
      <c r="A221" s="51" t="s">
        <v>372</v>
      </c>
      <c r="B221" s="102" t="s">
        <v>38</v>
      </c>
      <c r="C221" s="30">
        <v>11</v>
      </c>
      <c r="D221" s="30" t="s">
        <v>39</v>
      </c>
      <c r="E221" s="31" t="s">
        <v>247</v>
      </c>
      <c r="F221" s="48">
        <f t="shared" si="265"/>
        <v>358942237391</v>
      </c>
      <c r="G221" s="48">
        <f t="shared" si="265"/>
        <v>0</v>
      </c>
      <c r="H221" s="48">
        <f t="shared" si="265"/>
        <v>0</v>
      </c>
      <c r="I221" s="48">
        <f t="shared" si="265"/>
        <v>0</v>
      </c>
      <c r="J221" s="48">
        <f t="shared" si="265"/>
        <v>0</v>
      </c>
      <c r="K221" s="48">
        <f t="shared" si="265"/>
        <v>0</v>
      </c>
      <c r="L221" s="25">
        <f t="shared" si="250"/>
        <v>0</v>
      </c>
      <c r="M221" s="48">
        <f t="shared" si="265"/>
        <v>358942237391</v>
      </c>
      <c r="N221" s="64">
        <f t="shared" si="246"/>
        <v>4.3277956483190036E-2</v>
      </c>
      <c r="O221" s="48">
        <f t="shared" si="265"/>
        <v>0</v>
      </c>
      <c r="P221" s="48">
        <f t="shared" si="265"/>
        <v>358942237391</v>
      </c>
      <c r="Q221" s="48">
        <f t="shared" si="265"/>
        <v>0</v>
      </c>
      <c r="R221" s="48">
        <f t="shared" si="265"/>
        <v>358942237391</v>
      </c>
      <c r="S221" s="48">
        <f t="shared" si="265"/>
        <v>0</v>
      </c>
      <c r="T221" s="48">
        <f t="shared" si="265"/>
        <v>0</v>
      </c>
      <c r="U221" s="48">
        <f t="shared" si="265"/>
        <v>0</v>
      </c>
      <c r="V221" s="48">
        <f t="shared" si="266"/>
        <v>358942237391</v>
      </c>
      <c r="W221" s="48">
        <f t="shared" si="266"/>
        <v>0</v>
      </c>
      <c r="X221" s="48">
        <f t="shared" si="266"/>
        <v>0</v>
      </c>
      <c r="Y221" s="34">
        <f t="shared" si="251"/>
        <v>1</v>
      </c>
      <c r="Z221" s="34">
        <f t="shared" si="252"/>
        <v>0</v>
      </c>
      <c r="AA221" s="34">
        <f t="shared" si="253"/>
        <v>0</v>
      </c>
      <c r="AB221" s="34">
        <f t="shared" si="242"/>
        <v>0</v>
      </c>
      <c r="AC221" s="35" t="s">
        <v>545</v>
      </c>
    </row>
    <row r="222" spans="1:29" ht="42" customHeight="1" x14ac:dyDescent="0.25">
      <c r="A222" s="51" t="s">
        <v>373</v>
      </c>
      <c r="B222" s="102" t="s">
        <v>38</v>
      </c>
      <c r="C222" s="30">
        <v>11</v>
      </c>
      <c r="D222" s="30" t="s">
        <v>39</v>
      </c>
      <c r="E222" s="53" t="s">
        <v>261</v>
      </c>
      <c r="F222" s="48">
        <f t="shared" si="265"/>
        <v>358942237391</v>
      </c>
      <c r="G222" s="48">
        <f t="shared" si="265"/>
        <v>0</v>
      </c>
      <c r="H222" s="48">
        <f t="shared" si="265"/>
        <v>0</v>
      </c>
      <c r="I222" s="48">
        <f t="shared" si="265"/>
        <v>0</v>
      </c>
      <c r="J222" s="48">
        <f t="shared" si="265"/>
        <v>0</v>
      </c>
      <c r="K222" s="48">
        <f t="shared" si="265"/>
        <v>0</v>
      </c>
      <c r="L222" s="25">
        <f t="shared" si="250"/>
        <v>0</v>
      </c>
      <c r="M222" s="48">
        <f t="shared" si="265"/>
        <v>358942237391</v>
      </c>
      <c r="N222" s="64">
        <f t="shared" si="246"/>
        <v>4.3277956483190036E-2</v>
      </c>
      <c r="O222" s="48">
        <f t="shared" si="265"/>
        <v>0</v>
      </c>
      <c r="P222" s="48">
        <f t="shared" si="265"/>
        <v>358942237391</v>
      </c>
      <c r="Q222" s="48">
        <f t="shared" si="265"/>
        <v>0</v>
      </c>
      <c r="R222" s="48">
        <f t="shared" si="265"/>
        <v>358942237391</v>
      </c>
      <c r="S222" s="48">
        <f t="shared" si="265"/>
        <v>0</v>
      </c>
      <c r="T222" s="48">
        <f t="shared" si="265"/>
        <v>0</v>
      </c>
      <c r="U222" s="48">
        <f t="shared" si="265"/>
        <v>0</v>
      </c>
      <c r="V222" s="48">
        <f t="shared" si="266"/>
        <v>358942237391</v>
      </c>
      <c r="W222" s="48">
        <f t="shared" si="266"/>
        <v>0</v>
      </c>
      <c r="X222" s="48">
        <f t="shared" si="266"/>
        <v>0</v>
      </c>
      <c r="Y222" s="34">
        <f t="shared" si="251"/>
        <v>1</v>
      </c>
      <c r="Z222" s="34">
        <f t="shared" si="252"/>
        <v>0</v>
      </c>
      <c r="AA222" s="34">
        <f t="shared" si="253"/>
        <v>0</v>
      </c>
      <c r="AB222" s="34">
        <f t="shared" si="242"/>
        <v>0</v>
      </c>
      <c r="AC222" s="35" t="s">
        <v>545</v>
      </c>
    </row>
    <row r="223" spans="1:29" ht="42" customHeight="1" x14ac:dyDescent="0.25">
      <c r="A223" s="104" t="s">
        <v>374</v>
      </c>
      <c r="B223" s="105" t="s">
        <v>38</v>
      </c>
      <c r="C223" s="37">
        <v>11</v>
      </c>
      <c r="D223" s="37" t="s">
        <v>39</v>
      </c>
      <c r="E223" s="38" t="s">
        <v>251</v>
      </c>
      <c r="F223" s="39">
        <v>358942237391</v>
      </c>
      <c r="G223" s="39">
        <v>0</v>
      </c>
      <c r="H223" s="39">
        <v>0</v>
      </c>
      <c r="I223" s="39">
        <v>0</v>
      </c>
      <c r="J223" s="39">
        <v>0</v>
      </c>
      <c r="K223" s="39">
        <v>0</v>
      </c>
      <c r="L223" s="39">
        <f t="shared" si="250"/>
        <v>0</v>
      </c>
      <c r="M223" s="40">
        <f t="shared" ref="M223" si="267">+F223+L223</f>
        <v>358942237391</v>
      </c>
      <c r="N223" s="72">
        <f t="shared" si="246"/>
        <v>4.3277956483190036E-2</v>
      </c>
      <c r="O223" s="39">
        <v>0</v>
      </c>
      <c r="P223" s="39">
        <v>358942237391</v>
      </c>
      <c r="Q223" s="39">
        <f>M223-P223</f>
        <v>0</v>
      </c>
      <c r="R223" s="39">
        <v>358942237391</v>
      </c>
      <c r="S223" s="39">
        <f>+M223-R223</f>
        <v>0</v>
      </c>
      <c r="T223" s="39">
        <f>P223-R223</f>
        <v>0</v>
      </c>
      <c r="U223" s="39">
        <v>0</v>
      </c>
      <c r="V223" s="39">
        <f>+R223-U223</f>
        <v>358942237391</v>
      </c>
      <c r="W223" s="39">
        <v>0</v>
      </c>
      <c r="X223" s="42">
        <f>+U223-W223</f>
        <v>0</v>
      </c>
      <c r="Y223" s="43">
        <f t="shared" si="251"/>
        <v>1</v>
      </c>
      <c r="Z223" s="43">
        <f t="shared" si="252"/>
        <v>0</v>
      </c>
      <c r="AA223" s="43">
        <f t="shared" si="253"/>
        <v>0</v>
      </c>
      <c r="AB223" s="43">
        <f t="shared" si="242"/>
        <v>0</v>
      </c>
      <c r="AC223" s="44" t="s">
        <v>545</v>
      </c>
    </row>
    <row r="224" spans="1:29" ht="88.5" customHeight="1" x14ac:dyDescent="0.25">
      <c r="A224" s="51" t="s">
        <v>375</v>
      </c>
      <c r="B224" s="102" t="s">
        <v>38</v>
      </c>
      <c r="C224" s="30">
        <v>11</v>
      </c>
      <c r="D224" s="30" t="s">
        <v>39</v>
      </c>
      <c r="E224" s="53" t="s">
        <v>376</v>
      </c>
      <c r="F224" s="48">
        <f t="shared" ref="F224:U226" si="268">+F225</f>
        <v>175734523132</v>
      </c>
      <c r="G224" s="48">
        <f t="shared" si="268"/>
        <v>0</v>
      </c>
      <c r="H224" s="48">
        <f t="shared" si="268"/>
        <v>0</v>
      </c>
      <c r="I224" s="48">
        <f t="shared" si="268"/>
        <v>0</v>
      </c>
      <c r="J224" s="48">
        <f t="shared" si="268"/>
        <v>0</v>
      </c>
      <c r="K224" s="48">
        <f t="shared" si="268"/>
        <v>0</v>
      </c>
      <c r="L224" s="25">
        <f t="shared" si="250"/>
        <v>0</v>
      </c>
      <c r="M224" s="48">
        <f t="shared" si="268"/>
        <v>175734523132</v>
      </c>
      <c r="N224" s="64">
        <f t="shared" si="246"/>
        <v>2.118845388601109E-2</v>
      </c>
      <c r="O224" s="48">
        <f t="shared" si="268"/>
        <v>0</v>
      </c>
      <c r="P224" s="48">
        <f t="shared" si="268"/>
        <v>175734523132</v>
      </c>
      <c r="Q224" s="48">
        <f t="shared" si="268"/>
        <v>0</v>
      </c>
      <c r="R224" s="48">
        <f t="shared" si="268"/>
        <v>175734523132</v>
      </c>
      <c r="S224" s="48">
        <f t="shared" si="268"/>
        <v>0</v>
      </c>
      <c r="T224" s="48">
        <f t="shared" si="268"/>
        <v>0</v>
      </c>
      <c r="U224" s="48">
        <f t="shared" si="268"/>
        <v>0</v>
      </c>
      <c r="V224" s="48">
        <f t="shared" ref="V224:X226" si="269">+V225</f>
        <v>175734523132</v>
      </c>
      <c r="W224" s="48">
        <f t="shared" si="269"/>
        <v>0</v>
      </c>
      <c r="X224" s="48">
        <f t="shared" si="269"/>
        <v>0</v>
      </c>
      <c r="Y224" s="34">
        <f t="shared" si="251"/>
        <v>1</v>
      </c>
      <c r="Z224" s="34">
        <f t="shared" si="252"/>
        <v>0</v>
      </c>
      <c r="AA224" s="34">
        <f t="shared" si="253"/>
        <v>0</v>
      </c>
      <c r="AB224" s="34">
        <f t="shared" si="242"/>
        <v>0</v>
      </c>
      <c r="AC224" s="35" t="s">
        <v>545</v>
      </c>
    </row>
    <row r="225" spans="1:29" ht="88.5" customHeight="1" x14ac:dyDescent="0.25">
      <c r="A225" s="51" t="s">
        <v>377</v>
      </c>
      <c r="B225" s="102" t="s">
        <v>38</v>
      </c>
      <c r="C225" s="30">
        <v>11</v>
      </c>
      <c r="D225" s="30" t="s">
        <v>39</v>
      </c>
      <c r="E225" s="31" t="s">
        <v>247</v>
      </c>
      <c r="F225" s="48">
        <f t="shared" si="268"/>
        <v>175734523132</v>
      </c>
      <c r="G225" s="48">
        <f t="shared" si="268"/>
        <v>0</v>
      </c>
      <c r="H225" s="48">
        <f t="shared" si="268"/>
        <v>0</v>
      </c>
      <c r="I225" s="48">
        <f t="shared" si="268"/>
        <v>0</v>
      </c>
      <c r="J225" s="48">
        <f t="shared" si="268"/>
        <v>0</v>
      </c>
      <c r="K225" s="48">
        <f t="shared" si="268"/>
        <v>0</v>
      </c>
      <c r="L225" s="25">
        <f t="shared" si="250"/>
        <v>0</v>
      </c>
      <c r="M225" s="48">
        <f t="shared" si="268"/>
        <v>175734523132</v>
      </c>
      <c r="N225" s="64">
        <f t="shared" si="246"/>
        <v>2.118845388601109E-2</v>
      </c>
      <c r="O225" s="48">
        <f t="shared" si="268"/>
        <v>0</v>
      </c>
      <c r="P225" s="48">
        <f t="shared" si="268"/>
        <v>175734523132</v>
      </c>
      <c r="Q225" s="48">
        <f t="shared" si="268"/>
        <v>0</v>
      </c>
      <c r="R225" s="48">
        <f t="shared" si="268"/>
        <v>175734523132</v>
      </c>
      <c r="S225" s="48">
        <f t="shared" si="268"/>
        <v>0</v>
      </c>
      <c r="T225" s="48">
        <f t="shared" si="268"/>
        <v>0</v>
      </c>
      <c r="U225" s="48">
        <f t="shared" si="268"/>
        <v>0</v>
      </c>
      <c r="V225" s="48">
        <f t="shared" si="269"/>
        <v>175734523132</v>
      </c>
      <c r="W225" s="48">
        <f t="shared" si="269"/>
        <v>0</v>
      </c>
      <c r="X225" s="48">
        <f t="shared" si="269"/>
        <v>0</v>
      </c>
      <c r="Y225" s="34">
        <f t="shared" si="251"/>
        <v>1</v>
      </c>
      <c r="Z225" s="34">
        <f t="shared" si="252"/>
        <v>0</v>
      </c>
      <c r="AA225" s="34">
        <f t="shared" si="253"/>
        <v>0</v>
      </c>
      <c r="AB225" s="34">
        <f t="shared" si="242"/>
        <v>0</v>
      </c>
      <c r="AC225" s="35" t="s">
        <v>545</v>
      </c>
    </row>
    <row r="226" spans="1:29" ht="42" customHeight="1" x14ac:dyDescent="0.25">
      <c r="A226" s="51" t="s">
        <v>378</v>
      </c>
      <c r="B226" s="102" t="s">
        <v>38</v>
      </c>
      <c r="C226" s="30">
        <v>11</v>
      </c>
      <c r="D226" s="30" t="s">
        <v>39</v>
      </c>
      <c r="E226" s="53" t="s">
        <v>261</v>
      </c>
      <c r="F226" s="48">
        <f t="shared" si="268"/>
        <v>175734523132</v>
      </c>
      <c r="G226" s="48">
        <f t="shared" si="268"/>
        <v>0</v>
      </c>
      <c r="H226" s="48">
        <f t="shared" si="268"/>
        <v>0</v>
      </c>
      <c r="I226" s="48">
        <f t="shared" si="268"/>
        <v>0</v>
      </c>
      <c r="J226" s="48">
        <f t="shared" si="268"/>
        <v>0</v>
      </c>
      <c r="K226" s="48">
        <f t="shared" si="268"/>
        <v>0</v>
      </c>
      <c r="L226" s="25">
        <f t="shared" si="250"/>
        <v>0</v>
      </c>
      <c r="M226" s="48">
        <f t="shared" si="268"/>
        <v>175734523132</v>
      </c>
      <c r="N226" s="64">
        <f t="shared" si="246"/>
        <v>2.118845388601109E-2</v>
      </c>
      <c r="O226" s="48">
        <f t="shared" si="268"/>
        <v>0</v>
      </c>
      <c r="P226" s="48">
        <f t="shared" si="268"/>
        <v>175734523132</v>
      </c>
      <c r="Q226" s="48">
        <f t="shared" si="268"/>
        <v>0</v>
      </c>
      <c r="R226" s="48">
        <f t="shared" si="268"/>
        <v>175734523132</v>
      </c>
      <c r="S226" s="48">
        <f t="shared" si="268"/>
        <v>0</v>
      </c>
      <c r="T226" s="48">
        <f t="shared" si="268"/>
        <v>0</v>
      </c>
      <c r="U226" s="48">
        <f t="shared" si="268"/>
        <v>0</v>
      </c>
      <c r="V226" s="48">
        <f t="shared" si="269"/>
        <v>175734523132</v>
      </c>
      <c r="W226" s="48">
        <f t="shared" si="269"/>
        <v>0</v>
      </c>
      <c r="X226" s="48">
        <f t="shared" si="269"/>
        <v>0</v>
      </c>
      <c r="Y226" s="34">
        <f t="shared" si="251"/>
        <v>1</v>
      </c>
      <c r="Z226" s="34">
        <f t="shared" si="252"/>
        <v>0</v>
      </c>
      <c r="AA226" s="34">
        <f t="shared" si="253"/>
        <v>0</v>
      </c>
      <c r="AB226" s="34">
        <f t="shared" si="242"/>
        <v>0</v>
      </c>
      <c r="AC226" s="35" t="s">
        <v>545</v>
      </c>
    </row>
    <row r="227" spans="1:29" ht="42" customHeight="1" x14ac:dyDescent="0.25">
      <c r="A227" s="104" t="s">
        <v>379</v>
      </c>
      <c r="B227" s="105" t="s">
        <v>38</v>
      </c>
      <c r="C227" s="37">
        <v>11</v>
      </c>
      <c r="D227" s="37" t="s">
        <v>39</v>
      </c>
      <c r="E227" s="38" t="s">
        <v>251</v>
      </c>
      <c r="F227" s="39">
        <v>175734523132</v>
      </c>
      <c r="G227" s="39">
        <v>0</v>
      </c>
      <c r="H227" s="39">
        <v>0</v>
      </c>
      <c r="I227" s="39">
        <v>0</v>
      </c>
      <c r="J227" s="39">
        <v>0</v>
      </c>
      <c r="K227" s="39">
        <v>0</v>
      </c>
      <c r="L227" s="39">
        <f t="shared" si="250"/>
        <v>0</v>
      </c>
      <c r="M227" s="40">
        <f t="shared" ref="M227" si="270">+F227+L227</f>
        <v>175734523132</v>
      </c>
      <c r="N227" s="72">
        <f t="shared" si="246"/>
        <v>2.118845388601109E-2</v>
      </c>
      <c r="O227" s="39">
        <v>0</v>
      </c>
      <c r="P227" s="39">
        <v>175734523132</v>
      </c>
      <c r="Q227" s="39">
        <f>M227-P227</f>
        <v>0</v>
      </c>
      <c r="R227" s="39">
        <v>175734523132</v>
      </c>
      <c r="S227" s="39">
        <f>+M227-R227</f>
        <v>0</v>
      </c>
      <c r="T227" s="39">
        <f>P227-R227</f>
        <v>0</v>
      </c>
      <c r="U227" s="39">
        <v>0</v>
      </c>
      <c r="V227" s="39">
        <f>+R227-U227</f>
        <v>175734523132</v>
      </c>
      <c r="W227" s="39">
        <v>0</v>
      </c>
      <c r="X227" s="42">
        <f>+U227-W227</f>
        <v>0</v>
      </c>
      <c r="Y227" s="43">
        <f t="shared" si="251"/>
        <v>1</v>
      </c>
      <c r="Z227" s="43">
        <f t="shared" si="252"/>
        <v>0</v>
      </c>
      <c r="AA227" s="43">
        <f t="shared" si="253"/>
        <v>0</v>
      </c>
      <c r="AB227" s="43">
        <f t="shared" si="242"/>
        <v>0</v>
      </c>
      <c r="AC227" s="44" t="s">
        <v>545</v>
      </c>
    </row>
    <row r="228" spans="1:29" ht="93" customHeight="1" x14ac:dyDescent="0.25">
      <c r="A228" s="51" t="s">
        <v>380</v>
      </c>
      <c r="B228" s="102" t="s">
        <v>38</v>
      </c>
      <c r="C228" s="30">
        <v>11</v>
      </c>
      <c r="D228" s="30" t="s">
        <v>39</v>
      </c>
      <c r="E228" s="53" t="s">
        <v>381</v>
      </c>
      <c r="F228" s="48">
        <f t="shared" ref="F228:U230" si="271">+F229</f>
        <v>395927154984</v>
      </c>
      <c r="G228" s="48">
        <f t="shared" si="271"/>
        <v>0</v>
      </c>
      <c r="H228" s="48">
        <f t="shared" si="271"/>
        <v>0</v>
      </c>
      <c r="I228" s="48">
        <f t="shared" si="271"/>
        <v>0</v>
      </c>
      <c r="J228" s="48">
        <f t="shared" si="271"/>
        <v>0</v>
      </c>
      <c r="K228" s="48">
        <f t="shared" si="271"/>
        <v>0</v>
      </c>
      <c r="L228" s="25">
        <f t="shared" si="250"/>
        <v>0</v>
      </c>
      <c r="M228" s="48">
        <f t="shared" si="271"/>
        <v>395927154984</v>
      </c>
      <c r="N228" s="64">
        <f t="shared" si="246"/>
        <v>4.7737257973475888E-2</v>
      </c>
      <c r="O228" s="48">
        <f t="shared" si="271"/>
        <v>0</v>
      </c>
      <c r="P228" s="48">
        <f t="shared" si="271"/>
        <v>0</v>
      </c>
      <c r="Q228" s="48">
        <f t="shared" si="271"/>
        <v>395927154984</v>
      </c>
      <c r="R228" s="48">
        <f t="shared" si="271"/>
        <v>0</v>
      </c>
      <c r="S228" s="48">
        <f t="shared" si="271"/>
        <v>395927154984</v>
      </c>
      <c r="T228" s="48">
        <f t="shared" si="271"/>
        <v>0</v>
      </c>
      <c r="U228" s="48">
        <f t="shared" si="271"/>
        <v>0</v>
      </c>
      <c r="V228" s="48">
        <f t="shared" ref="V228:X230" si="272">+V229</f>
        <v>0</v>
      </c>
      <c r="W228" s="48">
        <f t="shared" si="272"/>
        <v>0</v>
      </c>
      <c r="X228" s="48">
        <f t="shared" si="272"/>
        <v>0</v>
      </c>
      <c r="Y228" s="34">
        <f t="shared" si="251"/>
        <v>0</v>
      </c>
      <c r="Z228" s="34">
        <f t="shared" si="252"/>
        <v>0</v>
      </c>
      <c r="AA228" s="34">
        <f t="shared" si="253"/>
        <v>0</v>
      </c>
      <c r="AB228" s="34" t="s">
        <v>545</v>
      </c>
      <c r="AC228" s="35" t="s">
        <v>545</v>
      </c>
    </row>
    <row r="229" spans="1:29" ht="89.25" customHeight="1" x14ac:dyDescent="0.25">
      <c r="A229" s="51" t="s">
        <v>382</v>
      </c>
      <c r="B229" s="102" t="s">
        <v>38</v>
      </c>
      <c r="C229" s="30">
        <v>11</v>
      </c>
      <c r="D229" s="30" t="s">
        <v>39</v>
      </c>
      <c r="E229" s="31" t="s">
        <v>312</v>
      </c>
      <c r="F229" s="48">
        <f t="shared" si="271"/>
        <v>395927154984</v>
      </c>
      <c r="G229" s="48">
        <f t="shared" si="271"/>
        <v>0</v>
      </c>
      <c r="H229" s="48">
        <f t="shared" si="271"/>
        <v>0</v>
      </c>
      <c r="I229" s="48">
        <f t="shared" si="271"/>
        <v>0</v>
      </c>
      <c r="J229" s="48">
        <f t="shared" si="271"/>
        <v>0</v>
      </c>
      <c r="K229" s="48">
        <f t="shared" si="271"/>
        <v>0</v>
      </c>
      <c r="L229" s="25">
        <f t="shared" si="250"/>
        <v>0</v>
      </c>
      <c r="M229" s="48">
        <f t="shared" si="271"/>
        <v>395927154984</v>
      </c>
      <c r="N229" s="64">
        <f t="shared" si="246"/>
        <v>4.7737257973475888E-2</v>
      </c>
      <c r="O229" s="48">
        <f t="shared" si="271"/>
        <v>0</v>
      </c>
      <c r="P229" s="48">
        <f t="shared" si="271"/>
        <v>0</v>
      </c>
      <c r="Q229" s="48">
        <f t="shared" si="271"/>
        <v>395927154984</v>
      </c>
      <c r="R229" s="48">
        <f t="shared" si="271"/>
        <v>0</v>
      </c>
      <c r="S229" s="48">
        <f t="shared" si="271"/>
        <v>395927154984</v>
      </c>
      <c r="T229" s="48">
        <f t="shared" si="271"/>
        <v>0</v>
      </c>
      <c r="U229" s="48">
        <f t="shared" si="271"/>
        <v>0</v>
      </c>
      <c r="V229" s="48">
        <f t="shared" si="272"/>
        <v>0</v>
      </c>
      <c r="W229" s="48">
        <f t="shared" si="272"/>
        <v>0</v>
      </c>
      <c r="X229" s="48">
        <f t="shared" si="272"/>
        <v>0</v>
      </c>
      <c r="Y229" s="34">
        <f t="shared" si="251"/>
        <v>0</v>
      </c>
      <c r="Z229" s="34">
        <f t="shared" si="252"/>
        <v>0</v>
      </c>
      <c r="AA229" s="34">
        <f t="shared" si="253"/>
        <v>0</v>
      </c>
      <c r="AB229" s="34" t="s">
        <v>545</v>
      </c>
      <c r="AC229" s="35" t="s">
        <v>545</v>
      </c>
    </row>
    <row r="230" spans="1:29" ht="42" customHeight="1" x14ac:dyDescent="0.25">
      <c r="A230" s="51" t="s">
        <v>383</v>
      </c>
      <c r="B230" s="102" t="s">
        <v>38</v>
      </c>
      <c r="C230" s="30">
        <v>11</v>
      </c>
      <c r="D230" s="30" t="s">
        <v>39</v>
      </c>
      <c r="E230" s="53" t="s">
        <v>261</v>
      </c>
      <c r="F230" s="48">
        <f t="shared" si="271"/>
        <v>395927154984</v>
      </c>
      <c r="G230" s="48">
        <f t="shared" si="271"/>
        <v>0</v>
      </c>
      <c r="H230" s="48">
        <f t="shared" si="271"/>
        <v>0</v>
      </c>
      <c r="I230" s="48">
        <f t="shared" si="271"/>
        <v>0</v>
      </c>
      <c r="J230" s="48">
        <f t="shared" si="271"/>
        <v>0</v>
      </c>
      <c r="K230" s="48">
        <f t="shared" si="271"/>
        <v>0</v>
      </c>
      <c r="L230" s="25">
        <f t="shared" si="250"/>
        <v>0</v>
      </c>
      <c r="M230" s="48">
        <f t="shared" si="271"/>
        <v>395927154984</v>
      </c>
      <c r="N230" s="64">
        <f t="shared" si="246"/>
        <v>4.7737257973475888E-2</v>
      </c>
      <c r="O230" s="48">
        <f t="shared" si="271"/>
        <v>0</v>
      </c>
      <c r="P230" s="48">
        <f t="shared" si="271"/>
        <v>0</v>
      </c>
      <c r="Q230" s="48">
        <f t="shared" si="271"/>
        <v>395927154984</v>
      </c>
      <c r="R230" s="48">
        <f t="shared" si="271"/>
        <v>0</v>
      </c>
      <c r="S230" s="48">
        <f t="shared" si="271"/>
        <v>395927154984</v>
      </c>
      <c r="T230" s="48">
        <f t="shared" si="271"/>
        <v>0</v>
      </c>
      <c r="U230" s="48">
        <f t="shared" si="271"/>
        <v>0</v>
      </c>
      <c r="V230" s="48">
        <f t="shared" si="272"/>
        <v>0</v>
      </c>
      <c r="W230" s="48">
        <f t="shared" si="272"/>
        <v>0</v>
      </c>
      <c r="X230" s="48">
        <f t="shared" si="272"/>
        <v>0</v>
      </c>
      <c r="Y230" s="34">
        <f t="shared" si="251"/>
        <v>0</v>
      </c>
      <c r="Z230" s="34">
        <f t="shared" si="252"/>
        <v>0</v>
      </c>
      <c r="AA230" s="34">
        <f t="shared" si="253"/>
        <v>0</v>
      </c>
      <c r="AB230" s="34" t="s">
        <v>545</v>
      </c>
      <c r="AC230" s="35" t="s">
        <v>545</v>
      </c>
    </row>
    <row r="231" spans="1:29" ht="42" customHeight="1" x14ac:dyDescent="0.25">
      <c r="A231" s="104" t="s">
        <v>384</v>
      </c>
      <c r="B231" s="105" t="s">
        <v>38</v>
      </c>
      <c r="C231" s="37">
        <v>11</v>
      </c>
      <c r="D231" s="37" t="s">
        <v>39</v>
      </c>
      <c r="E231" s="38" t="s">
        <v>251</v>
      </c>
      <c r="F231" s="39">
        <v>395927154984</v>
      </c>
      <c r="G231" s="39">
        <v>0</v>
      </c>
      <c r="H231" s="39">
        <v>0</v>
      </c>
      <c r="I231" s="39">
        <v>0</v>
      </c>
      <c r="J231" s="39">
        <v>0</v>
      </c>
      <c r="K231" s="39">
        <v>0</v>
      </c>
      <c r="L231" s="39">
        <f t="shared" si="250"/>
        <v>0</v>
      </c>
      <c r="M231" s="40">
        <f t="shared" ref="M231" si="273">+F231+L231</f>
        <v>395927154984</v>
      </c>
      <c r="N231" s="72">
        <f t="shared" si="246"/>
        <v>4.7737257973475888E-2</v>
      </c>
      <c r="O231" s="39">
        <v>0</v>
      </c>
      <c r="P231" s="39">
        <v>0</v>
      </c>
      <c r="Q231" s="39">
        <f>M231-P231</f>
        <v>395927154984</v>
      </c>
      <c r="R231" s="39">
        <v>0</v>
      </c>
      <c r="S231" s="39">
        <f>+M231-R231</f>
        <v>395927154984</v>
      </c>
      <c r="T231" s="39">
        <f>P231-R231</f>
        <v>0</v>
      </c>
      <c r="U231" s="39">
        <v>0</v>
      </c>
      <c r="V231" s="39">
        <f>+R231-U231</f>
        <v>0</v>
      </c>
      <c r="W231" s="39">
        <v>0</v>
      </c>
      <c r="X231" s="42">
        <f>+U231-W231</f>
        <v>0</v>
      </c>
      <c r="Y231" s="43">
        <f t="shared" si="251"/>
        <v>0</v>
      </c>
      <c r="Z231" s="43">
        <f t="shared" si="252"/>
        <v>0</v>
      </c>
      <c r="AA231" s="43">
        <f t="shared" si="253"/>
        <v>0</v>
      </c>
      <c r="AB231" s="43" t="s">
        <v>545</v>
      </c>
      <c r="AC231" s="44" t="s">
        <v>545</v>
      </c>
    </row>
    <row r="232" spans="1:29" ht="88.5" customHeight="1" x14ac:dyDescent="0.25">
      <c r="A232" s="51" t="s">
        <v>385</v>
      </c>
      <c r="B232" s="102" t="s">
        <v>38</v>
      </c>
      <c r="C232" s="30">
        <v>10</v>
      </c>
      <c r="D232" s="30" t="s">
        <v>39</v>
      </c>
      <c r="E232" s="53" t="s">
        <v>386</v>
      </c>
      <c r="F232" s="48">
        <f>+F233</f>
        <v>10000000000</v>
      </c>
      <c r="G232" s="48">
        <f t="shared" ref="G232:K232" si="274">+G233</f>
        <v>0</v>
      </c>
      <c r="H232" s="48">
        <f t="shared" si="274"/>
        <v>0</v>
      </c>
      <c r="I232" s="48">
        <f t="shared" si="274"/>
        <v>0</v>
      </c>
      <c r="J232" s="48">
        <f t="shared" si="274"/>
        <v>0</v>
      </c>
      <c r="K232" s="48">
        <f t="shared" si="274"/>
        <v>0</v>
      </c>
      <c r="L232" s="25">
        <f t="shared" si="250"/>
        <v>0</v>
      </c>
      <c r="M232" s="48">
        <f>+M233</f>
        <v>10000000000</v>
      </c>
      <c r="N232" s="48">
        <f>+N233</f>
        <v>1.2057081049519076E-3</v>
      </c>
      <c r="O232" s="48">
        <f t="shared" ref="O232:X232" si="275">+O233</f>
        <v>0</v>
      </c>
      <c r="P232" s="48">
        <f t="shared" si="275"/>
        <v>1083898574</v>
      </c>
      <c r="Q232" s="48">
        <f t="shared" si="275"/>
        <v>8916101426</v>
      </c>
      <c r="R232" s="48">
        <f t="shared" si="275"/>
        <v>451622975</v>
      </c>
      <c r="S232" s="48">
        <f t="shared" si="275"/>
        <v>9548377025</v>
      </c>
      <c r="T232" s="48">
        <f t="shared" si="275"/>
        <v>632275599</v>
      </c>
      <c r="U232" s="48">
        <f t="shared" si="275"/>
        <v>0</v>
      </c>
      <c r="V232" s="48">
        <f t="shared" si="275"/>
        <v>451622975</v>
      </c>
      <c r="W232" s="48">
        <f t="shared" si="275"/>
        <v>0</v>
      </c>
      <c r="X232" s="48">
        <f t="shared" si="275"/>
        <v>0</v>
      </c>
      <c r="Y232" s="34">
        <f t="shared" si="251"/>
        <v>4.5162297499999997E-2</v>
      </c>
      <c r="Z232" s="34">
        <f t="shared" si="252"/>
        <v>0</v>
      </c>
      <c r="AA232" s="34">
        <f t="shared" si="253"/>
        <v>0</v>
      </c>
      <c r="AB232" s="34">
        <f t="shared" ref="AB232:AB233" si="276">+U232/R232</f>
        <v>0</v>
      </c>
      <c r="AC232" s="35" t="s">
        <v>545</v>
      </c>
    </row>
    <row r="233" spans="1:29" ht="88.5" customHeight="1" x14ac:dyDescent="0.25">
      <c r="A233" s="51" t="s">
        <v>387</v>
      </c>
      <c r="B233" s="102" t="s">
        <v>38</v>
      </c>
      <c r="C233" s="30">
        <v>10</v>
      </c>
      <c r="D233" s="30" t="s">
        <v>39</v>
      </c>
      <c r="E233" s="53" t="s">
        <v>388</v>
      </c>
      <c r="F233" s="48">
        <f>+F234+F236</f>
        <v>10000000000</v>
      </c>
      <c r="G233" s="48">
        <f t="shared" ref="G233:K233" si="277">+G234+G236</f>
        <v>0</v>
      </c>
      <c r="H233" s="48">
        <f t="shared" si="277"/>
        <v>0</v>
      </c>
      <c r="I233" s="48">
        <f t="shared" si="277"/>
        <v>0</v>
      </c>
      <c r="J233" s="48">
        <f t="shared" si="277"/>
        <v>0</v>
      </c>
      <c r="K233" s="48">
        <f t="shared" si="277"/>
        <v>0</v>
      </c>
      <c r="L233" s="25">
        <f t="shared" si="250"/>
        <v>0</v>
      </c>
      <c r="M233" s="48">
        <f>+M234+M236</f>
        <v>10000000000</v>
      </c>
      <c r="N233" s="48">
        <f>+N234+N236</f>
        <v>1.2057081049519076E-3</v>
      </c>
      <c r="O233" s="48">
        <f t="shared" ref="O233:X233" si="278">+O234+O236</f>
        <v>0</v>
      </c>
      <c r="P233" s="48">
        <f>+P234+P236</f>
        <v>1083898574</v>
      </c>
      <c r="Q233" s="48">
        <f t="shared" si="278"/>
        <v>8916101426</v>
      </c>
      <c r="R233" s="48">
        <f t="shared" si="278"/>
        <v>451622975</v>
      </c>
      <c r="S233" s="48">
        <f t="shared" si="278"/>
        <v>9548377025</v>
      </c>
      <c r="T233" s="48">
        <f t="shared" si="278"/>
        <v>632275599</v>
      </c>
      <c r="U233" s="48">
        <f t="shared" si="278"/>
        <v>0</v>
      </c>
      <c r="V233" s="48">
        <f t="shared" si="278"/>
        <v>451622975</v>
      </c>
      <c r="W233" s="48">
        <f t="shared" si="278"/>
        <v>0</v>
      </c>
      <c r="X233" s="48">
        <f t="shared" si="278"/>
        <v>0</v>
      </c>
      <c r="Y233" s="34">
        <f t="shared" si="251"/>
        <v>4.5162297499999997E-2</v>
      </c>
      <c r="Z233" s="34">
        <f t="shared" si="252"/>
        <v>0</v>
      </c>
      <c r="AA233" s="34">
        <f t="shared" si="253"/>
        <v>0</v>
      </c>
      <c r="AB233" s="34">
        <f t="shared" si="276"/>
        <v>0</v>
      </c>
      <c r="AC233" s="35" t="s">
        <v>545</v>
      </c>
    </row>
    <row r="234" spans="1:29" ht="42" customHeight="1" x14ac:dyDescent="0.25">
      <c r="A234" s="51" t="s">
        <v>389</v>
      </c>
      <c r="B234" s="102" t="s">
        <v>38</v>
      </c>
      <c r="C234" s="30">
        <v>10</v>
      </c>
      <c r="D234" s="30" t="s">
        <v>39</v>
      </c>
      <c r="E234" s="53" t="s">
        <v>390</v>
      </c>
      <c r="F234" s="48">
        <f t="shared" ref="F234:X234" si="279">+F235</f>
        <v>2004858778</v>
      </c>
      <c r="G234" s="48">
        <f t="shared" si="279"/>
        <v>0</v>
      </c>
      <c r="H234" s="48">
        <f t="shared" si="279"/>
        <v>0</v>
      </c>
      <c r="I234" s="48">
        <f t="shared" si="279"/>
        <v>0</v>
      </c>
      <c r="J234" s="48">
        <f t="shared" si="279"/>
        <v>0</v>
      </c>
      <c r="K234" s="48">
        <f t="shared" si="279"/>
        <v>0</v>
      </c>
      <c r="L234" s="25">
        <f t="shared" si="250"/>
        <v>0</v>
      </c>
      <c r="M234" s="48">
        <f t="shared" si="279"/>
        <v>2004858778</v>
      </c>
      <c r="N234" s="64">
        <f t="shared" ref="N234:N297" si="280">M234/$M$322</f>
        <v>2.4172744779185775E-4</v>
      </c>
      <c r="O234" s="48">
        <f t="shared" si="279"/>
        <v>0</v>
      </c>
      <c r="P234" s="48">
        <f t="shared" si="279"/>
        <v>0</v>
      </c>
      <c r="Q234" s="48">
        <f t="shared" si="279"/>
        <v>2004858778</v>
      </c>
      <c r="R234" s="48">
        <f t="shared" si="279"/>
        <v>0</v>
      </c>
      <c r="S234" s="48">
        <f t="shared" si="279"/>
        <v>2004858778</v>
      </c>
      <c r="T234" s="48">
        <f t="shared" si="279"/>
        <v>0</v>
      </c>
      <c r="U234" s="48">
        <f t="shared" si="279"/>
        <v>0</v>
      </c>
      <c r="V234" s="48">
        <f t="shared" si="279"/>
        <v>0</v>
      </c>
      <c r="W234" s="48">
        <f t="shared" si="279"/>
        <v>0</v>
      </c>
      <c r="X234" s="48">
        <f t="shared" si="279"/>
        <v>0</v>
      </c>
      <c r="Y234" s="34">
        <f t="shared" si="251"/>
        <v>0</v>
      </c>
      <c r="Z234" s="34">
        <f t="shared" si="252"/>
        <v>0</v>
      </c>
      <c r="AA234" s="34">
        <f t="shared" si="253"/>
        <v>0</v>
      </c>
      <c r="AB234" s="34" t="s">
        <v>545</v>
      </c>
      <c r="AC234" s="35" t="s">
        <v>545</v>
      </c>
    </row>
    <row r="235" spans="1:29" ht="42" customHeight="1" x14ac:dyDescent="0.25">
      <c r="A235" s="104" t="s">
        <v>391</v>
      </c>
      <c r="B235" s="105" t="s">
        <v>38</v>
      </c>
      <c r="C235" s="37">
        <v>10</v>
      </c>
      <c r="D235" s="37" t="s">
        <v>39</v>
      </c>
      <c r="E235" s="38" t="s">
        <v>251</v>
      </c>
      <c r="F235" s="39">
        <v>2004858778</v>
      </c>
      <c r="G235" s="39">
        <v>0</v>
      </c>
      <c r="H235" s="39">
        <v>0</v>
      </c>
      <c r="I235" s="39">
        <v>0</v>
      </c>
      <c r="J235" s="39">
        <v>0</v>
      </c>
      <c r="K235" s="39">
        <v>0</v>
      </c>
      <c r="L235" s="39">
        <f t="shared" si="250"/>
        <v>0</v>
      </c>
      <c r="M235" s="40">
        <f t="shared" ref="M235" si="281">+F235+L235</f>
        <v>2004858778</v>
      </c>
      <c r="N235" s="72">
        <f t="shared" si="280"/>
        <v>2.4172744779185775E-4</v>
      </c>
      <c r="O235" s="40">
        <v>0</v>
      </c>
      <c r="P235" s="40">
        <v>0</v>
      </c>
      <c r="Q235" s="40">
        <f>M235-P235</f>
        <v>2004858778</v>
      </c>
      <c r="R235" s="39">
        <v>0</v>
      </c>
      <c r="S235" s="39">
        <f>+M235-R235</f>
        <v>2004858778</v>
      </c>
      <c r="T235" s="39">
        <f>P235-R235</f>
        <v>0</v>
      </c>
      <c r="U235" s="39">
        <v>0</v>
      </c>
      <c r="V235" s="39">
        <f>+R235-U235</f>
        <v>0</v>
      </c>
      <c r="W235" s="39">
        <v>0</v>
      </c>
      <c r="X235" s="42">
        <f>+U235-W235</f>
        <v>0</v>
      </c>
      <c r="Y235" s="43">
        <f t="shared" si="251"/>
        <v>0</v>
      </c>
      <c r="Z235" s="43">
        <f t="shared" si="252"/>
        <v>0</v>
      </c>
      <c r="AA235" s="43">
        <f t="shared" si="253"/>
        <v>0</v>
      </c>
      <c r="AB235" s="43" t="s">
        <v>545</v>
      </c>
      <c r="AC235" s="44" t="s">
        <v>545</v>
      </c>
    </row>
    <row r="236" spans="1:29" ht="42" customHeight="1" x14ac:dyDescent="0.25">
      <c r="A236" s="51" t="s">
        <v>392</v>
      </c>
      <c r="B236" s="102" t="s">
        <v>38</v>
      </c>
      <c r="C236" s="30">
        <v>10</v>
      </c>
      <c r="D236" s="30" t="s">
        <v>39</v>
      </c>
      <c r="E236" s="53" t="s">
        <v>393</v>
      </c>
      <c r="F236" s="48">
        <f t="shared" ref="F236:X236" si="282">+F237</f>
        <v>7995141222</v>
      </c>
      <c r="G236" s="48">
        <f t="shared" si="282"/>
        <v>0</v>
      </c>
      <c r="H236" s="48">
        <f t="shared" si="282"/>
        <v>0</v>
      </c>
      <c r="I236" s="48">
        <f t="shared" si="282"/>
        <v>0</v>
      </c>
      <c r="J236" s="48">
        <f t="shared" si="282"/>
        <v>0</v>
      </c>
      <c r="K236" s="48">
        <f t="shared" si="282"/>
        <v>0</v>
      </c>
      <c r="L236" s="25">
        <f t="shared" si="250"/>
        <v>0</v>
      </c>
      <c r="M236" s="48">
        <f t="shared" si="282"/>
        <v>7995141222</v>
      </c>
      <c r="N236" s="64">
        <f t="shared" si="280"/>
        <v>9.6398065716004993E-4</v>
      </c>
      <c r="O236" s="48">
        <f t="shared" si="282"/>
        <v>0</v>
      </c>
      <c r="P236" s="48">
        <f t="shared" si="282"/>
        <v>1083898574</v>
      </c>
      <c r="Q236" s="48">
        <f t="shared" si="282"/>
        <v>6911242648</v>
      </c>
      <c r="R236" s="48">
        <f t="shared" si="282"/>
        <v>451622975</v>
      </c>
      <c r="S236" s="48">
        <f t="shared" si="282"/>
        <v>7543518247</v>
      </c>
      <c r="T236" s="48">
        <f t="shared" si="282"/>
        <v>632275599</v>
      </c>
      <c r="U236" s="48">
        <f t="shared" si="282"/>
        <v>0</v>
      </c>
      <c r="V236" s="48">
        <f t="shared" si="282"/>
        <v>451622975</v>
      </c>
      <c r="W236" s="48">
        <f t="shared" si="282"/>
        <v>0</v>
      </c>
      <c r="X236" s="48">
        <f t="shared" si="282"/>
        <v>0</v>
      </c>
      <c r="Y236" s="34">
        <f t="shared" si="251"/>
        <v>5.6487179207952209E-2</v>
      </c>
      <c r="Z236" s="34">
        <f t="shared" si="252"/>
        <v>0</v>
      </c>
      <c r="AA236" s="34">
        <f t="shared" si="253"/>
        <v>0</v>
      </c>
      <c r="AB236" s="34">
        <f t="shared" ref="AB236:AB267" si="283">+U236/R236</f>
        <v>0</v>
      </c>
      <c r="AC236" s="35" t="s">
        <v>545</v>
      </c>
    </row>
    <row r="237" spans="1:29" ht="42" customHeight="1" x14ac:dyDescent="0.25">
      <c r="A237" s="104" t="s">
        <v>394</v>
      </c>
      <c r="B237" s="105" t="s">
        <v>38</v>
      </c>
      <c r="C237" s="37">
        <v>10</v>
      </c>
      <c r="D237" s="37" t="s">
        <v>39</v>
      </c>
      <c r="E237" s="38" t="s">
        <v>251</v>
      </c>
      <c r="F237" s="39">
        <v>7995141222</v>
      </c>
      <c r="G237" s="39">
        <v>0</v>
      </c>
      <c r="H237" s="39">
        <v>0</v>
      </c>
      <c r="I237" s="39">
        <v>0</v>
      </c>
      <c r="J237" s="39">
        <v>0</v>
      </c>
      <c r="K237" s="39">
        <v>0</v>
      </c>
      <c r="L237" s="39">
        <f t="shared" si="250"/>
        <v>0</v>
      </c>
      <c r="M237" s="40">
        <f t="shared" ref="M237" si="284">+F237+L237</f>
        <v>7995141222</v>
      </c>
      <c r="N237" s="72">
        <f t="shared" si="280"/>
        <v>9.6398065716004993E-4</v>
      </c>
      <c r="O237" s="40">
        <v>0</v>
      </c>
      <c r="P237" s="40">
        <v>1083898574</v>
      </c>
      <c r="Q237" s="40">
        <f>M237-P237</f>
        <v>6911242648</v>
      </c>
      <c r="R237" s="39">
        <v>451622975</v>
      </c>
      <c r="S237" s="39">
        <f>+M237-R237</f>
        <v>7543518247</v>
      </c>
      <c r="T237" s="39">
        <f>P237-R237</f>
        <v>632275599</v>
      </c>
      <c r="U237" s="39">
        <v>0</v>
      </c>
      <c r="V237" s="39">
        <f>+R237-U237</f>
        <v>451622975</v>
      </c>
      <c r="W237" s="39">
        <v>0</v>
      </c>
      <c r="X237" s="42">
        <f>+U237-W237</f>
        <v>0</v>
      </c>
      <c r="Y237" s="43">
        <f t="shared" si="251"/>
        <v>5.6487179207952209E-2</v>
      </c>
      <c r="Z237" s="43">
        <f t="shared" si="252"/>
        <v>0</v>
      </c>
      <c r="AA237" s="43">
        <f t="shared" si="253"/>
        <v>0</v>
      </c>
      <c r="AB237" s="43">
        <f t="shared" si="283"/>
        <v>0</v>
      </c>
      <c r="AC237" s="44" t="s">
        <v>545</v>
      </c>
    </row>
    <row r="238" spans="1:29" ht="42" customHeight="1" x14ac:dyDescent="0.25">
      <c r="A238" s="29" t="s">
        <v>395</v>
      </c>
      <c r="B238" s="30" t="s">
        <v>38</v>
      </c>
      <c r="C238" s="30">
        <v>10</v>
      </c>
      <c r="D238" s="30" t="s">
        <v>39</v>
      </c>
      <c r="E238" s="53" t="s">
        <v>396</v>
      </c>
      <c r="F238" s="54">
        <f t="shared" ref="F238:X238" si="285">+F239</f>
        <v>3278504049</v>
      </c>
      <c r="G238" s="54">
        <f t="shared" si="285"/>
        <v>0</v>
      </c>
      <c r="H238" s="54">
        <f t="shared" si="285"/>
        <v>0</v>
      </c>
      <c r="I238" s="54">
        <f t="shared" si="285"/>
        <v>0</v>
      </c>
      <c r="J238" s="54">
        <f t="shared" si="285"/>
        <v>0</v>
      </c>
      <c r="K238" s="54">
        <f t="shared" si="285"/>
        <v>0</v>
      </c>
      <c r="L238" s="25">
        <f t="shared" si="250"/>
        <v>0</v>
      </c>
      <c r="M238" s="54">
        <f t="shared" si="285"/>
        <v>3278504049</v>
      </c>
      <c r="N238" s="33">
        <f t="shared" si="280"/>
        <v>3.9529189039969466E-4</v>
      </c>
      <c r="O238" s="54">
        <f t="shared" si="285"/>
        <v>0</v>
      </c>
      <c r="P238" s="54">
        <f t="shared" si="285"/>
        <v>1108295413.24</v>
      </c>
      <c r="Q238" s="54">
        <f t="shared" si="285"/>
        <v>2170208635.7600002</v>
      </c>
      <c r="R238" s="54">
        <f t="shared" si="285"/>
        <v>398849399.24000001</v>
      </c>
      <c r="S238" s="54">
        <f t="shared" si="285"/>
        <v>2879654649.7600002</v>
      </c>
      <c r="T238" s="54">
        <f t="shared" si="285"/>
        <v>709446014</v>
      </c>
      <c r="U238" s="54">
        <f t="shared" si="285"/>
        <v>0</v>
      </c>
      <c r="V238" s="54">
        <f t="shared" si="285"/>
        <v>398849399.24000001</v>
      </c>
      <c r="W238" s="54">
        <f t="shared" si="285"/>
        <v>0</v>
      </c>
      <c r="X238" s="54">
        <f t="shared" si="285"/>
        <v>0</v>
      </c>
      <c r="Y238" s="34">
        <f t="shared" si="251"/>
        <v>0.12165591174476539</v>
      </c>
      <c r="Z238" s="34">
        <f t="shared" si="252"/>
        <v>0</v>
      </c>
      <c r="AA238" s="34">
        <f t="shared" si="253"/>
        <v>0</v>
      </c>
      <c r="AB238" s="34">
        <f t="shared" si="283"/>
        <v>0</v>
      </c>
      <c r="AC238" s="35" t="s">
        <v>545</v>
      </c>
    </row>
    <row r="239" spans="1:29" ht="42" customHeight="1" x14ac:dyDescent="0.25">
      <c r="A239" s="29" t="s">
        <v>397</v>
      </c>
      <c r="B239" s="30" t="s">
        <v>38</v>
      </c>
      <c r="C239" s="30">
        <v>10</v>
      </c>
      <c r="D239" s="30" t="s">
        <v>39</v>
      </c>
      <c r="E239" s="31" t="s">
        <v>243</v>
      </c>
      <c r="F239" s="25">
        <f t="shared" ref="F239:K239" si="286">+F240+F244</f>
        <v>3278504049</v>
      </c>
      <c r="G239" s="25">
        <f t="shared" si="286"/>
        <v>0</v>
      </c>
      <c r="H239" s="25">
        <f t="shared" si="286"/>
        <v>0</v>
      </c>
      <c r="I239" s="25">
        <f t="shared" si="286"/>
        <v>0</v>
      </c>
      <c r="J239" s="25">
        <f t="shared" si="286"/>
        <v>0</v>
      </c>
      <c r="K239" s="25">
        <f t="shared" si="286"/>
        <v>0</v>
      </c>
      <c r="L239" s="25">
        <f t="shared" si="250"/>
        <v>0</v>
      </c>
      <c r="M239" s="25">
        <f t="shared" ref="M239" si="287">+M240+M244</f>
        <v>3278504049</v>
      </c>
      <c r="N239" s="33">
        <f t="shared" si="280"/>
        <v>3.9529189039969466E-4</v>
      </c>
      <c r="O239" s="25">
        <f t="shared" ref="O239:X239" si="288">+O240+O244</f>
        <v>0</v>
      </c>
      <c r="P239" s="25">
        <f t="shared" si="288"/>
        <v>1108295413.24</v>
      </c>
      <c r="Q239" s="25">
        <f t="shared" si="288"/>
        <v>2170208635.7600002</v>
      </c>
      <c r="R239" s="25">
        <f t="shared" si="288"/>
        <v>398849399.24000001</v>
      </c>
      <c r="S239" s="25">
        <f t="shared" si="288"/>
        <v>2879654649.7600002</v>
      </c>
      <c r="T239" s="25">
        <f t="shared" si="288"/>
        <v>709446014</v>
      </c>
      <c r="U239" s="25">
        <f t="shared" si="288"/>
        <v>0</v>
      </c>
      <c r="V239" s="25">
        <f t="shared" si="288"/>
        <v>398849399.24000001</v>
      </c>
      <c r="W239" s="25">
        <f t="shared" si="288"/>
        <v>0</v>
      </c>
      <c r="X239" s="25">
        <f t="shared" si="288"/>
        <v>0</v>
      </c>
      <c r="Y239" s="34">
        <f t="shared" si="251"/>
        <v>0.12165591174476539</v>
      </c>
      <c r="Z239" s="34">
        <f t="shared" si="252"/>
        <v>0</v>
      </c>
      <c r="AA239" s="34">
        <f t="shared" si="253"/>
        <v>0</v>
      </c>
      <c r="AB239" s="34">
        <f t="shared" si="283"/>
        <v>0</v>
      </c>
      <c r="AC239" s="35" t="s">
        <v>545</v>
      </c>
    </row>
    <row r="240" spans="1:29" s="2" customFormat="1" ht="63.75" customHeight="1" x14ac:dyDescent="0.25">
      <c r="A240" s="29" t="s">
        <v>398</v>
      </c>
      <c r="B240" s="30" t="s">
        <v>38</v>
      </c>
      <c r="C240" s="30">
        <v>10</v>
      </c>
      <c r="D240" s="30" t="s">
        <v>39</v>
      </c>
      <c r="E240" s="31" t="s">
        <v>399</v>
      </c>
      <c r="F240" s="25">
        <f t="shared" ref="F240:X242" si="289">+F241</f>
        <v>1878504049</v>
      </c>
      <c r="G240" s="25">
        <f t="shared" si="289"/>
        <v>0</v>
      </c>
      <c r="H240" s="25">
        <f t="shared" si="289"/>
        <v>0</v>
      </c>
      <c r="I240" s="25">
        <f t="shared" si="289"/>
        <v>0</v>
      </c>
      <c r="J240" s="25">
        <f t="shared" si="289"/>
        <v>0</v>
      </c>
      <c r="K240" s="25">
        <f t="shared" si="289"/>
        <v>0</v>
      </c>
      <c r="L240" s="25">
        <f t="shared" si="250"/>
        <v>0</v>
      </c>
      <c r="M240" s="25">
        <f t="shared" si="289"/>
        <v>1878504049</v>
      </c>
      <c r="N240" s="33">
        <f t="shared" si="280"/>
        <v>2.2649275570642754E-4</v>
      </c>
      <c r="O240" s="25">
        <f t="shared" si="289"/>
        <v>0</v>
      </c>
      <c r="P240" s="25">
        <f t="shared" si="289"/>
        <v>1108295413.24</v>
      </c>
      <c r="Q240" s="25">
        <f t="shared" si="289"/>
        <v>770208635.75999999</v>
      </c>
      <c r="R240" s="25">
        <f t="shared" si="289"/>
        <v>398849399.24000001</v>
      </c>
      <c r="S240" s="25">
        <f t="shared" si="289"/>
        <v>1479654649.76</v>
      </c>
      <c r="T240" s="25">
        <f t="shared" si="289"/>
        <v>709446014</v>
      </c>
      <c r="U240" s="25">
        <f t="shared" si="289"/>
        <v>0</v>
      </c>
      <c r="V240" s="25">
        <f t="shared" si="289"/>
        <v>398849399.24000001</v>
      </c>
      <c r="W240" s="25">
        <f t="shared" si="289"/>
        <v>0</v>
      </c>
      <c r="X240" s="25">
        <f t="shared" si="289"/>
        <v>0</v>
      </c>
      <c r="Y240" s="34">
        <f t="shared" si="251"/>
        <v>0.21232288503840219</v>
      </c>
      <c r="Z240" s="34">
        <f t="shared" si="252"/>
        <v>0</v>
      </c>
      <c r="AA240" s="34">
        <f t="shared" si="253"/>
        <v>0</v>
      </c>
      <c r="AB240" s="34">
        <f t="shared" si="283"/>
        <v>0</v>
      </c>
      <c r="AC240" s="35" t="s">
        <v>545</v>
      </c>
    </row>
    <row r="241" spans="1:29" s="2" customFormat="1" ht="63.75" customHeight="1" x14ac:dyDescent="0.25">
      <c r="A241" s="29" t="s">
        <v>400</v>
      </c>
      <c r="B241" s="30" t="s">
        <v>38</v>
      </c>
      <c r="C241" s="30">
        <v>10</v>
      </c>
      <c r="D241" s="30" t="s">
        <v>39</v>
      </c>
      <c r="E241" s="31" t="s">
        <v>401</v>
      </c>
      <c r="F241" s="25">
        <f t="shared" si="289"/>
        <v>1878504049</v>
      </c>
      <c r="G241" s="25">
        <f t="shared" si="289"/>
        <v>0</v>
      </c>
      <c r="H241" s="25">
        <f t="shared" si="289"/>
        <v>0</v>
      </c>
      <c r="I241" s="25">
        <f t="shared" si="289"/>
        <v>0</v>
      </c>
      <c r="J241" s="25">
        <f t="shared" si="289"/>
        <v>0</v>
      </c>
      <c r="K241" s="25">
        <f t="shared" si="289"/>
        <v>0</v>
      </c>
      <c r="L241" s="25">
        <f t="shared" si="250"/>
        <v>0</v>
      </c>
      <c r="M241" s="25">
        <f t="shared" si="289"/>
        <v>1878504049</v>
      </c>
      <c r="N241" s="33">
        <f t="shared" si="280"/>
        <v>2.2649275570642754E-4</v>
      </c>
      <c r="O241" s="25">
        <f t="shared" si="289"/>
        <v>0</v>
      </c>
      <c r="P241" s="25">
        <f t="shared" si="289"/>
        <v>1108295413.24</v>
      </c>
      <c r="Q241" s="25">
        <f t="shared" si="289"/>
        <v>770208635.75999999</v>
      </c>
      <c r="R241" s="25">
        <f t="shared" si="289"/>
        <v>398849399.24000001</v>
      </c>
      <c r="S241" s="25">
        <f t="shared" si="289"/>
        <v>1479654649.76</v>
      </c>
      <c r="T241" s="25">
        <f t="shared" si="289"/>
        <v>709446014</v>
      </c>
      <c r="U241" s="25">
        <f t="shared" si="289"/>
        <v>0</v>
      </c>
      <c r="V241" s="25">
        <f t="shared" si="289"/>
        <v>398849399.24000001</v>
      </c>
      <c r="W241" s="25">
        <f t="shared" si="289"/>
        <v>0</v>
      </c>
      <c r="X241" s="25">
        <f t="shared" si="289"/>
        <v>0</v>
      </c>
      <c r="Y241" s="34">
        <f t="shared" si="251"/>
        <v>0.21232288503840219</v>
      </c>
      <c r="Z241" s="34">
        <f t="shared" si="252"/>
        <v>0</v>
      </c>
      <c r="AA241" s="34">
        <f t="shared" si="253"/>
        <v>0</v>
      </c>
      <c r="AB241" s="34">
        <f t="shared" si="283"/>
        <v>0</v>
      </c>
      <c r="AC241" s="35" t="s">
        <v>545</v>
      </c>
    </row>
    <row r="242" spans="1:29" ht="42" customHeight="1" x14ac:dyDescent="0.25">
      <c r="A242" s="29" t="s">
        <v>402</v>
      </c>
      <c r="B242" s="30" t="s">
        <v>38</v>
      </c>
      <c r="C242" s="30">
        <v>10</v>
      </c>
      <c r="D242" s="30" t="s">
        <v>39</v>
      </c>
      <c r="E242" s="53" t="s">
        <v>390</v>
      </c>
      <c r="F242" s="25">
        <f t="shared" si="289"/>
        <v>1878504049</v>
      </c>
      <c r="G242" s="25">
        <f t="shared" si="289"/>
        <v>0</v>
      </c>
      <c r="H242" s="25">
        <f t="shared" si="289"/>
        <v>0</v>
      </c>
      <c r="I242" s="25">
        <f t="shared" si="289"/>
        <v>0</v>
      </c>
      <c r="J242" s="25">
        <f t="shared" si="289"/>
        <v>0</v>
      </c>
      <c r="K242" s="25">
        <f t="shared" si="289"/>
        <v>0</v>
      </c>
      <c r="L242" s="25">
        <f t="shared" si="250"/>
        <v>0</v>
      </c>
      <c r="M242" s="25">
        <f t="shared" si="289"/>
        <v>1878504049</v>
      </c>
      <c r="N242" s="33">
        <f t="shared" si="280"/>
        <v>2.2649275570642754E-4</v>
      </c>
      <c r="O242" s="25">
        <f t="shared" si="289"/>
        <v>0</v>
      </c>
      <c r="P242" s="25">
        <f t="shared" si="289"/>
        <v>1108295413.24</v>
      </c>
      <c r="Q242" s="25">
        <f t="shared" si="289"/>
        <v>770208635.75999999</v>
      </c>
      <c r="R242" s="25">
        <f t="shared" si="289"/>
        <v>398849399.24000001</v>
      </c>
      <c r="S242" s="25">
        <f t="shared" si="289"/>
        <v>1479654649.76</v>
      </c>
      <c r="T242" s="25">
        <f t="shared" si="289"/>
        <v>709446014</v>
      </c>
      <c r="U242" s="25">
        <f t="shared" si="289"/>
        <v>0</v>
      </c>
      <c r="V242" s="25">
        <f t="shared" si="289"/>
        <v>398849399.24000001</v>
      </c>
      <c r="W242" s="25">
        <f t="shared" si="289"/>
        <v>0</v>
      </c>
      <c r="X242" s="25">
        <f t="shared" si="289"/>
        <v>0</v>
      </c>
      <c r="Y242" s="34">
        <f t="shared" si="251"/>
        <v>0.21232288503840219</v>
      </c>
      <c r="Z242" s="34">
        <f t="shared" si="252"/>
        <v>0</v>
      </c>
      <c r="AA242" s="34">
        <f t="shared" si="253"/>
        <v>0</v>
      </c>
      <c r="AB242" s="34">
        <f t="shared" si="283"/>
        <v>0</v>
      </c>
      <c r="AC242" s="35" t="s">
        <v>545</v>
      </c>
    </row>
    <row r="243" spans="1:29" ht="42" customHeight="1" x14ac:dyDescent="0.25">
      <c r="A243" s="36" t="s">
        <v>403</v>
      </c>
      <c r="B243" s="37" t="s">
        <v>38</v>
      </c>
      <c r="C243" s="37">
        <v>10</v>
      </c>
      <c r="D243" s="37" t="s">
        <v>39</v>
      </c>
      <c r="E243" s="38" t="s">
        <v>251</v>
      </c>
      <c r="F243" s="39">
        <v>1878504049</v>
      </c>
      <c r="G243" s="39">
        <v>0</v>
      </c>
      <c r="H243" s="39">
        <v>0</v>
      </c>
      <c r="I243" s="39">
        <v>0</v>
      </c>
      <c r="J243" s="39">
        <v>0</v>
      </c>
      <c r="K243" s="39">
        <v>0</v>
      </c>
      <c r="L243" s="39">
        <f t="shared" si="250"/>
        <v>0</v>
      </c>
      <c r="M243" s="40">
        <f t="shared" ref="M243" si="290">+F243+L243</f>
        <v>1878504049</v>
      </c>
      <c r="N243" s="41">
        <f t="shared" si="280"/>
        <v>2.2649275570642754E-4</v>
      </c>
      <c r="O243" s="39">
        <v>0</v>
      </c>
      <c r="P243" s="39">
        <v>1108295413.24</v>
      </c>
      <c r="Q243" s="39">
        <f>M243-P243</f>
        <v>770208635.75999999</v>
      </c>
      <c r="R243" s="39">
        <v>398849399.24000001</v>
      </c>
      <c r="S243" s="39">
        <f>+M243-R243</f>
        <v>1479654649.76</v>
      </c>
      <c r="T243" s="39">
        <f>P243-R243</f>
        <v>709446014</v>
      </c>
      <c r="U243" s="39">
        <v>0</v>
      </c>
      <c r="V243" s="39">
        <f>+R243-U243</f>
        <v>398849399.24000001</v>
      </c>
      <c r="W243" s="39">
        <v>0</v>
      </c>
      <c r="X243" s="42">
        <f>+U243-W243</f>
        <v>0</v>
      </c>
      <c r="Y243" s="43">
        <f t="shared" si="251"/>
        <v>0.21232288503840219</v>
      </c>
      <c r="Z243" s="43">
        <f t="shared" si="252"/>
        <v>0</v>
      </c>
      <c r="AA243" s="43">
        <f t="shared" si="253"/>
        <v>0</v>
      </c>
      <c r="AB243" s="43">
        <f t="shared" si="283"/>
        <v>0</v>
      </c>
      <c r="AC243" s="44" t="s">
        <v>545</v>
      </c>
    </row>
    <row r="244" spans="1:29" s="2" customFormat="1" ht="63.75" customHeight="1" x14ac:dyDescent="0.25">
      <c r="A244" s="29" t="s">
        <v>404</v>
      </c>
      <c r="B244" s="30" t="s">
        <v>38</v>
      </c>
      <c r="C244" s="30">
        <v>10</v>
      </c>
      <c r="D244" s="30" t="s">
        <v>39</v>
      </c>
      <c r="E244" s="31" t="s">
        <v>405</v>
      </c>
      <c r="F244" s="25">
        <f t="shared" ref="F244:U246" si="291">+F245</f>
        <v>1400000000</v>
      </c>
      <c r="G244" s="25">
        <f t="shared" si="291"/>
        <v>0</v>
      </c>
      <c r="H244" s="25">
        <f t="shared" si="291"/>
        <v>0</v>
      </c>
      <c r="I244" s="25">
        <f t="shared" si="291"/>
        <v>0</v>
      </c>
      <c r="J244" s="25">
        <f t="shared" si="291"/>
        <v>0</v>
      </c>
      <c r="K244" s="25">
        <f t="shared" si="291"/>
        <v>0</v>
      </c>
      <c r="L244" s="25">
        <f t="shared" si="250"/>
        <v>0</v>
      </c>
      <c r="M244" s="25">
        <f t="shared" si="291"/>
        <v>1400000000</v>
      </c>
      <c r="N244" s="33">
        <f t="shared" si="280"/>
        <v>1.6879913469326709E-4</v>
      </c>
      <c r="O244" s="25">
        <f t="shared" si="291"/>
        <v>0</v>
      </c>
      <c r="P244" s="25">
        <f t="shared" si="291"/>
        <v>0</v>
      </c>
      <c r="Q244" s="25">
        <f t="shared" si="291"/>
        <v>1400000000</v>
      </c>
      <c r="R244" s="25">
        <f t="shared" si="291"/>
        <v>0</v>
      </c>
      <c r="S244" s="25">
        <f t="shared" si="291"/>
        <v>1400000000</v>
      </c>
      <c r="T244" s="25">
        <f t="shared" si="291"/>
        <v>0</v>
      </c>
      <c r="U244" s="25">
        <f t="shared" si="291"/>
        <v>0</v>
      </c>
      <c r="V244" s="25">
        <f t="shared" ref="V244:X246" si="292">+V245</f>
        <v>0</v>
      </c>
      <c r="W244" s="25">
        <f t="shared" si="292"/>
        <v>0</v>
      </c>
      <c r="X244" s="25">
        <f t="shared" si="292"/>
        <v>0</v>
      </c>
      <c r="Y244" s="34">
        <f t="shared" si="251"/>
        <v>0</v>
      </c>
      <c r="Z244" s="34">
        <f t="shared" si="252"/>
        <v>0</v>
      </c>
      <c r="AA244" s="34">
        <f t="shared" si="253"/>
        <v>0</v>
      </c>
      <c r="AB244" s="34" t="s">
        <v>545</v>
      </c>
      <c r="AC244" s="35" t="s">
        <v>545</v>
      </c>
    </row>
    <row r="245" spans="1:29" s="2" customFormat="1" ht="60" customHeight="1" x14ac:dyDescent="0.25">
      <c r="A245" s="29" t="s">
        <v>406</v>
      </c>
      <c r="B245" s="30" t="s">
        <v>38</v>
      </c>
      <c r="C245" s="30">
        <v>10</v>
      </c>
      <c r="D245" s="30" t="s">
        <v>39</v>
      </c>
      <c r="E245" s="31" t="s">
        <v>401</v>
      </c>
      <c r="F245" s="25">
        <f t="shared" si="291"/>
        <v>1400000000</v>
      </c>
      <c r="G245" s="25">
        <f t="shared" si="291"/>
        <v>0</v>
      </c>
      <c r="H245" s="25">
        <f t="shared" si="291"/>
        <v>0</v>
      </c>
      <c r="I245" s="25">
        <f t="shared" si="291"/>
        <v>0</v>
      </c>
      <c r="J245" s="25">
        <f t="shared" si="291"/>
        <v>0</v>
      </c>
      <c r="K245" s="25">
        <f t="shared" si="291"/>
        <v>0</v>
      </c>
      <c r="L245" s="25">
        <f t="shared" si="250"/>
        <v>0</v>
      </c>
      <c r="M245" s="25">
        <f t="shared" si="291"/>
        <v>1400000000</v>
      </c>
      <c r="N245" s="33">
        <f t="shared" si="280"/>
        <v>1.6879913469326709E-4</v>
      </c>
      <c r="O245" s="25">
        <f t="shared" si="291"/>
        <v>0</v>
      </c>
      <c r="P245" s="25">
        <f t="shared" si="291"/>
        <v>0</v>
      </c>
      <c r="Q245" s="25">
        <f t="shared" si="291"/>
        <v>1400000000</v>
      </c>
      <c r="R245" s="25">
        <f t="shared" si="291"/>
        <v>0</v>
      </c>
      <c r="S245" s="25">
        <f t="shared" si="291"/>
        <v>1400000000</v>
      </c>
      <c r="T245" s="25">
        <f t="shared" si="291"/>
        <v>0</v>
      </c>
      <c r="U245" s="25">
        <f t="shared" si="291"/>
        <v>0</v>
      </c>
      <c r="V245" s="25">
        <f t="shared" si="292"/>
        <v>0</v>
      </c>
      <c r="W245" s="25">
        <f t="shared" si="292"/>
        <v>0</v>
      </c>
      <c r="X245" s="25">
        <f t="shared" si="292"/>
        <v>0</v>
      </c>
      <c r="Y245" s="34">
        <f t="shared" si="251"/>
        <v>0</v>
      </c>
      <c r="Z245" s="34">
        <f t="shared" si="252"/>
        <v>0</v>
      </c>
      <c r="AA245" s="34">
        <f t="shared" si="253"/>
        <v>0</v>
      </c>
      <c r="AB245" s="34" t="s">
        <v>545</v>
      </c>
      <c r="AC245" s="35" t="s">
        <v>545</v>
      </c>
    </row>
    <row r="246" spans="1:29" ht="42" customHeight="1" x14ac:dyDescent="0.25">
      <c r="A246" s="29" t="s">
        <v>407</v>
      </c>
      <c r="B246" s="30" t="s">
        <v>38</v>
      </c>
      <c r="C246" s="30">
        <v>10</v>
      </c>
      <c r="D246" s="30" t="s">
        <v>39</v>
      </c>
      <c r="E246" s="53" t="s">
        <v>390</v>
      </c>
      <c r="F246" s="25">
        <f t="shared" si="291"/>
        <v>1400000000</v>
      </c>
      <c r="G246" s="25">
        <f t="shared" si="291"/>
        <v>0</v>
      </c>
      <c r="H246" s="25">
        <f t="shared" si="291"/>
        <v>0</v>
      </c>
      <c r="I246" s="25">
        <f t="shared" si="291"/>
        <v>0</v>
      </c>
      <c r="J246" s="25">
        <f t="shared" si="291"/>
        <v>0</v>
      </c>
      <c r="K246" s="25">
        <f t="shared" si="291"/>
        <v>0</v>
      </c>
      <c r="L246" s="25">
        <f t="shared" si="250"/>
        <v>0</v>
      </c>
      <c r="M246" s="25">
        <f t="shared" si="291"/>
        <v>1400000000</v>
      </c>
      <c r="N246" s="33">
        <f t="shared" si="280"/>
        <v>1.6879913469326709E-4</v>
      </c>
      <c r="O246" s="25">
        <f t="shared" si="291"/>
        <v>0</v>
      </c>
      <c r="P246" s="25">
        <f t="shared" si="291"/>
        <v>0</v>
      </c>
      <c r="Q246" s="25">
        <f t="shared" si="291"/>
        <v>1400000000</v>
      </c>
      <c r="R246" s="25">
        <f t="shared" si="291"/>
        <v>0</v>
      </c>
      <c r="S246" s="25">
        <f t="shared" si="291"/>
        <v>1400000000</v>
      </c>
      <c r="T246" s="25">
        <f t="shared" si="291"/>
        <v>0</v>
      </c>
      <c r="U246" s="25">
        <f t="shared" si="291"/>
        <v>0</v>
      </c>
      <c r="V246" s="25">
        <f t="shared" si="292"/>
        <v>0</v>
      </c>
      <c r="W246" s="25">
        <f t="shared" si="292"/>
        <v>0</v>
      </c>
      <c r="X246" s="25">
        <f t="shared" si="292"/>
        <v>0</v>
      </c>
      <c r="Y246" s="34">
        <f t="shared" si="251"/>
        <v>0</v>
      </c>
      <c r="Z246" s="34">
        <f t="shared" si="252"/>
        <v>0</v>
      </c>
      <c r="AA246" s="34">
        <f t="shared" si="253"/>
        <v>0</v>
      </c>
      <c r="AB246" s="34" t="s">
        <v>545</v>
      </c>
      <c r="AC246" s="35" t="s">
        <v>545</v>
      </c>
    </row>
    <row r="247" spans="1:29" ht="42" customHeight="1" x14ac:dyDescent="0.25">
      <c r="A247" s="36" t="s">
        <v>408</v>
      </c>
      <c r="B247" s="37" t="s">
        <v>38</v>
      </c>
      <c r="C247" s="37">
        <v>10</v>
      </c>
      <c r="D247" s="37" t="s">
        <v>39</v>
      </c>
      <c r="E247" s="38" t="s">
        <v>251</v>
      </c>
      <c r="F247" s="39">
        <v>1400000000</v>
      </c>
      <c r="G247" s="39">
        <v>0</v>
      </c>
      <c r="H247" s="39">
        <v>0</v>
      </c>
      <c r="I247" s="39">
        <v>0</v>
      </c>
      <c r="J247" s="39">
        <v>0</v>
      </c>
      <c r="K247" s="39">
        <v>0</v>
      </c>
      <c r="L247" s="39">
        <f t="shared" si="250"/>
        <v>0</v>
      </c>
      <c r="M247" s="40">
        <f t="shared" ref="M247" si="293">+F247+L247</f>
        <v>1400000000</v>
      </c>
      <c r="N247" s="41">
        <f t="shared" si="280"/>
        <v>1.6879913469326709E-4</v>
      </c>
      <c r="O247" s="39">
        <v>0</v>
      </c>
      <c r="P247" s="39">
        <v>0</v>
      </c>
      <c r="Q247" s="39">
        <f>M247-P247</f>
        <v>1400000000</v>
      </c>
      <c r="R247" s="39">
        <v>0</v>
      </c>
      <c r="S247" s="39">
        <f>+M247-R247</f>
        <v>1400000000</v>
      </c>
      <c r="T247" s="39">
        <f>P247-R247</f>
        <v>0</v>
      </c>
      <c r="U247" s="39">
        <v>0</v>
      </c>
      <c r="V247" s="39">
        <f>+R247-U247</f>
        <v>0</v>
      </c>
      <c r="W247" s="39">
        <v>0</v>
      </c>
      <c r="X247" s="42">
        <f>+U247-W247</f>
        <v>0</v>
      </c>
      <c r="Y247" s="43">
        <f t="shared" si="251"/>
        <v>0</v>
      </c>
      <c r="Z247" s="43">
        <f t="shared" si="252"/>
        <v>0</v>
      </c>
      <c r="AA247" s="43">
        <f t="shared" si="253"/>
        <v>0</v>
      </c>
      <c r="AB247" s="43" t="s">
        <v>545</v>
      </c>
      <c r="AC247" s="44" t="s">
        <v>545</v>
      </c>
    </row>
    <row r="248" spans="1:29" s="2" customFormat="1" ht="29.25" customHeight="1" x14ac:dyDescent="0.25">
      <c r="A248" s="266" t="s">
        <v>409</v>
      </c>
      <c r="B248" s="30" t="s">
        <v>38</v>
      </c>
      <c r="C248" s="30">
        <v>10</v>
      </c>
      <c r="D248" s="270" t="s">
        <v>39</v>
      </c>
      <c r="E248" s="272" t="s">
        <v>410</v>
      </c>
      <c r="F248" s="25">
        <f>+F250</f>
        <v>6568192616</v>
      </c>
      <c r="G248" s="25">
        <f t="shared" ref="G248:K249" si="294">+G250</f>
        <v>0</v>
      </c>
      <c r="H248" s="25">
        <f t="shared" si="294"/>
        <v>0</v>
      </c>
      <c r="I248" s="25">
        <f t="shared" si="294"/>
        <v>0</v>
      </c>
      <c r="J248" s="25">
        <f t="shared" si="294"/>
        <v>0</v>
      </c>
      <c r="K248" s="25">
        <f t="shared" si="294"/>
        <v>0</v>
      </c>
      <c r="L248" s="25">
        <f t="shared" si="250"/>
        <v>0</v>
      </c>
      <c r="M248" s="25">
        <f t="shared" ref="M248:M249" si="295">+M250</f>
        <v>6568192616</v>
      </c>
      <c r="N248" s="33">
        <f t="shared" si="280"/>
        <v>7.9193230719964731E-4</v>
      </c>
      <c r="O248" s="25">
        <f t="shared" ref="O248:X249" si="296">+O250</f>
        <v>0</v>
      </c>
      <c r="P248" s="25">
        <f t="shared" si="296"/>
        <v>1050985231.24</v>
      </c>
      <c r="Q248" s="25">
        <f t="shared" si="296"/>
        <v>5517207384.7600002</v>
      </c>
      <c r="R248" s="25">
        <f t="shared" si="296"/>
        <v>243676803.24000001</v>
      </c>
      <c r="S248" s="25">
        <f t="shared" si="296"/>
        <v>6324515812.7600002</v>
      </c>
      <c r="T248" s="25">
        <f t="shared" si="296"/>
        <v>807308428</v>
      </c>
      <c r="U248" s="25">
        <f t="shared" si="296"/>
        <v>0</v>
      </c>
      <c r="V248" s="25">
        <f t="shared" si="296"/>
        <v>243676803.24000001</v>
      </c>
      <c r="W248" s="25">
        <f t="shared" si="296"/>
        <v>0</v>
      </c>
      <c r="X248" s="25">
        <f t="shared" si="296"/>
        <v>0</v>
      </c>
      <c r="Y248" s="34">
        <f t="shared" si="251"/>
        <v>3.7099521510134716E-2</v>
      </c>
      <c r="Z248" s="34">
        <f t="shared" si="252"/>
        <v>0</v>
      </c>
      <c r="AA248" s="34">
        <f t="shared" si="253"/>
        <v>0</v>
      </c>
      <c r="AB248" s="34">
        <f t="shared" ref="AB248:AB255" si="297">+U248/R248</f>
        <v>0</v>
      </c>
      <c r="AC248" s="35" t="s">
        <v>545</v>
      </c>
    </row>
    <row r="249" spans="1:29" s="107" customFormat="1" ht="29.25" customHeight="1" x14ac:dyDescent="0.25">
      <c r="A249" s="267"/>
      <c r="B249" s="52" t="s">
        <v>41</v>
      </c>
      <c r="C249" s="52">
        <v>20</v>
      </c>
      <c r="D249" s="271"/>
      <c r="E249" s="273"/>
      <c r="F249" s="54">
        <f t="shared" ref="F249" si="298">+F251</f>
        <v>121330438170</v>
      </c>
      <c r="G249" s="54">
        <f t="shared" si="294"/>
        <v>0</v>
      </c>
      <c r="H249" s="54">
        <f t="shared" si="294"/>
        <v>0</v>
      </c>
      <c r="I249" s="54">
        <f t="shared" si="294"/>
        <v>0</v>
      </c>
      <c r="J249" s="54">
        <f t="shared" si="294"/>
        <v>0</v>
      </c>
      <c r="K249" s="54">
        <f t="shared" si="294"/>
        <v>0</v>
      </c>
      <c r="L249" s="25">
        <f t="shared" si="250"/>
        <v>0</v>
      </c>
      <c r="M249" s="54">
        <f t="shared" si="295"/>
        <v>121330438170</v>
      </c>
      <c r="N249" s="106">
        <f t="shared" si="280"/>
        <v>1.4628909267893531E-2</v>
      </c>
      <c r="O249" s="54">
        <f t="shared" si="296"/>
        <v>0</v>
      </c>
      <c r="P249" s="54">
        <f t="shared" si="296"/>
        <v>17419512339</v>
      </c>
      <c r="Q249" s="54">
        <f t="shared" si="296"/>
        <v>103910925831</v>
      </c>
      <c r="R249" s="54">
        <f t="shared" si="296"/>
        <v>17419512339</v>
      </c>
      <c r="S249" s="54">
        <f t="shared" si="296"/>
        <v>103910925831</v>
      </c>
      <c r="T249" s="54">
        <f t="shared" si="296"/>
        <v>0</v>
      </c>
      <c r="U249" s="54">
        <f t="shared" si="296"/>
        <v>0</v>
      </c>
      <c r="V249" s="54">
        <f t="shared" si="296"/>
        <v>17419512339</v>
      </c>
      <c r="W249" s="54">
        <f t="shared" si="296"/>
        <v>0</v>
      </c>
      <c r="X249" s="54">
        <f t="shared" si="296"/>
        <v>0</v>
      </c>
      <c r="Y249" s="34">
        <f t="shared" si="251"/>
        <v>0.14357083516498109</v>
      </c>
      <c r="Z249" s="34">
        <f t="shared" si="252"/>
        <v>0</v>
      </c>
      <c r="AA249" s="34">
        <f t="shared" si="253"/>
        <v>0</v>
      </c>
      <c r="AB249" s="34">
        <f t="shared" si="297"/>
        <v>0</v>
      </c>
      <c r="AC249" s="35" t="s">
        <v>545</v>
      </c>
    </row>
    <row r="250" spans="1:29" ht="30" customHeight="1" x14ac:dyDescent="0.25">
      <c r="A250" s="266" t="s">
        <v>411</v>
      </c>
      <c r="B250" s="30" t="s">
        <v>38</v>
      </c>
      <c r="C250" s="30">
        <v>10</v>
      </c>
      <c r="D250" s="270" t="s">
        <v>39</v>
      </c>
      <c r="E250" s="272" t="s">
        <v>243</v>
      </c>
      <c r="F250" s="25">
        <f>+F252+F262</f>
        <v>6568192616</v>
      </c>
      <c r="G250" s="25">
        <f t="shared" ref="G250:K250" si="299">+G252+G262</f>
        <v>0</v>
      </c>
      <c r="H250" s="25">
        <f t="shared" si="299"/>
        <v>0</v>
      </c>
      <c r="I250" s="25">
        <f t="shared" si="299"/>
        <v>0</v>
      </c>
      <c r="J250" s="25">
        <f t="shared" si="299"/>
        <v>0</v>
      </c>
      <c r="K250" s="25">
        <f t="shared" si="299"/>
        <v>0</v>
      </c>
      <c r="L250" s="25">
        <f t="shared" si="250"/>
        <v>0</v>
      </c>
      <c r="M250" s="25">
        <f t="shared" ref="M250" si="300">+M252+M262</f>
        <v>6568192616</v>
      </c>
      <c r="N250" s="64">
        <f t="shared" si="280"/>
        <v>7.9193230719964731E-4</v>
      </c>
      <c r="O250" s="25">
        <f t="shared" ref="O250:X250" si="301">+O252+O262</f>
        <v>0</v>
      </c>
      <c r="P250" s="25">
        <f t="shared" si="301"/>
        <v>1050985231.24</v>
      </c>
      <c r="Q250" s="25">
        <f t="shared" si="301"/>
        <v>5517207384.7600002</v>
      </c>
      <c r="R250" s="25">
        <f t="shared" si="301"/>
        <v>243676803.24000001</v>
      </c>
      <c r="S250" s="25">
        <f t="shared" si="301"/>
        <v>6324515812.7600002</v>
      </c>
      <c r="T250" s="25">
        <f t="shared" si="301"/>
        <v>807308428</v>
      </c>
      <c r="U250" s="25">
        <f t="shared" si="301"/>
        <v>0</v>
      </c>
      <c r="V250" s="25">
        <f t="shared" si="301"/>
        <v>243676803.24000001</v>
      </c>
      <c r="W250" s="25">
        <f t="shared" si="301"/>
        <v>0</v>
      </c>
      <c r="X250" s="25">
        <f t="shared" si="301"/>
        <v>0</v>
      </c>
      <c r="Y250" s="34">
        <f t="shared" si="251"/>
        <v>3.7099521510134716E-2</v>
      </c>
      <c r="Z250" s="34">
        <f t="shared" si="252"/>
        <v>0</v>
      </c>
      <c r="AA250" s="34">
        <f t="shared" si="253"/>
        <v>0</v>
      </c>
      <c r="AB250" s="34">
        <f t="shared" si="297"/>
        <v>0</v>
      </c>
      <c r="AC250" s="35" t="s">
        <v>545</v>
      </c>
    </row>
    <row r="251" spans="1:29" ht="30" customHeight="1" x14ac:dyDescent="0.25">
      <c r="A251" s="267"/>
      <c r="B251" s="30" t="s">
        <v>41</v>
      </c>
      <c r="C251" s="30">
        <v>20</v>
      </c>
      <c r="D251" s="271"/>
      <c r="E251" s="273"/>
      <c r="F251" s="25">
        <f>+F253</f>
        <v>121330438170</v>
      </c>
      <c r="G251" s="25">
        <f t="shared" ref="G251:K254" si="302">+G253</f>
        <v>0</v>
      </c>
      <c r="H251" s="25">
        <f t="shared" si="302"/>
        <v>0</v>
      </c>
      <c r="I251" s="25">
        <f t="shared" si="302"/>
        <v>0</v>
      </c>
      <c r="J251" s="25">
        <f t="shared" si="302"/>
        <v>0</v>
      </c>
      <c r="K251" s="25">
        <f t="shared" si="302"/>
        <v>0</v>
      </c>
      <c r="L251" s="25">
        <f t="shared" si="250"/>
        <v>0</v>
      </c>
      <c r="M251" s="25">
        <f>+M253</f>
        <v>121330438170</v>
      </c>
      <c r="N251" s="64">
        <f t="shared" si="280"/>
        <v>1.4628909267893531E-2</v>
      </c>
      <c r="O251" s="25">
        <f t="shared" ref="O251:X254" si="303">+O253</f>
        <v>0</v>
      </c>
      <c r="P251" s="25">
        <f t="shared" si="303"/>
        <v>17419512339</v>
      </c>
      <c r="Q251" s="25">
        <f t="shared" si="303"/>
        <v>103910925831</v>
      </c>
      <c r="R251" s="25">
        <f t="shared" si="303"/>
        <v>17419512339</v>
      </c>
      <c r="S251" s="25">
        <f t="shared" si="303"/>
        <v>103910925831</v>
      </c>
      <c r="T251" s="25">
        <f t="shared" si="303"/>
        <v>0</v>
      </c>
      <c r="U251" s="25">
        <f t="shared" si="303"/>
        <v>0</v>
      </c>
      <c r="V251" s="25">
        <f t="shared" si="303"/>
        <v>17419512339</v>
      </c>
      <c r="W251" s="25">
        <f t="shared" si="303"/>
        <v>0</v>
      </c>
      <c r="X251" s="25">
        <f t="shared" si="303"/>
        <v>0</v>
      </c>
      <c r="Y251" s="34">
        <f t="shared" si="251"/>
        <v>0.14357083516498109</v>
      </c>
      <c r="Z251" s="34">
        <f t="shared" si="252"/>
        <v>0</v>
      </c>
      <c r="AA251" s="34">
        <f t="shared" si="253"/>
        <v>0</v>
      </c>
      <c r="AB251" s="34">
        <f t="shared" si="297"/>
        <v>0</v>
      </c>
      <c r="AC251" s="35" t="s">
        <v>545</v>
      </c>
    </row>
    <row r="252" spans="1:29" ht="37.5" customHeight="1" x14ac:dyDescent="0.25">
      <c r="A252" s="266" t="s">
        <v>412</v>
      </c>
      <c r="B252" s="30" t="s">
        <v>38</v>
      </c>
      <c r="C252" s="30">
        <v>10</v>
      </c>
      <c r="D252" s="270" t="s">
        <v>39</v>
      </c>
      <c r="E252" s="272" t="s">
        <v>413</v>
      </c>
      <c r="F252" s="25">
        <f>+F254</f>
        <v>4448192616</v>
      </c>
      <c r="G252" s="25">
        <f t="shared" si="302"/>
        <v>0</v>
      </c>
      <c r="H252" s="25">
        <f t="shared" si="302"/>
        <v>0</v>
      </c>
      <c r="I252" s="25">
        <f t="shared" si="302"/>
        <v>0</v>
      </c>
      <c r="J252" s="25">
        <f t="shared" si="302"/>
        <v>0</v>
      </c>
      <c r="K252" s="25">
        <f t="shared" si="302"/>
        <v>0</v>
      </c>
      <c r="L252" s="25">
        <f t="shared" si="250"/>
        <v>0</v>
      </c>
      <c r="M252" s="25">
        <f>+M254</f>
        <v>4448192616</v>
      </c>
      <c r="N252" s="33">
        <f t="shared" si="280"/>
        <v>5.3632218894984285E-4</v>
      </c>
      <c r="O252" s="25">
        <f t="shared" si="303"/>
        <v>0</v>
      </c>
      <c r="P252" s="25">
        <f t="shared" si="303"/>
        <v>0</v>
      </c>
      <c r="Q252" s="25">
        <f t="shared" si="303"/>
        <v>4448192616</v>
      </c>
      <c r="R252" s="25">
        <f t="shared" si="303"/>
        <v>0</v>
      </c>
      <c r="S252" s="25">
        <f t="shared" si="303"/>
        <v>4448192616</v>
      </c>
      <c r="T252" s="25">
        <f t="shared" si="303"/>
        <v>0</v>
      </c>
      <c r="U252" s="25">
        <f t="shared" si="303"/>
        <v>0</v>
      </c>
      <c r="V252" s="25">
        <f t="shared" si="303"/>
        <v>0</v>
      </c>
      <c r="W252" s="25">
        <f t="shared" si="303"/>
        <v>0</v>
      </c>
      <c r="X252" s="25">
        <f t="shared" si="303"/>
        <v>0</v>
      </c>
      <c r="Y252" s="34">
        <f t="shared" si="251"/>
        <v>0</v>
      </c>
      <c r="Z252" s="34">
        <f t="shared" si="252"/>
        <v>0</v>
      </c>
      <c r="AA252" s="34">
        <f t="shared" si="253"/>
        <v>0</v>
      </c>
      <c r="AB252" s="34" t="s">
        <v>545</v>
      </c>
      <c r="AC252" s="35" t="s">
        <v>545</v>
      </c>
    </row>
    <row r="253" spans="1:29" ht="37.5" customHeight="1" x14ac:dyDescent="0.25">
      <c r="A253" s="267"/>
      <c r="B253" s="30" t="s">
        <v>41</v>
      </c>
      <c r="C253" s="30">
        <v>20</v>
      </c>
      <c r="D253" s="271"/>
      <c r="E253" s="273"/>
      <c r="F253" s="25">
        <f>+F255</f>
        <v>121330438170</v>
      </c>
      <c r="G253" s="25">
        <f t="shared" si="302"/>
        <v>0</v>
      </c>
      <c r="H253" s="25">
        <f t="shared" si="302"/>
        <v>0</v>
      </c>
      <c r="I253" s="25">
        <f t="shared" si="302"/>
        <v>0</v>
      </c>
      <c r="J253" s="25">
        <f t="shared" si="302"/>
        <v>0</v>
      </c>
      <c r="K253" s="25">
        <f t="shared" si="302"/>
        <v>0</v>
      </c>
      <c r="L253" s="25">
        <f t="shared" si="250"/>
        <v>0</v>
      </c>
      <c r="M253" s="25">
        <f>+M255</f>
        <v>121330438170</v>
      </c>
      <c r="N253" s="64">
        <f t="shared" si="280"/>
        <v>1.4628909267893531E-2</v>
      </c>
      <c r="O253" s="25">
        <f t="shared" si="303"/>
        <v>0</v>
      </c>
      <c r="P253" s="25">
        <f t="shared" si="303"/>
        <v>17419512339</v>
      </c>
      <c r="Q253" s="25">
        <f t="shared" si="303"/>
        <v>103910925831</v>
      </c>
      <c r="R253" s="25">
        <f t="shared" si="303"/>
        <v>17419512339</v>
      </c>
      <c r="S253" s="25">
        <f t="shared" si="303"/>
        <v>103910925831</v>
      </c>
      <c r="T253" s="25">
        <f t="shared" si="303"/>
        <v>0</v>
      </c>
      <c r="U253" s="25">
        <f t="shared" si="303"/>
        <v>0</v>
      </c>
      <c r="V253" s="25">
        <f t="shared" si="303"/>
        <v>17419512339</v>
      </c>
      <c r="W253" s="25">
        <f t="shared" si="303"/>
        <v>0</v>
      </c>
      <c r="X253" s="25">
        <f t="shared" si="303"/>
        <v>0</v>
      </c>
      <c r="Y253" s="34">
        <f t="shared" si="251"/>
        <v>0.14357083516498109</v>
      </c>
      <c r="Z253" s="34">
        <f t="shared" si="252"/>
        <v>0</v>
      </c>
      <c r="AA253" s="34">
        <f t="shared" si="253"/>
        <v>0</v>
      </c>
      <c r="AB253" s="34">
        <f t="shared" si="297"/>
        <v>0</v>
      </c>
      <c r="AC253" s="35" t="s">
        <v>545</v>
      </c>
    </row>
    <row r="254" spans="1:29" ht="56.25" customHeight="1" x14ac:dyDescent="0.25">
      <c r="A254" s="266" t="s">
        <v>414</v>
      </c>
      <c r="B254" s="30" t="s">
        <v>38</v>
      </c>
      <c r="C254" s="30">
        <v>10</v>
      </c>
      <c r="D254" s="270" t="s">
        <v>39</v>
      </c>
      <c r="E254" s="272" t="s">
        <v>415</v>
      </c>
      <c r="F254" s="25">
        <f>+F256</f>
        <v>4448192616</v>
      </c>
      <c r="G254" s="25">
        <f t="shared" si="302"/>
        <v>0</v>
      </c>
      <c r="H254" s="25">
        <f t="shared" si="302"/>
        <v>0</v>
      </c>
      <c r="I254" s="25">
        <f t="shared" si="302"/>
        <v>0</v>
      </c>
      <c r="J254" s="25">
        <f t="shared" si="302"/>
        <v>0</v>
      </c>
      <c r="K254" s="25">
        <f t="shared" si="302"/>
        <v>0</v>
      </c>
      <c r="L254" s="25">
        <f t="shared" si="250"/>
        <v>0</v>
      </c>
      <c r="M254" s="25">
        <f>+M256</f>
        <v>4448192616</v>
      </c>
      <c r="N254" s="33">
        <f t="shared" si="280"/>
        <v>5.3632218894984285E-4</v>
      </c>
      <c r="O254" s="25">
        <f t="shared" si="303"/>
        <v>0</v>
      </c>
      <c r="P254" s="25">
        <f t="shared" si="303"/>
        <v>0</v>
      </c>
      <c r="Q254" s="25">
        <f t="shared" si="303"/>
        <v>4448192616</v>
      </c>
      <c r="R254" s="25">
        <f t="shared" si="303"/>
        <v>0</v>
      </c>
      <c r="S254" s="25">
        <f t="shared" si="303"/>
        <v>4448192616</v>
      </c>
      <c r="T254" s="25">
        <f t="shared" si="303"/>
        <v>0</v>
      </c>
      <c r="U254" s="25">
        <f t="shared" si="303"/>
        <v>0</v>
      </c>
      <c r="V254" s="25">
        <f t="shared" si="303"/>
        <v>0</v>
      </c>
      <c r="W254" s="25">
        <f t="shared" si="303"/>
        <v>0</v>
      </c>
      <c r="X254" s="25">
        <f t="shared" si="303"/>
        <v>0</v>
      </c>
      <c r="Y254" s="34">
        <f t="shared" si="251"/>
        <v>0</v>
      </c>
      <c r="Z254" s="34">
        <f t="shared" si="252"/>
        <v>0</v>
      </c>
      <c r="AA254" s="34">
        <f t="shared" si="253"/>
        <v>0</v>
      </c>
      <c r="AB254" s="34" t="s">
        <v>545</v>
      </c>
      <c r="AC254" s="35" t="s">
        <v>545</v>
      </c>
    </row>
    <row r="255" spans="1:29" ht="57" customHeight="1" x14ac:dyDescent="0.25">
      <c r="A255" s="267"/>
      <c r="B255" s="30" t="s">
        <v>41</v>
      </c>
      <c r="C255" s="30">
        <v>20</v>
      </c>
      <c r="D255" s="271"/>
      <c r="E255" s="273"/>
      <c r="F255" s="25">
        <f>+F258+F260</f>
        <v>121330438170</v>
      </c>
      <c r="G255" s="25">
        <f t="shared" ref="G255:K255" si="304">+G258+G260</f>
        <v>0</v>
      </c>
      <c r="H255" s="25">
        <f t="shared" si="304"/>
        <v>0</v>
      </c>
      <c r="I255" s="25">
        <f t="shared" si="304"/>
        <v>0</v>
      </c>
      <c r="J255" s="25">
        <f t="shared" si="304"/>
        <v>0</v>
      </c>
      <c r="K255" s="25">
        <f t="shared" si="304"/>
        <v>0</v>
      </c>
      <c r="L255" s="25">
        <f t="shared" si="250"/>
        <v>0</v>
      </c>
      <c r="M255" s="25">
        <f>+M258+M260</f>
        <v>121330438170</v>
      </c>
      <c r="N255" s="64">
        <f t="shared" si="280"/>
        <v>1.4628909267893531E-2</v>
      </c>
      <c r="O255" s="25">
        <f t="shared" ref="O255:X255" si="305">+O258+O260</f>
        <v>0</v>
      </c>
      <c r="P255" s="25">
        <f>+P258+P260</f>
        <v>17419512339</v>
      </c>
      <c r="Q255" s="25">
        <f t="shared" si="305"/>
        <v>103910925831</v>
      </c>
      <c r="R255" s="25">
        <f t="shared" si="305"/>
        <v>17419512339</v>
      </c>
      <c r="S255" s="25">
        <f t="shared" si="305"/>
        <v>103910925831</v>
      </c>
      <c r="T255" s="25">
        <f t="shared" si="305"/>
        <v>0</v>
      </c>
      <c r="U255" s="25">
        <f t="shared" si="305"/>
        <v>0</v>
      </c>
      <c r="V255" s="25">
        <f t="shared" si="305"/>
        <v>17419512339</v>
      </c>
      <c r="W255" s="25">
        <f t="shared" si="305"/>
        <v>0</v>
      </c>
      <c r="X255" s="25">
        <f t="shared" si="305"/>
        <v>0</v>
      </c>
      <c r="Y255" s="34">
        <f t="shared" si="251"/>
        <v>0.14357083516498109</v>
      </c>
      <c r="Z255" s="34">
        <f t="shared" si="252"/>
        <v>0</v>
      </c>
      <c r="AA255" s="34">
        <f t="shared" si="253"/>
        <v>0</v>
      </c>
      <c r="AB255" s="34">
        <f t="shared" si="297"/>
        <v>0</v>
      </c>
      <c r="AC255" s="35" t="s">
        <v>545</v>
      </c>
    </row>
    <row r="256" spans="1:29" ht="42" customHeight="1" x14ac:dyDescent="0.25">
      <c r="A256" s="29" t="s">
        <v>416</v>
      </c>
      <c r="B256" s="30" t="s">
        <v>38</v>
      </c>
      <c r="C256" s="30">
        <v>10</v>
      </c>
      <c r="D256" s="30" t="s">
        <v>39</v>
      </c>
      <c r="E256" s="31" t="s">
        <v>417</v>
      </c>
      <c r="F256" s="25">
        <f t="shared" ref="F256:X256" si="306">+F257</f>
        <v>4448192616</v>
      </c>
      <c r="G256" s="25">
        <f t="shared" si="306"/>
        <v>0</v>
      </c>
      <c r="H256" s="25">
        <f t="shared" si="306"/>
        <v>0</v>
      </c>
      <c r="I256" s="25">
        <f t="shared" si="306"/>
        <v>0</v>
      </c>
      <c r="J256" s="25">
        <f t="shared" si="306"/>
        <v>0</v>
      </c>
      <c r="K256" s="25">
        <f t="shared" si="306"/>
        <v>0</v>
      </c>
      <c r="L256" s="25">
        <f t="shared" si="250"/>
        <v>0</v>
      </c>
      <c r="M256" s="25">
        <f t="shared" si="306"/>
        <v>4448192616</v>
      </c>
      <c r="N256" s="33">
        <f t="shared" si="280"/>
        <v>5.3632218894984285E-4</v>
      </c>
      <c r="O256" s="25">
        <f t="shared" si="306"/>
        <v>0</v>
      </c>
      <c r="P256" s="25">
        <f t="shared" si="306"/>
        <v>0</v>
      </c>
      <c r="Q256" s="25">
        <f t="shared" si="306"/>
        <v>4448192616</v>
      </c>
      <c r="R256" s="25">
        <f t="shared" si="306"/>
        <v>0</v>
      </c>
      <c r="S256" s="25">
        <f t="shared" si="306"/>
        <v>4448192616</v>
      </c>
      <c r="T256" s="25">
        <f t="shared" si="306"/>
        <v>0</v>
      </c>
      <c r="U256" s="25">
        <f t="shared" si="306"/>
        <v>0</v>
      </c>
      <c r="V256" s="25">
        <f t="shared" si="306"/>
        <v>0</v>
      </c>
      <c r="W256" s="25">
        <f t="shared" si="306"/>
        <v>0</v>
      </c>
      <c r="X256" s="25">
        <f t="shared" si="306"/>
        <v>0</v>
      </c>
      <c r="Y256" s="34">
        <f t="shared" si="251"/>
        <v>0</v>
      </c>
      <c r="Z256" s="34">
        <f t="shared" si="252"/>
        <v>0</v>
      </c>
      <c r="AA256" s="34">
        <f t="shared" si="253"/>
        <v>0</v>
      </c>
      <c r="AB256" s="34" t="s">
        <v>545</v>
      </c>
      <c r="AC256" s="35" t="s">
        <v>545</v>
      </c>
    </row>
    <row r="257" spans="1:29" ht="42" customHeight="1" x14ac:dyDescent="0.25">
      <c r="A257" s="36" t="s">
        <v>418</v>
      </c>
      <c r="B257" s="37" t="s">
        <v>38</v>
      </c>
      <c r="C257" s="37">
        <v>10</v>
      </c>
      <c r="D257" s="37" t="s">
        <v>39</v>
      </c>
      <c r="E257" s="38" t="s">
        <v>251</v>
      </c>
      <c r="F257" s="39">
        <v>4448192616</v>
      </c>
      <c r="G257" s="39">
        <v>0</v>
      </c>
      <c r="H257" s="39">
        <v>0</v>
      </c>
      <c r="I257" s="39">
        <v>0</v>
      </c>
      <c r="J257" s="39">
        <v>0</v>
      </c>
      <c r="K257" s="39">
        <v>0</v>
      </c>
      <c r="L257" s="39">
        <f t="shared" si="250"/>
        <v>0</v>
      </c>
      <c r="M257" s="40">
        <f t="shared" ref="M257" si="307">+F257+L257</f>
        <v>4448192616</v>
      </c>
      <c r="N257" s="41">
        <f t="shared" si="280"/>
        <v>5.3632218894984285E-4</v>
      </c>
      <c r="O257" s="39">
        <v>0</v>
      </c>
      <c r="P257" s="39">
        <v>0</v>
      </c>
      <c r="Q257" s="39">
        <f>M257-P257</f>
        <v>4448192616</v>
      </c>
      <c r="R257" s="39">
        <v>0</v>
      </c>
      <c r="S257" s="39">
        <f>+M257-R257</f>
        <v>4448192616</v>
      </c>
      <c r="T257" s="39">
        <f>P257-R257</f>
        <v>0</v>
      </c>
      <c r="U257" s="39">
        <v>0</v>
      </c>
      <c r="V257" s="39">
        <f>+R257-U257</f>
        <v>0</v>
      </c>
      <c r="W257" s="39">
        <v>0</v>
      </c>
      <c r="X257" s="42">
        <f>+U257-W257</f>
        <v>0</v>
      </c>
      <c r="Y257" s="43">
        <f t="shared" si="251"/>
        <v>0</v>
      </c>
      <c r="Z257" s="43">
        <f t="shared" si="252"/>
        <v>0</v>
      </c>
      <c r="AA257" s="43">
        <f t="shared" si="253"/>
        <v>0</v>
      </c>
      <c r="AB257" s="43" t="s">
        <v>545</v>
      </c>
      <c r="AC257" s="44" t="s">
        <v>545</v>
      </c>
    </row>
    <row r="258" spans="1:29" ht="42" customHeight="1" x14ac:dyDescent="0.25">
      <c r="A258" s="29" t="s">
        <v>416</v>
      </c>
      <c r="B258" s="30" t="s">
        <v>41</v>
      </c>
      <c r="C258" s="30">
        <v>20</v>
      </c>
      <c r="D258" s="30" t="s">
        <v>39</v>
      </c>
      <c r="E258" s="31" t="s">
        <v>417</v>
      </c>
      <c r="F258" s="25">
        <f t="shared" ref="F258:X258" si="308">+F259</f>
        <v>116756585630</v>
      </c>
      <c r="G258" s="25">
        <f t="shared" si="308"/>
        <v>0</v>
      </c>
      <c r="H258" s="25">
        <f t="shared" si="308"/>
        <v>0</v>
      </c>
      <c r="I258" s="25">
        <f t="shared" si="308"/>
        <v>0</v>
      </c>
      <c r="J258" s="25">
        <f t="shared" si="308"/>
        <v>0</v>
      </c>
      <c r="K258" s="25">
        <f t="shared" si="308"/>
        <v>0</v>
      </c>
      <c r="L258" s="25">
        <f t="shared" si="250"/>
        <v>0</v>
      </c>
      <c r="M258" s="25">
        <f t="shared" si="308"/>
        <v>116756585630</v>
      </c>
      <c r="N258" s="64">
        <f t="shared" si="280"/>
        <v>1.4077436160060243E-2</v>
      </c>
      <c r="O258" s="25">
        <f t="shared" si="308"/>
        <v>0</v>
      </c>
      <c r="P258" s="25">
        <f t="shared" si="308"/>
        <v>12971319723</v>
      </c>
      <c r="Q258" s="25">
        <f t="shared" si="308"/>
        <v>103785265907</v>
      </c>
      <c r="R258" s="25">
        <f t="shared" si="308"/>
        <v>12971319723</v>
      </c>
      <c r="S258" s="25">
        <f t="shared" si="308"/>
        <v>103785265907</v>
      </c>
      <c r="T258" s="25">
        <f t="shared" si="308"/>
        <v>0</v>
      </c>
      <c r="U258" s="25">
        <f t="shared" si="308"/>
        <v>0</v>
      </c>
      <c r="V258" s="25">
        <f t="shared" si="308"/>
        <v>12971319723</v>
      </c>
      <c r="W258" s="25">
        <f t="shared" si="308"/>
        <v>0</v>
      </c>
      <c r="X258" s="25">
        <f t="shared" si="308"/>
        <v>0</v>
      </c>
      <c r="Y258" s="34">
        <f t="shared" si="251"/>
        <v>0.11109711416284417</v>
      </c>
      <c r="Z258" s="34">
        <f t="shared" si="252"/>
        <v>0</v>
      </c>
      <c r="AA258" s="34">
        <f t="shared" si="253"/>
        <v>0</v>
      </c>
      <c r="AB258" s="34">
        <f t="shared" ref="AB258" si="309">+U258/R258</f>
        <v>0</v>
      </c>
      <c r="AC258" s="35" t="s">
        <v>545</v>
      </c>
    </row>
    <row r="259" spans="1:29" ht="42" customHeight="1" x14ac:dyDescent="0.25">
      <c r="A259" s="36" t="s">
        <v>418</v>
      </c>
      <c r="B259" s="37" t="s">
        <v>41</v>
      </c>
      <c r="C259" s="37">
        <v>20</v>
      </c>
      <c r="D259" s="37" t="s">
        <v>39</v>
      </c>
      <c r="E259" s="108" t="s">
        <v>251</v>
      </c>
      <c r="F259" s="39">
        <v>116756585630</v>
      </c>
      <c r="G259" s="39">
        <v>0</v>
      </c>
      <c r="H259" s="39">
        <v>0</v>
      </c>
      <c r="I259" s="39">
        <v>0</v>
      </c>
      <c r="J259" s="39">
        <v>0</v>
      </c>
      <c r="K259" s="39">
        <v>0</v>
      </c>
      <c r="L259" s="39">
        <f t="shared" si="250"/>
        <v>0</v>
      </c>
      <c r="M259" s="40">
        <f t="shared" ref="M259" si="310">+F259+L259</f>
        <v>116756585630</v>
      </c>
      <c r="N259" s="41">
        <f t="shared" si="280"/>
        <v>1.4077436160060243E-2</v>
      </c>
      <c r="O259" s="39">
        <v>0</v>
      </c>
      <c r="P259" s="39">
        <v>12971319723</v>
      </c>
      <c r="Q259" s="39">
        <f>M259-P259</f>
        <v>103785265907</v>
      </c>
      <c r="R259" s="39">
        <v>12971319723</v>
      </c>
      <c r="S259" s="39">
        <f>+M259-R259</f>
        <v>103785265907</v>
      </c>
      <c r="T259" s="39">
        <f>P259-R259</f>
        <v>0</v>
      </c>
      <c r="U259" s="39">
        <v>0</v>
      </c>
      <c r="V259" s="39">
        <f>+R259-U259</f>
        <v>12971319723</v>
      </c>
      <c r="W259" s="39">
        <v>0</v>
      </c>
      <c r="X259" s="42">
        <f>+U259-W259</f>
        <v>0</v>
      </c>
      <c r="Y259" s="43">
        <f t="shared" si="251"/>
        <v>0.11109711416284417</v>
      </c>
      <c r="Z259" s="43">
        <f t="shared" si="252"/>
        <v>0</v>
      </c>
      <c r="AA259" s="43">
        <f t="shared" si="253"/>
        <v>0</v>
      </c>
      <c r="AB259" s="43">
        <f t="shared" si="283"/>
        <v>0</v>
      </c>
      <c r="AC259" s="44" t="s">
        <v>545</v>
      </c>
    </row>
    <row r="260" spans="1:29" ht="42" customHeight="1" x14ac:dyDescent="0.25">
      <c r="A260" s="29" t="s">
        <v>419</v>
      </c>
      <c r="B260" s="30" t="s">
        <v>41</v>
      </c>
      <c r="C260" s="30">
        <v>20</v>
      </c>
      <c r="D260" s="30" t="s">
        <v>39</v>
      </c>
      <c r="E260" s="31" t="s">
        <v>420</v>
      </c>
      <c r="F260" s="25">
        <f t="shared" ref="F260:X260" si="311">+F261</f>
        <v>4573852540</v>
      </c>
      <c r="G260" s="25">
        <f t="shared" si="311"/>
        <v>0</v>
      </c>
      <c r="H260" s="25">
        <f t="shared" si="311"/>
        <v>0</v>
      </c>
      <c r="I260" s="25">
        <f t="shared" si="311"/>
        <v>0</v>
      </c>
      <c r="J260" s="25">
        <f t="shared" si="311"/>
        <v>0</v>
      </c>
      <c r="K260" s="25">
        <f t="shared" si="311"/>
        <v>0</v>
      </c>
      <c r="L260" s="25">
        <f t="shared" si="250"/>
        <v>0</v>
      </c>
      <c r="M260" s="25">
        <f t="shared" si="311"/>
        <v>4573852540</v>
      </c>
      <c r="N260" s="64">
        <f t="shared" si="280"/>
        <v>5.5147310783328692E-4</v>
      </c>
      <c r="O260" s="25">
        <f t="shared" si="311"/>
        <v>0</v>
      </c>
      <c r="P260" s="25">
        <f t="shared" si="311"/>
        <v>4448192616</v>
      </c>
      <c r="Q260" s="25">
        <f t="shared" si="311"/>
        <v>125659924</v>
      </c>
      <c r="R260" s="25">
        <f t="shared" si="311"/>
        <v>4448192616</v>
      </c>
      <c r="S260" s="25">
        <f t="shared" si="311"/>
        <v>125659924</v>
      </c>
      <c r="T260" s="25">
        <f t="shared" si="311"/>
        <v>0</v>
      </c>
      <c r="U260" s="25">
        <f t="shared" si="311"/>
        <v>0</v>
      </c>
      <c r="V260" s="25">
        <f t="shared" si="311"/>
        <v>4448192616</v>
      </c>
      <c r="W260" s="25">
        <f t="shared" si="311"/>
        <v>0</v>
      </c>
      <c r="X260" s="25">
        <f t="shared" si="311"/>
        <v>0</v>
      </c>
      <c r="Y260" s="34">
        <f t="shared" si="251"/>
        <v>0.97252645928108561</v>
      </c>
      <c r="Z260" s="34">
        <f t="shared" si="252"/>
        <v>0</v>
      </c>
      <c r="AA260" s="34">
        <f t="shared" si="253"/>
        <v>0</v>
      </c>
      <c r="AB260" s="34">
        <f t="shared" si="283"/>
        <v>0</v>
      </c>
      <c r="AC260" s="35" t="s">
        <v>545</v>
      </c>
    </row>
    <row r="261" spans="1:29" s="50" customFormat="1" ht="42" customHeight="1" x14ac:dyDescent="0.25">
      <c r="A261" s="104" t="s">
        <v>421</v>
      </c>
      <c r="B261" s="101" t="s">
        <v>41</v>
      </c>
      <c r="C261" s="101">
        <v>20</v>
      </c>
      <c r="D261" s="101" t="s">
        <v>39</v>
      </c>
      <c r="E261" s="109" t="s">
        <v>251</v>
      </c>
      <c r="F261" s="110">
        <v>4573852540</v>
      </c>
      <c r="G261" s="110">
        <v>0</v>
      </c>
      <c r="H261" s="110">
        <v>0</v>
      </c>
      <c r="I261" s="110">
        <v>0</v>
      </c>
      <c r="J261" s="110">
        <v>0</v>
      </c>
      <c r="K261" s="110">
        <v>0</v>
      </c>
      <c r="L261" s="39">
        <f t="shared" si="250"/>
        <v>0</v>
      </c>
      <c r="M261" s="40">
        <f t="shared" ref="M261" si="312">+F261+L261</f>
        <v>4573852540</v>
      </c>
      <c r="N261" s="41">
        <f t="shared" si="280"/>
        <v>5.5147310783328692E-4</v>
      </c>
      <c r="O261" s="110">
        <v>0</v>
      </c>
      <c r="P261" s="39">
        <v>4448192616</v>
      </c>
      <c r="Q261" s="39">
        <f>M261-P261</f>
        <v>125659924</v>
      </c>
      <c r="R261" s="39">
        <v>4448192616</v>
      </c>
      <c r="S261" s="39">
        <f>+M261-R261</f>
        <v>125659924</v>
      </c>
      <c r="T261" s="39">
        <f>P261-R261</f>
        <v>0</v>
      </c>
      <c r="U261" s="39">
        <v>0</v>
      </c>
      <c r="V261" s="39">
        <f>+R261-U261</f>
        <v>4448192616</v>
      </c>
      <c r="W261" s="39">
        <v>0</v>
      </c>
      <c r="X261" s="42">
        <f>+U261-W261</f>
        <v>0</v>
      </c>
      <c r="Y261" s="43">
        <f t="shared" si="251"/>
        <v>0.97252645928108561</v>
      </c>
      <c r="Z261" s="43">
        <f t="shared" si="252"/>
        <v>0</v>
      </c>
      <c r="AA261" s="43">
        <f t="shared" si="253"/>
        <v>0</v>
      </c>
      <c r="AB261" s="43">
        <f t="shared" si="283"/>
        <v>0</v>
      </c>
      <c r="AC261" s="44" t="s">
        <v>545</v>
      </c>
    </row>
    <row r="262" spans="1:29" ht="55.5" customHeight="1" x14ac:dyDescent="0.25">
      <c r="A262" s="29" t="s">
        <v>422</v>
      </c>
      <c r="B262" s="30" t="s">
        <v>38</v>
      </c>
      <c r="C262" s="30">
        <v>10</v>
      </c>
      <c r="D262" s="30" t="s">
        <v>39</v>
      </c>
      <c r="E262" s="31" t="s">
        <v>423</v>
      </c>
      <c r="F262" s="54">
        <f t="shared" ref="F262:X264" si="313">+F263</f>
        <v>2120000000</v>
      </c>
      <c r="G262" s="54">
        <f t="shared" si="313"/>
        <v>0</v>
      </c>
      <c r="H262" s="54">
        <f t="shared" si="313"/>
        <v>0</v>
      </c>
      <c r="I262" s="54">
        <f t="shared" si="313"/>
        <v>0</v>
      </c>
      <c r="J262" s="54">
        <f t="shared" si="313"/>
        <v>0</v>
      </c>
      <c r="K262" s="54">
        <f t="shared" si="313"/>
        <v>0</v>
      </c>
      <c r="L262" s="25">
        <f t="shared" si="250"/>
        <v>0</v>
      </c>
      <c r="M262" s="54">
        <f t="shared" si="313"/>
        <v>2120000000</v>
      </c>
      <c r="N262" s="33">
        <f t="shared" si="280"/>
        <v>2.5561011824980445E-4</v>
      </c>
      <c r="O262" s="54">
        <f t="shared" si="313"/>
        <v>0</v>
      </c>
      <c r="P262" s="54">
        <f t="shared" si="313"/>
        <v>1050985231.24</v>
      </c>
      <c r="Q262" s="54">
        <f t="shared" si="313"/>
        <v>1069014768.76</v>
      </c>
      <c r="R262" s="54">
        <f t="shared" si="313"/>
        <v>243676803.24000001</v>
      </c>
      <c r="S262" s="54">
        <f t="shared" si="313"/>
        <v>1876323196.76</v>
      </c>
      <c r="T262" s="54">
        <f t="shared" si="313"/>
        <v>807308428</v>
      </c>
      <c r="U262" s="54">
        <f t="shared" si="313"/>
        <v>0</v>
      </c>
      <c r="V262" s="54">
        <f t="shared" si="313"/>
        <v>243676803.24000001</v>
      </c>
      <c r="W262" s="54">
        <f t="shared" si="313"/>
        <v>0</v>
      </c>
      <c r="X262" s="54">
        <f t="shared" si="313"/>
        <v>0</v>
      </c>
      <c r="Y262" s="34">
        <f t="shared" si="251"/>
        <v>0.11494188832075472</v>
      </c>
      <c r="Z262" s="34">
        <f t="shared" si="252"/>
        <v>0</v>
      </c>
      <c r="AA262" s="34">
        <f t="shared" si="253"/>
        <v>0</v>
      </c>
      <c r="AB262" s="34">
        <f t="shared" si="283"/>
        <v>0</v>
      </c>
      <c r="AC262" s="35" t="s">
        <v>545</v>
      </c>
    </row>
    <row r="263" spans="1:29" ht="113.25" customHeight="1" x14ac:dyDescent="0.25">
      <c r="A263" s="29" t="s">
        <v>424</v>
      </c>
      <c r="B263" s="30" t="s">
        <v>38</v>
      </c>
      <c r="C263" s="30">
        <v>10</v>
      </c>
      <c r="D263" s="30" t="s">
        <v>39</v>
      </c>
      <c r="E263" s="31" t="s">
        <v>415</v>
      </c>
      <c r="F263" s="25">
        <f t="shared" si="313"/>
        <v>2120000000</v>
      </c>
      <c r="G263" s="25">
        <f t="shared" si="313"/>
        <v>0</v>
      </c>
      <c r="H263" s="25">
        <f t="shared" si="313"/>
        <v>0</v>
      </c>
      <c r="I263" s="25">
        <f t="shared" si="313"/>
        <v>0</v>
      </c>
      <c r="J263" s="25">
        <f t="shared" si="313"/>
        <v>0</v>
      </c>
      <c r="K263" s="25">
        <f t="shared" si="313"/>
        <v>0</v>
      </c>
      <c r="L263" s="25">
        <f t="shared" si="250"/>
        <v>0</v>
      </c>
      <c r="M263" s="25">
        <f t="shared" si="313"/>
        <v>2120000000</v>
      </c>
      <c r="N263" s="33">
        <f t="shared" si="280"/>
        <v>2.5561011824980445E-4</v>
      </c>
      <c r="O263" s="25">
        <f t="shared" si="313"/>
        <v>0</v>
      </c>
      <c r="P263" s="25">
        <f t="shared" si="313"/>
        <v>1050985231.24</v>
      </c>
      <c r="Q263" s="25">
        <f t="shared" si="313"/>
        <v>1069014768.76</v>
      </c>
      <c r="R263" s="25">
        <f t="shared" si="313"/>
        <v>243676803.24000001</v>
      </c>
      <c r="S263" s="25">
        <f t="shared" si="313"/>
        <v>1876323196.76</v>
      </c>
      <c r="T263" s="25">
        <f t="shared" si="313"/>
        <v>807308428</v>
      </c>
      <c r="U263" s="25">
        <f t="shared" si="313"/>
        <v>0</v>
      </c>
      <c r="V263" s="25">
        <f t="shared" si="313"/>
        <v>243676803.24000001</v>
      </c>
      <c r="W263" s="25">
        <f t="shared" si="313"/>
        <v>0</v>
      </c>
      <c r="X263" s="25">
        <f t="shared" si="313"/>
        <v>0</v>
      </c>
      <c r="Y263" s="34">
        <f t="shared" si="251"/>
        <v>0.11494188832075472</v>
      </c>
      <c r="Z263" s="34">
        <f t="shared" si="252"/>
        <v>0</v>
      </c>
      <c r="AA263" s="34">
        <f t="shared" si="253"/>
        <v>0</v>
      </c>
      <c r="AB263" s="34">
        <f t="shared" si="283"/>
        <v>0</v>
      </c>
      <c r="AC263" s="35" t="s">
        <v>545</v>
      </c>
    </row>
    <row r="264" spans="1:29" ht="42" customHeight="1" x14ac:dyDescent="0.25">
      <c r="A264" s="29" t="s">
        <v>425</v>
      </c>
      <c r="B264" s="30" t="s">
        <v>38</v>
      </c>
      <c r="C264" s="30">
        <v>10</v>
      </c>
      <c r="D264" s="30" t="s">
        <v>39</v>
      </c>
      <c r="E264" s="31" t="s">
        <v>390</v>
      </c>
      <c r="F264" s="32">
        <f t="shared" si="313"/>
        <v>2120000000</v>
      </c>
      <c r="G264" s="32">
        <f t="shared" si="313"/>
        <v>0</v>
      </c>
      <c r="H264" s="32">
        <f t="shared" si="313"/>
        <v>0</v>
      </c>
      <c r="I264" s="32">
        <f t="shared" si="313"/>
        <v>0</v>
      </c>
      <c r="J264" s="32">
        <f t="shared" si="313"/>
        <v>0</v>
      </c>
      <c r="K264" s="32">
        <f t="shared" si="313"/>
        <v>0</v>
      </c>
      <c r="L264" s="25">
        <f t="shared" si="250"/>
        <v>0</v>
      </c>
      <c r="M264" s="32">
        <f t="shared" si="313"/>
        <v>2120000000</v>
      </c>
      <c r="N264" s="33">
        <f t="shared" si="280"/>
        <v>2.5561011824980445E-4</v>
      </c>
      <c r="O264" s="32">
        <f t="shared" si="313"/>
        <v>0</v>
      </c>
      <c r="P264" s="32">
        <f t="shared" si="313"/>
        <v>1050985231.24</v>
      </c>
      <c r="Q264" s="32">
        <f t="shared" si="313"/>
        <v>1069014768.76</v>
      </c>
      <c r="R264" s="32">
        <f t="shared" si="313"/>
        <v>243676803.24000001</v>
      </c>
      <c r="S264" s="32">
        <f t="shared" si="313"/>
        <v>1876323196.76</v>
      </c>
      <c r="T264" s="32">
        <f t="shared" si="313"/>
        <v>807308428</v>
      </c>
      <c r="U264" s="32">
        <f t="shared" si="313"/>
        <v>0</v>
      </c>
      <c r="V264" s="32">
        <f t="shared" si="313"/>
        <v>243676803.24000001</v>
      </c>
      <c r="W264" s="32">
        <f t="shared" si="313"/>
        <v>0</v>
      </c>
      <c r="X264" s="32">
        <f t="shared" si="313"/>
        <v>0</v>
      </c>
      <c r="Y264" s="34">
        <f t="shared" si="251"/>
        <v>0.11494188832075472</v>
      </c>
      <c r="Z264" s="34">
        <f t="shared" si="252"/>
        <v>0</v>
      </c>
      <c r="AA264" s="34">
        <f t="shared" si="253"/>
        <v>0</v>
      </c>
      <c r="AB264" s="34">
        <f t="shared" si="283"/>
        <v>0</v>
      </c>
      <c r="AC264" s="35" t="s">
        <v>545</v>
      </c>
    </row>
    <row r="265" spans="1:29" ht="42" customHeight="1" x14ac:dyDescent="0.25">
      <c r="A265" s="36" t="s">
        <v>426</v>
      </c>
      <c r="B265" s="37" t="s">
        <v>38</v>
      </c>
      <c r="C265" s="37">
        <v>10</v>
      </c>
      <c r="D265" s="37" t="s">
        <v>39</v>
      </c>
      <c r="E265" s="38" t="s">
        <v>251</v>
      </c>
      <c r="F265" s="39">
        <v>2120000000</v>
      </c>
      <c r="G265" s="110">
        <v>0</v>
      </c>
      <c r="H265" s="110">
        <v>0</v>
      </c>
      <c r="I265" s="110">
        <v>0</v>
      </c>
      <c r="J265" s="110">
        <v>0</v>
      </c>
      <c r="K265" s="110">
        <v>0</v>
      </c>
      <c r="L265" s="39">
        <f t="shared" si="250"/>
        <v>0</v>
      </c>
      <c r="M265" s="40">
        <f t="shared" ref="M265" si="314">+F265+L265</f>
        <v>2120000000</v>
      </c>
      <c r="N265" s="41">
        <f t="shared" si="280"/>
        <v>2.5561011824980445E-4</v>
      </c>
      <c r="O265" s="39">
        <v>0</v>
      </c>
      <c r="P265" s="39">
        <v>1050985231.24</v>
      </c>
      <c r="Q265" s="39">
        <f>M265-P265</f>
        <v>1069014768.76</v>
      </c>
      <c r="R265" s="39">
        <v>243676803.24000001</v>
      </c>
      <c r="S265" s="39">
        <f>+M265-R265</f>
        <v>1876323196.76</v>
      </c>
      <c r="T265" s="39">
        <f>P265-R265</f>
        <v>807308428</v>
      </c>
      <c r="U265" s="39">
        <v>0</v>
      </c>
      <c r="V265" s="39">
        <f>+R265-U265</f>
        <v>243676803.24000001</v>
      </c>
      <c r="W265" s="39">
        <v>0</v>
      </c>
      <c r="X265" s="42">
        <f>+U265-W265</f>
        <v>0</v>
      </c>
      <c r="Y265" s="43">
        <f t="shared" si="251"/>
        <v>0.11494188832075472</v>
      </c>
      <c r="Z265" s="43">
        <f t="shared" si="252"/>
        <v>0</v>
      </c>
      <c r="AA265" s="43">
        <f t="shared" si="253"/>
        <v>0</v>
      </c>
      <c r="AB265" s="43">
        <f t="shared" si="283"/>
        <v>0</v>
      </c>
      <c r="AC265" s="44" t="s">
        <v>545</v>
      </c>
    </row>
    <row r="266" spans="1:29" ht="42" customHeight="1" x14ac:dyDescent="0.25">
      <c r="A266" s="29" t="s">
        <v>427</v>
      </c>
      <c r="B266" s="30" t="s">
        <v>38</v>
      </c>
      <c r="C266" s="30">
        <v>10</v>
      </c>
      <c r="D266" s="30" t="s">
        <v>39</v>
      </c>
      <c r="E266" s="31" t="s">
        <v>428</v>
      </c>
      <c r="F266" s="48">
        <f t="shared" ref="F266:X266" si="315">+F267</f>
        <v>3143327526</v>
      </c>
      <c r="G266" s="48">
        <f t="shared" si="315"/>
        <v>0</v>
      </c>
      <c r="H266" s="48">
        <f t="shared" si="315"/>
        <v>0</v>
      </c>
      <c r="I266" s="48">
        <f t="shared" si="315"/>
        <v>0</v>
      </c>
      <c r="J266" s="48">
        <f t="shared" si="315"/>
        <v>0</v>
      </c>
      <c r="K266" s="48">
        <f t="shared" si="315"/>
        <v>0</v>
      </c>
      <c r="L266" s="25">
        <f t="shared" si="250"/>
        <v>0</v>
      </c>
      <c r="M266" s="48">
        <f t="shared" si="315"/>
        <v>3143327526</v>
      </c>
      <c r="N266" s="33">
        <f t="shared" si="280"/>
        <v>3.7899354746166286E-4</v>
      </c>
      <c r="O266" s="48">
        <f t="shared" si="315"/>
        <v>0</v>
      </c>
      <c r="P266" s="48">
        <f t="shared" si="315"/>
        <v>1094285606.24</v>
      </c>
      <c r="Q266" s="48">
        <f t="shared" si="315"/>
        <v>2049041919.76</v>
      </c>
      <c r="R266" s="48">
        <f t="shared" si="315"/>
        <v>506568189.24000001</v>
      </c>
      <c r="S266" s="48">
        <f t="shared" si="315"/>
        <v>2636759336.7600002</v>
      </c>
      <c r="T266" s="48">
        <f t="shared" si="315"/>
        <v>587717417</v>
      </c>
      <c r="U266" s="48">
        <f t="shared" si="315"/>
        <v>0</v>
      </c>
      <c r="V266" s="48">
        <f t="shared" si="315"/>
        <v>506568189.24000001</v>
      </c>
      <c r="W266" s="48">
        <f t="shared" si="315"/>
        <v>0</v>
      </c>
      <c r="X266" s="48">
        <f t="shared" si="315"/>
        <v>0</v>
      </c>
      <c r="Y266" s="34">
        <f t="shared" si="251"/>
        <v>0.16115666759188366</v>
      </c>
      <c r="Z266" s="34">
        <f t="shared" si="252"/>
        <v>0</v>
      </c>
      <c r="AA266" s="34">
        <f t="shared" si="253"/>
        <v>0</v>
      </c>
      <c r="AB266" s="34">
        <f t="shared" si="283"/>
        <v>0</v>
      </c>
      <c r="AC266" s="35" t="s">
        <v>545</v>
      </c>
    </row>
    <row r="267" spans="1:29" ht="42" customHeight="1" x14ac:dyDescent="0.25">
      <c r="A267" s="29" t="s">
        <v>429</v>
      </c>
      <c r="B267" s="30" t="s">
        <v>38</v>
      </c>
      <c r="C267" s="30">
        <v>10</v>
      </c>
      <c r="D267" s="30" t="s">
        <v>39</v>
      </c>
      <c r="E267" s="53" t="s">
        <v>243</v>
      </c>
      <c r="F267" s="48">
        <f t="shared" ref="F267:K267" si="316">+F268+F272</f>
        <v>3143327526</v>
      </c>
      <c r="G267" s="48">
        <f t="shared" si="316"/>
        <v>0</v>
      </c>
      <c r="H267" s="48">
        <f t="shared" si="316"/>
        <v>0</v>
      </c>
      <c r="I267" s="48">
        <f t="shared" si="316"/>
        <v>0</v>
      </c>
      <c r="J267" s="48">
        <f t="shared" si="316"/>
        <v>0</v>
      </c>
      <c r="K267" s="48">
        <f t="shared" si="316"/>
        <v>0</v>
      </c>
      <c r="L267" s="25">
        <f t="shared" si="250"/>
        <v>0</v>
      </c>
      <c r="M267" s="48">
        <f t="shared" ref="M267" si="317">+M268+M272</f>
        <v>3143327526</v>
      </c>
      <c r="N267" s="33">
        <f t="shared" si="280"/>
        <v>3.7899354746166286E-4</v>
      </c>
      <c r="O267" s="48">
        <f t="shared" ref="O267:X267" si="318">+O268+O272</f>
        <v>0</v>
      </c>
      <c r="P267" s="48">
        <f t="shared" si="318"/>
        <v>1094285606.24</v>
      </c>
      <c r="Q267" s="48">
        <f t="shared" si="318"/>
        <v>2049041919.76</v>
      </c>
      <c r="R267" s="48">
        <f t="shared" si="318"/>
        <v>506568189.24000001</v>
      </c>
      <c r="S267" s="48">
        <f t="shared" si="318"/>
        <v>2636759336.7600002</v>
      </c>
      <c r="T267" s="48">
        <f t="shared" si="318"/>
        <v>587717417</v>
      </c>
      <c r="U267" s="48">
        <f t="shared" si="318"/>
        <v>0</v>
      </c>
      <c r="V267" s="48">
        <f t="shared" si="318"/>
        <v>506568189.24000001</v>
      </c>
      <c r="W267" s="48">
        <f t="shared" si="318"/>
        <v>0</v>
      </c>
      <c r="X267" s="48">
        <f t="shared" si="318"/>
        <v>0</v>
      </c>
      <c r="Y267" s="34">
        <f t="shared" si="251"/>
        <v>0.16115666759188366</v>
      </c>
      <c r="Z267" s="34">
        <f t="shared" si="252"/>
        <v>0</v>
      </c>
      <c r="AA267" s="34">
        <f t="shared" si="253"/>
        <v>0</v>
      </c>
      <c r="AB267" s="34">
        <f t="shared" si="283"/>
        <v>0</v>
      </c>
      <c r="AC267" s="35" t="s">
        <v>545</v>
      </c>
    </row>
    <row r="268" spans="1:29" ht="42" customHeight="1" x14ac:dyDescent="0.25">
      <c r="A268" s="29" t="s">
        <v>430</v>
      </c>
      <c r="B268" s="30" t="s">
        <v>38</v>
      </c>
      <c r="C268" s="30">
        <v>10</v>
      </c>
      <c r="D268" s="30" t="s">
        <v>39</v>
      </c>
      <c r="E268" s="31" t="s">
        <v>431</v>
      </c>
      <c r="F268" s="48">
        <f t="shared" ref="F268:X268" si="319">F269</f>
        <v>400000000</v>
      </c>
      <c r="G268" s="48">
        <f t="shared" si="319"/>
        <v>0</v>
      </c>
      <c r="H268" s="48">
        <f t="shared" si="319"/>
        <v>0</v>
      </c>
      <c r="I268" s="48">
        <f t="shared" si="319"/>
        <v>0</v>
      </c>
      <c r="J268" s="48">
        <f t="shared" si="319"/>
        <v>0</v>
      </c>
      <c r="K268" s="48">
        <f t="shared" si="319"/>
        <v>0</v>
      </c>
      <c r="L268" s="25">
        <f t="shared" si="250"/>
        <v>0</v>
      </c>
      <c r="M268" s="48">
        <f t="shared" si="319"/>
        <v>400000000</v>
      </c>
      <c r="N268" s="33">
        <f t="shared" si="280"/>
        <v>4.8228324198076309E-5</v>
      </c>
      <c r="O268" s="48">
        <f t="shared" si="319"/>
        <v>0</v>
      </c>
      <c r="P268" s="48">
        <f t="shared" si="319"/>
        <v>0</v>
      </c>
      <c r="Q268" s="48">
        <f t="shared" si="319"/>
        <v>400000000</v>
      </c>
      <c r="R268" s="48">
        <f t="shared" si="319"/>
        <v>0</v>
      </c>
      <c r="S268" s="48">
        <f t="shared" si="319"/>
        <v>400000000</v>
      </c>
      <c r="T268" s="48">
        <f t="shared" si="319"/>
        <v>0</v>
      </c>
      <c r="U268" s="48">
        <f t="shared" si="319"/>
        <v>0</v>
      </c>
      <c r="V268" s="48">
        <f t="shared" si="319"/>
        <v>0</v>
      </c>
      <c r="W268" s="48">
        <f t="shared" si="319"/>
        <v>0</v>
      </c>
      <c r="X268" s="48">
        <f t="shared" si="319"/>
        <v>0</v>
      </c>
      <c r="Y268" s="34">
        <f t="shared" si="251"/>
        <v>0</v>
      </c>
      <c r="Z268" s="34">
        <f t="shared" si="252"/>
        <v>0</v>
      </c>
      <c r="AA268" s="34">
        <f t="shared" si="253"/>
        <v>0</v>
      </c>
      <c r="AB268" s="34" t="s">
        <v>545</v>
      </c>
      <c r="AC268" s="35" t="s">
        <v>545</v>
      </c>
    </row>
    <row r="269" spans="1:29" ht="63" customHeight="1" x14ac:dyDescent="0.25">
      <c r="A269" s="29" t="s">
        <v>432</v>
      </c>
      <c r="B269" s="30" t="s">
        <v>38</v>
      </c>
      <c r="C269" s="30">
        <v>10</v>
      </c>
      <c r="D269" s="30" t="s">
        <v>39</v>
      </c>
      <c r="E269" s="31" t="s">
        <v>401</v>
      </c>
      <c r="F269" s="48">
        <f t="shared" ref="F269:U270" si="320">+F270</f>
        <v>400000000</v>
      </c>
      <c r="G269" s="48">
        <f t="shared" si="320"/>
        <v>0</v>
      </c>
      <c r="H269" s="48">
        <f t="shared" si="320"/>
        <v>0</v>
      </c>
      <c r="I269" s="48">
        <f t="shared" si="320"/>
        <v>0</v>
      </c>
      <c r="J269" s="48">
        <f t="shared" si="320"/>
        <v>0</v>
      </c>
      <c r="K269" s="48">
        <f t="shared" si="320"/>
        <v>0</v>
      </c>
      <c r="L269" s="25">
        <f t="shared" si="250"/>
        <v>0</v>
      </c>
      <c r="M269" s="48">
        <f t="shared" si="320"/>
        <v>400000000</v>
      </c>
      <c r="N269" s="33">
        <f t="shared" si="280"/>
        <v>4.8228324198076309E-5</v>
      </c>
      <c r="O269" s="48">
        <f t="shared" si="320"/>
        <v>0</v>
      </c>
      <c r="P269" s="48">
        <f t="shared" si="320"/>
        <v>0</v>
      </c>
      <c r="Q269" s="48">
        <f t="shared" si="320"/>
        <v>400000000</v>
      </c>
      <c r="R269" s="48">
        <f t="shared" si="320"/>
        <v>0</v>
      </c>
      <c r="S269" s="48">
        <f t="shared" si="320"/>
        <v>400000000</v>
      </c>
      <c r="T269" s="48">
        <f t="shared" si="320"/>
        <v>0</v>
      </c>
      <c r="U269" s="48">
        <f t="shared" si="320"/>
        <v>0</v>
      </c>
      <c r="V269" s="48">
        <f t="shared" ref="V269:X270" si="321">+V270</f>
        <v>0</v>
      </c>
      <c r="W269" s="48">
        <f t="shared" si="321"/>
        <v>0</v>
      </c>
      <c r="X269" s="48">
        <f t="shared" si="321"/>
        <v>0</v>
      </c>
      <c r="Y269" s="34">
        <f t="shared" si="251"/>
        <v>0</v>
      </c>
      <c r="Z269" s="34">
        <f t="shared" si="252"/>
        <v>0</v>
      </c>
      <c r="AA269" s="34">
        <f t="shared" si="253"/>
        <v>0</v>
      </c>
      <c r="AB269" s="34" t="s">
        <v>545</v>
      </c>
      <c r="AC269" s="35" t="s">
        <v>545</v>
      </c>
    </row>
    <row r="270" spans="1:29" ht="42" customHeight="1" x14ac:dyDescent="0.25">
      <c r="A270" s="29" t="s">
        <v>433</v>
      </c>
      <c r="B270" s="30" t="s">
        <v>38</v>
      </c>
      <c r="C270" s="30">
        <v>10</v>
      </c>
      <c r="D270" s="30" t="s">
        <v>39</v>
      </c>
      <c r="E270" s="31" t="s">
        <v>434</v>
      </c>
      <c r="F270" s="48">
        <f t="shared" si="320"/>
        <v>400000000</v>
      </c>
      <c r="G270" s="48">
        <f t="shared" si="320"/>
        <v>0</v>
      </c>
      <c r="H270" s="48">
        <f t="shared" si="320"/>
        <v>0</v>
      </c>
      <c r="I270" s="48">
        <f t="shared" si="320"/>
        <v>0</v>
      </c>
      <c r="J270" s="48">
        <f t="shared" si="320"/>
        <v>0</v>
      </c>
      <c r="K270" s="48">
        <f t="shared" si="320"/>
        <v>0</v>
      </c>
      <c r="L270" s="25">
        <f t="shared" ref="L270:L321" si="322">+G270-H270-I270+J270-K270</f>
        <v>0</v>
      </c>
      <c r="M270" s="48">
        <f t="shared" si="320"/>
        <v>400000000</v>
      </c>
      <c r="N270" s="33">
        <f t="shared" si="280"/>
        <v>4.8228324198076309E-5</v>
      </c>
      <c r="O270" s="48">
        <f t="shared" si="320"/>
        <v>0</v>
      </c>
      <c r="P270" s="48">
        <f t="shared" si="320"/>
        <v>0</v>
      </c>
      <c r="Q270" s="48">
        <f t="shared" si="320"/>
        <v>400000000</v>
      </c>
      <c r="R270" s="48">
        <f t="shared" si="320"/>
        <v>0</v>
      </c>
      <c r="S270" s="48">
        <f t="shared" si="320"/>
        <v>400000000</v>
      </c>
      <c r="T270" s="48">
        <f t="shared" si="320"/>
        <v>0</v>
      </c>
      <c r="U270" s="48">
        <f t="shared" si="320"/>
        <v>0</v>
      </c>
      <c r="V270" s="48">
        <f t="shared" si="321"/>
        <v>0</v>
      </c>
      <c r="W270" s="48">
        <f t="shared" si="321"/>
        <v>0</v>
      </c>
      <c r="X270" s="48">
        <f t="shared" si="321"/>
        <v>0</v>
      </c>
      <c r="Y270" s="34">
        <f t="shared" ref="Y270:Y322" si="323">+R270/M270</f>
        <v>0</v>
      </c>
      <c r="Z270" s="34">
        <f t="shared" ref="Z270:Z322" si="324">+U270/M270</f>
        <v>0</v>
      </c>
      <c r="AA270" s="34">
        <f t="shared" ref="AA270:AA322" si="325">+W270/M270</f>
        <v>0</v>
      </c>
      <c r="AB270" s="34" t="s">
        <v>545</v>
      </c>
      <c r="AC270" s="35" t="s">
        <v>545</v>
      </c>
    </row>
    <row r="271" spans="1:29" ht="42" customHeight="1" x14ac:dyDescent="0.25">
      <c r="A271" s="36" t="s">
        <v>435</v>
      </c>
      <c r="B271" s="37" t="s">
        <v>38</v>
      </c>
      <c r="C271" s="37">
        <v>10</v>
      </c>
      <c r="D271" s="37" t="s">
        <v>39</v>
      </c>
      <c r="E271" s="38" t="s">
        <v>251</v>
      </c>
      <c r="F271" s="39">
        <v>400000000</v>
      </c>
      <c r="G271" s="110">
        <v>0</v>
      </c>
      <c r="H271" s="110">
        <v>0</v>
      </c>
      <c r="I271" s="110">
        <v>0</v>
      </c>
      <c r="J271" s="110">
        <v>0</v>
      </c>
      <c r="K271" s="110">
        <v>0</v>
      </c>
      <c r="L271" s="39">
        <f t="shared" si="322"/>
        <v>0</v>
      </c>
      <c r="M271" s="40">
        <f t="shared" ref="M271" si="326">+F271+L271</f>
        <v>400000000</v>
      </c>
      <c r="N271" s="41">
        <f t="shared" si="280"/>
        <v>4.8228324198076309E-5</v>
      </c>
      <c r="O271" s="39">
        <v>0</v>
      </c>
      <c r="P271" s="39">
        <v>0</v>
      </c>
      <c r="Q271" s="39">
        <f>M271-P271</f>
        <v>400000000</v>
      </c>
      <c r="R271" s="39">
        <v>0</v>
      </c>
      <c r="S271" s="39">
        <f>+M271-R271</f>
        <v>400000000</v>
      </c>
      <c r="T271" s="39">
        <f>P271-R271</f>
        <v>0</v>
      </c>
      <c r="U271" s="39">
        <v>0</v>
      </c>
      <c r="V271" s="39">
        <f>+R271-U271</f>
        <v>0</v>
      </c>
      <c r="W271" s="39">
        <v>0</v>
      </c>
      <c r="X271" s="42">
        <f>+U271-W271</f>
        <v>0</v>
      </c>
      <c r="Y271" s="43">
        <f t="shared" si="323"/>
        <v>0</v>
      </c>
      <c r="Z271" s="43">
        <f t="shared" si="324"/>
        <v>0</v>
      </c>
      <c r="AA271" s="43">
        <f t="shared" si="325"/>
        <v>0</v>
      </c>
      <c r="AB271" s="43" t="s">
        <v>545</v>
      </c>
      <c r="AC271" s="44" t="s">
        <v>545</v>
      </c>
    </row>
    <row r="272" spans="1:29" ht="63.75" customHeight="1" x14ac:dyDescent="0.25">
      <c r="A272" s="29" t="s">
        <v>436</v>
      </c>
      <c r="B272" s="30" t="s">
        <v>38</v>
      </c>
      <c r="C272" s="30">
        <v>10</v>
      </c>
      <c r="D272" s="30" t="s">
        <v>39</v>
      </c>
      <c r="E272" s="31" t="s">
        <v>437</v>
      </c>
      <c r="F272" s="25">
        <f t="shared" ref="F272:X274" si="327">+F273</f>
        <v>2743327526</v>
      </c>
      <c r="G272" s="25">
        <f t="shared" si="327"/>
        <v>0</v>
      </c>
      <c r="H272" s="25">
        <f t="shared" si="327"/>
        <v>0</v>
      </c>
      <c r="I272" s="25">
        <f t="shared" si="327"/>
        <v>0</v>
      </c>
      <c r="J272" s="25">
        <f t="shared" si="327"/>
        <v>0</v>
      </c>
      <c r="K272" s="25">
        <f t="shared" si="327"/>
        <v>0</v>
      </c>
      <c r="L272" s="25">
        <f t="shared" si="322"/>
        <v>0</v>
      </c>
      <c r="M272" s="25">
        <f t="shared" si="327"/>
        <v>2743327526</v>
      </c>
      <c r="N272" s="33">
        <f t="shared" si="280"/>
        <v>3.307652232635865E-4</v>
      </c>
      <c r="O272" s="25">
        <f t="shared" si="327"/>
        <v>0</v>
      </c>
      <c r="P272" s="25">
        <f t="shared" si="327"/>
        <v>1094285606.24</v>
      </c>
      <c r="Q272" s="25">
        <f t="shared" si="327"/>
        <v>1649041919.76</v>
      </c>
      <c r="R272" s="25">
        <f t="shared" si="327"/>
        <v>506568189.24000001</v>
      </c>
      <c r="S272" s="25">
        <f t="shared" si="327"/>
        <v>2236759336.7600002</v>
      </c>
      <c r="T272" s="25">
        <f t="shared" si="327"/>
        <v>587717417</v>
      </c>
      <c r="U272" s="25">
        <f t="shared" si="327"/>
        <v>0</v>
      </c>
      <c r="V272" s="25">
        <f t="shared" si="327"/>
        <v>506568189.24000001</v>
      </c>
      <c r="W272" s="25">
        <f t="shared" si="327"/>
        <v>0</v>
      </c>
      <c r="X272" s="25">
        <f t="shared" si="327"/>
        <v>0</v>
      </c>
      <c r="Y272" s="34">
        <f t="shared" si="323"/>
        <v>0.18465465185581345</v>
      </c>
      <c r="Z272" s="34">
        <f t="shared" si="324"/>
        <v>0</v>
      </c>
      <c r="AA272" s="34">
        <f t="shared" si="325"/>
        <v>0</v>
      </c>
      <c r="AB272" s="34">
        <f t="shared" ref="AB272:AB322" si="328">+U272/R272</f>
        <v>0</v>
      </c>
      <c r="AC272" s="35" t="s">
        <v>545</v>
      </c>
    </row>
    <row r="273" spans="1:29" ht="63.75" customHeight="1" x14ac:dyDescent="0.25">
      <c r="A273" s="29" t="s">
        <v>438</v>
      </c>
      <c r="B273" s="30" t="s">
        <v>38</v>
      </c>
      <c r="C273" s="30">
        <v>10</v>
      </c>
      <c r="D273" s="30" t="s">
        <v>39</v>
      </c>
      <c r="E273" s="31" t="s">
        <v>401</v>
      </c>
      <c r="F273" s="25">
        <f t="shared" si="327"/>
        <v>2743327526</v>
      </c>
      <c r="G273" s="25">
        <f t="shared" si="327"/>
        <v>0</v>
      </c>
      <c r="H273" s="25">
        <f t="shared" si="327"/>
        <v>0</v>
      </c>
      <c r="I273" s="25">
        <f t="shared" si="327"/>
        <v>0</v>
      </c>
      <c r="J273" s="25">
        <f t="shared" si="327"/>
        <v>0</v>
      </c>
      <c r="K273" s="25">
        <f t="shared" si="327"/>
        <v>0</v>
      </c>
      <c r="L273" s="25">
        <f t="shared" si="322"/>
        <v>0</v>
      </c>
      <c r="M273" s="25">
        <f t="shared" si="327"/>
        <v>2743327526</v>
      </c>
      <c r="N273" s="33">
        <f t="shared" si="280"/>
        <v>3.307652232635865E-4</v>
      </c>
      <c r="O273" s="25">
        <f t="shared" si="327"/>
        <v>0</v>
      </c>
      <c r="P273" s="25">
        <f t="shared" si="327"/>
        <v>1094285606.24</v>
      </c>
      <c r="Q273" s="25">
        <f t="shared" si="327"/>
        <v>1649041919.76</v>
      </c>
      <c r="R273" s="25">
        <f t="shared" si="327"/>
        <v>506568189.24000001</v>
      </c>
      <c r="S273" s="25">
        <f t="shared" si="327"/>
        <v>2236759336.7600002</v>
      </c>
      <c r="T273" s="25">
        <f t="shared" si="327"/>
        <v>587717417</v>
      </c>
      <c r="U273" s="25">
        <f t="shared" si="327"/>
        <v>0</v>
      </c>
      <c r="V273" s="25">
        <f t="shared" si="327"/>
        <v>506568189.24000001</v>
      </c>
      <c r="W273" s="25">
        <f t="shared" si="327"/>
        <v>0</v>
      </c>
      <c r="X273" s="25">
        <f t="shared" si="327"/>
        <v>0</v>
      </c>
      <c r="Y273" s="34">
        <f t="shared" si="323"/>
        <v>0.18465465185581345</v>
      </c>
      <c r="Z273" s="34">
        <f t="shared" si="324"/>
        <v>0</v>
      </c>
      <c r="AA273" s="34">
        <f t="shared" si="325"/>
        <v>0</v>
      </c>
      <c r="AB273" s="34">
        <f t="shared" si="328"/>
        <v>0</v>
      </c>
      <c r="AC273" s="35" t="s">
        <v>545</v>
      </c>
    </row>
    <row r="274" spans="1:29" ht="42" customHeight="1" x14ac:dyDescent="0.25">
      <c r="A274" s="29" t="s">
        <v>439</v>
      </c>
      <c r="B274" s="30" t="s">
        <v>38</v>
      </c>
      <c r="C274" s="30">
        <v>10</v>
      </c>
      <c r="D274" s="30" t="s">
        <v>39</v>
      </c>
      <c r="E274" s="31" t="s">
        <v>390</v>
      </c>
      <c r="F274" s="25">
        <f t="shared" si="327"/>
        <v>2743327526</v>
      </c>
      <c r="G274" s="25">
        <f t="shared" si="327"/>
        <v>0</v>
      </c>
      <c r="H274" s="25">
        <f t="shared" si="327"/>
        <v>0</v>
      </c>
      <c r="I274" s="25">
        <f t="shared" si="327"/>
        <v>0</v>
      </c>
      <c r="J274" s="25">
        <f t="shared" si="327"/>
        <v>0</v>
      </c>
      <c r="K274" s="25">
        <f t="shared" si="327"/>
        <v>0</v>
      </c>
      <c r="L274" s="25">
        <f t="shared" si="322"/>
        <v>0</v>
      </c>
      <c r="M274" s="25">
        <f t="shared" si="327"/>
        <v>2743327526</v>
      </c>
      <c r="N274" s="33">
        <f t="shared" si="280"/>
        <v>3.307652232635865E-4</v>
      </c>
      <c r="O274" s="25">
        <f t="shared" si="327"/>
        <v>0</v>
      </c>
      <c r="P274" s="25">
        <f t="shared" si="327"/>
        <v>1094285606.24</v>
      </c>
      <c r="Q274" s="25">
        <f t="shared" si="327"/>
        <v>1649041919.76</v>
      </c>
      <c r="R274" s="25">
        <f t="shared" si="327"/>
        <v>506568189.24000001</v>
      </c>
      <c r="S274" s="25">
        <f t="shared" si="327"/>
        <v>2236759336.7600002</v>
      </c>
      <c r="T274" s="25">
        <f t="shared" si="327"/>
        <v>587717417</v>
      </c>
      <c r="U274" s="25">
        <f t="shared" si="327"/>
        <v>0</v>
      </c>
      <c r="V274" s="25">
        <f t="shared" si="327"/>
        <v>506568189.24000001</v>
      </c>
      <c r="W274" s="25">
        <f t="shared" si="327"/>
        <v>0</v>
      </c>
      <c r="X274" s="25">
        <f t="shared" si="327"/>
        <v>0</v>
      </c>
      <c r="Y274" s="34">
        <f t="shared" si="323"/>
        <v>0.18465465185581345</v>
      </c>
      <c r="Z274" s="34">
        <f t="shared" si="324"/>
        <v>0</v>
      </c>
      <c r="AA274" s="34">
        <f t="shared" si="325"/>
        <v>0</v>
      </c>
      <c r="AB274" s="34">
        <f t="shared" si="328"/>
        <v>0</v>
      </c>
      <c r="AC274" s="35" t="s">
        <v>545</v>
      </c>
    </row>
    <row r="275" spans="1:29" ht="42" customHeight="1" x14ac:dyDescent="0.25">
      <c r="A275" s="36" t="s">
        <v>440</v>
      </c>
      <c r="B275" s="37" t="s">
        <v>38</v>
      </c>
      <c r="C275" s="37">
        <v>10</v>
      </c>
      <c r="D275" s="37" t="s">
        <v>39</v>
      </c>
      <c r="E275" s="38" t="s">
        <v>251</v>
      </c>
      <c r="F275" s="39">
        <v>2743327526</v>
      </c>
      <c r="G275" s="39">
        <v>0</v>
      </c>
      <c r="H275" s="39">
        <v>0</v>
      </c>
      <c r="I275" s="39">
        <v>0</v>
      </c>
      <c r="J275" s="39">
        <v>0</v>
      </c>
      <c r="K275" s="39">
        <v>0</v>
      </c>
      <c r="L275" s="39">
        <f t="shared" si="322"/>
        <v>0</v>
      </c>
      <c r="M275" s="40">
        <f t="shared" ref="M275" si="329">+F275+L275</f>
        <v>2743327526</v>
      </c>
      <c r="N275" s="41">
        <f t="shared" si="280"/>
        <v>3.307652232635865E-4</v>
      </c>
      <c r="O275" s="39">
        <v>0</v>
      </c>
      <c r="P275" s="39">
        <v>1094285606.24</v>
      </c>
      <c r="Q275" s="39">
        <f>M275-P275</f>
        <v>1649041919.76</v>
      </c>
      <c r="R275" s="39">
        <v>506568189.24000001</v>
      </c>
      <c r="S275" s="39">
        <f>+M275-R275</f>
        <v>2236759336.7600002</v>
      </c>
      <c r="T275" s="39">
        <f>P275-R275</f>
        <v>587717417</v>
      </c>
      <c r="U275" s="39">
        <v>0</v>
      </c>
      <c r="V275" s="39">
        <f>+R275-U275</f>
        <v>506568189.24000001</v>
      </c>
      <c r="W275" s="39">
        <v>0</v>
      </c>
      <c r="X275" s="42">
        <f>+U275-W275</f>
        <v>0</v>
      </c>
      <c r="Y275" s="43">
        <f>+R275/M275</f>
        <v>0.18465465185581345</v>
      </c>
      <c r="Z275" s="43">
        <f t="shared" si="324"/>
        <v>0</v>
      </c>
      <c r="AA275" s="43">
        <f t="shared" si="325"/>
        <v>0</v>
      </c>
      <c r="AB275" s="43">
        <f t="shared" si="328"/>
        <v>0</v>
      </c>
      <c r="AC275" s="44" t="s">
        <v>545</v>
      </c>
    </row>
    <row r="276" spans="1:29" ht="30.75" customHeight="1" x14ac:dyDescent="0.25">
      <c r="A276" s="266" t="s">
        <v>441</v>
      </c>
      <c r="B276" s="270" t="s">
        <v>38</v>
      </c>
      <c r="C276" s="30">
        <v>10</v>
      </c>
      <c r="D276" s="270" t="s">
        <v>39</v>
      </c>
      <c r="E276" s="272" t="s">
        <v>442</v>
      </c>
      <c r="F276" s="48">
        <f t="shared" ref="F276:K278" si="330">+F278</f>
        <v>926711656</v>
      </c>
      <c r="G276" s="48">
        <f t="shared" si="330"/>
        <v>0</v>
      </c>
      <c r="H276" s="48">
        <f t="shared" si="330"/>
        <v>0</v>
      </c>
      <c r="I276" s="48">
        <f t="shared" si="330"/>
        <v>0</v>
      </c>
      <c r="J276" s="48">
        <f t="shared" si="330"/>
        <v>0</v>
      </c>
      <c r="K276" s="48">
        <f t="shared" si="330"/>
        <v>0</v>
      </c>
      <c r="L276" s="25">
        <f t="shared" si="322"/>
        <v>0</v>
      </c>
      <c r="M276" s="48">
        <f>+M278</f>
        <v>926711656</v>
      </c>
      <c r="N276" s="33">
        <f t="shared" si="280"/>
        <v>1.1173437545926041E-4</v>
      </c>
      <c r="O276" s="48">
        <f>+O278</f>
        <v>0</v>
      </c>
      <c r="P276" s="48">
        <f t="shared" ref="P276:X278" si="331">+P278</f>
        <v>284341674</v>
      </c>
      <c r="Q276" s="48">
        <f t="shared" si="331"/>
        <v>642369982</v>
      </c>
      <c r="R276" s="48">
        <f t="shared" si="331"/>
        <v>57137275</v>
      </c>
      <c r="S276" s="48">
        <f t="shared" si="331"/>
        <v>869574381</v>
      </c>
      <c r="T276" s="48">
        <f t="shared" si="331"/>
        <v>227204399</v>
      </c>
      <c r="U276" s="48">
        <f t="shared" si="331"/>
        <v>0</v>
      </c>
      <c r="V276" s="48">
        <f t="shared" si="331"/>
        <v>57137275</v>
      </c>
      <c r="W276" s="48">
        <f t="shared" si="331"/>
        <v>0</v>
      </c>
      <c r="X276" s="48">
        <f t="shared" si="331"/>
        <v>0</v>
      </c>
      <c r="Y276" s="34">
        <f t="shared" ref="Y276:Y283" si="332">+R276/M276</f>
        <v>6.1655936482577271E-2</v>
      </c>
      <c r="Z276" s="34">
        <f t="shared" si="324"/>
        <v>0</v>
      </c>
      <c r="AA276" s="34">
        <f t="shared" si="325"/>
        <v>0</v>
      </c>
      <c r="AB276" s="34" t="s">
        <v>545</v>
      </c>
      <c r="AC276" s="35" t="s">
        <v>545</v>
      </c>
    </row>
    <row r="277" spans="1:29" ht="30.75" customHeight="1" x14ac:dyDescent="0.25">
      <c r="A277" s="267"/>
      <c r="B277" s="271"/>
      <c r="C277" s="30">
        <v>11</v>
      </c>
      <c r="D277" s="271"/>
      <c r="E277" s="273"/>
      <c r="F277" s="48">
        <f t="shared" si="330"/>
        <v>710970447824</v>
      </c>
      <c r="G277" s="48">
        <f t="shared" si="330"/>
        <v>0</v>
      </c>
      <c r="H277" s="48">
        <f t="shared" si="330"/>
        <v>0</v>
      </c>
      <c r="I277" s="48">
        <f t="shared" si="330"/>
        <v>710970447824</v>
      </c>
      <c r="J277" s="48">
        <f t="shared" si="330"/>
        <v>0</v>
      </c>
      <c r="K277" s="48">
        <f t="shared" si="330"/>
        <v>0</v>
      </c>
      <c r="L277" s="39">
        <f t="shared" si="322"/>
        <v>-710970447824</v>
      </c>
      <c r="M277" s="48">
        <f>+M279</f>
        <v>0</v>
      </c>
      <c r="N277" s="41">
        <f t="shared" si="280"/>
        <v>0</v>
      </c>
      <c r="O277" s="48">
        <f>+O279</f>
        <v>0</v>
      </c>
      <c r="P277" s="48">
        <f t="shared" si="331"/>
        <v>0</v>
      </c>
      <c r="Q277" s="48">
        <f t="shared" si="331"/>
        <v>0</v>
      </c>
      <c r="R277" s="48">
        <f t="shared" si="331"/>
        <v>0</v>
      </c>
      <c r="S277" s="48">
        <f t="shared" si="331"/>
        <v>0</v>
      </c>
      <c r="T277" s="48">
        <f t="shared" si="331"/>
        <v>0</v>
      </c>
      <c r="U277" s="48">
        <f t="shared" si="331"/>
        <v>0</v>
      </c>
      <c r="V277" s="48">
        <f t="shared" si="331"/>
        <v>0</v>
      </c>
      <c r="W277" s="48">
        <f t="shared" si="331"/>
        <v>0</v>
      </c>
      <c r="X277" s="48">
        <f t="shared" si="331"/>
        <v>0</v>
      </c>
      <c r="Y277" s="34" t="s">
        <v>545</v>
      </c>
      <c r="Z277" s="34" t="s">
        <v>545</v>
      </c>
      <c r="AA277" s="34" t="s">
        <v>545</v>
      </c>
      <c r="AB277" s="34" t="s">
        <v>545</v>
      </c>
      <c r="AC277" s="35" t="s">
        <v>545</v>
      </c>
    </row>
    <row r="278" spans="1:29" ht="28.5" customHeight="1" x14ac:dyDescent="0.25">
      <c r="A278" s="266" t="s">
        <v>443</v>
      </c>
      <c r="B278" s="270" t="s">
        <v>38</v>
      </c>
      <c r="C278" s="30">
        <v>10</v>
      </c>
      <c r="D278" s="30" t="s">
        <v>39</v>
      </c>
      <c r="E278" s="289" t="s">
        <v>243</v>
      </c>
      <c r="F278" s="48">
        <f t="shared" si="330"/>
        <v>926711656</v>
      </c>
      <c r="G278" s="48">
        <f t="shared" si="330"/>
        <v>0</v>
      </c>
      <c r="H278" s="48">
        <f t="shared" si="330"/>
        <v>0</v>
      </c>
      <c r="I278" s="48">
        <f t="shared" si="330"/>
        <v>0</v>
      </c>
      <c r="J278" s="48">
        <f t="shared" si="330"/>
        <v>0</v>
      </c>
      <c r="K278" s="48">
        <f t="shared" si="330"/>
        <v>0</v>
      </c>
      <c r="L278" s="25">
        <f t="shared" si="322"/>
        <v>0</v>
      </c>
      <c r="M278" s="48">
        <f>+M280</f>
        <v>926711656</v>
      </c>
      <c r="N278" s="33">
        <f t="shared" si="280"/>
        <v>1.1173437545926041E-4</v>
      </c>
      <c r="O278" s="48">
        <f>+O280</f>
        <v>0</v>
      </c>
      <c r="P278" s="48">
        <f t="shared" si="331"/>
        <v>284341674</v>
      </c>
      <c r="Q278" s="48">
        <f t="shared" si="331"/>
        <v>642369982</v>
      </c>
      <c r="R278" s="48">
        <f t="shared" si="331"/>
        <v>57137275</v>
      </c>
      <c r="S278" s="48">
        <f t="shared" si="331"/>
        <v>869574381</v>
      </c>
      <c r="T278" s="48">
        <f t="shared" si="331"/>
        <v>227204399</v>
      </c>
      <c r="U278" s="48">
        <f t="shared" si="331"/>
        <v>0</v>
      </c>
      <c r="V278" s="48">
        <f t="shared" si="331"/>
        <v>57137275</v>
      </c>
      <c r="W278" s="48">
        <f t="shared" si="331"/>
        <v>0</v>
      </c>
      <c r="X278" s="48">
        <f t="shared" si="331"/>
        <v>0</v>
      </c>
      <c r="Y278" s="34">
        <f t="shared" si="332"/>
        <v>6.1655936482577271E-2</v>
      </c>
      <c r="Z278" s="34">
        <f t="shared" si="324"/>
        <v>0</v>
      </c>
      <c r="AA278" s="34">
        <f t="shared" si="325"/>
        <v>0</v>
      </c>
      <c r="AB278" s="34" t="s">
        <v>545</v>
      </c>
      <c r="AC278" s="35" t="s">
        <v>545</v>
      </c>
    </row>
    <row r="279" spans="1:29" ht="28.5" customHeight="1" x14ac:dyDescent="0.25">
      <c r="A279" s="267"/>
      <c r="B279" s="271"/>
      <c r="C279" s="30">
        <v>11</v>
      </c>
      <c r="D279" s="30" t="s">
        <v>39</v>
      </c>
      <c r="E279" s="290"/>
      <c r="F279" s="48">
        <f>+F284</f>
        <v>710970447824</v>
      </c>
      <c r="G279" s="48">
        <f>+G284</f>
        <v>0</v>
      </c>
      <c r="H279" s="48">
        <f t="shared" ref="H279:K279" si="333">+H284</f>
        <v>0</v>
      </c>
      <c r="I279" s="48">
        <f t="shared" si="333"/>
        <v>710970447824</v>
      </c>
      <c r="J279" s="48">
        <f t="shared" si="333"/>
        <v>0</v>
      </c>
      <c r="K279" s="48">
        <f t="shared" si="333"/>
        <v>0</v>
      </c>
      <c r="L279" s="39">
        <f t="shared" si="322"/>
        <v>-710970447824</v>
      </c>
      <c r="M279" s="48">
        <f>+M284</f>
        <v>0</v>
      </c>
      <c r="N279" s="41">
        <f t="shared" si="280"/>
        <v>0</v>
      </c>
      <c r="O279" s="48">
        <f>+O284</f>
        <v>0</v>
      </c>
      <c r="P279" s="48">
        <f t="shared" ref="P279:X279" si="334">+P284</f>
        <v>0</v>
      </c>
      <c r="Q279" s="48">
        <f t="shared" si="334"/>
        <v>0</v>
      </c>
      <c r="R279" s="48">
        <f t="shared" si="334"/>
        <v>0</v>
      </c>
      <c r="S279" s="48">
        <f t="shared" si="334"/>
        <v>0</v>
      </c>
      <c r="T279" s="48">
        <f t="shared" si="334"/>
        <v>0</v>
      </c>
      <c r="U279" s="48">
        <f t="shared" si="334"/>
        <v>0</v>
      </c>
      <c r="V279" s="48">
        <f t="shared" si="334"/>
        <v>0</v>
      </c>
      <c r="W279" s="48">
        <f t="shared" si="334"/>
        <v>0</v>
      </c>
      <c r="X279" s="48">
        <f t="shared" si="334"/>
        <v>0</v>
      </c>
      <c r="Y279" s="34" t="s">
        <v>545</v>
      </c>
      <c r="Z279" s="34" t="s">
        <v>545</v>
      </c>
      <c r="AA279" s="34" t="s">
        <v>545</v>
      </c>
      <c r="AB279" s="34" t="s">
        <v>545</v>
      </c>
      <c r="AC279" s="35" t="s">
        <v>545</v>
      </c>
    </row>
    <row r="280" spans="1:29" ht="42" customHeight="1" x14ac:dyDescent="0.25">
      <c r="A280" s="29" t="s">
        <v>444</v>
      </c>
      <c r="B280" s="30" t="s">
        <v>38</v>
      </c>
      <c r="C280" s="30">
        <v>10</v>
      </c>
      <c r="D280" s="30" t="s">
        <v>39</v>
      </c>
      <c r="E280" s="31" t="s">
        <v>445</v>
      </c>
      <c r="F280" s="48">
        <f>+F281</f>
        <v>926711656</v>
      </c>
      <c r="G280" s="48">
        <f>+G281</f>
        <v>0</v>
      </c>
      <c r="H280" s="48">
        <f t="shared" ref="H280:K281" si="335">+H281</f>
        <v>0</v>
      </c>
      <c r="I280" s="48">
        <f t="shared" si="335"/>
        <v>0</v>
      </c>
      <c r="J280" s="48">
        <f t="shared" si="335"/>
        <v>0</v>
      </c>
      <c r="K280" s="48">
        <f t="shared" si="335"/>
        <v>0</v>
      </c>
      <c r="L280" s="25">
        <f t="shared" si="322"/>
        <v>0</v>
      </c>
      <c r="M280" s="48">
        <f>+M281</f>
        <v>926711656</v>
      </c>
      <c r="N280" s="33">
        <f t="shared" si="280"/>
        <v>1.1173437545926041E-4</v>
      </c>
      <c r="O280" s="48">
        <f>+O281</f>
        <v>0</v>
      </c>
      <c r="P280" s="48">
        <f t="shared" ref="P280:X281" si="336">+P281</f>
        <v>284341674</v>
      </c>
      <c r="Q280" s="48">
        <f t="shared" si="336"/>
        <v>642369982</v>
      </c>
      <c r="R280" s="48">
        <f t="shared" si="336"/>
        <v>57137275</v>
      </c>
      <c r="S280" s="48">
        <f t="shared" si="336"/>
        <v>869574381</v>
      </c>
      <c r="T280" s="48">
        <f t="shared" si="336"/>
        <v>227204399</v>
      </c>
      <c r="U280" s="48">
        <f t="shared" si="336"/>
        <v>0</v>
      </c>
      <c r="V280" s="48">
        <f t="shared" si="336"/>
        <v>57137275</v>
      </c>
      <c r="W280" s="48">
        <f t="shared" si="336"/>
        <v>0</v>
      </c>
      <c r="X280" s="48">
        <f t="shared" si="336"/>
        <v>0</v>
      </c>
      <c r="Y280" s="34">
        <f t="shared" si="332"/>
        <v>6.1655936482577271E-2</v>
      </c>
      <c r="Z280" s="34">
        <f t="shared" si="324"/>
        <v>0</v>
      </c>
      <c r="AA280" s="34">
        <f t="shared" si="325"/>
        <v>0</v>
      </c>
      <c r="AB280" s="34" t="s">
        <v>545</v>
      </c>
      <c r="AC280" s="35" t="s">
        <v>545</v>
      </c>
    </row>
    <row r="281" spans="1:29" ht="80.25" customHeight="1" x14ac:dyDescent="0.25">
      <c r="A281" s="29" t="s">
        <v>446</v>
      </c>
      <c r="B281" s="30" t="s">
        <v>38</v>
      </c>
      <c r="C281" s="30">
        <v>10</v>
      </c>
      <c r="D281" s="30" t="s">
        <v>39</v>
      </c>
      <c r="E281" s="31" t="s">
        <v>447</v>
      </c>
      <c r="F281" s="48">
        <f>+F282</f>
        <v>926711656</v>
      </c>
      <c r="G281" s="48">
        <f>+G282</f>
        <v>0</v>
      </c>
      <c r="H281" s="48">
        <f t="shared" si="335"/>
        <v>0</v>
      </c>
      <c r="I281" s="48">
        <f t="shared" si="335"/>
        <v>0</v>
      </c>
      <c r="J281" s="48">
        <f t="shared" si="335"/>
        <v>0</v>
      </c>
      <c r="K281" s="48">
        <f t="shared" si="335"/>
        <v>0</v>
      </c>
      <c r="L281" s="25">
        <f t="shared" si="322"/>
        <v>0</v>
      </c>
      <c r="M281" s="48">
        <f>+M282</f>
        <v>926711656</v>
      </c>
      <c r="N281" s="33">
        <f t="shared" si="280"/>
        <v>1.1173437545926041E-4</v>
      </c>
      <c r="O281" s="48">
        <f>+O282</f>
        <v>0</v>
      </c>
      <c r="P281" s="48">
        <f t="shared" si="336"/>
        <v>284341674</v>
      </c>
      <c r="Q281" s="48">
        <f t="shared" si="336"/>
        <v>642369982</v>
      </c>
      <c r="R281" s="48">
        <f t="shared" si="336"/>
        <v>57137275</v>
      </c>
      <c r="S281" s="48">
        <f t="shared" si="336"/>
        <v>869574381</v>
      </c>
      <c r="T281" s="48">
        <f t="shared" si="336"/>
        <v>227204399</v>
      </c>
      <c r="U281" s="48">
        <f t="shared" si="336"/>
        <v>0</v>
      </c>
      <c r="V281" s="48">
        <f t="shared" si="336"/>
        <v>57137275</v>
      </c>
      <c r="W281" s="48">
        <f t="shared" si="336"/>
        <v>0</v>
      </c>
      <c r="X281" s="48">
        <f t="shared" si="336"/>
        <v>0</v>
      </c>
      <c r="Y281" s="34">
        <f t="shared" si="332"/>
        <v>6.1655936482577271E-2</v>
      </c>
      <c r="Z281" s="34">
        <f t="shared" si="324"/>
        <v>0</v>
      </c>
      <c r="AA281" s="34">
        <f t="shared" si="325"/>
        <v>0</v>
      </c>
      <c r="AB281" s="34" t="s">
        <v>545</v>
      </c>
      <c r="AC281" s="35" t="s">
        <v>545</v>
      </c>
    </row>
    <row r="282" spans="1:29" ht="42" customHeight="1" x14ac:dyDescent="0.25">
      <c r="A282" s="29" t="s">
        <v>448</v>
      </c>
      <c r="B282" s="30" t="s">
        <v>38</v>
      </c>
      <c r="C282" s="30">
        <v>10</v>
      </c>
      <c r="D282" s="30" t="s">
        <v>39</v>
      </c>
      <c r="E282" s="31" t="s">
        <v>449</v>
      </c>
      <c r="F282" s="48">
        <f t="shared" ref="F282:X282" si="337">+F283</f>
        <v>926711656</v>
      </c>
      <c r="G282" s="48">
        <f t="shared" si="337"/>
        <v>0</v>
      </c>
      <c r="H282" s="48">
        <f t="shared" si="337"/>
        <v>0</v>
      </c>
      <c r="I282" s="48">
        <f t="shared" si="337"/>
        <v>0</v>
      </c>
      <c r="J282" s="48">
        <f t="shared" si="337"/>
        <v>0</v>
      </c>
      <c r="K282" s="48">
        <f t="shared" si="337"/>
        <v>0</v>
      </c>
      <c r="L282" s="25">
        <f t="shared" si="322"/>
        <v>0</v>
      </c>
      <c r="M282" s="48">
        <f t="shared" si="337"/>
        <v>926711656</v>
      </c>
      <c r="N282" s="33">
        <f t="shared" si="280"/>
        <v>1.1173437545926041E-4</v>
      </c>
      <c r="O282" s="48">
        <f t="shared" si="337"/>
        <v>0</v>
      </c>
      <c r="P282" s="48">
        <f t="shared" si="337"/>
        <v>284341674</v>
      </c>
      <c r="Q282" s="48">
        <f t="shared" si="337"/>
        <v>642369982</v>
      </c>
      <c r="R282" s="48">
        <f t="shared" si="337"/>
        <v>57137275</v>
      </c>
      <c r="S282" s="48">
        <f t="shared" si="337"/>
        <v>869574381</v>
      </c>
      <c r="T282" s="48">
        <f t="shared" si="337"/>
        <v>227204399</v>
      </c>
      <c r="U282" s="48">
        <f t="shared" si="337"/>
        <v>0</v>
      </c>
      <c r="V282" s="48">
        <f t="shared" si="337"/>
        <v>57137275</v>
      </c>
      <c r="W282" s="48">
        <f t="shared" si="337"/>
        <v>0</v>
      </c>
      <c r="X282" s="48">
        <f t="shared" si="337"/>
        <v>0</v>
      </c>
      <c r="Y282" s="34">
        <f t="shared" si="332"/>
        <v>6.1655936482577271E-2</v>
      </c>
      <c r="Z282" s="34">
        <f t="shared" si="324"/>
        <v>0</v>
      </c>
      <c r="AA282" s="34">
        <f t="shared" si="325"/>
        <v>0</v>
      </c>
      <c r="AB282" s="34" t="s">
        <v>545</v>
      </c>
      <c r="AC282" s="35" t="s">
        <v>545</v>
      </c>
    </row>
    <row r="283" spans="1:29" ht="42" customHeight="1" x14ac:dyDescent="0.25">
      <c r="A283" s="36" t="s">
        <v>450</v>
      </c>
      <c r="B283" s="37" t="s">
        <v>38</v>
      </c>
      <c r="C283" s="37">
        <v>10</v>
      </c>
      <c r="D283" s="37" t="s">
        <v>39</v>
      </c>
      <c r="E283" s="38" t="s">
        <v>251</v>
      </c>
      <c r="F283" s="39">
        <v>926711656</v>
      </c>
      <c r="G283" s="39">
        <v>0</v>
      </c>
      <c r="H283" s="39">
        <v>0</v>
      </c>
      <c r="I283" s="39">
        <v>0</v>
      </c>
      <c r="J283" s="39">
        <v>0</v>
      </c>
      <c r="K283" s="39">
        <v>0</v>
      </c>
      <c r="L283" s="39">
        <f t="shared" si="322"/>
        <v>0</v>
      </c>
      <c r="M283" s="40">
        <f t="shared" ref="M283" si="338">+F283+L283</f>
        <v>926711656</v>
      </c>
      <c r="N283" s="41">
        <f t="shared" si="280"/>
        <v>1.1173437545926041E-4</v>
      </c>
      <c r="O283" s="39">
        <v>0</v>
      </c>
      <c r="P283" s="39">
        <v>284341674</v>
      </c>
      <c r="Q283" s="39">
        <f>M283-P283</f>
        <v>642369982</v>
      </c>
      <c r="R283" s="39">
        <v>57137275</v>
      </c>
      <c r="S283" s="39">
        <f>+M283-R283</f>
        <v>869574381</v>
      </c>
      <c r="T283" s="39">
        <f>P283-R283</f>
        <v>227204399</v>
      </c>
      <c r="U283" s="39">
        <v>0</v>
      </c>
      <c r="V283" s="39">
        <f>+R283-U283</f>
        <v>57137275</v>
      </c>
      <c r="W283" s="39">
        <v>0</v>
      </c>
      <c r="X283" s="42">
        <f>+U283-W283</f>
        <v>0</v>
      </c>
      <c r="Y283" s="43">
        <f t="shared" si="332"/>
        <v>6.1655936482577271E-2</v>
      </c>
      <c r="Z283" s="43">
        <f t="shared" si="324"/>
        <v>0</v>
      </c>
      <c r="AA283" s="43">
        <f t="shared" si="325"/>
        <v>0</v>
      </c>
      <c r="AB283" s="43" t="s">
        <v>545</v>
      </c>
      <c r="AC283" s="44" t="s">
        <v>545</v>
      </c>
    </row>
    <row r="284" spans="1:29" ht="55.5" customHeight="1" x14ac:dyDescent="0.25">
      <c r="A284" s="29" t="s">
        <v>451</v>
      </c>
      <c r="B284" s="30" t="s">
        <v>38</v>
      </c>
      <c r="C284" s="30">
        <v>11</v>
      </c>
      <c r="D284" s="30" t="s">
        <v>39</v>
      </c>
      <c r="E284" s="31" t="s">
        <v>452</v>
      </c>
      <c r="F284" s="48">
        <f>+F285</f>
        <v>710970447824</v>
      </c>
      <c r="G284" s="48">
        <f>+G285</f>
        <v>0</v>
      </c>
      <c r="H284" s="48">
        <f t="shared" ref="H284:K285" si="339">+H285</f>
        <v>0</v>
      </c>
      <c r="I284" s="48">
        <f t="shared" si="339"/>
        <v>710970447824</v>
      </c>
      <c r="J284" s="48">
        <f t="shared" si="339"/>
        <v>0</v>
      </c>
      <c r="K284" s="48">
        <f t="shared" si="339"/>
        <v>0</v>
      </c>
      <c r="L284" s="48">
        <f t="shared" si="322"/>
        <v>-710970447824</v>
      </c>
      <c r="M284" s="48">
        <f>+M285</f>
        <v>0</v>
      </c>
      <c r="N284" s="41">
        <f t="shared" si="280"/>
        <v>0</v>
      </c>
      <c r="O284" s="48">
        <f>+O285</f>
        <v>0</v>
      </c>
      <c r="P284" s="48">
        <f t="shared" ref="P284:X285" si="340">+P285</f>
        <v>0</v>
      </c>
      <c r="Q284" s="48">
        <f t="shared" si="340"/>
        <v>0</v>
      </c>
      <c r="R284" s="48">
        <f t="shared" si="340"/>
        <v>0</v>
      </c>
      <c r="S284" s="48">
        <f t="shared" si="340"/>
        <v>0</v>
      </c>
      <c r="T284" s="48">
        <f t="shared" si="340"/>
        <v>0</v>
      </c>
      <c r="U284" s="48">
        <f t="shared" si="340"/>
        <v>0</v>
      </c>
      <c r="V284" s="48">
        <f t="shared" si="340"/>
        <v>0</v>
      </c>
      <c r="W284" s="48">
        <f t="shared" si="340"/>
        <v>0</v>
      </c>
      <c r="X284" s="48">
        <f t="shared" si="340"/>
        <v>0</v>
      </c>
      <c r="Y284" s="34" t="s">
        <v>545</v>
      </c>
      <c r="Z284" s="34" t="s">
        <v>545</v>
      </c>
      <c r="AA284" s="34" t="s">
        <v>545</v>
      </c>
      <c r="AB284" s="34" t="s">
        <v>545</v>
      </c>
      <c r="AC284" s="35" t="s">
        <v>545</v>
      </c>
    </row>
    <row r="285" spans="1:29" ht="82.5" customHeight="1" x14ac:dyDescent="0.25">
      <c r="A285" s="29" t="s">
        <v>453</v>
      </c>
      <c r="B285" s="30" t="s">
        <v>38</v>
      </c>
      <c r="C285" s="30">
        <v>11</v>
      </c>
      <c r="D285" s="30" t="s">
        <v>39</v>
      </c>
      <c r="E285" s="31" t="s">
        <v>447</v>
      </c>
      <c r="F285" s="48">
        <v>710970447824</v>
      </c>
      <c r="G285" s="48">
        <f>+G286</f>
        <v>0</v>
      </c>
      <c r="H285" s="48">
        <f t="shared" si="339"/>
        <v>0</v>
      </c>
      <c r="I285" s="48">
        <v>710970447824</v>
      </c>
      <c r="J285" s="48">
        <f t="shared" si="339"/>
        <v>0</v>
      </c>
      <c r="K285" s="48">
        <f t="shared" si="339"/>
        <v>0</v>
      </c>
      <c r="L285" s="25">
        <f t="shared" si="322"/>
        <v>-710970447824</v>
      </c>
      <c r="M285" s="48">
        <f>+M286</f>
        <v>0</v>
      </c>
      <c r="N285" s="33">
        <f t="shared" si="280"/>
        <v>0</v>
      </c>
      <c r="O285" s="48">
        <f>+O286</f>
        <v>0</v>
      </c>
      <c r="P285" s="48">
        <f t="shared" si="340"/>
        <v>0</v>
      </c>
      <c r="Q285" s="48">
        <f t="shared" si="340"/>
        <v>0</v>
      </c>
      <c r="R285" s="48">
        <f t="shared" si="340"/>
        <v>0</v>
      </c>
      <c r="S285" s="48">
        <f t="shared" si="340"/>
        <v>0</v>
      </c>
      <c r="T285" s="48">
        <f t="shared" si="340"/>
        <v>0</v>
      </c>
      <c r="U285" s="48">
        <f t="shared" si="340"/>
        <v>0</v>
      </c>
      <c r="V285" s="48">
        <f t="shared" si="340"/>
        <v>0</v>
      </c>
      <c r="W285" s="48">
        <f t="shared" si="340"/>
        <v>0</v>
      </c>
      <c r="X285" s="48">
        <f t="shared" si="340"/>
        <v>0</v>
      </c>
      <c r="Y285" s="34" t="s">
        <v>545</v>
      </c>
      <c r="Z285" s="34" t="s">
        <v>545</v>
      </c>
      <c r="AA285" s="34" t="s">
        <v>545</v>
      </c>
      <c r="AB285" s="34" t="s">
        <v>545</v>
      </c>
      <c r="AC285" s="35" t="s">
        <v>545</v>
      </c>
    </row>
    <row r="286" spans="1:29" ht="61.5" customHeight="1" x14ac:dyDescent="0.25">
      <c r="A286" s="29" t="s">
        <v>454</v>
      </c>
      <c r="B286" s="30" t="s">
        <v>38</v>
      </c>
      <c r="C286" s="30">
        <v>11</v>
      </c>
      <c r="D286" s="30" t="s">
        <v>39</v>
      </c>
      <c r="E286" s="31" t="s">
        <v>455</v>
      </c>
      <c r="F286" s="48">
        <f t="shared" ref="F286:X286" si="341">+F287</f>
        <v>0</v>
      </c>
      <c r="G286" s="48">
        <f t="shared" si="341"/>
        <v>0</v>
      </c>
      <c r="H286" s="48">
        <f t="shared" si="341"/>
        <v>0</v>
      </c>
      <c r="I286" s="48">
        <f t="shared" si="341"/>
        <v>0</v>
      </c>
      <c r="J286" s="48">
        <f t="shared" si="341"/>
        <v>0</v>
      </c>
      <c r="K286" s="48">
        <f t="shared" si="341"/>
        <v>0</v>
      </c>
      <c r="L286" s="25">
        <f t="shared" si="322"/>
        <v>0</v>
      </c>
      <c r="M286" s="48">
        <f t="shared" si="341"/>
        <v>0</v>
      </c>
      <c r="N286" s="33">
        <f t="shared" si="280"/>
        <v>0</v>
      </c>
      <c r="O286" s="48">
        <f t="shared" si="341"/>
        <v>0</v>
      </c>
      <c r="P286" s="48">
        <f t="shared" si="341"/>
        <v>0</v>
      </c>
      <c r="Q286" s="48">
        <f t="shared" si="341"/>
        <v>0</v>
      </c>
      <c r="R286" s="48">
        <f t="shared" si="341"/>
        <v>0</v>
      </c>
      <c r="S286" s="48">
        <f t="shared" si="341"/>
        <v>0</v>
      </c>
      <c r="T286" s="48">
        <f t="shared" si="341"/>
        <v>0</v>
      </c>
      <c r="U286" s="48">
        <f t="shared" si="341"/>
        <v>0</v>
      </c>
      <c r="V286" s="48">
        <f t="shared" si="341"/>
        <v>0</v>
      </c>
      <c r="W286" s="48">
        <f t="shared" si="341"/>
        <v>0</v>
      </c>
      <c r="X286" s="48">
        <f t="shared" si="341"/>
        <v>0</v>
      </c>
      <c r="Y286" s="34" t="s">
        <v>545</v>
      </c>
      <c r="Z286" s="34" t="s">
        <v>545</v>
      </c>
      <c r="AA286" s="34" t="s">
        <v>545</v>
      </c>
      <c r="AB286" s="34" t="s">
        <v>545</v>
      </c>
      <c r="AC286" s="35" t="s">
        <v>545</v>
      </c>
    </row>
    <row r="287" spans="1:29" ht="42" customHeight="1" x14ac:dyDescent="0.25">
      <c r="A287" s="36" t="s">
        <v>456</v>
      </c>
      <c r="B287" s="37" t="s">
        <v>38</v>
      </c>
      <c r="C287" s="37">
        <v>11</v>
      </c>
      <c r="D287" s="37" t="s">
        <v>39</v>
      </c>
      <c r="E287" s="38" t="s">
        <v>251</v>
      </c>
      <c r="F287" s="39">
        <v>0</v>
      </c>
      <c r="G287" s="39">
        <v>0</v>
      </c>
      <c r="H287" s="39">
        <v>0</v>
      </c>
      <c r="I287" s="39">
        <v>0</v>
      </c>
      <c r="J287" s="39">
        <v>0</v>
      </c>
      <c r="K287" s="39">
        <v>0</v>
      </c>
      <c r="L287" s="39">
        <f t="shared" si="322"/>
        <v>0</v>
      </c>
      <c r="M287" s="40">
        <f t="shared" ref="M287" si="342">+F287+L287</f>
        <v>0</v>
      </c>
      <c r="N287" s="41">
        <f t="shared" si="280"/>
        <v>0</v>
      </c>
      <c r="O287" s="39">
        <v>0</v>
      </c>
      <c r="P287" s="39">
        <v>0</v>
      </c>
      <c r="Q287" s="39">
        <f>M287-P287</f>
        <v>0</v>
      </c>
      <c r="R287" s="39">
        <v>0</v>
      </c>
      <c r="S287" s="39">
        <f>+M287-R287</f>
        <v>0</v>
      </c>
      <c r="T287" s="39">
        <f>P287-R287</f>
        <v>0</v>
      </c>
      <c r="U287" s="39">
        <v>0</v>
      </c>
      <c r="V287" s="39">
        <f>+R287-U287</f>
        <v>0</v>
      </c>
      <c r="W287" s="39">
        <v>0</v>
      </c>
      <c r="X287" s="42">
        <f>+U287-W287</f>
        <v>0</v>
      </c>
      <c r="Y287" s="43" t="s">
        <v>545</v>
      </c>
      <c r="Z287" s="43" t="s">
        <v>545</v>
      </c>
      <c r="AA287" s="43" t="s">
        <v>545</v>
      </c>
      <c r="AB287" s="43" t="s">
        <v>545</v>
      </c>
      <c r="AC287" s="44" t="s">
        <v>545</v>
      </c>
    </row>
    <row r="288" spans="1:29" ht="35.25" customHeight="1" x14ac:dyDescent="0.25">
      <c r="A288" s="318" t="s">
        <v>457</v>
      </c>
      <c r="B288" s="102" t="s">
        <v>38</v>
      </c>
      <c r="C288" s="30">
        <v>10</v>
      </c>
      <c r="D288" s="270" t="s">
        <v>39</v>
      </c>
      <c r="E288" s="289" t="s">
        <v>458</v>
      </c>
      <c r="F288" s="54">
        <f>+F290</f>
        <v>19215078848</v>
      </c>
      <c r="G288" s="54">
        <f>+G290</f>
        <v>0</v>
      </c>
      <c r="H288" s="54">
        <f t="shared" ref="G288:K289" si="343">+H290</f>
        <v>0</v>
      </c>
      <c r="I288" s="54">
        <f t="shared" si="343"/>
        <v>0</v>
      </c>
      <c r="J288" s="54">
        <f t="shared" si="343"/>
        <v>0</v>
      </c>
      <c r="K288" s="54">
        <f t="shared" si="343"/>
        <v>0</v>
      </c>
      <c r="L288" s="25">
        <f t="shared" si="322"/>
        <v>0</v>
      </c>
      <c r="M288" s="54">
        <f>+M290</f>
        <v>19215078848</v>
      </c>
      <c r="N288" s="33">
        <f t="shared" si="280"/>
        <v>2.3167776304323564E-3</v>
      </c>
      <c r="O288" s="54">
        <f t="shared" ref="O288:X289" si="344">+O290</f>
        <v>0</v>
      </c>
      <c r="P288" s="54">
        <f t="shared" si="344"/>
        <v>2486092973</v>
      </c>
      <c r="Q288" s="54">
        <f t="shared" si="344"/>
        <v>16728985875</v>
      </c>
      <c r="R288" s="54">
        <f t="shared" si="344"/>
        <v>919472389</v>
      </c>
      <c r="S288" s="54">
        <f t="shared" si="344"/>
        <v>18295606459</v>
      </c>
      <c r="T288" s="54">
        <f t="shared" si="344"/>
        <v>1566620584</v>
      </c>
      <c r="U288" s="54">
        <f t="shared" si="344"/>
        <v>0</v>
      </c>
      <c r="V288" s="54">
        <f t="shared" si="344"/>
        <v>919472389</v>
      </c>
      <c r="W288" s="54">
        <f t="shared" si="344"/>
        <v>0</v>
      </c>
      <c r="X288" s="54">
        <f t="shared" si="344"/>
        <v>0</v>
      </c>
      <c r="Y288" s="34">
        <f t="shared" si="323"/>
        <v>4.7851606349026417E-2</v>
      </c>
      <c r="Z288" s="34">
        <f t="shared" si="324"/>
        <v>0</v>
      </c>
      <c r="AA288" s="34">
        <f t="shared" si="325"/>
        <v>0</v>
      </c>
      <c r="AB288" s="34">
        <f t="shared" ref="AB288:AB291" si="345">+U288/R288</f>
        <v>0</v>
      </c>
      <c r="AC288" s="35" t="s">
        <v>545</v>
      </c>
    </row>
    <row r="289" spans="1:29" ht="35.25" customHeight="1" x14ac:dyDescent="0.25">
      <c r="A289" s="319"/>
      <c r="B289" s="102" t="s">
        <v>41</v>
      </c>
      <c r="C289" s="30">
        <v>20</v>
      </c>
      <c r="D289" s="271"/>
      <c r="E289" s="290"/>
      <c r="F289" s="48">
        <f>+F291</f>
        <v>51615114988</v>
      </c>
      <c r="G289" s="48">
        <f t="shared" si="343"/>
        <v>0</v>
      </c>
      <c r="H289" s="48">
        <f t="shared" si="343"/>
        <v>0</v>
      </c>
      <c r="I289" s="48">
        <f t="shared" si="343"/>
        <v>0</v>
      </c>
      <c r="J289" s="48">
        <f t="shared" si="343"/>
        <v>0</v>
      </c>
      <c r="K289" s="48">
        <f t="shared" si="343"/>
        <v>0</v>
      </c>
      <c r="L289" s="25">
        <f t="shared" si="322"/>
        <v>0</v>
      </c>
      <c r="M289" s="48">
        <f>+M291</f>
        <v>51615114988</v>
      </c>
      <c r="N289" s="33">
        <f t="shared" si="280"/>
        <v>6.223276247905629E-3</v>
      </c>
      <c r="O289" s="48">
        <f t="shared" si="344"/>
        <v>0</v>
      </c>
      <c r="P289" s="48">
        <f t="shared" si="344"/>
        <v>45148369013</v>
      </c>
      <c r="Q289" s="48">
        <f t="shared" si="344"/>
        <v>6466745975</v>
      </c>
      <c r="R289" s="48">
        <f t="shared" si="344"/>
        <v>7454635700</v>
      </c>
      <c r="S289" s="48">
        <f t="shared" si="344"/>
        <v>44160479288</v>
      </c>
      <c r="T289" s="48">
        <f t="shared" si="344"/>
        <v>37693733313</v>
      </c>
      <c r="U289" s="48">
        <f t="shared" si="344"/>
        <v>0</v>
      </c>
      <c r="V289" s="48">
        <f t="shared" si="344"/>
        <v>7454635700</v>
      </c>
      <c r="W289" s="48">
        <f t="shared" si="344"/>
        <v>0</v>
      </c>
      <c r="X289" s="48">
        <f t="shared" si="344"/>
        <v>0</v>
      </c>
      <c r="Y289" s="34">
        <f t="shared" si="323"/>
        <v>0.1444273775566155</v>
      </c>
      <c r="Z289" s="34">
        <f t="shared" si="324"/>
        <v>0</v>
      </c>
      <c r="AA289" s="34">
        <f t="shared" si="325"/>
        <v>0</v>
      </c>
      <c r="AB289" s="34">
        <f t="shared" si="345"/>
        <v>0</v>
      </c>
      <c r="AC289" s="35" t="s">
        <v>545</v>
      </c>
    </row>
    <row r="290" spans="1:29" ht="33.75" customHeight="1" x14ac:dyDescent="0.25">
      <c r="A290" s="318" t="s">
        <v>459</v>
      </c>
      <c r="B290" s="102" t="s">
        <v>38</v>
      </c>
      <c r="C290" s="30">
        <v>10</v>
      </c>
      <c r="D290" s="270" t="s">
        <v>39</v>
      </c>
      <c r="E290" s="289" t="s">
        <v>243</v>
      </c>
      <c r="F290" s="54">
        <f>+F292+F296+F306+F310+F314+F318</f>
        <v>19215078848</v>
      </c>
      <c r="G290" s="54">
        <f t="shared" ref="G290:K290" si="346">+G292+G296+G306+G310+G314+G318</f>
        <v>0</v>
      </c>
      <c r="H290" s="54">
        <f t="shared" si="346"/>
        <v>0</v>
      </c>
      <c r="I290" s="54">
        <f t="shared" si="346"/>
        <v>0</v>
      </c>
      <c r="J290" s="54">
        <f t="shared" si="346"/>
        <v>0</v>
      </c>
      <c r="K290" s="54">
        <f t="shared" si="346"/>
        <v>0</v>
      </c>
      <c r="L290" s="25">
        <f t="shared" si="322"/>
        <v>0</v>
      </c>
      <c r="M290" s="54">
        <f>+M292+M296+M306+M310+M314+M318</f>
        <v>19215078848</v>
      </c>
      <c r="N290" s="33">
        <f t="shared" si="280"/>
        <v>2.3167776304323564E-3</v>
      </c>
      <c r="O290" s="54">
        <f t="shared" ref="O290:X290" si="347">+O292+O296+O306+O310+O314+O318</f>
        <v>0</v>
      </c>
      <c r="P290" s="54">
        <f t="shared" si="347"/>
        <v>2486092973</v>
      </c>
      <c r="Q290" s="54">
        <f t="shared" si="347"/>
        <v>16728985875</v>
      </c>
      <c r="R290" s="54">
        <f t="shared" si="347"/>
        <v>919472389</v>
      </c>
      <c r="S290" s="54">
        <f t="shared" si="347"/>
        <v>18295606459</v>
      </c>
      <c r="T290" s="54">
        <f t="shared" si="347"/>
        <v>1566620584</v>
      </c>
      <c r="U290" s="54">
        <f t="shared" si="347"/>
        <v>0</v>
      </c>
      <c r="V290" s="54">
        <f t="shared" si="347"/>
        <v>919472389</v>
      </c>
      <c r="W290" s="54">
        <f t="shared" si="347"/>
        <v>0</v>
      </c>
      <c r="X290" s="54">
        <f t="shared" si="347"/>
        <v>0</v>
      </c>
      <c r="Y290" s="34">
        <f t="shared" si="323"/>
        <v>4.7851606349026417E-2</v>
      </c>
      <c r="Z290" s="34">
        <f t="shared" si="324"/>
        <v>0</v>
      </c>
      <c r="AA290" s="34">
        <f t="shared" si="325"/>
        <v>0</v>
      </c>
      <c r="AB290" s="34">
        <f t="shared" si="345"/>
        <v>0</v>
      </c>
      <c r="AC290" s="35" t="s">
        <v>545</v>
      </c>
    </row>
    <row r="291" spans="1:29" ht="34.5" customHeight="1" x14ac:dyDescent="0.25">
      <c r="A291" s="319"/>
      <c r="B291" s="102" t="s">
        <v>41</v>
      </c>
      <c r="C291" s="30">
        <v>20</v>
      </c>
      <c r="D291" s="271"/>
      <c r="E291" s="290"/>
      <c r="F291" s="54">
        <f t="shared" ref="F291:K291" si="348">+F297</f>
        <v>51615114988</v>
      </c>
      <c r="G291" s="54">
        <f t="shared" si="348"/>
        <v>0</v>
      </c>
      <c r="H291" s="54">
        <f t="shared" si="348"/>
        <v>0</v>
      </c>
      <c r="I291" s="54">
        <f t="shared" si="348"/>
        <v>0</v>
      </c>
      <c r="J291" s="54">
        <f t="shared" si="348"/>
        <v>0</v>
      </c>
      <c r="K291" s="54">
        <f t="shared" si="348"/>
        <v>0</v>
      </c>
      <c r="L291" s="25">
        <f t="shared" si="322"/>
        <v>0</v>
      </c>
      <c r="M291" s="54">
        <f t="shared" ref="M291" si="349">+M297</f>
        <v>51615114988</v>
      </c>
      <c r="N291" s="33">
        <f t="shared" si="280"/>
        <v>6.223276247905629E-3</v>
      </c>
      <c r="O291" s="54">
        <f t="shared" ref="O291:X291" si="350">+O297</f>
        <v>0</v>
      </c>
      <c r="P291" s="54">
        <f t="shared" si="350"/>
        <v>45148369013</v>
      </c>
      <c r="Q291" s="54">
        <f t="shared" si="350"/>
        <v>6466745975</v>
      </c>
      <c r="R291" s="54">
        <f t="shared" si="350"/>
        <v>7454635700</v>
      </c>
      <c r="S291" s="54">
        <f t="shared" si="350"/>
        <v>44160479288</v>
      </c>
      <c r="T291" s="54">
        <f t="shared" si="350"/>
        <v>37693733313</v>
      </c>
      <c r="U291" s="54">
        <f t="shared" si="350"/>
        <v>0</v>
      </c>
      <c r="V291" s="54">
        <f t="shared" si="350"/>
        <v>7454635700</v>
      </c>
      <c r="W291" s="54">
        <f t="shared" si="350"/>
        <v>0</v>
      </c>
      <c r="X291" s="54">
        <f t="shared" si="350"/>
        <v>0</v>
      </c>
      <c r="Y291" s="34">
        <f t="shared" si="323"/>
        <v>0.1444273775566155</v>
      </c>
      <c r="Z291" s="34">
        <f t="shared" si="324"/>
        <v>0</v>
      </c>
      <c r="AA291" s="34">
        <f t="shared" si="325"/>
        <v>0</v>
      </c>
      <c r="AB291" s="34">
        <f t="shared" si="345"/>
        <v>0</v>
      </c>
      <c r="AC291" s="35" t="s">
        <v>545</v>
      </c>
    </row>
    <row r="292" spans="1:29" ht="85.5" customHeight="1" x14ac:dyDescent="0.25">
      <c r="A292" s="51" t="s">
        <v>460</v>
      </c>
      <c r="B292" s="102" t="s">
        <v>38</v>
      </c>
      <c r="C292" s="30">
        <v>10</v>
      </c>
      <c r="D292" s="30" t="s">
        <v>39</v>
      </c>
      <c r="E292" s="53" t="s">
        <v>461</v>
      </c>
      <c r="F292" s="54">
        <f t="shared" ref="F292:X294" si="351">+F293</f>
        <v>250000000</v>
      </c>
      <c r="G292" s="54">
        <f t="shared" si="351"/>
        <v>0</v>
      </c>
      <c r="H292" s="54">
        <f t="shared" si="351"/>
        <v>0</v>
      </c>
      <c r="I292" s="54">
        <f t="shared" si="351"/>
        <v>0</v>
      </c>
      <c r="J292" s="54">
        <f t="shared" si="351"/>
        <v>0</v>
      </c>
      <c r="K292" s="54">
        <f t="shared" si="351"/>
        <v>0</v>
      </c>
      <c r="L292" s="25">
        <f t="shared" si="322"/>
        <v>0</v>
      </c>
      <c r="M292" s="54">
        <f t="shared" si="351"/>
        <v>250000000</v>
      </c>
      <c r="N292" s="33">
        <f t="shared" si="280"/>
        <v>3.0142702623797693E-5</v>
      </c>
      <c r="O292" s="54">
        <f t="shared" si="351"/>
        <v>0</v>
      </c>
      <c r="P292" s="54">
        <f t="shared" si="351"/>
        <v>86262500</v>
      </c>
      <c r="Q292" s="54">
        <f t="shared" si="351"/>
        <v>163737500</v>
      </c>
      <c r="R292" s="54">
        <f t="shared" si="351"/>
        <v>0</v>
      </c>
      <c r="S292" s="54">
        <f t="shared" si="351"/>
        <v>250000000</v>
      </c>
      <c r="T292" s="54">
        <f t="shared" si="351"/>
        <v>86262500</v>
      </c>
      <c r="U292" s="54">
        <f t="shared" si="351"/>
        <v>0</v>
      </c>
      <c r="V292" s="54">
        <f t="shared" si="351"/>
        <v>0</v>
      </c>
      <c r="W292" s="54">
        <f t="shared" si="351"/>
        <v>0</v>
      </c>
      <c r="X292" s="54">
        <f t="shared" si="351"/>
        <v>0</v>
      </c>
      <c r="Y292" s="34">
        <f t="shared" si="323"/>
        <v>0</v>
      </c>
      <c r="Z292" s="34">
        <f t="shared" si="324"/>
        <v>0</v>
      </c>
      <c r="AA292" s="34">
        <f t="shared" si="325"/>
        <v>0</v>
      </c>
      <c r="AB292" s="34" t="s">
        <v>545</v>
      </c>
      <c r="AC292" s="35" t="s">
        <v>545</v>
      </c>
    </row>
    <row r="293" spans="1:29" ht="78" customHeight="1" x14ac:dyDescent="0.25">
      <c r="A293" s="51" t="s">
        <v>462</v>
      </c>
      <c r="B293" s="102" t="s">
        <v>38</v>
      </c>
      <c r="C293" s="30">
        <v>10</v>
      </c>
      <c r="D293" s="30" t="s">
        <v>39</v>
      </c>
      <c r="E293" s="31" t="s">
        <v>247</v>
      </c>
      <c r="F293" s="54">
        <f t="shared" si="351"/>
        <v>250000000</v>
      </c>
      <c r="G293" s="54">
        <f t="shared" si="351"/>
        <v>0</v>
      </c>
      <c r="H293" s="54">
        <f t="shared" si="351"/>
        <v>0</v>
      </c>
      <c r="I293" s="54">
        <f t="shared" si="351"/>
        <v>0</v>
      </c>
      <c r="J293" s="54">
        <f t="shared" si="351"/>
        <v>0</v>
      </c>
      <c r="K293" s="54">
        <f t="shared" si="351"/>
        <v>0</v>
      </c>
      <c r="L293" s="25">
        <f t="shared" si="322"/>
        <v>0</v>
      </c>
      <c r="M293" s="54">
        <f t="shared" si="351"/>
        <v>250000000</v>
      </c>
      <c r="N293" s="33">
        <f t="shared" si="280"/>
        <v>3.0142702623797693E-5</v>
      </c>
      <c r="O293" s="54">
        <f t="shared" si="351"/>
        <v>0</v>
      </c>
      <c r="P293" s="54">
        <f t="shared" si="351"/>
        <v>86262500</v>
      </c>
      <c r="Q293" s="54">
        <f t="shared" si="351"/>
        <v>163737500</v>
      </c>
      <c r="R293" s="54">
        <f t="shared" si="351"/>
        <v>0</v>
      </c>
      <c r="S293" s="54">
        <f t="shared" si="351"/>
        <v>250000000</v>
      </c>
      <c r="T293" s="54">
        <f t="shared" si="351"/>
        <v>86262500</v>
      </c>
      <c r="U293" s="54">
        <f t="shared" si="351"/>
        <v>0</v>
      </c>
      <c r="V293" s="54">
        <f t="shared" si="351"/>
        <v>0</v>
      </c>
      <c r="W293" s="54">
        <f t="shared" si="351"/>
        <v>0</v>
      </c>
      <c r="X293" s="54">
        <f t="shared" si="351"/>
        <v>0</v>
      </c>
      <c r="Y293" s="34">
        <f t="shared" si="323"/>
        <v>0</v>
      </c>
      <c r="Z293" s="34">
        <f t="shared" si="324"/>
        <v>0</v>
      </c>
      <c r="AA293" s="34">
        <f t="shared" si="325"/>
        <v>0</v>
      </c>
      <c r="AB293" s="34" t="s">
        <v>545</v>
      </c>
      <c r="AC293" s="35" t="s">
        <v>545</v>
      </c>
    </row>
    <row r="294" spans="1:29" ht="54" customHeight="1" x14ac:dyDescent="0.25">
      <c r="A294" s="51" t="s">
        <v>463</v>
      </c>
      <c r="B294" s="102" t="s">
        <v>38</v>
      </c>
      <c r="C294" s="30">
        <v>10</v>
      </c>
      <c r="D294" s="30" t="s">
        <v>39</v>
      </c>
      <c r="E294" s="53" t="s">
        <v>464</v>
      </c>
      <c r="F294" s="54">
        <f t="shared" si="351"/>
        <v>250000000</v>
      </c>
      <c r="G294" s="54">
        <f t="shared" si="351"/>
        <v>0</v>
      </c>
      <c r="H294" s="54">
        <f t="shared" si="351"/>
        <v>0</v>
      </c>
      <c r="I294" s="54">
        <f t="shared" si="351"/>
        <v>0</v>
      </c>
      <c r="J294" s="54">
        <f t="shared" si="351"/>
        <v>0</v>
      </c>
      <c r="K294" s="54">
        <f t="shared" si="351"/>
        <v>0</v>
      </c>
      <c r="L294" s="25">
        <f t="shared" si="322"/>
        <v>0</v>
      </c>
      <c r="M294" s="54">
        <f t="shared" si="351"/>
        <v>250000000</v>
      </c>
      <c r="N294" s="33">
        <f t="shared" si="280"/>
        <v>3.0142702623797693E-5</v>
      </c>
      <c r="O294" s="54">
        <f t="shared" si="351"/>
        <v>0</v>
      </c>
      <c r="P294" s="54">
        <f t="shared" si="351"/>
        <v>86262500</v>
      </c>
      <c r="Q294" s="54">
        <f t="shared" si="351"/>
        <v>163737500</v>
      </c>
      <c r="R294" s="54">
        <f t="shared" si="351"/>
        <v>0</v>
      </c>
      <c r="S294" s="54">
        <f t="shared" si="351"/>
        <v>250000000</v>
      </c>
      <c r="T294" s="54">
        <f t="shared" si="351"/>
        <v>86262500</v>
      </c>
      <c r="U294" s="54">
        <f t="shared" si="351"/>
        <v>0</v>
      </c>
      <c r="V294" s="54">
        <f t="shared" si="351"/>
        <v>0</v>
      </c>
      <c r="W294" s="54">
        <f t="shared" si="351"/>
        <v>0</v>
      </c>
      <c r="X294" s="54">
        <f t="shared" si="351"/>
        <v>0</v>
      </c>
      <c r="Y294" s="34">
        <f t="shared" si="323"/>
        <v>0</v>
      </c>
      <c r="Z294" s="34">
        <f t="shared" si="324"/>
        <v>0</v>
      </c>
      <c r="AA294" s="34">
        <f t="shared" si="325"/>
        <v>0</v>
      </c>
      <c r="AB294" s="34" t="s">
        <v>545</v>
      </c>
      <c r="AC294" s="35" t="s">
        <v>545</v>
      </c>
    </row>
    <row r="295" spans="1:29" ht="42" customHeight="1" x14ac:dyDescent="0.25">
      <c r="A295" s="36" t="s">
        <v>465</v>
      </c>
      <c r="B295" s="111" t="s">
        <v>38</v>
      </c>
      <c r="C295" s="37">
        <v>10</v>
      </c>
      <c r="D295" s="37" t="s">
        <v>39</v>
      </c>
      <c r="E295" s="38" t="s">
        <v>251</v>
      </c>
      <c r="F295" s="68">
        <v>250000000</v>
      </c>
      <c r="G295" s="68">
        <v>0</v>
      </c>
      <c r="H295" s="68">
        <v>0</v>
      </c>
      <c r="I295" s="68">
        <v>0</v>
      </c>
      <c r="J295" s="68">
        <v>0</v>
      </c>
      <c r="K295" s="68">
        <v>0</v>
      </c>
      <c r="L295" s="68">
        <f t="shared" si="322"/>
        <v>0</v>
      </c>
      <c r="M295" s="40">
        <f t="shared" ref="M295" si="352">+F295+L295</f>
        <v>250000000</v>
      </c>
      <c r="N295" s="41">
        <f t="shared" si="280"/>
        <v>3.0142702623797693E-5</v>
      </c>
      <c r="O295" s="68">
        <v>0</v>
      </c>
      <c r="P295" s="68">
        <v>86262500</v>
      </c>
      <c r="Q295" s="68">
        <f>M295-P295</f>
        <v>163737500</v>
      </c>
      <c r="R295" s="68">
        <v>0</v>
      </c>
      <c r="S295" s="68">
        <f>+M295-R295</f>
        <v>250000000</v>
      </c>
      <c r="T295" s="68">
        <f>P295-R295</f>
        <v>86262500</v>
      </c>
      <c r="U295" s="68">
        <v>0</v>
      </c>
      <c r="V295" s="68">
        <f>+R295-U295</f>
        <v>0</v>
      </c>
      <c r="W295" s="68">
        <v>0</v>
      </c>
      <c r="X295" s="42">
        <f>+U295-W295</f>
        <v>0</v>
      </c>
      <c r="Y295" s="43">
        <f t="shared" si="323"/>
        <v>0</v>
      </c>
      <c r="Z295" s="43">
        <f t="shared" si="324"/>
        <v>0</v>
      </c>
      <c r="AA295" s="43">
        <f t="shared" si="325"/>
        <v>0</v>
      </c>
      <c r="AB295" s="43" t="s">
        <v>545</v>
      </c>
      <c r="AC295" s="44" t="s">
        <v>545</v>
      </c>
    </row>
    <row r="296" spans="1:29" ht="36.75" customHeight="1" x14ac:dyDescent="0.25">
      <c r="A296" s="285" t="s">
        <v>466</v>
      </c>
      <c r="B296" s="52" t="s">
        <v>38</v>
      </c>
      <c r="C296" s="30">
        <v>10</v>
      </c>
      <c r="D296" s="270" t="s">
        <v>39</v>
      </c>
      <c r="E296" s="289" t="s">
        <v>467</v>
      </c>
      <c r="F296" s="48">
        <f>+F298</f>
        <v>10915078848</v>
      </c>
      <c r="G296" s="48">
        <f t="shared" ref="G296:K298" si="353">+G298</f>
        <v>0</v>
      </c>
      <c r="H296" s="48">
        <f t="shared" si="353"/>
        <v>0</v>
      </c>
      <c r="I296" s="48">
        <f t="shared" si="353"/>
        <v>0</v>
      </c>
      <c r="J296" s="48">
        <f t="shared" si="353"/>
        <v>0</v>
      </c>
      <c r="K296" s="48">
        <f t="shared" si="353"/>
        <v>0</v>
      </c>
      <c r="L296" s="25">
        <f t="shared" si="322"/>
        <v>0</v>
      </c>
      <c r="M296" s="48">
        <f>+M298</f>
        <v>10915078848</v>
      </c>
      <c r="N296" s="33">
        <f t="shared" si="280"/>
        <v>1.3160399033222731E-3</v>
      </c>
      <c r="O296" s="48">
        <f t="shared" ref="O296:X298" si="354">+O298</f>
        <v>0</v>
      </c>
      <c r="P296" s="48">
        <f t="shared" si="354"/>
        <v>1330517012</v>
      </c>
      <c r="Q296" s="48">
        <f t="shared" si="354"/>
        <v>9584561836</v>
      </c>
      <c r="R296" s="48">
        <f t="shared" si="354"/>
        <v>547772389</v>
      </c>
      <c r="S296" s="48">
        <f t="shared" si="354"/>
        <v>10367306459</v>
      </c>
      <c r="T296" s="48">
        <f t="shared" si="354"/>
        <v>782744623</v>
      </c>
      <c r="U296" s="48">
        <f t="shared" si="354"/>
        <v>0</v>
      </c>
      <c r="V296" s="48">
        <f t="shared" si="354"/>
        <v>547772389</v>
      </c>
      <c r="W296" s="48">
        <f t="shared" si="354"/>
        <v>0</v>
      </c>
      <c r="X296" s="48">
        <f t="shared" si="354"/>
        <v>0</v>
      </c>
      <c r="Y296" s="34">
        <f t="shared" si="323"/>
        <v>5.0184922768594556E-2</v>
      </c>
      <c r="Z296" s="34">
        <f t="shared" si="324"/>
        <v>0</v>
      </c>
      <c r="AA296" s="34">
        <f t="shared" si="325"/>
        <v>0</v>
      </c>
      <c r="AB296" s="34">
        <f t="shared" ref="AB296:AB300" si="355">+U296/R296</f>
        <v>0</v>
      </c>
      <c r="AC296" s="35" t="s">
        <v>545</v>
      </c>
    </row>
    <row r="297" spans="1:29" ht="29.25" customHeight="1" x14ac:dyDescent="0.25">
      <c r="A297" s="286"/>
      <c r="B297" s="102" t="s">
        <v>41</v>
      </c>
      <c r="C297" s="30">
        <v>20</v>
      </c>
      <c r="D297" s="271"/>
      <c r="E297" s="290"/>
      <c r="F297" s="48">
        <f>+F299</f>
        <v>51615114988</v>
      </c>
      <c r="G297" s="48">
        <f t="shared" si="353"/>
        <v>0</v>
      </c>
      <c r="H297" s="48">
        <f t="shared" si="353"/>
        <v>0</v>
      </c>
      <c r="I297" s="48">
        <f t="shared" si="353"/>
        <v>0</v>
      </c>
      <c r="J297" s="48">
        <f t="shared" si="353"/>
        <v>0</v>
      </c>
      <c r="K297" s="48">
        <f t="shared" si="353"/>
        <v>0</v>
      </c>
      <c r="L297" s="25">
        <f t="shared" si="322"/>
        <v>0</v>
      </c>
      <c r="M297" s="48">
        <f>+M299</f>
        <v>51615114988</v>
      </c>
      <c r="N297" s="33">
        <f t="shared" si="280"/>
        <v>6.223276247905629E-3</v>
      </c>
      <c r="O297" s="48">
        <f t="shared" si="354"/>
        <v>0</v>
      </c>
      <c r="P297" s="48">
        <f t="shared" si="354"/>
        <v>45148369013</v>
      </c>
      <c r="Q297" s="48">
        <f t="shared" si="354"/>
        <v>6466745975</v>
      </c>
      <c r="R297" s="48">
        <f t="shared" si="354"/>
        <v>7454635700</v>
      </c>
      <c r="S297" s="48">
        <f t="shared" si="354"/>
        <v>44160479288</v>
      </c>
      <c r="T297" s="48">
        <f t="shared" si="354"/>
        <v>37693733313</v>
      </c>
      <c r="U297" s="48">
        <f t="shared" si="354"/>
        <v>0</v>
      </c>
      <c r="V297" s="48">
        <f t="shared" si="354"/>
        <v>7454635700</v>
      </c>
      <c r="W297" s="48">
        <f t="shared" si="354"/>
        <v>0</v>
      </c>
      <c r="X297" s="48">
        <f t="shared" si="354"/>
        <v>0</v>
      </c>
      <c r="Y297" s="34">
        <f t="shared" si="323"/>
        <v>0.1444273775566155</v>
      </c>
      <c r="Z297" s="34">
        <f t="shared" si="324"/>
        <v>0</v>
      </c>
      <c r="AA297" s="34">
        <f t="shared" si="325"/>
        <v>0</v>
      </c>
      <c r="AB297" s="34">
        <f t="shared" si="355"/>
        <v>0</v>
      </c>
      <c r="AC297" s="35" t="s">
        <v>545</v>
      </c>
    </row>
    <row r="298" spans="1:29" ht="42.75" customHeight="1" x14ac:dyDescent="0.25">
      <c r="A298" s="285" t="s">
        <v>468</v>
      </c>
      <c r="B298" s="52" t="s">
        <v>38</v>
      </c>
      <c r="C298" s="30">
        <v>10</v>
      </c>
      <c r="D298" s="270" t="s">
        <v>39</v>
      </c>
      <c r="E298" s="272" t="s">
        <v>548</v>
      </c>
      <c r="F298" s="54">
        <f>+F300</f>
        <v>10915078848</v>
      </c>
      <c r="G298" s="54">
        <f t="shared" si="353"/>
        <v>0</v>
      </c>
      <c r="H298" s="54">
        <f t="shared" si="353"/>
        <v>0</v>
      </c>
      <c r="I298" s="54">
        <f t="shared" si="353"/>
        <v>0</v>
      </c>
      <c r="J298" s="54">
        <f t="shared" si="353"/>
        <v>0</v>
      </c>
      <c r="K298" s="54">
        <f t="shared" si="353"/>
        <v>0</v>
      </c>
      <c r="L298" s="25">
        <f t="shared" si="322"/>
        <v>0</v>
      </c>
      <c r="M298" s="54">
        <f>+M300</f>
        <v>10915078848</v>
      </c>
      <c r="N298" s="33">
        <f t="shared" ref="N298:N320" si="356">M298/$M$322</f>
        <v>1.3160399033222731E-3</v>
      </c>
      <c r="O298" s="54">
        <f t="shared" si="354"/>
        <v>0</v>
      </c>
      <c r="P298" s="54">
        <f t="shared" si="354"/>
        <v>1330517012</v>
      </c>
      <c r="Q298" s="54">
        <f t="shared" si="354"/>
        <v>9584561836</v>
      </c>
      <c r="R298" s="54">
        <f t="shared" si="354"/>
        <v>547772389</v>
      </c>
      <c r="S298" s="54">
        <f t="shared" si="354"/>
        <v>10367306459</v>
      </c>
      <c r="T298" s="54">
        <f t="shared" si="354"/>
        <v>782744623</v>
      </c>
      <c r="U298" s="54">
        <f t="shared" si="354"/>
        <v>0</v>
      </c>
      <c r="V298" s="54">
        <f t="shared" si="354"/>
        <v>547772389</v>
      </c>
      <c r="W298" s="54">
        <f t="shared" si="354"/>
        <v>0</v>
      </c>
      <c r="X298" s="54">
        <f t="shared" si="354"/>
        <v>0</v>
      </c>
      <c r="Y298" s="34">
        <f t="shared" si="323"/>
        <v>5.0184922768594556E-2</v>
      </c>
      <c r="Z298" s="34">
        <f t="shared" si="324"/>
        <v>0</v>
      </c>
      <c r="AA298" s="34">
        <f t="shared" si="325"/>
        <v>0</v>
      </c>
      <c r="AB298" s="34">
        <f t="shared" si="355"/>
        <v>0</v>
      </c>
      <c r="AC298" s="35" t="s">
        <v>545</v>
      </c>
    </row>
    <row r="299" spans="1:29" ht="46.5" customHeight="1" x14ac:dyDescent="0.25">
      <c r="A299" s="286"/>
      <c r="B299" s="52" t="s">
        <v>41</v>
      </c>
      <c r="C299" s="30">
        <v>20</v>
      </c>
      <c r="D299" s="271"/>
      <c r="E299" s="273"/>
      <c r="F299" s="54">
        <f t="shared" ref="F299:K299" si="357">+F302+F304</f>
        <v>51615114988</v>
      </c>
      <c r="G299" s="54">
        <f t="shared" si="357"/>
        <v>0</v>
      </c>
      <c r="H299" s="54">
        <f t="shared" si="357"/>
        <v>0</v>
      </c>
      <c r="I299" s="54">
        <f t="shared" si="357"/>
        <v>0</v>
      </c>
      <c r="J299" s="54">
        <f t="shared" si="357"/>
        <v>0</v>
      </c>
      <c r="K299" s="54">
        <f t="shared" si="357"/>
        <v>0</v>
      </c>
      <c r="L299" s="25">
        <f t="shared" si="322"/>
        <v>0</v>
      </c>
      <c r="M299" s="54">
        <f t="shared" ref="M299" si="358">+M302+M304</f>
        <v>51615114988</v>
      </c>
      <c r="N299" s="33">
        <f t="shared" si="356"/>
        <v>6.223276247905629E-3</v>
      </c>
      <c r="O299" s="54">
        <f t="shared" ref="O299:X299" si="359">+O302+O304</f>
        <v>0</v>
      </c>
      <c r="P299" s="54">
        <f t="shared" si="359"/>
        <v>45148369013</v>
      </c>
      <c r="Q299" s="54">
        <f t="shared" si="359"/>
        <v>6466745975</v>
      </c>
      <c r="R299" s="54">
        <f t="shared" si="359"/>
        <v>7454635700</v>
      </c>
      <c r="S299" s="54">
        <f t="shared" si="359"/>
        <v>44160479288</v>
      </c>
      <c r="T299" s="54">
        <f t="shared" si="359"/>
        <v>37693733313</v>
      </c>
      <c r="U299" s="54">
        <f t="shared" si="359"/>
        <v>0</v>
      </c>
      <c r="V299" s="54">
        <f t="shared" si="359"/>
        <v>7454635700</v>
      </c>
      <c r="W299" s="54">
        <f t="shared" si="359"/>
        <v>0</v>
      </c>
      <c r="X299" s="54">
        <f t="shared" si="359"/>
        <v>0</v>
      </c>
      <c r="Y299" s="34">
        <f t="shared" si="323"/>
        <v>0.1444273775566155</v>
      </c>
      <c r="Z299" s="34">
        <f t="shared" si="324"/>
        <v>0</v>
      </c>
      <c r="AA299" s="34">
        <f t="shared" si="325"/>
        <v>0</v>
      </c>
      <c r="AB299" s="34">
        <f t="shared" si="355"/>
        <v>0</v>
      </c>
      <c r="AC299" s="35" t="s">
        <v>545</v>
      </c>
    </row>
    <row r="300" spans="1:29" ht="42" customHeight="1" x14ac:dyDescent="0.25">
      <c r="A300" s="51" t="s">
        <v>469</v>
      </c>
      <c r="B300" s="52" t="s">
        <v>38</v>
      </c>
      <c r="C300" s="30">
        <v>10</v>
      </c>
      <c r="D300" s="30" t="s">
        <v>39</v>
      </c>
      <c r="E300" s="31" t="s">
        <v>390</v>
      </c>
      <c r="F300" s="54">
        <f t="shared" ref="F300:X300" si="360">+F301</f>
        <v>10915078848</v>
      </c>
      <c r="G300" s="54">
        <f t="shared" si="360"/>
        <v>0</v>
      </c>
      <c r="H300" s="54">
        <f t="shared" si="360"/>
        <v>0</v>
      </c>
      <c r="I300" s="54">
        <f t="shared" si="360"/>
        <v>0</v>
      </c>
      <c r="J300" s="54">
        <f t="shared" si="360"/>
        <v>0</v>
      </c>
      <c r="K300" s="54">
        <f t="shared" si="360"/>
        <v>0</v>
      </c>
      <c r="L300" s="25">
        <f t="shared" si="322"/>
        <v>0</v>
      </c>
      <c r="M300" s="54">
        <f t="shared" si="360"/>
        <v>10915078848</v>
      </c>
      <c r="N300" s="33">
        <f t="shared" si="356"/>
        <v>1.3160399033222731E-3</v>
      </c>
      <c r="O300" s="54">
        <f t="shared" si="360"/>
        <v>0</v>
      </c>
      <c r="P300" s="54">
        <f t="shared" si="360"/>
        <v>1330517012</v>
      </c>
      <c r="Q300" s="54">
        <f t="shared" si="360"/>
        <v>9584561836</v>
      </c>
      <c r="R300" s="54">
        <f t="shared" si="360"/>
        <v>547772389</v>
      </c>
      <c r="S300" s="54">
        <f t="shared" si="360"/>
        <v>10367306459</v>
      </c>
      <c r="T300" s="54">
        <f t="shared" si="360"/>
        <v>782744623</v>
      </c>
      <c r="U300" s="54">
        <f t="shared" si="360"/>
        <v>0</v>
      </c>
      <c r="V300" s="54">
        <f t="shared" si="360"/>
        <v>547772389</v>
      </c>
      <c r="W300" s="54">
        <f t="shared" si="360"/>
        <v>0</v>
      </c>
      <c r="X300" s="54">
        <f t="shared" si="360"/>
        <v>0</v>
      </c>
      <c r="Y300" s="34">
        <f t="shared" si="323"/>
        <v>5.0184922768594556E-2</v>
      </c>
      <c r="Z300" s="34">
        <f t="shared" si="324"/>
        <v>0</v>
      </c>
      <c r="AA300" s="34">
        <f t="shared" si="325"/>
        <v>0</v>
      </c>
      <c r="AB300" s="34">
        <f t="shared" si="355"/>
        <v>0</v>
      </c>
      <c r="AC300" s="35" t="s">
        <v>545</v>
      </c>
    </row>
    <row r="301" spans="1:29" ht="42" customHeight="1" x14ac:dyDescent="0.25">
      <c r="A301" s="104" t="s">
        <v>470</v>
      </c>
      <c r="B301" s="101" t="s">
        <v>38</v>
      </c>
      <c r="C301" s="37">
        <v>10</v>
      </c>
      <c r="D301" s="37" t="s">
        <v>39</v>
      </c>
      <c r="E301" s="109" t="s">
        <v>251</v>
      </c>
      <c r="F301" s="110">
        <v>10915078848</v>
      </c>
      <c r="G301" s="110">
        <v>0</v>
      </c>
      <c r="H301" s="110">
        <v>0</v>
      </c>
      <c r="I301" s="39">
        <v>0</v>
      </c>
      <c r="J301" s="39">
        <v>0</v>
      </c>
      <c r="K301" s="39">
        <v>0</v>
      </c>
      <c r="L301" s="39">
        <f t="shared" si="322"/>
        <v>0</v>
      </c>
      <c r="M301" s="40">
        <f t="shared" ref="M301" si="361">+F301+L301</f>
        <v>10915078848</v>
      </c>
      <c r="N301" s="41">
        <f t="shared" si="356"/>
        <v>1.3160399033222731E-3</v>
      </c>
      <c r="O301" s="110">
        <v>0</v>
      </c>
      <c r="P301" s="39">
        <v>1330517012</v>
      </c>
      <c r="Q301" s="39">
        <f>M301-P301</f>
        <v>9584561836</v>
      </c>
      <c r="R301" s="39">
        <v>547772389</v>
      </c>
      <c r="S301" s="39">
        <f>+M301-R301</f>
        <v>10367306459</v>
      </c>
      <c r="T301" s="39">
        <f>P301-R301</f>
        <v>782744623</v>
      </c>
      <c r="U301" s="39">
        <v>0</v>
      </c>
      <c r="V301" s="39">
        <f>+R301-U301</f>
        <v>547772389</v>
      </c>
      <c r="W301" s="39">
        <v>0</v>
      </c>
      <c r="X301" s="42">
        <f>+U301-W301</f>
        <v>0</v>
      </c>
      <c r="Y301" s="43">
        <f t="shared" si="323"/>
        <v>5.0184922768594556E-2</v>
      </c>
      <c r="Z301" s="43">
        <f t="shared" si="324"/>
        <v>0</v>
      </c>
      <c r="AA301" s="43">
        <f t="shared" si="325"/>
        <v>0</v>
      </c>
      <c r="AB301" s="43">
        <f t="shared" si="328"/>
        <v>0</v>
      </c>
      <c r="AC301" s="44" t="s">
        <v>545</v>
      </c>
    </row>
    <row r="302" spans="1:29" ht="42" customHeight="1" x14ac:dyDescent="0.25">
      <c r="A302" s="51" t="s">
        <v>469</v>
      </c>
      <c r="B302" s="52" t="s">
        <v>41</v>
      </c>
      <c r="C302" s="30">
        <v>20</v>
      </c>
      <c r="D302" s="30" t="s">
        <v>39</v>
      </c>
      <c r="E302" s="31" t="s">
        <v>390</v>
      </c>
      <c r="F302" s="54">
        <f t="shared" ref="F302:X302" si="362">+F303</f>
        <v>15815040396</v>
      </c>
      <c r="G302" s="54">
        <f t="shared" si="362"/>
        <v>0</v>
      </c>
      <c r="H302" s="54">
        <f t="shared" si="362"/>
        <v>0</v>
      </c>
      <c r="I302" s="54">
        <f t="shared" si="362"/>
        <v>0</v>
      </c>
      <c r="J302" s="54">
        <f t="shared" si="362"/>
        <v>0</v>
      </c>
      <c r="K302" s="54">
        <f t="shared" si="362"/>
        <v>0</v>
      </c>
      <c r="L302" s="25">
        <f t="shared" si="322"/>
        <v>0</v>
      </c>
      <c r="M302" s="54">
        <f t="shared" si="362"/>
        <v>15815040396</v>
      </c>
      <c r="N302" s="33">
        <f t="shared" si="356"/>
        <v>1.9068322385599027E-3</v>
      </c>
      <c r="O302" s="54">
        <f t="shared" si="362"/>
        <v>0</v>
      </c>
      <c r="P302" s="54">
        <f t="shared" si="362"/>
        <v>10348294421</v>
      </c>
      <c r="Q302" s="54">
        <f t="shared" si="362"/>
        <v>5466745975</v>
      </c>
      <c r="R302" s="54">
        <f t="shared" si="362"/>
        <v>7454635700</v>
      </c>
      <c r="S302" s="54">
        <f t="shared" si="362"/>
        <v>8360404696</v>
      </c>
      <c r="T302" s="54">
        <f t="shared" si="362"/>
        <v>2893658721</v>
      </c>
      <c r="U302" s="54">
        <f t="shared" si="362"/>
        <v>0</v>
      </c>
      <c r="V302" s="54">
        <f t="shared" si="362"/>
        <v>7454635700</v>
      </c>
      <c r="W302" s="54">
        <f t="shared" si="362"/>
        <v>0</v>
      </c>
      <c r="X302" s="54">
        <f t="shared" si="362"/>
        <v>0</v>
      </c>
      <c r="Y302" s="34">
        <f t="shared" si="323"/>
        <v>0.47136368376810817</v>
      </c>
      <c r="Z302" s="34">
        <f t="shared" si="324"/>
        <v>0</v>
      </c>
      <c r="AA302" s="34">
        <f t="shared" si="325"/>
        <v>0</v>
      </c>
      <c r="AB302" s="34">
        <f t="shared" si="328"/>
        <v>0</v>
      </c>
      <c r="AC302" s="35" t="s">
        <v>545</v>
      </c>
    </row>
    <row r="303" spans="1:29" ht="42" customHeight="1" x14ac:dyDescent="0.25">
      <c r="A303" s="104" t="s">
        <v>470</v>
      </c>
      <c r="B303" s="101" t="s">
        <v>41</v>
      </c>
      <c r="C303" s="37">
        <v>20</v>
      </c>
      <c r="D303" s="37" t="s">
        <v>39</v>
      </c>
      <c r="E303" s="109" t="s">
        <v>251</v>
      </c>
      <c r="F303" s="39">
        <v>15815040396</v>
      </c>
      <c r="G303" s="39">
        <v>0</v>
      </c>
      <c r="H303" s="39">
        <v>0</v>
      </c>
      <c r="I303" s="39">
        <v>0</v>
      </c>
      <c r="J303" s="39">
        <v>0</v>
      </c>
      <c r="K303" s="39">
        <v>0</v>
      </c>
      <c r="L303" s="39">
        <f t="shared" si="322"/>
        <v>0</v>
      </c>
      <c r="M303" s="40">
        <f t="shared" ref="M303" si="363">+F303+L303</f>
        <v>15815040396</v>
      </c>
      <c r="N303" s="41">
        <f t="shared" si="356"/>
        <v>1.9068322385599027E-3</v>
      </c>
      <c r="O303" s="39">
        <v>0</v>
      </c>
      <c r="P303" s="39">
        <v>10348294421</v>
      </c>
      <c r="Q303" s="39">
        <f>M303-P303</f>
        <v>5466745975</v>
      </c>
      <c r="R303" s="39">
        <v>7454635700</v>
      </c>
      <c r="S303" s="39">
        <f>+M303-R303</f>
        <v>8360404696</v>
      </c>
      <c r="T303" s="39">
        <f>P303-R303</f>
        <v>2893658721</v>
      </c>
      <c r="U303" s="39">
        <v>0</v>
      </c>
      <c r="V303" s="39">
        <f>+R303-U303</f>
        <v>7454635700</v>
      </c>
      <c r="W303" s="39">
        <v>0</v>
      </c>
      <c r="X303" s="42">
        <f>+U303-W303</f>
        <v>0</v>
      </c>
      <c r="Y303" s="43">
        <f t="shared" si="323"/>
        <v>0.47136368376810817</v>
      </c>
      <c r="Z303" s="43">
        <f t="shared" si="324"/>
        <v>0</v>
      </c>
      <c r="AA303" s="43">
        <f t="shared" si="325"/>
        <v>0</v>
      </c>
      <c r="AB303" s="43">
        <f t="shared" si="328"/>
        <v>0</v>
      </c>
      <c r="AC303" s="44" t="s">
        <v>545</v>
      </c>
    </row>
    <row r="304" spans="1:29" ht="42" customHeight="1" x14ac:dyDescent="0.25">
      <c r="A304" s="51" t="s">
        <v>471</v>
      </c>
      <c r="B304" s="52" t="s">
        <v>41</v>
      </c>
      <c r="C304" s="30">
        <v>20</v>
      </c>
      <c r="D304" s="30" t="s">
        <v>39</v>
      </c>
      <c r="E304" s="31" t="s">
        <v>393</v>
      </c>
      <c r="F304" s="25">
        <f t="shared" ref="F304:X304" si="364">+F305</f>
        <v>35800074592</v>
      </c>
      <c r="G304" s="25">
        <f t="shared" si="364"/>
        <v>0</v>
      </c>
      <c r="H304" s="25">
        <f t="shared" si="364"/>
        <v>0</v>
      </c>
      <c r="I304" s="25">
        <f t="shared" si="364"/>
        <v>0</v>
      </c>
      <c r="J304" s="25">
        <f t="shared" si="364"/>
        <v>0</v>
      </c>
      <c r="K304" s="25">
        <f t="shared" si="364"/>
        <v>0</v>
      </c>
      <c r="L304" s="25">
        <f t="shared" si="322"/>
        <v>0</v>
      </c>
      <c r="M304" s="25">
        <f t="shared" si="364"/>
        <v>35800074592</v>
      </c>
      <c r="N304" s="64">
        <f t="shared" si="356"/>
        <v>4.3164440093457256E-3</v>
      </c>
      <c r="O304" s="25">
        <f t="shared" si="364"/>
        <v>0</v>
      </c>
      <c r="P304" s="25">
        <f t="shared" si="364"/>
        <v>34800074592</v>
      </c>
      <c r="Q304" s="25">
        <f t="shared" si="364"/>
        <v>1000000000</v>
      </c>
      <c r="R304" s="25">
        <f t="shared" si="364"/>
        <v>0</v>
      </c>
      <c r="S304" s="25">
        <f t="shared" si="364"/>
        <v>35800074592</v>
      </c>
      <c r="T304" s="25">
        <f t="shared" si="364"/>
        <v>34800074592</v>
      </c>
      <c r="U304" s="25">
        <f t="shared" si="364"/>
        <v>0</v>
      </c>
      <c r="V304" s="25">
        <f t="shared" si="364"/>
        <v>0</v>
      </c>
      <c r="W304" s="25">
        <f t="shared" si="364"/>
        <v>0</v>
      </c>
      <c r="X304" s="25">
        <f t="shared" si="364"/>
        <v>0</v>
      </c>
      <c r="Y304" s="34">
        <f t="shared" si="323"/>
        <v>0</v>
      </c>
      <c r="Z304" s="34">
        <f t="shared" si="324"/>
        <v>0</v>
      </c>
      <c r="AA304" s="34">
        <f t="shared" si="325"/>
        <v>0</v>
      </c>
      <c r="AB304" s="34" t="s">
        <v>545</v>
      </c>
      <c r="AC304" s="35" t="s">
        <v>545</v>
      </c>
    </row>
    <row r="305" spans="1:29" ht="42" customHeight="1" x14ac:dyDescent="0.25">
      <c r="A305" s="104" t="s">
        <v>472</v>
      </c>
      <c r="B305" s="105" t="s">
        <v>41</v>
      </c>
      <c r="C305" s="37">
        <v>20</v>
      </c>
      <c r="D305" s="37" t="s">
        <v>39</v>
      </c>
      <c r="E305" s="109" t="s">
        <v>251</v>
      </c>
      <c r="F305" s="39">
        <v>35800074592</v>
      </c>
      <c r="G305" s="39">
        <v>0</v>
      </c>
      <c r="H305" s="39">
        <v>0</v>
      </c>
      <c r="I305" s="39">
        <v>0</v>
      </c>
      <c r="J305" s="39">
        <v>0</v>
      </c>
      <c r="K305" s="39">
        <v>0</v>
      </c>
      <c r="L305" s="39">
        <f t="shared" si="322"/>
        <v>0</v>
      </c>
      <c r="M305" s="40">
        <f t="shared" ref="M305" si="365">+F305+L305</f>
        <v>35800074592</v>
      </c>
      <c r="N305" s="72">
        <f t="shared" si="356"/>
        <v>4.3164440093457256E-3</v>
      </c>
      <c r="O305" s="39">
        <v>0</v>
      </c>
      <c r="P305" s="39">
        <v>34800074592</v>
      </c>
      <c r="Q305" s="39">
        <f>M305-P305</f>
        <v>1000000000</v>
      </c>
      <c r="R305" s="39">
        <v>0</v>
      </c>
      <c r="S305" s="39">
        <f>+M305-R305</f>
        <v>35800074592</v>
      </c>
      <c r="T305" s="39">
        <f>P305-R305</f>
        <v>34800074592</v>
      </c>
      <c r="U305" s="39">
        <v>0</v>
      </c>
      <c r="V305" s="39">
        <f>+R305-U305</f>
        <v>0</v>
      </c>
      <c r="W305" s="39">
        <v>0</v>
      </c>
      <c r="X305" s="42">
        <f>+U305-W305</f>
        <v>0</v>
      </c>
      <c r="Y305" s="43">
        <f t="shared" si="323"/>
        <v>0</v>
      </c>
      <c r="Z305" s="43">
        <f t="shared" si="324"/>
        <v>0</v>
      </c>
      <c r="AA305" s="43">
        <f t="shared" si="325"/>
        <v>0</v>
      </c>
      <c r="AB305" s="43" t="s">
        <v>545</v>
      </c>
      <c r="AC305" s="44" t="s">
        <v>545</v>
      </c>
    </row>
    <row r="306" spans="1:29" ht="60" customHeight="1" x14ac:dyDescent="0.25">
      <c r="A306" s="51" t="s">
        <v>473</v>
      </c>
      <c r="B306" s="102" t="s">
        <v>38</v>
      </c>
      <c r="C306" s="30">
        <v>10</v>
      </c>
      <c r="D306" s="30" t="s">
        <v>39</v>
      </c>
      <c r="E306" s="53" t="s">
        <v>474</v>
      </c>
      <c r="F306" s="54">
        <f t="shared" ref="F306:X308" si="366">+F307</f>
        <v>6000000000</v>
      </c>
      <c r="G306" s="54">
        <f t="shared" si="366"/>
        <v>0</v>
      </c>
      <c r="H306" s="54">
        <f t="shared" si="366"/>
        <v>0</v>
      </c>
      <c r="I306" s="54">
        <f t="shared" si="366"/>
        <v>0</v>
      </c>
      <c r="J306" s="54">
        <f t="shared" si="366"/>
        <v>0</v>
      </c>
      <c r="K306" s="54">
        <f t="shared" si="366"/>
        <v>0</v>
      </c>
      <c r="L306" s="25">
        <f t="shared" si="322"/>
        <v>0</v>
      </c>
      <c r="M306" s="54">
        <f t="shared" si="366"/>
        <v>6000000000</v>
      </c>
      <c r="N306" s="64">
        <f t="shared" si="356"/>
        <v>7.2342486297114459E-4</v>
      </c>
      <c r="O306" s="54">
        <f t="shared" si="366"/>
        <v>0</v>
      </c>
      <c r="P306" s="54">
        <f t="shared" si="366"/>
        <v>571718461</v>
      </c>
      <c r="Q306" s="54">
        <f t="shared" si="366"/>
        <v>5428281539</v>
      </c>
      <c r="R306" s="54">
        <f t="shared" si="366"/>
        <v>0</v>
      </c>
      <c r="S306" s="54">
        <f t="shared" si="366"/>
        <v>6000000000</v>
      </c>
      <c r="T306" s="54">
        <f t="shared" si="366"/>
        <v>571718461</v>
      </c>
      <c r="U306" s="54">
        <f t="shared" si="366"/>
        <v>0</v>
      </c>
      <c r="V306" s="54">
        <f t="shared" si="366"/>
        <v>0</v>
      </c>
      <c r="W306" s="54">
        <f t="shared" si="366"/>
        <v>0</v>
      </c>
      <c r="X306" s="54">
        <f t="shared" si="366"/>
        <v>0</v>
      </c>
      <c r="Y306" s="34">
        <f t="shared" si="323"/>
        <v>0</v>
      </c>
      <c r="Z306" s="34">
        <f t="shared" si="324"/>
        <v>0</v>
      </c>
      <c r="AA306" s="34">
        <f t="shared" si="325"/>
        <v>0</v>
      </c>
      <c r="AB306" s="34" t="s">
        <v>545</v>
      </c>
      <c r="AC306" s="35" t="s">
        <v>545</v>
      </c>
    </row>
    <row r="307" spans="1:29" ht="78.75" customHeight="1" x14ac:dyDescent="0.25">
      <c r="A307" s="51" t="s">
        <v>475</v>
      </c>
      <c r="B307" s="102" t="s">
        <v>38</v>
      </c>
      <c r="C307" s="30">
        <v>10</v>
      </c>
      <c r="D307" s="30" t="s">
        <v>39</v>
      </c>
      <c r="E307" s="31" t="s">
        <v>247</v>
      </c>
      <c r="F307" s="54">
        <f t="shared" si="366"/>
        <v>6000000000</v>
      </c>
      <c r="G307" s="54">
        <f t="shared" si="366"/>
        <v>0</v>
      </c>
      <c r="H307" s="54">
        <f t="shared" si="366"/>
        <v>0</v>
      </c>
      <c r="I307" s="54">
        <f t="shared" si="366"/>
        <v>0</v>
      </c>
      <c r="J307" s="54">
        <f t="shared" si="366"/>
        <v>0</v>
      </c>
      <c r="K307" s="54">
        <f t="shared" si="366"/>
        <v>0</v>
      </c>
      <c r="L307" s="25">
        <f t="shared" si="322"/>
        <v>0</v>
      </c>
      <c r="M307" s="54">
        <f t="shared" si="366"/>
        <v>6000000000</v>
      </c>
      <c r="N307" s="64">
        <f t="shared" si="356"/>
        <v>7.2342486297114459E-4</v>
      </c>
      <c r="O307" s="54">
        <f t="shared" si="366"/>
        <v>0</v>
      </c>
      <c r="P307" s="54">
        <f t="shared" si="366"/>
        <v>571718461</v>
      </c>
      <c r="Q307" s="54">
        <f t="shared" si="366"/>
        <v>5428281539</v>
      </c>
      <c r="R307" s="54">
        <f t="shared" si="366"/>
        <v>0</v>
      </c>
      <c r="S307" s="54">
        <f t="shared" si="366"/>
        <v>6000000000</v>
      </c>
      <c r="T307" s="54">
        <f t="shared" si="366"/>
        <v>571718461</v>
      </c>
      <c r="U307" s="54">
        <f t="shared" si="366"/>
        <v>0</v>
      </c>
      <c r="V307" s="54">
        <f t="shared" si="366"/>
        <v>0</v>
      </c>
      <c r="W307" s="54">
        <f t="shared" si="366"/>
        <v>0</v>
      </c>
      <c r="X307" s="54">
        <f t="shared" si="366"/>
        <v>0</v>
      </c>
      <c r="Y307" s="34">
        <f t="shared" si="323"/>
        <v>0</v>
      </c>
      <c r="Z307" s="34">
        <f t="shared" si="324"/>
        <v>0</v>
      </c>
      <c r="AA307" s="34">
        <f t="shared" si="325"/>
        <v>0</v>
      </c>
      <c r="AB307" s="34" t="s">
        <v>545</v>
      </c>
      <c r="AC307" s="35" t="s">
        <v>545</v>
      </c>
    </row>
    <row r="308" spans="1:29" ht="60" customHeight="1" x14ac:dyDescent="0.25">
      <c r="A308" s="51" t="s">
        <v>476</v>
      </c>
      <c r="B308" s="102" t="s">
        <v>38</v>
      </c>
      <c r="C308" s="30">
        <v>10</v>
      </c>
      <c r="D308" s="30" t="s">
        <v>39</v>
      </c>
      <c r="E308" s="53" t="s">
        <v>477</v>
      </c>
      <c r="F308" s="54">
        <f t="shared" si="366"/>
        <v>6000000000</v>
      </c>
      <c r="G308" s="54">
        <f t="shared" si="366"/>
        <v>0</v>
      </c>
      <c r="H308" s="54">
        <f t="shared" si="366"/>
        <v>0</v>
      </c>
      <c r="I308" s="54">
        <f t="shared" si="366"/>
        <v>0</v>
      </c>
      <c r="J308" s="54">
        <f t="shared" si="366"/>
        <v>0</v>
      </c>
      <c r="K308" s="54">
        <f t="shared" si="366"/>
        <v>0</v>
      </c>
      <c r="L308" s="25">
        <f t="shared" si="322"/>
        <v>0</v>
      </c>
      <c r="M308" s="54">
        <f t="shared" si="366"/>
        <v>6000000000</v>
      </c>
      <c r="N308" s="64">
        <f t="shared" si="356"/>
        <v>7.2342486297114459E-4</v>
      </c>
      <c r="O308" s="54">
        <f t="shared" si="366"/>
        <v>0</v>
      </c>
      <c r="P308" s="54">
        <f t="shared" si="366"/>
        <v>571718461</v>
      </c>
      <c r="Q308" s="54">
        <f t="shared" si="366"/>
        <v>5428281539</v>
      </c>
      <c r="R308" s="54">
        <f t="shared" si="366"/>
        <v>0</v>
      </c>
      <c r="S308" s="54">
        <f t="shared" si="366"/>
        <v>6000000000</v>
      </c>
      <c r="T308" s="54">
        <f t="shared" si="366"/>
        <v>571718461</v>
      </c>
      <c r="U308" s="54">
        <f t="shared" si="366"/>
        <v>0</v>
      </c>
      <c r="V308" s="54">
        <f t="shared" si="366"/>
        <v>0</v>
      </c>
      <c r="W308" s="54">
        <f t="shared" si="366"/>
        <v>0</v>
      </c>
      <c r="X308" s="54">
        <f t="shared" si="366"/>
        <v>0</v>
      </c>
      <c r="Y308" s="34">
        <f t="shared" si="323"/>
        <v>0</v>
      </c>
      <c r="Z308" s="34">
        <f t="shared" si="324"/>
        <v>0</v>
      </c>
      <c r="AA308" s="34">
        <f t="shared" si="325"/>
        <v>0</v>
      </c>
      <c r="AB308" s="34" t="s">
        <v>545</v>
      </c>
      <c r="AC308" s="35" t="s">
        <v>545</v>
      </c>
    </row>
    <row r="309" spans="1:29" ht="42" customHeight="1" x14ac:dyDescent="0.25">
      <c r="A309" s="36" t="s">
        <v>478</v>
      </c>
      <c r="B309" s="105" t="s">
        <v>38</v>
      </c>
      <c r="C309" s="37">
        <v>10</v>
      </c>
      <c r="D309" s="37" t="s">
        <v>39</v>
      </c>
      <c r="E309" s="109" t="s">
        <v>251</v>
      </c>
      <c r="F309" s="39">
        <v>6000000000</v>
      </c>
      <c r="G309" s="39">
        <v>0</v>
      </c>
      <c r="H309" s="39">
        <v>0</v>
      </c>
      <c r="I309" s="39">
        <v>0</v>
      </c>
      <c r="J309" s="39">
        <v>0</v>
      </c>
      <c r="K309" s="39">
        <v>0</v>
      </c>
      <c r="L309" s="39">
        <f t="shared" si="322"/>
        <v>0</v>
      </c>
      <c r="M309" s="40">
        <f t="shared" ref="M309" si="367">+F309+L309</f>
        <v>6000000000</v>
      </c>
      <c r="N309" s="72">
        <f t="shared" si="356"/>
        <v>7.2342486297114459E-4</v>
      </c>
      <c r="O309" s="39">
        <v>0</v>
      </c>
      <c r="P309" s="39">
        <v>571718461</v>
      </c>
      <c r="Q309" s="39">
        <f>M309-P309</f>
        <v>5428281539</v>
      </c>
      <c r="R309" s="39">
        <v>0</v>
      </c>
      <c r="S309" s="39">
        <f>+M309-R309</f>
        <v>6000000000</v>
      </c>
      <c r="T309" s="39">
        <f>P309-R309</f>
        <v>571718461</v>
      </c>
      <c r="U309" s="39">
        <v>0</v>
      </c>
      <c r="V309" s="39">
        <f>+R309-U309</f>
        <v>0</v>
      </c>
      <c r="W309" s="39">
        <v>0</v>
      </c>
      <c r="X309" s="42">
        <f>+U309-W309</f>
        <v>0</v>
      </c>
      <c r="Y309" s="43">
        <f t="shared" si="323"/>
        <v>0</v>
      </c>
      <c r="Z309" s="43">
        <f t="shared" si="324"/>
        <v>0</v>
      </c>
      <c r="AA309" s="43">
        <f t="shared" si="325"/>
        <v>0</v>
      </c>
      <c r="AB309" s="43" t="s">
        <v>545</v>
      </c>
      <c r="AC309" s="44" t="s">
        <v>545</v>
      </c>
    </row>
    <row r="310" spans="1:29" ht="70.5" customHeight="1" x14ac:dyDescent="0.25">
      <c r="A310" s="51" t="s">
        <v>479</v>
      </c>
      <c r="B310" s="102" t="s">
        <v>38</v>
      </c>
      <c r="C310" s="30">
        <v>10</v>
      </c>
      <c r="D310" s="30" t="s">
        <v>39</v>
      </c>
      <c r="E310" s="53" t="s">
        <v>480</v>
      </c>
      <c r="F310" s="54">
        <f t="shared" ref="F310:X312" si="368">+F311</f>
        <v>1000000000</v>
      </c>
      <c r="G310" s="54">
        <f t="shared" si="368"/>
        <v>0</v>
      </c>
      <c r="H310" s="54">
        <f t="shared" si="368"/>
        <v>0</v>
      </c>
      <c r="I310" s="54">
        <f t="shared" si="368"/>
        <v>0</v>
      </c>
      <c r="J310" s="54">
        <f t="shared" si="368"/>
        <v>0</v>
      </c>
      <c r="K310" s="54">
        <f t="shared" si="368"/>
        <v>0</v>
      </c>
      <c r="L310" s="25">
        <f t="shared" si="322"/>
        <v>0</v>
      </c>
      <c r="M310" s="54">
        <f t="shared" si="368"/>
        <v>1000000000</v>
      </c>
      <c r="N310" s="33">
        <f t="shared" si="356"/>
        <v>1.2057081049519077E-4</v>
      </c>
      <c r="O310" s="54">
        <f t="shared" si="368"/>
        <v>0</v>
      </c>
      <c r="P310" s="54">
        <f t="shared" si="368"/>
        <v>497595000</v>
      </c>
      <c r="Q310" s="54">
        <f t="shared" si="368"/>
        <v>502405000</v>
      </c>
      <c r="R310" s="54">
        <f t="shared" si="368"/>
        <v>371700000</v>
      </c>
      <c r="S310" s="54">
        <f t="shared" si="368"/>
        <v>628300000</v>
      </c>
      <c r="T310" s="54">
        <f t="shared" si="368"/>
        <v>125895000</v>
      </c>
      <c r="U310" s="54">
        <f t="shared" si="368"/>
        <v>0</v>
      </c>
      <c r="V310" s="54">
        <f t="shared" si="368"/>
        <v>371700000</v>
      </c>
      <c r="W310" s="54">
        <f t="shared" si="368"/>
        <v>0</v>
      </c>
      <c r="X310" s="54">
        <f t="shared" si="368"/>
        <v>0</v>
      </c>
      <c r="Y310" s="34">
        <f t="shared" si="323"/>
        <v>0.37169999999999997</v>
      </c>
      <c r="Z310" s="34">
        <f t="shared" si="324"/>
        <v>0</v>
      </c>
      <c r="AA310" s="34">
        <f t="shared" si="325"/>
        <v>0</v>
      </c>
      <c r="AB310" s="34">
        <f t="shared" ref="AB310:AB312" si="369">+U310/R310</f>
        <v>0</v>
      </c>
      <c r="AC310" s="35" t="s">
        <v>545</v>
      </c>
    </row>
    <row r="311" spans="1:29" ht="75.75" customHeight="1" x14ac:dyDescent="0.25">
      <c r="A311" s="51" t="s">
        <v>481</v>
      </c>
      <c r="B311" s="102" t="s">
        <v>38</v>
      </c>
      <c r="C311" s="30">
        <v>10</v>
      </c>
      <c r="D311" s="30" t="s">
        <v>39</v>
      </c>
      <c r="E311" s="31" t="s">
        <v>247</v>
      </c>
      <c r="F311" s="54">
        <f t="shared" si="368"/>
        <v>1000000000</v>
      </c>
      <c r="G311" s="54">
        <f t="shared" si="368"/>
        <v>0</v>
      </c>
      <c r="H311" s="54">
        <f t="shared" si="368"/>
        <v>0</v>
      </c>
      <c r="I311" s="54">
        <f t="shared" si="368"/>
        <v>0</v>
      </c>
      <c r="J311" s="54">
        <f t="shared" si="368"/>
        <v>0</v>
      </c>
      <c r="K311" s="54">
        <f t="shared" si="368"/>
        <v>0</v>
      </c>
      <c r="L311" s="25">
        <f t="shared" si="322"/>
        <v>0</v>
      </c>
      <c r="M311" s="54">
        <f t="shared" si="368"/>
        <v>1000000000</v>
      </c>
      <c r="N311" s="33">
        <f t="shared" si="356"/>
        <v>1.2057081049519077E-4</v>
      </c>
      <c r="O311" s="54">
        <f t="shared" si="368"/>
        <v>0</v>
      </c>
      <c r="P311" s="54">
        <f t="shared" si="368"/>
        <v>497595000</v>
      </c>
      <c r="Q311" s="54">
        <f t="shared" si="368"/>
        <v>502405000</v>
      </c>
      <c r="R311" s="54">
        <f t="shared" si="368"/>
        <v>371700000</v>
      </c>
      <c r="S311" s="54">
        <f t="shared" si="368"/>
        <v>628300000</v>
      </c>
      <c r="T311" s="54">
        <f t="shared" si="368"/>
        <v>125895000</v>
      </c>
      <c r="U311" s="54">
        <f t="shared" si="368"/>
        <v>0</v>
      </c>
      <c r="V311" s="54">
        <f t="shared" si="368"/>
        <v>371700000</v>
      </c>
      <c r="W311" s="54">
        <f t="shared" si="368"/>
        <v>0</v>
      </c>
      <c r="X311" s="54">
        <f t="shared" si="368"/>
        <v>0</v>
      </c>
      <c r="Y311" s="34">
        <f t="shared" si="323"/>
        <v>0.37169999999999997</v>
      </c>
      <c r="Z311" s="34">
        <f t="shared" si="324"/>
        <v>0</v>
      </c>
      <c r="AA311" s="34">
        <f t="shared" si="325"/>
        <v>0</v>
      </c>
      <c r="AB311" s="34">
        <f t="shared" si="369"/>
        <v>0</v>
      </c>
      <c r="AC311" s="35" t="s">
        <v>545</v>
      </c>
    </row>
    <row r="312" spans="1:29" ht="42" customHeight="1" x14ac:dyDescent="0.25">
      <c r="A312" s="112" t="s">
        <v>482</v>
      </c>
      <c r="B312" s="113" t="s">
        <v>38</v>
      </c>
      <c r="C312" s="114">
        <v>10</v>
      </c>
      <c r="D312" s="114" t="s">
        <v>39</v>
      </c>
      <c r="E312" s="115" t="s">
        <v>483</v>
      </c>
      <c r="F312" s="116">
        <f t="shared" si="368"/>
        <v>1000000000</v>
      </c>
      <c r="G312" s="116">
        <f t="shared" si="368"/>
        <v>0</v>
      </c>
      <c r="H312" s="116">
        <f t="shared" si="368"/>
        <v>0</v>
      </c>
      <c r="I312" s="116">
        <f t="shared" si="368"/>
        <v>0</v>
      </c>
      <c r="J312" s="116">
        <f t="shared" si="368"/>
        <v>0</v>
      </c>
      <c r="K312" s="116">
        <f t="shared" si="368"/>
        <v>0</v>
      </c>
      <c r="L312" s="117">
        <f t="shared" si="322"/>
        <v>0</v>
      </c>
      <c r="M312" s="116">
        <f t="shared" si="368"/>
        <v>1000000000</v>
      </c>
      <c r="N312" s="118">
        <f t="shared" si="356"/>
        <v>1.2057081049519077E-4</v>
      </c>
      <c r="O312" s="116">
        <f t="shared" si="368"/>
        <v>0</v>
      </c>
      <c r="P312" s="116">
        <f t="shared" si="368"/>
        <v>497595000</v>
      </c>
      <c r="Q312" s="116">
        <f t="shared" si="368"/>
        <v>502405000</v>
      </c>
      <c r="R312" s="116">
        <f t="shared" si="368"/>
        <v>371700000</v>
      </c>
      <c r="S312" s="116">
        <f t="shared" si="368"/>
        <v>628300000</v>
      </c>
      <c r="T312" s="116">
        <f t="shared" si="368"/>
        <v>125895000</v>
      </c>
      <c r="U312" s="116">
        <f t="shared" si="368"/>
        <v>0</v>
      </c>
      <c r="V312" s="116">
        <f t="shared" si="368"/>
        <v>371700000</v>
      </c>
      <c r="W312" s="116">
        <f t="shared" si="368"/>
        <v>0</v>
      </c>
      <c r="X312" s="116">
        <f t="shared" si="368"/>
        <v>0</v>
      </c>
      <c r="Y312" s="119">
        <f t="shared" si="323"/>
        <v>0.37169999999999997</v>
      </c>
      <c r="Z312" s="119">
        <f t="shared" si="324"/>
        <v>0</v>
      </c>
      <c r="AA312" s="119">
        <f t="shared" si="325"/>
        <v>0</v>
      </c>
      <c r="AB312" s="119">
        <f t="shared" si="369"/>
        <v>0</v>
      </c>
      <c r="AC312" s="120" t="s">
        <v>545</v>
      </c>
    </row>
    <row r="313" spans="1:29" ht="42" customHeight="1" x14ac:dyDescent="0.25">
      <c r="A313" s="36" t="s">
        <v>484</v>
      </c>
      <c r="B313" s="105" t="s">
        <v>38</v>
      </c>
      <c r="C313" s="37">
        <v>10</v>
      </c>
      <c r="D313" s="37" t="s">
        <v>39</v>
      </c>
      <c r="E313" s="109" t="s">
        <v>251</v>
      </c>
      <c r="F313" s="110">
        <v>1000000000</v>
      </c>
      <c r="G313" s="39">
        <v>0</v>
      </c>
      <c r="H313" s="39">
        <v>0</v>
      </c>
      <c r="I313" s="68">
        <v>0</v>
      </c>
      <c r="J313" s="39">
        <v>0</v>
      </c>
      <c r="K313" s="39">
        <v>0</v>
      </c>
      <c r="L313" s="39">
        <f t="shared" si="322"/>
        <v>0</v>
      </c>
      <c r="M313" s="40">
        <f t="shared" ref="M313" si="370">+F313+L313</f>
        <v>1000000000</v>
      </c>
      <c r="N313" s="41">
        <f t="shared" si="356"/>
        <v>1.2057081049519077E-4</v>
      </c>
      <c r="O313" s="110">
        <v>0</v>
      </c>
      <c r="P313" s="39">
        <v>497595000</v>
      </c>
      <c r="Q313" s="39">
        <f>M313-P313</f>
        <v>502405000</v>
      </c>
      <c r="R313" s="39">
        <v>371700000</v>
      </c>
      <c r="S313" s="39">
        <f>+M313-R313</f>
        <v>628300000</v>
      </c>
      <c r="T313" s="39">
        <f>P313-R313</f>
        <v>125895000</v>
      </c>
      <c r="U313" s="39">
        <v>0</v>
      </c>
      <c r="V313" s="39">
        <f>+R313-U313</f>
        <v>371700000</v>
      </c>
      <c r="W313" s="39">
        <v>0</v>
      </c>
      <c r="X313" s="42">
        <f>+U313-W313</f>
        <v>0</v>
      </c>
      <c r="Y313" s="43">
        <f t="shared" si="323"/>
        <v>0.37169999999999997</v>
      </c>
      <c r="Z313" s="43">
        <f t="shared" si="324"/>
        <v>0</v>
      </c>
      <c r="AA313" s="43">
        <f t="shared" si="325"/>
        <v>0</v>
      </c>
      <c r="AB313" s="43">
        <f t="shared" si="328"/>
        <v>0</v>
      </c>
      <c r="AC313" s="44" t="s">
        <v>545</v>
      </c>
    </row>
    <row r="314" spans="1:29" ht="95.25" customHeight="1" x14ac:dyDescent="0.25">
      <c r="A314" s="51" t="s">
        <v>485</v>
      </c>
      <c r="B314" s="102" t="s">
        <v>38</v>
      </c>
      <c r="C314" s="30">
        <v>10</v>
      </c>
      <c r="D314" s="30" t="s">
        <v>39</v>
      </c>
      <c r="E314" s="53" t="s">
        <v>486</v>
      </c>
      <c r="F314" s="54">
        <f t="shared" ref="F314:U320" si="371">+F315</f>
        <v>550000000</v>
      </c>
      <c r="G314" s="54">
        <f t="shared" si="371"/>
        <v>0</v>
      </c>
      <c r="H314" s="54">
        <f t="shared" si="371"/>
        <v>0</v>
      </c>
      <c r="I314" s="54">
        <f t="shared" si="371"/>
        <v>0</v>
      </c>
      <c r="J314" s="54">
        <f t="shared" si="371"/>
        <v>0</v>
      </c>
      <c r="K314" s="54">
        <f t="shared" si="371"/>
        <v>0</v>
      </c>
      <c r="L314" s="25">
        <f t="shared" si="322"/>
        <v>0</v>
      </c>
      <c r="M314" s="54">
        <f t="shared" si="371"/>
        <v>550000000</v>
      </c>
      <c r="N314" s="33">
        <f t="shared" si="356"/>
        <v>6.6313945772354923E-5</v>
      </c>
      <c r="O314" s="54">
        <f t="shared" si="371"/>
        <v>0</v>
      </c>
      <c r="P314" s="54">
        <f t="shared" si="371"/>
        <v>0</v>
      </c>
      <c r="Q314" s="54">
        <f t="shared" si="371"/>
        <v>550000000</v>
      </c>
      <c r="R314" s="54">
        <f t="shared" si="371"/>
        <v>0</v>
      </c>
      <c r="S314" s="54">
        <f t="shared" si="371"/>
        <v>550000000</v>
      </c>
      <c r="T314" s="54">
        <f t="shared" si="371"/>
        <v>0</v>
      </c>
      <c r="U314" s="54">
        <f t="shared" si="371"/>
        <v>0</v>
      </c>
      <c r="V314" s="54">
        <f t="shared" ref="V314:X316" si="372">+V315</f>
        <v>0</v>
      </c>
      <c r="W314" s="54">
        <f t="shared" si="372"/>
        <v>0</v>
      </c>
      <c r="X314" s="54">
        <f t="shared" si="372"/>
        <v>0</v>
      </c>
      <c r="Y314" s="119">
        <f t="shared" si="323"/>
        <v>0</v>
      </c>
      <c r="Z314" s="119">
        <f t="shared" si="324"/>
        <v>0</v>
      </c>
      <c r="AA314" s="119">
        <f t="shared" si="325"/>
        <v>0</v>
      </c>
      <c r="AB314" s="119" t="s">
        <v>545</v>
      </c>
      <c r="AC314" s="120" t="s">
        <v>545</v>
      </c>
    </row>
    <row r="315" spans="1:29" ht="75.75" customHeight="1" x14ac:dyDescent="0.25">
      <c r="A315" s="121" t="s">
        <v>487</v>
      </c>
      <c r="B315" s="122" t="s">
        <v>38</v>
      </c>
      <c r="C315" s="22">
        <v>10</v>
      </c>
      <c r="D315" s="22" t="s">
        <v>39</v>
      </c>
      <c r="E315" s="23" t="s">
        <v>488</v>
      </c>
      <c r="F315" s="123">
        <f t="shared" si="371"/>
        <v>550000000</v>
      </c>
      <c r="G315" s="123">
        <f t="shared" si="371"/>
        <v>0</v>
      </c>
      <c r="H315" s="123">
        <f t="shared" si="371"/>
        <v>0</v>
      </c>
      <c r="I315" s="123">
        <f t="shared" si="371"/>
        <v>0</v>
      </c>
      <c r="J315" s="123">
        <f t="shared" si="371"/>
        <v>0</v>
      </c>
      <c r="K315" s="123">
        <f t="shared" si="371"/>
        <v>0</v>
      </c>
      <c r="L315" s="124">
        <f t="shared" si="322"/>
        <v>0</v>
      </c>
      <c r="M315" s="123">
        <f t="shared" si="371"/>
        <v>550000000</v>
      </c>
      <c r="N315" s="26">
        <f t="shared" si="356"/>
        <v>6.6313945772354923E-5</v>
      </c>
      <c r="O315" s="123">
        <f t="shared" si="371"/>
        <v>0</v>
      </c>
      <c r="P315" s="123">
        <f t="shared" si="371"/>
        <v>0</v>
      </c>
      <c r="Q315" s="123">
        <f t="shared" si="371"/>
        <v>550000000</v>
      </c>
      <c r="R315" s="123">
        <f t="shared" si="371"/>
        <v>0</v>
      </c>
      <c r="S315" s="123">
        <f t="shared" si="371"/>
        <v>550000000</v>
      </c>
      <c r="T315" s="123">
        <f t="shared" si="371"/>
        <v>0</v>
      </c>
      <c r="U315" s="123">
        <f t="shared" si="371"/>
        <v>0</v>
      </c>
      <c r="V315" s="123">
        <f t="shared" si="372"/>
        <v>0</v>
      </c>
      <c r="W315" s="123">
        <f t="shared" si="372"/>
        <v>0</v>
      </c>
      <c r="X315" s="123">
        <f t="shared" si="372"/>
        <v>0</v>
      </c>
      <c r="Y315" s="119">
        <f t="shared" si="323"/>
        <v>0</v>
      </c>
      <c r="Z315" s="119">
        <f t="shared" si="324"/>
        <v>0</v>
      </c>
      <c r="AA315" s="119">
        <f t="shared" si="325"/>
        <v>0</v>
      </c>
      <c r="AB315" s="119" t="s">
        <v>545</v>
      </c>
      <c r="AC315" s="120" t="s">
        <v>545</v>
      </c>
    </row>
    <row r="316" spans="1:29" ht="42" customHeight="1" x14ac:dyDescent="0.25">
      <c r="A316" s="112" t="s">
        <v>489</v>
      </c>
      <c r="B316" s="113" t="s">
        <v>38</v>
      </c>
      <c r="C316" s="114">
        <v>10</v>
      </c>
      <c r="D316" s="114" t="s">
        <v>39</v>
      </c>
      <c r="E316" s="115" t="s">
        <v>393</v>
      </c>
      <c r="F316" s="116">
        <f t="shared" si="371"/>
        <v>550000000</v>
      </c>
      <c r="G316" s="116">
        <f t="shared" si="371"/>
        <v>0</v>
      </c>
      <c r="H316" s="116">
        <f t="shared" si="371"/>
        <v>0</v>
      </c>
      <c r="I316" s="116">
        <f t="shared" si="371"/>
        <v>0</v>
      </c>
      <c r="J316" s="116">
        <f t="shared" si="371"/>
        <v>0</v>
      </c>
      <c r="K316" s="116">
        <f t="shared" si="371"/>
        <v>0</v>
      </c>
      <c r="L316" s="117">
        <f t="shared" si="322"/>
        <v>0</v>
      </c>
      <c r="M316" s="116">
        <f t="shared" si="371"/>
        <v>550000000</v>
      </c>
      <c r="N316" s="118">
        <f t="shared" si="356"/>
        <v>6.6313945772354923E-5</v>
      </c>
      <c r="O316" s="116">
        <f t="shared" si="371"/>
        <v>0</v>
      </c>
      <c r="P316" s="116">
        <f t="shared" si="371"/>
        <v>0</v>
      </c>
      <c r="Q316" s="116">
        <f t="shared" si="371"/>
        <v>550000000</v>
      </c>
      <c r="R316" s="116">
        <f t="shared" si="371"/>
        <v>0</v>
      </c>
      <c r="S316" s="116">
        <f t="shared" si="371"/>
        <v>550000000</v>
      </c>
      <c r="T316" s="116">
        <f t="shared" si="371"/>
        <v>0</v>
      </c>
      <c r="U316" s="116">
        <f t="shared" si="371"/>
        <v>0</v>
      </c>
      <c r="V316" s="116">
        <f t="shared" si="372"/>
        <v>0</v>
      </c>
      <c r="W316" s="116">
        <f t="shared" si="372"/>
        <v>0</v>
      </c>
      <c r="X316" s="116">
        <f t="shared" si="372"/>
        <v>0</v>
      </c>
      <c r="Y316" s="119">
        <f t="shared" si="323"/>
        <v>0</v>
      </c>
      <c r="Z316" s="119">
        <f t="shared" si="324"/>
        <v>0</v>
      </c>
      <c r="AA316" s="119">
        <f t="shared" si="325"/>
        <v>0</v>
      </c>
      <c r="AB316" s="119" t="s">
        <v>545</v>
      </c>
      <c r="AC316" s="120" t="s">
        <v>545</v>
      </c>
    </row>
    <row r="317" spans="1:29" ht="42" customHeight="1" x14ac:dyDescent="0.25">
      <c r="A317" s="36" t="s">
        <v>490</v>
      </c>
      <c r="B317" s="105" t="s">
        <v>38</v>
      </c>
      <c r="C317" s="37">
        <v>10</v>
      </c>
      <c r="D317" s="37" t="s">
        <v>39</v>
      </c>
      <c r="E317" s="109" t="s">
        <v>251</v>
      </c>
      <c r="F317" s="110">
        <v>550000000</v>
      </c>
      <c r="G317" s="39">
        <v>0</v>
      </c>
      <c r="H317" s="39">
        <v>0</v>
      </c>
      <c r="I317" s="68">
        <v>0</v>
      </c>
      <c r="J317" s="39">
        <v>0</v>
      </c>
      <c r="K317" s="39">
        <v>0</v>
      </c>
      <c r="L317" s="39">
        <f t="shared" si="322"/>
        <v>0</v>
      </c>
      <c r="M317" s="40">
        <f t="shared" ref="M317" si="373">+F317+L317</f>
        <v>550000000</v>
      </c>
      <c r="N317" s="41">
        <f t="shared" si="356"/>
        <v>6.6313945772354923E-5</v>
      </c>
      <c r="O317" s="110">
        <v>0</v>
      </c>
      <c r="P317" s="39">
        <v>0</v>
      </c>
      <c r="Q317" s="39">
        <f>M317-P317</f>
        <v>550000000</v>
      </c>
      <c r="R317" s="39">
        <v>0</v>
      </c>
      <c r="S317" s="39">
        <f>+M317-R317</f>
        <v>550000000</v>
      </c>
      <c r="T317" s="39">
        <f>P317-R317</f>
        <v>0</v>
      </c>
      <c r="U317" s="39">
        <v>0</v>
      </c>
      <c r="V317" s="39">
        <f>+R317-U317</f>
        <v>0</v>
      </c>
      <c r="W317" s="39">
        <v>0</v>
      </c>
      <c r="X317" s="42">
        <f>+U317-W317</f>
        <v>0</v>
      </c>
      <c r="Y317" s="43">
        <f t="shared" si="323"/>
        <v>0</v>
      </c>
      <c r="Z317" s="43">
        <f t="shared" si="324"/>
        <v>0</v>
      </c>
      <c r="AA317" s="43">
        <f t="shared" si="325"/>
        <v>0</v>
      </c>
      <c r="AB317" s="43" t="s">
        <v>545</v>
      </c>
      <c r="AC317" s="44" t="s">
        <v>545</v>
      </c>
    </row>
    <row r="318" spans="1:29" ht="92.25" customHeight="1" x14ac:dyDescent="0.25">
      <c r="A318" s="51" t="s">
        <v>491</v>
      </c>
      <c r="B318" s="102" t="s">
        <v>38</v>
      </c>
      <c r="C318" s="30">
        <v>10</v>
      </c>
      <c r="D318" s="30" t="s">
        <v>39</v>
      </c>
      <c r="E318" s="53" t="s">
        <v>492</v>
      </c>
      <c r="F318" s="54">
        <f t="shared" si="371"/>
        <v>500000000</v>
      </c>
      <c r="G318" s="54">
        <f t="shared" si="371"/>
        <v>0</v>
      </c>
      <c r="H318" s="54">
        <f t="shared" si="371"/>
        <v>0</v>
      </c>
      <c r="I318" s="54">
        <f t="shared" si="371"/>
        <v>0</v>
      </c>
      <c r="J318" s="54">
        <f t="shared" si="371"/>
        <v>0</v>
      </c>
      <c r="K318" s="54">
        <f t="shared" si="371"/>
        <v>0</v>
      </c>
      <c r="L318" s="25">
        <f t="shared" si="322"/>
        <v>0</v>
      </c>
      <c r="M318" s="54">
        <f t="shared" si="371"/>
        <v>500000000</v>
      </c>
      <c r="N318" s="33">
        <f t="shared" si="356"/>
        <v>6.0285405247595385E-5</v>
      </c>
      <c r="O318" s="54">
        <f t="shared" si="371"/>
        <v>0</v>
      </c>
      <c r="P318" s="54">
        <f t="shared" si="371"/>
        <v>0</v>
      </c>
      <c r="Q318" s="54">
        <f t="shared" si="371"/>
        <v>500000000</v>
      </c>
      <c r="R318" s="54">
        <f t="shared" si="371"/>
        <v>0</v>
      </c>
      <c r="S318" s="54">
        <f t="shared" si="371"/>
        <v>500000000</v>
      </c>
      <c r="T318" s="54">
        <f t="shared" si="371"/>
        <v>0</v>
      </c>
      <c r="U318" s="54">
        <f t="shared" si="371"/>
        <v>0</v>
      </c>
      <c r="V318" s="54">
        <f t="shared" ref="V318:X320" si="374">+V319</f>
        <v>0</v>
      </c>
      <c r="W318" s="54">
        <f t="shared" si="374"/>
        <v>0</v>
      </c>
      <c r="X318" s="54">
        <f t="shared" si="374"/>
        <v>0</v>
      </c>
      <c r="Y318" s="34">
        <f t="shared" si="323"/>
        <v>0</v>
      </c>
      <c r="Z318" s="34">
        <f t="shared" si="324"/>
        <v>0</v>
      </c>
      <c r="AA318" s="34">
        <f t="shared" si="325"/>
        <v>0</v>
      </c>
      <c r="AB318" s="34" t="s">
        <v>545</v>
      </c>
      <c r="AC318" s="35" t="s">
        <v>545</v>
      </c>
    </row>
    <row r="319" spans="1:29" ht="75.75" customHeight="1" x14ac:dyDescent="0.25">
      <c r="A319" s="51" t="s">
        <v>493</v>
      </c>
      <c r="B319" s="102" t="s">
        <v>38</v>
      </c>
      <c r="C319" s="30">
        <v>10</v>
      </c>
      <c r="D319" s="30" t="s">
        <v>39</v>
      </c>
      <c r="E319" s="31" t="s">
        <v>494</v>
      </c>
      <c r="F319" s="54">
        <f t="shared" si="371"/>
        <v>500000000</v>
      </c>
      <c r="G319" s="54">
        <f t="shared" si="371"/>
        <v>0</v>
      </c>
      <c r="H319" s="54">
        <f t="shared" si="371"/>
        <v>0</v>
      </c>
      <c r="I319" s="54">
        <f t="shared" si="371"/>
        <v>0</v>
      </c>
      <c r="J319" s="54">
        <f t="shared" si="371"/>
        <v>0</v>
      </c>
      <c r="K319" s="54">
        <f t="shared" si="371"/>
        <v>0</v>
      </c>
      <c r="L319" s="25">
        <f t="shared" si="322"/>
        <v>0</v>
      </c>
      <c r="M319" s="54">
        <f t="shared" si="371"/>
        <v>500000000</v>
      </c>
      <c r="N319" s="33">
        <f t="shared" si="356"/>
        <v>6.0285405247595385E-5</v>
      </c>
      <c r="O319" s="54">
        <f t="shared" si="371"/>
        <v>0</v>
      </c>
      <c r="P319" s="54">
        <f t="shared" si="371"/>
        <v>0</v>
      </c>
      <c r="Q319" s="54">
        <f t="shared" si="371"/>
        <v>500000000</v>
      </c>
      <c r="R319" s="54">
        <f t="shared" si="371"/>
        <v>0</v>
      </c>
      <c r="S319" s="54">
        <f t="shared" si="371"/>
        <v>500000000</v>
      </c>
      <c r="T319" s="54">
        <f t="shared" si="371"/>
        <v>0</v>
      </c>
      <c r="U319" s="54">
        <f t="shared" si="371"/>
        <v>0</v>
      </c>
      <c r="V319" s="54">
        <f t="shared" si="374"/>
        <v>0</v>
      </c>
      <c r="W319" s="54">
        <f t="shared" si="374"/>
        <v>0</v>
      </c>
      <c r="X319" s="54">
        <f t="shared" si="374"/>
        <v>0</v>
      </c>
      <c r="Y319" s="34">
        <f t="shared" si="323"/>
        <v>0</v>
      </c>
      <c r="Z319" s="34">
        <f t="shared" si="324"/>
        <v>0</v>
      </c>
      <c r="AA319" s="34">
        <f t="shared" si="325"/>
        <v>0</v>
      </c>
      <c r="AB319" s="34" t="s">
        <v>545</v>
      </c>
      <c r="AC319" s="35" t="s">
        <v>545</v>
      </c>
    </row>
    <row r="320" spans="1:29" ht="42" customHeight="1" x14ac:dyDescent="0.25">
      <c r="A320" s="121" t="s">
        <v>495</v>
      </c>
      <c r="B320" s="122" t="s">
        <v>38</v>
      </c>
      <c r="C320" s="22">
        <v>10</v>
      </c>
      <c r="D320" s="22" t="s">
        <v>39</v>
      </c>
      <c r="E320" s="125" t="s">
        <v>464</v>
      </c>
      <c r="F320" s="123">
        <f t="shared" si="371"/>
        <v>500000000</v>
      </c>
      <c r="G320" s="123">
        <f t="shared" si="371"/>
        <v>0</v>
      </c>
      <c r="H320" s="123">
        <f t="shared" si="371"/>
        <v>0</v>
      </c>
      <c r="I320" s="123">
        <f t="shared" si="371"/>
        <v>0</v>
      </c>
      <c r="J320" s="123">
        <f t="shared" si="371"/>
        <v>0</v>
      </c>
      <c r="K320" s="123">
        <f t="shared" si="371"/>
        <v>0</v>
      </c>
      <c r="L320" s="124">
        <f t="shared" si="322"/>
        <v>0</v>
      </c>
      <c r="M320" s="123">
        <f t="shared" si="371"/>
        <v>500000000</v>
      </c>
      <c r="N320" s="26">
        <f t="shared" si="356"/>
        <v>6.0285405247595385E-5</v>
      </c>
      <c r="O320" s="123">
        <f t="shared" si="371"/>
        <v>0</v>
      </c>
      <c r="P320" s="123">
        <f t="shared" si="371"/>
        <v>0</v>
      </c>
      <c r="Q320" s="123">
        <f t="shared" si="371"/>
        <v>500000000</v>
      </c>
      <c r="R320" s="123">
        <f t="shared" si="371"/>
        <v>0</v>
      </c>
      <c r="S320" s="123">
        <f t="shared" si="371"/>
        <v>500000000</v>
      </c>
      <c r="T320" s="123">
        <f t="shared" si="371"/>
        <v>0</v>
      </c>
      <c r="U320" s="123">
        <f t="shared" si="371"/>
        <v>0</v>
      </c>
      <c r="V320" s="123">
        <f t="shared" si="374"/>
        <v>0</v>
      </c>
      <c r="W320" s="123">
        <f t="shared" si="374"/>
        <v>0</v>
      </c>
      <c r="X320" s="123">
        <f t="shared" si="374"/>
        <v>0</v>
      </c>
      <c r="Y320" s="27">
        <f t="shared" si="323"/>
        <v>0</v>
      </c>
      <c r="Z320" s="27">
        <f t="shared" si="324"/>
        <v>0</v>
      </c>
      <c r="AA320" s="27">
        <f t="shared" si="325"/>
        <v>0</v>
      </c>
      <c r="AB320" s="27" t="s">
        <v>545</v>
      </c>
      <c r="AC320" s="28" t="s">
        <v>545</v>
      </c>
    </row>
    <row r="321" spans="1:29" ht="42" customHeight="1" thickBot="1" x14ac:dyDescent="0.3">
      <c r="A321" s="73" t="s">
        <v>496</v>
      </c>
      <c r="B321" s="126" t="s">
        <v>38</v>
      </c>
      <c r="C321" s="74">
        <v>10</v>
      </c>
      <c r="D321" s="74" t="s">
        <v>39</v>
      </c>
      <c r="E321" s="109" t="s">
        <v>251</v>
      </c>
      <c r="F321" s="127">
        <v>500000000</v>
      </c>
      <c r="G321" s="128">
        <v>0</v>
      </c>
      <c r="H321" s="128">
        <v>0</v>
      </c>
      <c r="I321" s="129">
        <v>0</v>
      </c>
      <c r="J321" s="128">
        <v>0</v>
      </c>
      <c r="K321" s="128">
        <v>0</v>
      </c>
      <c r="L321" s="39">
        <f t="shared" si="322"/>
        <v>0</v>
      </c>
      <c r="M321" s="40">
        <f t="shared" ref="M321" si="375">+F321+L321</f>
        <v>500000000</v>
      </c>
      <c r="N321" s="130">
        <f>M321/$M$322</f>
        <v>6.0285405247595385E-5</v>
      </c>
      <c r="O321" s="127">
        <v>0</v>
      </c>
      <c r="P321" s="128">
        <v>0</v>
      </c>
      <c r="Q321" s="128">
        <f>M321-P321</f>
        <v>500000000</v>
      </c>
      <c r="R321" s="128">
        <v>0</v>
      </c>
      <c r="S321" s="128">
        <f>+M321-R321</f>
        <v>500000000</v>
      </c>
      <c r="T321" s="128">
        <f>P321-R321</f>
        <v>0</v>
      </c>
      <c r="U321" s="128">
        <v>0</v>
      </c>
      <c r="V321" s="128">
        <f>+R321-U321</f>
        <v>0</v>
      </c>
      <c r="W321" s="128">
        <v>0</v>
      </c>
      <c r="X321" s="131">
        <f>+U321-W321</f>
        <v>0</v>
      </c>
      <c r="Y321" s="132">
        <f t="shared" si="323"/>
        <v>0</v>
      </c>
      <c r="Z321" s="132">
        <f t="shared" si="324"/>
        <v>0</v>
      </c>
      <c r="AA321" s="132">
        <f t="shared" si="325"/>
        <v>0</v>
      </c>
      <c r="AB321" s="132" t="s">
        <v>545</v>
      </c>
      <c r="AC321" s="133" t="s">
        <v>545</v>
      </c>
    </row>
    <row r="322" spans="1:29" ht="30.75" customHeight="1" thickBot="1" x14ac:dyDescent="0.3">
      <c r="A322" s="320" t="s">
        <v>497</v>
      </c>
      <c r="B322" s="321"/>
      <c r="C322" s="321"/>
      <c r="D322" s="321"/>
      <c r="E322" s="322"/>
      <c r="F322" s="20">
        <f>+F9+F10+F104+F105+F113+F114+F115</f>
        <v>9530365807793</v>
      </c>
      <c r="G322" s="20">
        <f t="shared" ref="G322:I322" si="376">+G9+G10+G104+G105+G113+G114+G115</f>
        <v>0</v>
      </c>
      <c r="H322" s="20">
        <f t="shared" si="376"/>
        <v>0</v>
      </c>
      <c r="I322" s="20">
        <f t="shared" si="376"/>
        <v>1236484428934</v>
      </c>
      <c r="J322" s="20">
        <f>+J9+J10+J104+J105+J113+J114+J115</f>
        <v>0</v>
      </c>
      <c r="K322" s="20">
        <f>+K9+K10+K104+K105+K113+K114+K115</f>
        <v>0</v>
      </c>
      <c r="L322" s="20">
        <f t="shared" ref="L322" si="377">+L9+L10+L104+L105+L113+L114+L115</f>
        <v>-1236484428934</v>
      </c>
      <c r="M322" s="20">
        <f>+M9+M10+M104+M105+M113+M114+M115</f>
        <v>8293881378859</v>
      </c>
      <c r="N322" s="258">
        <f t="shared" ref="N322:X322" si="378">+N9+N10+N104+N105+N113+N114+N115</f>
        <v>0.99999999999999989</v>
      </c>
      <c r="O322" s="20">
        <f t="shared" si="378"/>
        <v>17038192110</v>
      </c>
      <c r="P322" s="20">
        <f t="shared" si="378"/>
        <v>4584473806120.21</v>
      </c>
      <c r="Q322" s="20">
        <f t="shared" si="378"/>
        <v>3709407572738.79</v>
      </c>
      <c r="R322" s="20">
        <f>+R9+R10+R104+R105+R113+R114+R115</f>
        <v>4474699967878.5098</v>
      </c>
      <c r="S322" s="20">
        <f t="shared" si="378"/>
        <v>3819181410980.4902</v>
      </c>
      <c r="T322" s="20">
        <f t="shared" si="378"/>
        <v>109773838241.7</v>
      </c>
      <c r="U322" s="20">
        <f t="shared" si="378"/>
        <v>10040851275.51</v>
      </c>
      <c r="V322" s="20">
        <f t="shared" si="378"/>
        <v>4464659116603</v>
      </c>
      <c r="W322" s="20">
        <f t="shared" si="378"/>
        <v>8317704781.7299995</v>
      </c>
      <c r="X322" s="20">
        <f t="shared" si="378"/>
        <v>1723146493.78</v>
      </c>
      <c r="Y322" s="258">
        <f t="shared" si="323"/>
        <v>0.53951820184991606</v>
      </c>
      <c r="Z322" s="258">
        <f t="shared" si="324"/>
        <v>1.2106335763499107E-3</v>
      </c>
      <c r="AA322" s="258">
        <f t="shared" si="325"/>
        <v>1.0028724069929098E-3</v>
      </c>
      <c r="AB322" s="258">
        <f t="shared" si="328"/>
        <v>2.243916094394692E-3</v>
      </c>
      <c r="AC322" s="258">
        <f t="shared" ref="AC322" si="379">+W322/U322</f>
        <v>0.82838641401025259</v>
      </c>
    </row>
    <row r="323" spans="1:29" s="134" customFormat="1" ht="35.25" customHeight="1" thickBot="1" x14ac:dyDescent="0.3">
      <c r="A323" s="3" t="s">
        <v>498</v>
      </c>
      <c r="E323" s="135"/>
      <c r="F323" s="136"/>
      <c r="G323" s="136"/>
      <c r="H323" s="136"/>
      <c r="I323" s="136"/>
      <c r="J323" s="136">
        <f>+J322-K322</f>
        <v>0</v>
      </c>
      <c r="K323" s="136">
        <f>+K322-J322</f>
        <v>0</v>
      </c>
      <c r="L323" s="136"/>
      <c r="M323" s="137"/>
      <c r="N323" s="138"/>
      <c r="O323" s="136"/>
      <c r="P323" s="136">
        <v>-1236484428934</v>
      </c>
      <c r="Q323" s="136">
        <v>-1236484428934</v>
      </c>
      <c r="R323" s="136"/>
      <c r="S323" s="136"/>
      <c r="T323" s="136">
        <f>+G6</f>
        <v>0</v>
      </c>
      <c r="U323" s="136"/>
      <c r="V323" s="136"/>
      <c r="W323" s="139"/>
      <c r="X323" s="136"/>
      <c r="Y323" s="140"/>
      <c r="Z323" s="140"/>
      <c r="AA323" s="140"/>
      <c r="AB323" s="140"/>
      <c r="AC323" s="140"/>
    </row>
    <row r="324" spans="1:29" ht="241.5" customHeight="1" thickBot="1" x14ac:dyDescent="0.3">
      <c r="A324" s="323" t="s">
        <v>499</v>
      </c>
      <c r="B324" s="324"/>
      <c r="C324" s="324"/>
      <c r="D324" s="324"/>
      <c r="E324" s="324"/>
      <c r="F324" s="324"/>
      <c r="G324" s="324"/>
      <c r="H324" s="324"/>
      <c r="I324" s="324"/>
      <c r="J324" s="324"/>
      <c r="K324" s="324"/>
      <c r="L324" s="324"/>
      <c r="M324" s="324"/>
      <c r="N324" s="324"/>
      <c r="O324" s="325"/>
    </row>
    <row r="325" spans="1:29" s="142" customFormat="1" ht="16.5" customHeight="1" x14ac:dyDescent="0.25">
      <c r="A325" s="100" t="s">
        <v>500</v>
      </c>
      <c r="B325" s="1"/>
      <c r="C325" s="1"/>
      <c r="D325" s="1"/>
      <c r="E325" s="141"/>
      <c r="F325" s="1"/>
      <c r="J325" s="143"/>
    </row>
    <row r="326" spans="1:29" ht="16.5" customHeight="1" x14ac:dyDescent="0.25">
      <c r="A326" s="1" t="s">
        <v>501</v>
      </c>
      <c r="E326" s="141"/>
    </row>
    <row r="327" spans="1:29" s="142" customFormat="1" x14ac:dyDescent="0.25">
      <c r="A327" s="1"/>
      <c r="B327" s="134"/>
      <c r="C327" s="134"/>
      <c r="D327" s="134"/>
      <c r="E327" s="134"/>
      <c r="F327" s="1"/>
    </row>
    <row r="328" spans="1:29" s="142" customFormat="1" x14ac:dyDescent="0.25"/>
  </sheetData>
  <mergeCells count="91">
    <mergeCell ref="A322:E322"/>
    <mergeCell ref="A324:O324"/>
    <mergeCell ref="A296:A297"/>
    <mergeCell ref="D296:D297"/>
    <mergeCell ref="E296:E297"/>
    <mergeCell ref="A298:A299"/>
    <mergeCell ref="D298:D299"/>
    <mergeCell ref="E298:E299"/>
    <mergeCell ref="A288:A289"/>
    <mergeCell ref="D288:D289"/>
    <mergeCell ref="E288:E289"/>
    <mergeCell ref="A290:A291"/>
    <mergeCell ref="D290:D291"/>
    <mergeCell ref="E290:E291"/>
    <mergeCell ref="A276:A277"/>
    <mergeCell ref="B276:B277"/>
    <mergeCell ref="D276:D277"/>
    <mergeCell ref="E276:E277"/>
    <mergeCell ref="A278:A279"/>
    <mergeCell ref="B278:B279"/>
    <mergeCell ref="E278:E279"/>
    <mergeCell ref="A118:A119"/>
    <mergeCell ref="B118:B119"/>
    <mergeCell ref="D118:D119"/>
    <mergeCell ref="E118:E119"/>
    <mergeCell ref="A128:A129"/>
    <mergeCell ref="B128:B129"/>
    <mergeCell ref="D128:D129"/>
    <mergeCell ref="E128:E129"/>
    <mergeCell ref="A113:A115"/>
    <mergeCell ref="B113:B114"/>
    <mergeCell ref="D113:D115"/>
    <mergeCell ref="E113:E115"/>
    <mergeCell ref="A116:A117"/>
    <mergeCell ref="B116:B117"/>
    <mergeCell ref="D116:D117"/>
    <mergeCell ref="E116:E117"/>
    <mergeCell ref="A104:A105"/>
    <mergeCell ref="B104:B105"/>
    <mergeCell ref="C104:C105"/>
    <mergeCell ref="E104:E105"/>
    <mergeCell ref="A106:A107"/>
    <mergeCell ref="B106:B107"/>
    <mergeCell ref="C106:C107"/>
    <mergeCell ref="E106:E107"/>
    <mergeCell ref="A87:A88"/>
    <mergeCell ref="D87:D88"/>
    <mergeCell ref="E87:E88"/>
    <mergeCell ref="R7:R8"/>
    <mergeCell ref="S7:S8"/>
    <mergeCell ref="G7:L7"/>
    <mergeCell ref="M7:M8"/>
    <mergeCell ref="N7:N8"/>
    <mergeCell ref="O7:O8"/>
    <mergeCell ref="P7:P8"/>
    <mergeCell ref="Q7:Q8"/>
    <mergeCell ref="A9:A10"/>
    <mergeCell ref="D9:D10"/>
    <mergeCell ref="E9:E10"/>
    <mergeCell ref="A1:AB1"/>
    <mergeCell ref="A2:AB2"/>
    <mergeCell ref="A3:AB3"/>
    <mergeCell ref="A4:AB4"/>
    <mergeCell ref="A7:A8"/>
    <mergeCell ref="B7:B8"/>
    <mergeCell ref="C7:C8"/>
    <mergeCell ref="D7:D8"/>
    <mergeCell ref="E7:E8"/>
    <mergeCell ref="F7:F8"/>
    <mergeCell ref="X7:X8"/>
    <mergeCell ref="Y7:AC7"/>
    <mergeCell ref="T7:T8"/>
    <mergeCell ref="U7:U8"/>
    <mergeCell ref="V7:V8"/>
    <mergeCell ref="W7:W8"/>
    <mergeCell ref="A130:A131"/>
    <mergeCell ref="B130:B131"/>
    <mergeCell ref="D130:D131"/>
    <mergeCell ref="E130:E131"/>
    <mergeCell ref="A254:A255"/>
    <mergeCell ref="D254:D255"/>
    <mergeCell ref="E254:E255"/>
    <mergeCell ref="A248:A249"/>
    <mergeCell ref="D248:D249"/>
    <mergeCell ref="E248:E249"/>
    <mergeCell ref="A250:A251"/>
    <mergeCell ref="D250:D251"/>
    <mergeCell ref="E250:E251"/>
    <mergeCell ref="A252:A253"/>
    <mergeCell ref="D252:D253"/>
    <mergeCell ref="E252:E253"/>
  </mergeCells>
  <printOptions horizontalCentered="1" verticalCentered="1"/>
  <pageMargins left="0.11811023622047245" right="0.11811023622047245" top="0.19685039370078741" bottom="0.19685039370078741" header="0.31496062992125984" footer="0.31496062992125984"/>
  <pageSetup paperSize="5"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2F206-6EF3-4F7D-974A-C5525FEBCA65}">
  <sheetPr>
    <tabColor theme="0"/>
  </sheetPr>
  <dimension ref="A1:AD328"/>
  <sheetViews>
    <sheetView tabSelected="1" zoomScale="68" zoomScaleNormal="68" workbookViewId="0">
      <selection activeCell="F5" sqref="F5"/>
    </sheetView>
  </sheetViews>
  <sheetFormatPr baseColWidth="10" defaultColWidth="11.42578125" defaultRowHeight="15.75" x14ac:dyDescent="0.25"/>
  <cols>
    <col min="1" max="1" width="52.42578125" style="1" customWidth="1"/>
    <col min="2" max="2" width="20" style="1" customWidth="1"/>
    <col min="3" max="3" width="15.85546875" style="1" customWidth="1"/>
    <col min="4" max="4" width="11.42578125" style="1"/>
    <col min="5" max="5" width="44" style="1" customWidth="1"/>
    <col min="6" max="6" width="28.7109375" style="1" customWidth="1"/>
    <col min="7" max="7" width="15.28515625" style="1" customWidth="1"/>
    <col min="8" max="8" width="31.85546875" style="1" customWidth="1"/>
    <col min="9" max="9" width="33.140625" style="1" customWidth="1"/>
    <col min="10" max="10" width="27.7109375" style="1" customWidth="1"/>
    <col min="11" max="11" width="29.85546875" style="1" customWidth="1"/>
    <col min="12" max="12" width="36.28515625" style="1" customWidth="1"/>
    <col min="13" max="13" width="39.42578125" style="1" customWidth="1"/>
    <col min="14" max="14" width="33.140625" style="1" bestFit="1" customWidth="1"/>
    <col min="15" max="15" width="24.7109375" style="1" customWidth="1"/>
    <col min="16" max="16" width="34" style="1" customWidth="1"/>
    <col min="17" max="17" width="30.85546875" style="1" customWidth="1"/>
    <col min="18" max="18" width="30.42578125" style="1" customWidth="1"/>
    <col min="19" max="19" width="30.140625" style="1" customWidth="1"/>
    <col min="20" max="20" width="27.85546875" style="1" customWidth="1"/>
    <col min="21" max="21" width="29.28515625" style="1" customWidth="1"/>
    <col min="22" max="22" width="28.7109375" style="1" customWidth="1"/>
    <col min="23" max="23" width="28.140625" style="1" customWidth="1"/>
    <col min="24" max="24" width="25.140625" style="1" customWidth="1"/>
    <col min="25" max="25" width="19.140625" style="1" customWidth="1"/>
    <col min="26" max="26" width="14.140625" style="1" customWidth="1"/>
    <col min="27" max="27" width="20" style="1" customWidth="1"/>
    <col min="28" max="28" width="18.7109375" style="1" customWidth="1"/>
    <col min="29" max="29" width="25" style="1" customWidth="1"/>
    <col min="30" max="16384" width="11.42578125" style="1"/>
  </cols>
  <sheetData>
    <row r="1" spans="1:29" ht="24" x14ac:dyDescent="0.25">
      <c r="A1" s="274"/>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row>
    <row r="2" spans="1:29" ht="24" x14ac:dyDescent="0.25">
      <c r="A2" s="274" t="s">
        <v>0</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row>
    <row r="3" spans="1:29" ht="21" x14ac:dyDescent="0.25">
      <c r="A3" s="275" t="s">
        <v>1</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row>
    <row r="4" spans="1:29" ht="27" customHeight="1" x14ac:dyDescent="0.25">
      <c r="A4" s="276" t="s">
        <v>551</v>
      </c>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row>
    <row r="5" spans="1:29" ht="19.5" customHeight="1" thickBot="1" x14ac:dyDescent="0.3">
      <c r="A5" s="2"/>
      <c r="B5" s="3"/>
      <c r="C5" s="4"/>
      <c r="D5" s="5"/>
      <c r="E5" s="6"/>
      <c r="F5" s="7"/>
      <c r="G5" s="7"/>
      <c r="H5" s="7"/>
      <c r="I5" s="7"/>
      <c r="J5" s="7"/>
      <c r="K5" s="7"/>
      <c r="L5" s="8"/>
      <c r="M5" s="9"/>
      <c r="N5" s="10"/>
      <c r="O5" s="11"/>
      <c r="P5" s="11"/>
      <c r="Q5" s="2" t="s">
        <v>3</v>
      </c>
      <c r="R5" s="12"/>
      <c r="S5" s="13" t="s">
        <v>4</v>
      </c>
      <c r="T5" s="14" t="s">
        <v>5</v>
      </c>
      <c r="U5" s="15"/>
      <c r="V5" s="16"/>
      <c r="W5" s="14"/>
      <c r="X5" s="17"/>
      <c r="Y5" s="17"/>
      <c r="Z5" s="17"/>
      <c r="AA5" s="17"/>
      <c r="AB5" s="17"/>
    </row>
    <row r="6" spans="1:29" ht="16.5" hidden="1" thickBot="1" x14ac:dyDescent="0.3">
      <c r="E6" s="4"/>
      <c r="F6" s="11"/>
      <c r="G6" s="11"/>
      <c r="H6" s="4"/>
      <c r="I6" s="11"/>
      <c r="J6" s="11"/>
      <c r="L6" s="4"/>
      <c r="M6" s="4"/>
      <c r="N6" s="11"/>
      <c r="O6" s="4"/>
      <c r="P6" s="4"/>
      <c r="S6" s="4"/>
      <c r="T6" s="4"/>
      <c r="V6" s="4"/>
      <c r="Y6" s="18"/>
      <c r="Z6" s="18"/>
      <c r="AA6" s="18"/>
      <c r="AB6" s="18"/>
      <c r="AC6" s="18"/>
    </row>
    <row r="7" spans="1:29" ht="29.25" customHeight="1" x14ac:dyDescent="0.25">
      <c r="A7" s="277" t="s">
        <v>6</v>
      </c>
      <c r="B7" s="279" t="s">
        <v>7</v>
      </c>
      <c r="C7" s="279" t="s">
        <v>8</v>
      </c>
      <c r="D7" s="279" t="s">
        <v>9</v>
      </c>
      <c r="E7" s="279" t="s">
        <v>10</v>
      </c>
      <c r="F7" s="279" t="s">
        <v>11</v>
      </c>
      <c r="G7" s="279" t="s">
        <v>12</v>
      </c>
      <c r="H7" s="279"/>
      <c r="I7" s="279"/>
      <c r="J7" s="279"/>
      <c r="K7" s="279"/>
      <c r="L7" s="293"/>
      <c r="M7" s="294" t="s">
        <v>13</v>
      </c>
      <c r="N7" s="294" t="s">
        <v>14</v>
      </c>
      <c r="O7" s="294" t="s">
        <v>15</v>
      </c>
      <c r="P7" s="291" t="s">
        <v>16</v>
      </c>
      <c r="Q7" s="291" t="s">
        <v>17</v>
      </c>
      <c r="R7" s="291" t="s">
        <v>18</v>
      </c>
      <c r="S7" s="281" t="s">
        <v>19</v>
      </c>
      <c r="T7" s="281" t="s">
        <v>20</v>
      </c>
      <c r="U7" s="281" t="s">
        <v>21</v>
      </c>
      <c r="V7" s="281" t="s">
        <v>22</v>
      </c>
      <c r="W7" s="281" t="s">
        <v>23</v>
      </c>
      <c r="X7" s="281" t="s">
        <v>24</v>
      </c>
      <c r="Y7" s="283" t="s">
        <v>25</v>
      </c>
      <c r="Z7" s="283"/>
      <c r="AA7" s="283"/>
      <c r="AB7" s="283"/>
      <c r="AC7" s="284"/>
    </row>
    <row r="8" spans="1:29" ht="84.75" customHeight="1" thickBot="1" x14ac:dyDescent="0.3">
      <c r="A8" s="345"/>
      <c r="B8" s="346"/>
      <c r="C8" s="346"/>
      <c r="D8" s="346"/>
      <c r="E8" s="346"/>
      <c r="F8" s="346"/>
      <c r="G8" s="231" t="s">
        <v>26</v>
      </c>
      <c r="H8" s="231" t="s">
        <v>27</v>
      </c>
      <c r="I8" s="231" t="s">
        <v>28</v>
      </c>
      <c r="J8" s="231" t="s">
        <v>29</v>
      </c>
      <c r="K8" s="231" t="s">
        <v>30</v>
      </c>
      <c r="L8" s="232" t="s">
        <v>31</v>
      </c>
      <c r="M8" s="348"/>
      <c r="N8" s="348"/>
      <c r="O8" s="348"/>
      <c r="P8" s="340"/>
      <c r="Q8" s="340"/>
      <c r="R8" s="340"/>
      <c r="S8" s="347"/>
      <c r="T8" s="347"/>
      <c r="U8" s="347"/>
      <c r="V8" s="347"/>
      <c r="W8" s="347"/>
      <c r="X8" s="347"/>
      <c r="Y8" s="233" t="s">
        <v>32</v>
      </c>
      <c r="Z8" s="233" t="s">
        <v>33</v>
      </c>
      <c r="AA8" s="233" t="s">
        <v>34</v>
      </c>
      <c r="AB8" s="233" t="s">
        <v>35</v>
      </c>
      <c r="AC8" s="234" t="s">
        <v>36</v>
      </c>
    </row>
    <row r="9" spans="1:29" s="2" customFormat="1" ht="32.25" customHeight="1" thickBot="1" x14ac:dyDescent="0.3">
      <c r="A9" s="338" t="s">
        <v>37</v>
      </c>
      <c r="B9" s="19" t="s">
        <v>38</v>
      </c>
      <c r="C9" s="19">
        <v>10</v>
      </c>
      <c r="D9" s="341" t="s">
        <v>39</v>
      </c>
      <c r="E9" s="343" t="s">
        <v>40</v>
      </c>
      <c r="F9" s="20">
        <f>+F97</f>
        <v>10647256000</v>
      </c>
      <c r="G9" s="20">
        <f t="shared" ref="G9:K9" si="0">+G97</f>
        <v>0</v>
      </c>
      <c r="H9" s="20">
        <f t="shared" si="0"/>
        <v>0</v>
      </c>
      <c r="I9" s="20">
        <f t="shared" si="0"/>
        <v>5000000000</v>
      </c>
      <c r="J9" s="20">
        <f t="shared" si="0"/>
        <v>0</v>
      </c>
      <c r="K9" s="20">
        <f t="shared" si="0"/>
        <v>0</v>
      </c>
      <c r="L9" s="20">
        <f t="shared" ref="L9:L73" si="1">+G9-H9-I9+J9-K9</f>
        <v>-5000000000</v>
      </c>
      <c r="M9" s="20">
        <f>+M97</f>
        <v>5647256000</v>
      </c>
      <c r="N9" s="20">
        <f t="shared" ref="N9:N72" si="2">M9/$M$322</f>
        <v>6.8089423299382901E-4</v>
      </c>
      <c r="O9" s="20">
        <f t="shared" ref="O9:X9" si="3">+O97</f>
        <v>0</v>
      </c>
      <c r="P9" s="20">
        <f>+P97</f>
        <v>6050000</v>
      </c>
      <c r="Q9" s="20">
        <f>+Q97</f>
        <v>5641206000</v>
      </c>
      <c r="R9" s="20">
        <f t="shared" si="3"/>
        <v>2048911.96</v>
      </c>
      <c r="S9" s="20">
        <f t="shared" si="3"/>
        <v>5645207088.04</v>
      </c>
      <c r="T9" s="20">
        <f t="shared" si="3"/>
        <v>4001088.04</v>
      </c>
      <c r="U9" s="20">
        <f t="shared" si="3"/>
        <v>0</v>
      </c>
      <c r="V9" s="20">
        <f t="shared" si="3"/>
        <v>2048911.96</v>
      </c>
      <c r="W9" s="20">
        <f t="shared" si="3"/>
        <v>0</v>
      </c>
      <c r="X9" s="20">
        <f t="shared" si="3"/>
        <v>0</v>
      </c>
      <c r="Y9" s="166">
        <f t="shared" ref="Y9:Y73" si="4">+R9/M9</f>
        <v>3.6281549127576296E-4</v>
      </c>
      <c r="Z9" s="166">
        <f t="shared" ref="Z9:Z73" si="5">+U9/M9</f>
        <v>0</v>
      </c>
      <c r="AA9" s="166">
        <f t="shared" ref="AA9:AA73" si="6">+W9/M9</f>
        <v>0</v>
      </c>
      <c r="AB9" s="235">
        <f t="shared" ref="AB9:AB37" si="7">+U9/R9</f>
        <v>0</v>
      </c>
      <c r="AC9" s="165" t="s">
        <v>545</v>
      </c>
    </row>
    <row r="10" spans="1:29" s="2" customFormat="1" ht="27" customHeight="1" thickBot="1" x14ac:dyDescent="0.3">
      <c r="A10" s="339"/>
      <c r="B10" s="230" t="s">
        <v>41</v>
      </c>
      <c r="C10" s="230">
        <v>20</v>
      </c>
      <c r="D10" s="342"/>
      <c r="E10" s="344"/>
      <c r="F10" s="236">
        <f t="shared" ref="F10:K10" si="8">+F11+F41+F88+F101</f>
        <v>123671976110</v>
      </c>
      <c r="G10" s="236">
        <f t="shared" si="8"/>
        <v>0</v>
      </c>
      <c r="H10" s="236">
        <f t="shared" si="8"/>
        <v>0</v>
      </c>
      <c r="I10" s="236">
        <f t="shared" si="8"/>
        <v>0</v>
      </c>
      <c r="J10" s="236">
        <f t="shared" si="8"/>
        <v>0</v>
      </c>
      <c r="K10" s="236">
        <f t="shared" si="8"/>
        <v>0</v>
      </c>
      <c r="L10" s="236">
        <f t="shared" si="1"/>
        <v>0</v>
      </c>
      <c r="M10" s="236">
        <f t="shared" ref="M10" si="9">+M11+M41+M88+M101</f>
        <v>123671976110</v>
      </c>
      <c r="N10" s="236">
        <f t="shared" si="2"/>
        <v>1.4911230395124569E-2</v>
      </c>
      <c r="O10" s="236">
        <f t="shared" ref="O10:X10" si="10">+O11+O41+O88+O101</f>
        <v>17038192110</v>
      </c>
      <c r="P10" s="236">
        <f t="shared" si="10"/>
        <v>86142540516.509995</v>
      </c>
      <c r="Q10" s="236">
        <f t="shared" si="10"/>
        <v>37529435593.489998</v>
      </c>
      <c r="R10" s="236">
        <f t="shared" si="10"/>
        <v>24498719272.839996</v>
      </c>
      <c r="S10" s="236">
        <f t="shared" si="10"/>
        <v>99173256837.160004</v>
      </c>
      <c r="T10" s="236">
        <f t="shared" si="10"/>
        <v>61643821243.669991</v>
      </c>
      <c r="U10" s="236">
        <f t="shared" si="10"/>
        <v>11441962120.149998</v>
      </c>
      <c r="V10" s="236">
        <f t="shared" si="10"/>
        <v>13056757152.690001</v>
      </c>
      <c r="W10" s="236">
        <f t="shared" si="10"/>
        <v>10017508487.619999</v>
      </c>
      <c r="X10" s="236">
        <f t="shared" si="10"/>
        <v>1424453632.53</v>
      </c>
      <c r="Y10" s="235">
        <f t="shared" si="4"/>
        <v>0.19809434637843595</v>
      </c>
      <c r="Z10" s="235">
        <f t="shared" si="5"/>
        <v>9.2518632596061606E-2</v>
      </c>
      <c r="AA10" s="235">
        <f t="shared" si="6"/>
        <v>8.1000634118678014E-2</v>
      </c>
      <c r="AB10" s="235">
        <f t="shared" si="7"/>
        <v>0.46704327653710842</v>
      </c>
      <c r="AC10" s="237">
        <f t="shared" ref="AC10:AC37" si="11">+W10/U10</f>
        <v>0.87550617476512627</v>
      </c>
    </row>
    <row r="11" spans="1:29" ht="42" customHeight="1" x14ac:dyDescent="0.25">
      <c r="A11" s="21" t="s">
        <v>42</v>
      </c>
      <c r="B11" s="22" t="s">
        <v>41</v>
      </c>
      <c r="C11" s="22">
        <v>20</v>
      </c>
      <c r="D11" s="22" t="s">
        <v>39</v>
      </c>
      <c r="E11" s="23" t="s">
        <v>43</v>
      </c>
      <c r="F11" s="24">
        <f t="shared" ref="F11:X11" si="12">+F12</f>
        <v>79066347750</v>
      </c>
      <c r="G11" s="24">
        <f t="shared" si="12"/>
        <v>0</v>
      </c>
      <c r="H11" s="24">
        <f t="shared" si="12"/>
        <v>0</v>
      </c>
      <c r="I11" s="24">
        <f t="shared" si="12"/>
        <v>0</v>
      </c>
      <c r="J11" s="24">
        <f t="shared" si="12"/>
        <v>0</v>
      </c>
      <c r="K11" s="24">
        <f t="shared" si="12"/>
        <v>0</v>
      </c>
      <c r="L11" s="124">
        <f t="shared" si="1"/>
        <v>0</v>
      </c>
      <c r="M11" s="24">
        <f t="shared" si="12"/>
        <v>79066347750</v>
      </c>
      <c r="N11" s="26">
        <f t="shared" si="2"/>
        <v>9.533093631112103E-3</v>
      </c>
      <c r="O11" s="24">
        <f t="shared" si="12"/>
        <v>11114537750</v>
      </c>
      <c r="P11" s="24">
        <f t="shared" si="12"/>
        <v>67951810000</v>
      </c>
      <c r="Q11" s="24">
        <f t="shared" si="12"/>
        <v>11114537750</v>
      </c>
      <c r="R11" s="24">
        <f t="shared" si="12"/>
        <v>8933224420.5299988</v>
      </c>
      <c r="S11" s="24">
        <f t="shared" si="12"/>
        <v>70133123329.470001</v>
      </c>
      <c r="T11" s="24">
        <f t="shared" si="12"/>
        <v>59018585579.469994</v>
      </c>
      <c r="U11" s="24">
        <f t="shared" si="12"/>
        <v>8933224420.5299988</v>
      </c>
      <c r="V11" s="24">
        <f t="shared" si="12"/>
        <v>0</v>
      </c>
      <c r="W11" s="24">
        <f t="shared" si="12"/>
        <v>7696480455</v>
      </c>
      <c r="X11" s="24">
        <f t="shared" si="12"/>
        <v>1236743965.53</v>
      </c>
      <c r="Y11" s="27">
        <f t="shared" si="4"/>
        <v>0.11298390117595888</v>
      </c>
      <c r="Z11" s="27">
        <f t="shared" si="5"/>
        <v>0.11298390117595888</v>
      </c>
      <c r="AA11" s="27">
        <f t="shared" si="6"/>
        <v>9.7342050999187579E-2</v>
      </c>
      <c r="AB11" s="27">
        <f t="shared" si="7"/>
        <v>1</v>
      </c>
      <c r="AC11" s="28">
        <f t="shared" si="11"/>
        <v>0.86155682345920237</v>
      </c>
    </row>
    <row r="12" spans="1:29" ht="42" customHeight="1" x14ac:dyDescent="0.25">
      <c r="A12" s="29" t="s">
        <v>44</v>
      </c>
      <c r="B12" s="30" t="s">
        <v>41</v>
      </c>
      <c r="C12" s="30">
        <v>20</v>
      </c>
      <c r="D12" s="30" t="s">
        <v>39</v>
      </c>
      <c r="E12" s="31" t="s">
        <v>45</v>
      </c>
      <c r="F12" s="32">
        <f t="shared" ref="F12:K12" si="13">+F13+F24+F32+F39</f>
        <v>79066347750</v>
      </c>
      <c r="G12" s="32">
        <f t="shared" si="13"/>
        <v>0</v>
      </c>
      <c r="H12" s="32">
        <f t="shared" si="13"/>
        <v>0</v>
      </c>
      <c r="I12" s="32">
        <f t="shared" si="13"/>
        <v>0</v>
      </c>
      <c r="J12" s="32">
        <f t="shared" si="13"/>
        <v>0</v>
      </c>
      <c r="K12" s="32">
        <f t="shared" si="13"/>
        <v>0</v>
      </c>
      <c r="L12" s="25">
        <f t="shared" si="1"/>
        <v>0</v>
      </c>
      <c r="M12" s="32">
        <f t="shared" ref="M12" si="14">+M13+M24+M32+M39</f>
        <v>79066347750</v>
      </c>
      <c r="N12" s="33">
        <f t="shared" si="2"/>
        <v>9.533093631112103E-3</v>
      </c>
      <c r="O12" s="32">
        <f t="shared" ref="O12:X12" si="15">+O13+O24+O32+O39</f>
        <v>11114537750</v>
      </c>
      <c r="P12" s="32">
        <f t="shared" si="15"/>
        <v>67951810000</v>
      </c>
      <c r="Q12" s="32">
        <f t="shared" si="15"/>
        <v>11114537750</v>
      </c>
      <c r="R12" s="32">
        <f t="shared" si="15"/>
        <v>8933224420.5299988</v>
      </c>
      <c r="S12" s="32">
        <f t="shared" si="15"/>
        <v>70133123329.470001</v>
      </c>
      <c r="T12" s="32">
        <f t="shared" si="15"/>
        <v>59018585579.469994</v>
      </c>
      <c r="U12" s="32">
        <f t="shared" si="15"/>
        <v>8933224420.5299988</v>
      </c>
      <c r="V12" s="32">
        <f t="shared" si="15"/>
        <v>0</v>
      </c>
      <c r="W12" s="32">
        <f t="shared" si="15"/>
        <v>7696480455</v>
      </c>
      <c r="X12" s="32">
        <f t="shared" si="15"/>
        <v>1236743965.53</v>
      </c>
      <c r="Y12" s="34">
        <f t="shared" si="4"/>
        <v>0.11298390117595888</v>
      </c>
      <c r="Z12" s="34">
        <f t="shared" si="5"/>
        <v>0.11298390117595888</v>
      </c>
      <c r="AA12" s="34">
        <f t="shared" si="6"/>
        <v>9.7342050999187579E-2</v>
      </c>
      <c r="AB12" s="34">
        <f t="shared" si="7"/>
        <v>1</v>
      </c>
      <c r="AC12" s="35">
        <f t="shared" si="11"/>
        <v>0.86155682345920237</v>
      </c>
    </row>
    <row r="13" spans="1:29" ht="42" customHeight="1" x14ac:dyDescent="0.25">
      <c r="A13" s="29" t="s">
        <v>46</v>
      </c>
      <c r="B13" s="30" t="s">
        <v>41</v>
      </c>
      <c r="C13" s="30">
        <v>20</v>
      </c>
      <c r="D13" s="30" t="s">
        <v>39</v>
      </c>
      <c r="E13" s="31" t="s">
        <v>47</v>
      </c>
      <c r="F13" s="32">
        <f t="shared" ref="F13:X13" si="16">+F14</f>
        <v>46310619000</v>
      </c>
      <c r="G13" s="32">
        <f t="shared" si="16"/>
        <v>0</v>
      </c>
      <c r="H13" s="32">
        <f t="shared" si="16"/>
        <v>0</v>
      </c>
      <c r="I13" s="32">
        <f t="shared" si="16"/>
        <v>0</v>
      </c>
      <c r="J13" s="32">
        <f t="shared" si="16"/>
        <v>0</v>
      </c>
      <c r="K13" s="32">
        <f t="shared" si="16"/>
        <v>0</v>
      </c>
      <c r="L13" s="25">
        <f t="shared" si="1"/>
        <v>0</v>
      </c>
      <c r="M13" s="32">
        <f t="shared" si="16"/>
        <v>46310619000</v>
      </c>
      <c r="N13" s="33">
        <f t="shared" si="2"/>
        <v>5.5837088673639807E-3</v>
      </c>
      <c r="O13" s="32">
        <f t="shared" si="16"/>
        <v>0</v>
      </c>
      <c r="P13" s="32">
        <f t="shared" si="16"/>
        <v>46310619000</v>
      </c>
      <c r="Q13" s="32">
        <f t="shared" si="16"/>
        <v>0</v>
      </c>
      <c r="R13" s="32">
        <f t="shared" si="16"/>
        <v>6056847495.1300001</v>
      </c>
      <c r="S13" s="32">
        <f t="shared" si="16"/>
        <v>40253771504.869995</v>
      </c>
      <c r="T13" s="32">
        <f t="shared" si="16"/>
        <v>40253771504.869995</v>
      </c>
      <c r="U13" s="32">
        <f t="shared" si="16"/>
        <v>6056847495.1300001</v>
      </c>
      <c r="V13" s="32">
        <f t="shared" si="16"/>
        <v>0</v>
      </c>
      <c r="W13" s="32">
        <f t="shared" si="16"/>
        <v>6055785958</v>
      </c>
      <c r="X13" s="32">
        <f t="shared" si="16"/>
        <v>1061537.1300001144</v>
      </c>
      <c r="Y13" s="34">
        <f t="shared" si="4"/>
        <v>0.13078744413090224</v>
      </c>
      <c r="Z13" s="34">
        <f t="shared" si="5"/>
        <v>0.13078744413090224</v>
      </c>
      <c r="AA13" s="34">
        <f t="shared" si="6"/>
        <v>0.13076452202031677</v>
      </c>
      <c r="AB13" s="34">
        <f t="shared" si="7"/>
        <v>1</v>
      </c>
      <c r="AC13" s="35">
        <f t="shared" si="11"/>
        <v>0.99982473768229208</v>
      </c>
    </row>
    <row r="14" spans="1:29" ht="42" customHeight="1" x14ac:dyDescent="0.25">
      <c r="A14" s="29" t="s">
        <v>48</v>
      </c>
      <c r="B14" s="30" t="s">
        <v>41</v>
      </c>
      <c r="C14" s="30">
        <v>20</v>
      </c>
      <c r="D14" s="30" t="s">
        <v>39</v>
      </c>
      <c r="E14" s="31" t="s">
        <v>49</v>
      </c>
      <c r="F14" s="32">
        <f t="shared" ref="F14" si="17">SUM(F15:F23)</f>
        <v>46310619000</v>
      </c>
      <c r="G14" s="32">
        <f t="shared" ref="G14:K14" si="18">SUM(G15:G23)</f>
        <v>0</v>
      </c>
      <c r="H14" s="32">
        <f t="shared" si="18"/>
        <v>0</v>
      </c>
      <c r="I14" s="32">
        <f t="shared" si="18"/>
        <v>0</v>
      </c>
      <c r="J14" s="32">
        <f t="shared" si="18"/>
        <v>0</v>
      </c>
      <c r="K14" s="32">
        <f t="shared" si="18"/>
        <v>0</v>
      </c>
      <c r="L14" s="25">
        <f t="shared" si="1"/>
        <v>0</v>
      </c>
      <c r="M14" s="32">
        <f t="shared" ref="M14" si="19">SUM(M15:M23)</f>
        <v>46310619000</v>
      </c>
      <c r="N14" s="33">
        <f t="shared" si="2"/>
        <v>5.5837088673639807E-3</v>
      </c>
      <c r="O14" s="32">
        <f t="shared" ref="O14:X14" si="20">SUM(O15:O23)</f>
        <v>0</v>
      </c>
      <c r="P14" s="32">
        <f t="shared" si="20"/>
        <v>46310619000</v>
      </c>
      <c r="Q14" s="32">
        <f t="shared" si="20"/>
        <v>0</v>
      </c>
      <c r="R14" s="32">
        <f t="shared" si="20"/>
        <v>6056847495.1300001</v>
      </c>
      <c r="S14" s="32">
        <f t="shared" si="20"/>
        <v>40253771504.869995</v>
      </c>
      <c r="T14" s="32">
        <f t="shared" si="20"/>
        <v>40253771504.869995</v>
      </c>
      <c r="U14" s="32">
        <f t="shared" si="20"/>
        <v>6056847495.1300001</v>
      </c>
      <c r="V14" s="32">
        <f t="shared" si="20"/>
        <v>0</v>
      </c>
      <c r="W14" s="32">
        <f t="shared" si="20"/>
        <v>6055785958</v>
      </c>
      <c r="X14" s="32">
        <f t="shared" si="20"/>
        <v>1061537.1300001144</v>
      </c>
      <c r="Y14" s="34">
        <f t="shared" si="4"/>
        <v>0.13078744413090224</v>
      </c>
      <c r="Z14" s="34">
        <f t="shared" si="5"/>
        <v>0.13078744413090224</v>
      </c>
      <c r="AA14" s="34">
        <f t="shared" si="6"/>
        <v>0.13076452202031677</v>
      </c>
      <c r="AB14" s="34">
        <f t="shared" si="7"/>
        <v>1</v>
      </c>
      <c r="AC14" s="35">
        <f t="shared" si="11"/>
        <v>0.99982473768229208</v>
      </c>
    </row>
    <row r="15" spans="1:29" ht="42" customHeight="1" x14ac:dyDescent="0.25">
      <c r="A15" s="36" t="s">
        <v>50</v>
      </c>
      <c r="B15" s="37" t="s">
        <v>41</v>
      </c>
      <c r="C15" s="37">
        <v>20</v>
      </c>
      <c r="D15" s="37" t="s">
        <v>39</v>
      </c>
      <c r="E15" s="38" t="s">
        <v>51</v>
      </c>
      <c r="F15" s="39">
        <v>34663186411</v>
      </c>
      <c r="G15" s="39">
        <v>0</v>
      </c>
      <c r="H15" s="39">
        <v>0</v>
      </c>
      <c r="I15" s="39">
        <v>0</v>
      </c>
      <c r="J15" s="39">
        <v>0</v>
      </c>
      <c r="K15" s="39">
        <v>0</v>
      </c>
      <c r="L15" s="39">
        <f t="shared" si="1"/>
        <v>0</v>
      </c>
      <c r="M15" s="40">
        <f>+F15+L15</f>
        <v>34663186411</v>
      </c>
      <c r="N15" s="41">
        <f t="shared" si="2"/>
        <v>4.1793684799201532E-3</v>
      </c>
      <c r="O15" s="39">
        <v>0</v>
      </c>
      <c r="P15" s="39">
        <v>34663186411</v>
      </c>
      <c r="Q15" s="39">
        <f t="shared" ref="Q15:Q23" si="21">M15-P15</f>
        <v>0</v>
      </c>
      <c r="R15" s="39">
        <v>5216367267.6300001</v>
      </c>
      <c r="S15" s="39">
        <f t="shared" ref="S15:S23" si="22">+M15-R15</f>
        <v>29446819143.369999</v>
      </c>
      <c r="T15" s="39">
        <f t="shared" ref="T15:T23" si="23">P15-R15</f>
        <v>29446819143.369999</v>
      </c>
      <c r="U15" s="39">
        <v>5216367267.6300001</v>
      </c>
      <c r="V15" s="39">
        <f t="shared" ref="V15:V23" si="24">+R15-U15</f>
        <v>0</v>
      </c>
      <c r="W15" s="39">
        <v>5215397627</v>
      </c>
      <c r="X15" s="42">
        <f t="shared" ref="X15:X23" si="25">+U15-W15</f>
        <v>969640.63000011444</v>
      </c>
      <c r="Y15" s="43">
        <f t="shared" si="4"/>
        <v>0.15048724043369077</v>
      </c>
      <c r="Z15" s="43">
        <f t="shared" si="5"/>
        <v>0.15048724043369077</v>
      </c>
      <c r="AA15" s="43">
        <f t="shared" si="6"/>
        <v>0.15045926722261599</v>
      </c>
      <c r="AB15" s="43">
        <f t="shared" si="7"/>
        <v>1</v>
      </c>
      <c r="AC15" s="44">
        <f t="shared" si="11"/>
        <v>0.99981411572838874</v>
      </c>
    </row>
    <row r="16" spans="1:29" ht="42" customHeight="1" x14ac:dyDescent="0.25">
      <c r="A16" s="36" t="s">
        <v>52</v>
      </c>
      <c r="B16" s="37" t="s">
        <v>41</v>
      </c>
      <c r="C16" s="37">
        <v>20</v>
      </c>
      <c r="D16" s="37" t="s">
        <v>39</v>
      </c>
      <c r="E16" s="38" t="s">
        <v>53</v>
      </c>
      <c r="F16" s="39">
        <v>3640209810</v>
      </c>
      <c r="G16" s="39">
        <v>0</v>
      </c>
      <c r="H16" s="39">
        <v>0</v>
      </c>
      <c r="I16" s="39">
        <v>0</v>
      </c>
      <c r="J16" s="39">
        <v>0</v>
      </c>
      <c r="K16" s="39">
        <v>0</v>
      </c>
      <c r="L16" s="39">
        <f t="shared" si="1"/>
        <v>0</v>
      </c>
      <c r="M16" s="40">
        <f t="shared" ref="M16:M23" si="26">+F16+L16</f>
        <v>3640209810</v>
      </c>
      <c r="N16" s="41">
        <f t="shared" si="2"/>
        <v>4.3890304716424439E-4</v>
      </c>
      <c r="O16" s="39">
        <v>0</v>
      </c>
      <c r="P16" s="39">
        <v>3640209810</v>
      </c>
      <c r="Q16" s="39">
        <f t="shared" si="21"/>
        <v>0</v>
      </c>
      <c r="R16" s="39">
        <v>565416452</v>
      </c>
      <c r="S16" s="39">
        <f t="shared" si="22"/>
        <v>3074793358</v>
      </c>
      <c r="T16" s="39">
        <f t="shared" si="23"/>
        <v>3074793358</v>
      </c>
      <c r="U16" s="39">
        <v>565416452</v>
      </c>
      <c r="V16" s="39">
        <f t="shared" si="24"/>
        <v>0</v>
      </c>
      <c r="W16" s="39">
        <v>565416452</v>
      </c>
      <c r="X16" s="42">
        <f t="shared" si="25"/>
        <v>0</v>
      </c>
      <c r="Y16" s="43">
        <f t="shared" si="4"/>
        <v>0.15532523714615229</v>
      </c>
      <c r="Z16" s="43">
        <f t="shared" si="5"/>
        <v>0.15532523714615229</v>
      </c>
      <c r="AA16" s="43">
        <f t="shared" si="6"/>
        <v>0.15532523714615229</v>
      </c>
      <c r="AB16" s="43">
        <f t="shared" si="7"/>
        <v>1</v>
      </c>
      <c r="AC16" s="44">
        <f t="shared" si="11"/>
        <v>1</v>
      </c>
    </row>
    <row r="17" spans="1:29" ht="42" customHeight="1" x14ac:dyDescent="0.25">
      <c r="A17" s="36" t="s">
        <v>54</v>
      </c>
      <c r="B17" s="37" t="s">
        <v>41</v>
      </c>
      <c r="C17" s="37">
        <v>20</v>
      </c>
      <c r="D17" s="37" t="s">
        <v>39</v>
      </c>
      <c r="E17" s="38" t="s">
        <v>55</v>
      </c>
      <c r="F17" s="39">
        <v>5139700</v>
      </c>
      <c r="G17" s="39">
        <v>0</v>
      </c>
      <c r="H17" s="39">
        <v>0</v>
      </c>
      <c r="I17" s="39">
        <v>0</v>
      </c>
      <c r="J17" s="39">
        <v>0</v>
      </c>
      <c r="K17" s="39">
        <v>0</v>
      </c>
      <c r="L17" s="39">
        <f t="shared" si="1"/>
        <v>0</v>
      </c>
      <c r="M17" s="40">
        <f t="shared" si="26"/>
        <v>5139700</v>
      </c>
      <c r="N17" s="45">
        <f t="shared" si="2"/>
        <v>6.1969779470213199E-7</v>
      </c>
      <c r="O17" s="39">
        <v>0</v>
      </c>
      <c r="P17" s="39">
        <v>5139700</v>
      </c>
      <c r="Q17" s="39">
        <f t="shared" si="21"/>
        <v>0</v>
      </c>
      <c r="R17" s="39">
        <v>554748</v>
      </c>
      <c r="S17" s="39">
        <f t="shared" si="22"/>
        <v>4584952</v>
      </c>
      <c r="T17" s="39">
        <f t="shared" si="23"/>
        <v>4584952</v>
      </c>
      <c r="U17" s="39">
        <v>554748</v>
      </c>
      <c r="V17" s="39">
        <f t="shared" si="24"/>
        <v>0</v>
      </c>
      <c r="W17" s="39">
        <v>554748</v>
      </c>
      <c r="X17" s="42">
        <f t="shared" si="25"/>
        <v>0</v>
      </c>
      <c r="Y17" s="43">
        <f t="shared" si="4"/>
        <v>0.10793392610463645</v>
      </c>
      <c r="Z17" s="43">
        <f t="shared" si="5"/>
        <v>0.10793392610463645</v>
      </c>
      <c r="AA17" s="43">
        <f t="shared" si="6"/>
        <v>0.10793392610463645</v>
      </c>
      <c r="AB17" s="43">
        <f t="shared" si="7"/>
        <v>1</v>
      </c>
      <c r="AC17" s="44">
        <f t="shared" si="11"/>
        <v>1</v>
      </c>
    </row>
    <row r="18" spans="1:29" ht="42" customHeight="1" x14ac:dyDescent="0.25">
      <c r="A18" s="36" t="s">
        <v>56</v>
      </c>
      <c r="B18" s="37" t="s">
        <v>41</v>
      </c>
      <c r="C18" s="37">
        <v>20</v>
      </c>
      <c r="D18" s="37" t="s">
        <v>39</v>
      </c>
      <c r="E18" s="38" t="s">
        <v>57</v>
      </c>
      <c r="F18" s="39">
        <v>5839830</v>
      </c>
      <c r="G18" s="39">
        <v>0</v>
      </c>
      <c r="H18" s="39">
        <v>0</v>
      </c>
      <c r="I18" s="39">
        <v>0</v>
      </c>
      <c r="J18" s="39">
        <v>0</v>
      </c>
      <c r="K18" s="39">
        <v>0</v>
      </c>
      <c r="L18" s="39">
        <f t="shared" si="1"/>
        <v>0</v>
      </c>
      <c r="M18" s="40">
        <f t="shared" si="26"/>
        <v>5839830</v>
      </c>
      <c r="N18" s="45">
        <f t="shared" si="2"/>
        <v>7.0411303625412992E-7</v>
      </c>
      <c r="O18" s="39">
        <v>0</v>
      </c>
      <c r="P18" s="39">
        <v>5839830</v>
      </c>
      <c r="Q18" s="39">
        <f t="shared" si="21"/>
        <v>0</v>
      </c>
      <c r="R18" s="39">
        <v>1200000</v>
      </c>
      <c r="S18" s="39">
        <f t="shared" si="22"/>
        <v>4639830</v>
      </c>
      <c r="T18" s="39">
        <f t="shared" si="23"/>
        <v>4639830</v>
      </c>
      <c r="U18" s="39">
        <v>1200000</v>
      </c>
      <c r="V18" s="39">
        <f t="shared" si="24"/>
        <v>0</v>
      </c>
      <c r="W18" s="39">
        <v>1200000</v>
      </c>
      <c r="X18" s="42">
        <f t="shared" si="25"/>
        <v>0</v>
      </c>
      <c r="Y18" s="43">
        <f t="shared" si="4"/>
        <v>0.20548543365132205</v>
      </c>
      <c r="Z18" s="43">
        <f t="shared" si="5"/>
        <v>0.20548543365132205</v>
      </c>
      <c r="AA18" s="43">
        <f t="shared" si="6"/>
        <v>0.20548543365132205</v>
      </c>
      <c r="AB18" s="43">
        <f t="shared" si="7"/>
        <v>1</v>
      </c>
      <c r="AC18" s="44">
        <f t="shared" si="11"/>
        <v>1</v>
      </c>
    </row>
    <row r="19" spans="1:29" ht="42" customHeight="1" x14ac:dyDescent="0.25">
      <c r="A19" s="36" t="s">
        <v>58</v>
      </c>
      <c r="B19" s="37" t="s">
        <v>41</v>
      </c>
      <c r="C19" s="37">
        <v>20</v>
      </c>
      <c r="D19" s="37" t="s">
        <v>39</v>
      </c>
      <c r="E19" s="38" t="s">
        <v>59</v>
      </c>
      <c r="F19" s="39">
        <v>1735438121</v>
      </c>
      <c r="G19" s="39">
        <v>0</v>
      </c>
      <c r="H19" s="39">
        <v>0</v>
      </c>
      <c r="I19" s="39">
        <v>0</v>
      </c>
      <c r="J19" s="39">
        <v>0</v>
      </c>
      <c r="K19" s="39">
        <v>0</v>
      </c>
      <c r="L19" s="39">
        <f t="shared" si="1"/>
        <v>0</v>
      </c>
      <c r="M19" s="40">
        <f t="shared" si="26"/>
        <v>1735438121</v>
      </c>
      <c r="N19" s="41">
        <f t="shared" si="2"/>
        <v>2.0924318081322094E-4</v>
      </c>
      <c r="O19" s="39">
        <v>0</v>
      </c>
      <c r="P19" s="39">
        <v>1735438121</v>
      </c>
      <c r="Q19" s="39">
        <f t="shared" si="21"/>
        <v>0</v>
      </c>
      <c r="R19" s="39">
        <v>3585278</v>
      </c>
      <c r="S19" s="39">
        <f t="shared" si="22"/>
        <v>1731852843</v>
      </c>
      <c r="T19" s="39">
        <f t="shared" si="23"/>
        <v>1731852843</v>
      </c>
      <c r="U19" s="39">
        <v>3585278</v>
      </c>
      <c r="V19" s="39">
        <f t="shared" si="24"/>
        <v>0</v>
      </c>
      <c r="W19" s="39">
        <v>3585278</v>
      </c>
      <c r="X19" s="42">
        <f t="shared" si="25"/>
        <v>0</v>
      </c>
      <c r="Y19" s="43">
        <f t="shared" si="4"/>
        <v>2.065920966363283E-3</v>
      </c>
      <c r="Z19" s="43">
        <f t="shared" si="5"/>
        <v>2.065920966363283E-3</v>
      </c>
      <c r="AA19" s="43">
        <f t="shared" si="6"/>
        <v>2.065920966363283E-3</v>
      </c>
      <c r="AB19" s="43">
        <f t="shared" si="7"/>
        <v>1</v>
      </c>
      <c r="AC19" s="44">
        <f t="shared" si="11"/>
        <v>1</v>
      </c>
    </row>
    <row r="20" spans="1:29" ht="42" customHeight="1" x14ac:dyDescent="0.25">
      <c r="A20" s="36" t="s">
        <v>60</v>
      </c>
      <c r="B20" s="37" t="s">
        <v>41</v>
      </c>
      <c r="C20" s="37">
        <v>20</v>
      </c>
      <c r="D20" s="37" t="s">
        <v>39</v>
      </c>
      <c r="E20" s="38" t="s">
        <v>61</v>
      </c>
      <c r="F20" s="39">
        <v>1279384898</v>
      </c>
      <c r="G20" s="39">
        <v>0</v>
      </c>
      <c r="H20" s="39">
        <v>0</v>
      </c>
      <c r="I20" s="39">
        <v>0</v>
      </c>
      <c r="J20" s="39">
        <v>0</v>
      </c>
      <c r="K20" s="39">
        <v>0</v>
      </c>
      <c r="L20" s="39">
        <f t="shared" si="1"/>
        <v>0</v>
      </c>
      <c r="M20" s="40">
        <f t="shared" si="26"/>
        <v>1279384898</v>
      </c>
      <c r="N20" s="41">
        <f t="shared" si="2"/>
        <v>1.5425647408716698E-4</v>
      </c>
      <c r="O20" s="39">
        <v>0</v>
      </c>
      <c r="P20" s="39">
        <v>1279384898</v>
      </c>
      <c r="Q20" s="39">
        <f t="shared" si="21"/>
        <v>0</v>
      </c>
      <c r="R20" s="39">
        <v>138708810</v>
      </c>
      <c r="S20" s="39">
        <f t="shared" si="22"/>
        <v>1140676088</v>
      </c>
      <c r="T20" s="39">
        <f t="shared" si="23"/>
        <v>1140676088</v>
      </c>
      <c r="U20" s="39">
        <v>138708810</v>
      </c>
      <c r="V20" s="39">
        <f t="shared" si="24"/>
        <v>0</v>
      </c>
      <c r="W20" s="39">
        <v>138708810</v>
      </c>
      <c r="X20" s="42">
        <f t="shared" si="25"/>
        <v>0</v>
      </c>
      <c r="Y20" s="43">
        <f t="shared" si="4"/>
        <v>0.10841835808507409</v>
      </c>
      <c r="Z20" s="43">
        <f t="shared" si="5"/>
        <v>0.10841835808507409</v>
      </c>
      <c r="AA20" s="43">
        <f t="shared" si="6"/>
        <v>0.10841835808507409</v>
      </c>
      <c r="AB20" s="43">
        <f t="shared" si="7"/>
        <v>1</v>
      </c>
      <c r="AC20" s="44">
        <f t="shared" si="11"/>
        <v>1</v>
      </c>
    </row>
    <row r="21" spans="1:29" ht="42" customHeight="1" x14ac:dyDescent="0.25">
      <c r="A21" s="36" t="s">
        <v>62</v>
      </c>
      <c r="B21" s="37" t="s">
        <v>41</v>
      </c>
      <c r="C21" s="37">
        <v>20</v>
      </c>
      <c r="D21" s="37" t="s">
        <v>39</v>
      </c>
      <c r="E21" s="38" t="s">
        <v>63</v>
      </c>
      <c r="F21" s="39">
        <v>170543933</v>
      </c>
      <c r="G21" s="39">
        <v>0</v>
      </c>
      <c r="H21" s="39">
        <v>0</v>
      </c>
      <c r="I21" s="39">
        <v>0</v>
      </c>
      <c r="J21" s="39">
        <v>0</v>
      </c>
      <c r="K21" s="39">
        <v>0</v>
      </c>
      <c r="L21" s="39">
        <f t="shared" si="1"/>
        <v>0</v>
      </c>
      <c r="M21" s="40">
        <f t="shared" si="26"/>
        <v>170543933</v>
      </c>
      <c r="N21" s="46">
        <f t="shared" si="2"/>
        <v>2.0562620226847512E-5</v>
      </c>
      <c r="O21" s="39">
        <v>0</v>
      </c>
      <c r="P21" s="39">
        <v>170543933</v>
      </c>
      <c r="Q21" s="39">
        <f t="shared" si="21"/>
        <v>0</v>
      </c>
      <c r="R21" s="39">
        <v>10011116</v>
      </c>
      <c r="S21" s="39">
        <f t="shared" si="22"/>
        <v>160532817</v>
      </c>
      <c r="T21" s="39">
        <f t="shared" si="23"/>
        <v>160532817</v>
      </c>
      <c r="U21" s="39">
        <v>10011116</v>
      </c>
      <c r="V21" s="39">
        <f t="shared" si="24"/>
        <v>0</v>
      </c>
      <c r="W21" s="39">
        <v>10011116</v>
      </c>
      <c r="X21" s="42">
        <f t="shared" si="25"/>
        <v>0</v>
      </c>
      <c r="Y21" s="43">
        <f t="shared" si="4"/>
        <v>5.8701097270930182E-2</v>
      </c>
      <c r="Z21" s="43">
        <f t="shared" si="5"/>
        <v>5.8701097270930182E-2</v>
      </c>
      <c r="AA21" s="43">
        <f t="shared" si="6"/>
        <v>5.8701097270930182E-2</v>
      </c>
      <c r="AB21" s="43">
        <f t="shared" si="7"/>
        <v>1</v>
      </c>
      <c r="AC21" s="44">
        <f t="shared" si="11"/>
        <v>1</v>
      </c>
    </row>
    <row r="22" spans="1:29" ht="42" customHeight="1" x14ac:dyDescent="0.25">
      <c r="A22" s="36" t="s">
        <v>64</v>
      </c>
      <c r="B22" s="37" t="s">
        <v>41</v>
      </c>
      <c r="C22" s="37">
        <v>20</v>
      </c>
      <c r="D22" s="37" t="s">
        <v>39</v>
      </c>
      <c r="E22" s="38" t="s">
        <v>65</v>
      </c>
      <c r="F22" s="39">
        <v>2929153526</v>
      </c>
      <c r="G22" s="39">
        <v>0</v>
      </c>
      <c r="H22" s="39">
        <v>0</v>
      </c>
      <c r="I22" s="39">
        <v>0</v>
      </c>
      <c r="J22" s="39">
        <v>0</v>
      </c>
      <c r="K22" s="39">
        <v>0</v>
      </c>
      <c r="L22" s="39">
        <f t="shared" si="1"/>
        <v>0</v>
      </c>
      <c r="M22" s="40">
        <f t="shared" si="26"/>
        <v>2929153526</v>
      </c>
      <c r="N22" s="41">
        <f t="shared" si="2"/>
        <v>3.5317041469466585E-4</v>
      </c>
      <c r="O22" s="39">
        <v>0</v>
      </c>
      <c r="P22" s="39">
        <v>2929153526</v>
      </c>
      <c r="Q22" s="39">
        <f t="shared" si="21"/>
        <v>0</v>
      </c>
      <c r="R22" s="39">
        <v>91896.5</v>
      </c>
      <c r="S22" s="39">
        <f t="shared" si="22"/>
        <v>2929061629.5</v>
      </c>
      <c r="T22" s="39">
        <f t="shared" si="23"/>
        <v>2929061629.5</v>
      </c>
      <c r="U22" s="39">
        <v>91896.5</v>
      </c>
      <c r="V22" s="39">
        <f t="shared" si="24"/>
        <v>0</v>
      </c>
      <c r="W22" s="39">
        <v>0</v>
      </c>
      <c r="X22" s="42">
        <f t="shared" si="25"/>
        <v>91896.5</v>
      </c>
      <c r="Y22" s="43">
        <f t="shared" si="4"/>
        <v>3.1373056818053584E-5</v>
      </c>
      <c r="Z22" s="43">
        <f t="shared" si="5"/>
        <v>3.1373056818053584E-5</v>
      </c>
      <c r="AA22" s="43">
        <f t="shared" si="6"/>
        <v>0</v>
      </c>
      <c r="AB22" s="43">
        <f t="shared" si="7"/>
        <v>1</v>
      </c>
      <c r="AC22" s="44">
        <f t="shared" si="11"/>
        <v>0</v>
      </c>
    </row>
    <row r="23" spans="1:29" ht="42" customHeight="1" x14ac:dyDescent="0.25">
      <c r="A23" s="36" t="s">
        <v>66</v>
      </c>
      <c r="B23" s="37" t="s">
        <v>41</v>
      </c>
      <c r="C23" s="37">
        <v>20</v>
      </c>
      <c r="D23" s="37" t="s">
        <v>39</v>
      </c>
      <c r="E23" s="38" t="s">
        <v>67</v>
      </c>
      <c r="F23" s="39">
        <v>1881722771</v>
      </c>
      <c r="G23" s="39">
        <v>0</v>
      </c>
      <c r="H23" s="39">
        <v>0</v>
      </c>
      <c r="I23" s="39">
        <v>0</v>
      </c>
      <c r="J23" s="39">
        <v>0</v>
      </c>
      <c r="K23" s="39">
        <v>0</v>
      </c>
      <c r="L23" s="39">
        <f t="shared" si="1"/>
        <v>0</v>
      </c>
      <c r="M23" s="40">
        <f t="shared" si="26"/>
        <v>1881722771</v>
      </c>
      <c r="N23" s="41">
        <f t="shared" si="2"/>
        <v>2.2688083962672624E-4</v>
      </c>
      <c r="O23" s="39">
        <v>0</v>
      </c>
      <c r="P23" s="39">
        <v>1881722771</v>
      </c>
      <c r="Q23" s="39">
        <f t="shared" si="21"/>
        <v>0</v>
      </c>
      <c r="R23" s="39">
        <v>120911927</v>
      </c>
      <c r="S23" s="39">
        <f t="shared" si="22"/>
        <v>1760810844</v>
      </c>
      <c r="T23" s="39">
        <f t="shared" si="23"/>
        <v>1760810844</v>
      </c>
      <c r="U23" s="39">
        <v>120911927</v>
      </c>
      <c r="V23" s="39">
        <f t="shared" si="24"/>
        <v>0</v>
      </c>
      <c r="W23" s="39">
        <v>120911927</v>
      </c>
      <c r="X23" s="42">
        <f t="shared" si="25"/>
        <v>0</v>
      </c>
      <c r="Y23" s="43">
        <f t="shared" si="4"/>
        <v>6.4255972698754146E-2</v>
      </c>
      <c r="Z23" s="43">
        <f t="shared" si="5"/>
        <v>6.4255972698754146E-2</v>
      </c>
      <c r="AA23" s="43">
        <f t="shared" si="6"/>
        <v>6.4255972698754146E-2</v>
      </c>
      <c r="AB23" s="43">
        <f t="shared" si="7"/>
        <v>1</v>
      </c>
      <c r="AC23" s="44">
        <f t="shared" si="11"/>
        <v>1</v>
      </c>
    </row>
    <row r="24" spans="1:29" ht="42" customHeight="1" x14ac:dyDescent="0.25">
      <c r="A24" s="29" t="s">
        <v>68</v>
      </c>
      <c r="B24" s="30" t="s">
        <v>41</v>
      </c>
      <c r="C24" s="30">
        <v>20</v>
      </c>
      <c r="D24" s="30" t="s">
        <v>39</v>
      </c>
      <c r="E24" s="31" t="s">
        <v>69</v>
      </c>
      <c r="F24" s="32">
        <f t="shared" ref="F24:X24" si="27">SUM(F25:F31)</f>
        <v>16155620000</v>
      </c>
      <c r="G24" s="32">
        <f t="shared" si="27"/>
        <v>0</v>
      </c>
      <c r="H24" s="32">
        <f t="shared" si="27"/>
        <v>0</v>
      </c>
      <c r="I24" s="32">
        <f t="shared" si="27"/>
        <v>0</v>
      </c>
      <c r="J24" s="32">
        <f t="shared" si="27"/>
        <v>0</v>
      </c>
      <c r="K24" s="32">
        <f t="shared" si="27"/>
        <v>0</v>
      </c>
      <c r="L24" s="25">
        <f t="shared" si="1"/>
        <v>0</v>
      </c>
      <c r="M24" s="32">
        <f t="shared" si="27"/>
        <v>16155620000</v>
      </c>
      <c r="N24" s="33">
        <f t="shared" si="2"/>
        <v>1.9478961974523138E-3</v>
      </c>
      <c r="O24" s="32">
        <f t="shared" si="27"/>
        <v>0</v>
      </c>
      <c r="P24" s="32">
        <f t="shared" si="27"/>
        <v>16155620000</v>
      </c>
      <c r="Q24" s="32">
        <f t="shared" si="27"/>
        <v>0</v>
      </c>
      <c r="R24" s="32">
        <f t="shared" si="27"/>
        <v>2419312943.3999996</v>
      </c>
      <c r="S24" s="32">
        <f t="shared" si="27"/>
        <v>13736307056.6</v>
      </c>
      <c r="T24" s="32">
        <f t="shared" si="27"/>
        <v>13736307056.6</v>
      </c>
      <c r="U24" s="32">
        <f t="shared" si="27"/>
        <v>2419312943.3999996</v>
      </c>
      <c r="V24" s="32">
        <f t="shared" si="27"/>
        <v>0</v>
      </c>
      <c r="W24" s="32">
        <f t="shared" si="27"/>
        <v>1183630515</v>
      </c>
      <c r="X24" s="32">
        <f t="shared" si="27"/>
        <v>1235682428.3999999</v>
      </c>
      <c r="Y24" s="34">
        <f t="shared" si="4"/>
        <v>0.14975054769795276</v>
      </c>
      <c r="Z24" s="34">
        <f t="shared" si="5"/>
        <v>0.14975054769795276</v>
      </c>
      <c r="AA24" s="34">
        <f t="shared" si="6"/>
        <v>7.3264320094183946E-2</v>
      </c>
      <c r="AB24" s="34">
        <f t="shared" si="7"/>
        <v>1</v>
      </c>
      <c r="AC24" s="35">
        <f t="shared" si="11"/>
        <v>0.48924241827788345</v>
      </c>
    </row>
    <row r="25" spans="1:29" ht="42" customHeight="1" x14ac:dyDescent="0.25">
      <c r="A25" s="36" t="s">
        <v>70</v>
      </c>
      <c r="B25" s="37" t="s">
        <v>41</v>
      </c>
      <c r="C25" s="37">
        <v>20</v>
      </c>
      <c r="D25" s="37" t="s">
        <v>39</v>
      </c>
      <c r="E25" s="38" t="s">
        <v>71</v>
      </c>
      <c r="F25" s="39">
        <v>4717733707</v>
      </c>
      <c r="G25" s="39">
        <v>0</v>
      </c>
      <c r="H25" s="39">
        <v>0</v>
      </c>
      <c r="I25" s="39">
        <v>0</v>
      </c>
      <c r="J25" s="39">
        <v>0</v>
      </c>
      <c r="K25" s="39">
        <v>0</v>
      </c>
      <c r="L25" s="39">
        <f t="shared" si="1"/>
        <v>0</v>
      </c>
      <c r="M25" s="40">
        <f t="shared" ref="M25:M31" si="28">+F25+L25</f>
        <v>4717733707</v>
      </c>
      <c r="N25" s="41">
        <f t="shared" si="2"/>
        <v>5.688209767534709E-4</v>
      </c>
      <c r="O25" s="39">
        <v>0</v>
      </c>
      <c r="P25" s="39">
        <v>4717733707</v>
      </c>
      <c r="Q25" s="39">
        <f t="shared" ref="Q25:Q31" si="29">M25-P25</f>
        <v>0</v>
      </c>
      <c r="R25" s="39">
        <v>762330828.79999995</v>
      </c>
      <c r="S25" s="39">
        <f t="shared" ref="S25:S31" si="30">+M25-R25</f>
        <v>3955402878.1999998</v>
      </c>
      <c r="T25" s="39">
        <f t="shared" ref="T25:T31" si="31">P25-R25</f>
        <v>3955402878.1999998</v>
      </c>
      <c r="U25" s="39">
        <v>762330828.79999995</v>
      </c>
      <c r="V25" s="39">
        <f t="shared" ref="V25:V31" si="32">+R25-U25</f>
        <v>0</v>
      </c>
      <c r="W25" s="39">
        <v>382233200</v>
      </c>
      <c r="X25" s="42">
        <f t="shared" ref="X25:X31" si="33">+U25-W25</f>
        <v>380097628.79999995</v>
      </c>
      <c r="Y25" s="43">
        <f t="shared" si="4"/>
        <v>0.16158835494866561</v>
      </c>
      <c r="Z25" s="43">
        <f t="shared" si="5"/>
        <v>0.16158835494866561</v>
      </c>
      <c r="AA25" s="43">
        <f t="shared" si="6"/>
        <v>8.102051191080506E-2</v>
      </c>
      <c r="AB25" s="43">
        <f t="shared" si="7"/>
        <v>1</v>
      </c>
      <c r="AC25" s="44">
        <f t="shared" si="11"/>
        <v>0.50140068531884097</v>
      </c>
    </row>
    <row r="26" spans="1:29" ht="42" customHeight="1" x14ac:dyDescent="0.25">
      <c r="A26" s="36" t="s">
        <v>72</v>
      </c>
      <c r="B26" s="37" t="s">
        <v>41</v>
      </c>
      <c r="C26" s="37">
        <v>20</v>
      </c>
      <c r="D26" s="37" t="s">
        <v>39</v>
      </c>
      <c r="E26" s="38" t="s">
        <v>73</v>
      </c>
      <c r="F26" s="39">
        <v>3341728106</v>
      </c>
      <c r="G26" s="39">
        <v>0</v>
      </c>
      <c r="H26" s="39">
        <v>0</v>
      </c>
      <c r="I26" s="39">
        <v>0</v>
      </c>
      <c r="J26" s="39">
        <v>0</v>
      </c>
      <c r="K26" s="39">
        <v>0</v>
      </c>
      <c r="L26" s="39">
        <f t="shared" si="1"/>
        <v>0</v>
      </c>
      <c r="M26" s="40">
        <f t="shared" si="28"/>
        <v>3341728106</v>
      </c>
      <c r="N26" s="41">
        <f t="shared" si="2"/>
        <v>4.0291486619497879E-4</v>
      </c>
      <c r="O26" s="39">
        <v>0</v>
      </c>
      <c r="P26" s="39">
        <v>3341728106</v>
      </c>
      <c r="Q26" s="39">
        <f t="shared" si="29"/>
        <v>0</v>
      </c>
      <c r="R26" s="39">
        <v>540026072.79999995</v>
      </c>
      <c r="S26" s="39">
        <f t="shared" si="30"/>
        <v>2801702033.1999998</v>
      </c>
      <c r="T26" s="39">
        <f t="shared" si="31"/>
        <v>2801702033.1999998</v>
      </c>
      <c r="U26" s="39">
        <v>540026072.79999995</v>
      </c>
      <c r="V26" s="39">
        <f t="shared" si="32"/>
        <v>0</v>
      </c>
      <c r="W26" s="39">
        <v>270782500</v>
      </c>
      <c r="X26" s="42">
        <f t="shared" si="33"/>
        <v>269243572.79999995</v>
      </c>
      <c r="Y26" s="43">
        <f t="shared" si="4"/>
        <v>0.1616008411427593</v>
      </c>
      <c r="Z26" s="43">
        <f t="shared" si="5"/>
        <v>0.1616008411427593</v>
      </c>
      <c r="AA26" s="43">
        <f t="shared" si="6"/>
        <v>8.1030679759318519E-2</v>
      </c>
      <c r="AB26" s="43">
        <f t="shared" si="7"/>
        <v>1</v>
      </c>
      <c r="AC26" s="44">
        <f t="shared" si="11"/>
        <v>0.50142486379594675</v>
      </c>
    </row>
    <row r="27" spans="1:29" ht="42" customHeight="1" x14ac:dyDescent="0.25">
      <c r="A27" s="36" t="s">
        <v>74</v>
      </c>
      <c r="B27" s="37" t="s">
        <v>41</v>
      </c>
      <c r="C27" s="37">
        <v>20</v>
      </c>
      <c r="D27" s="37" t="s">
        <v>39</v>
      </c>
      <c r="E27" s="38" t="s">
        <v>75</v>
      </c>
      <c r="F27" s="39">
        <v>3770011323</v>
      </c>
      <c r="G27" s="39">
        <v>0</v>
      </c>
      <c r="H27" s="39">
        <v>0</v>
      </c>
      <c r="I27" s="39">
        <v>0</v>
      </c>
      <c r="J27" s="39">
        <v>0</v>
      </c>
      <c r="K27" s="39">
        <v>0</v>
      </c>
      <c r="L27" s="39">
        <f t="shared" si="1"/>
        <v>0</v>
      </c>
      <c r="M27" s="40">
        <f t="shared" si="28"/>
        <v>3770011323</v>
      </c>
      <c r="N27" s="41">
        <f t="shared" si="2"/>
        <v>4.5455332079015644E-4</v>
      </c>
      <c r="O27" s="39">
        <v>0</v>
      </c>
      <c r="P27" s="39">
        <v>3770011323</v>
      </c>
      <c r="Q27" s="39">
        <f t="shared" si="29"/>
        <v>0</v>
      </c>
      <c r="R27" s="39">
        <v>526195995</v>
      </c>
      <c r="S27" s="39">
        <f t="shared" si="30"/>
        <v>3243815328</v>
      </c>
      <c r="T27" s="39">
        <f t="shared" si="31"/>
        <v>3243815328</v>
      </c>
      <c r="U27" s="39">
        <v>526195995</v>
      </c>
      <c r="V27" s="39">
        <f t="shared" si="32"/>
        <v>0</v>
      </c>
      <c r="W27" s="39">
        <v>248921515</v>
      </c>
      <c r="X27" s="42">
        <f t="shared" si="33"/>
        <v>277274480</v>
      </c>
      <c r="Y27" s="43">
        <f t="shared" si="4"/>
        <v>0.13957411527912272</v>
      </c>
      <c r="Z27" s="43">
        <f t="shared" si="5"/>
        <v>0.13957411527912272</v>
      </c>
      <c r="AA27" s="43">
        <f t="shared" si="6"/>
        <v>6.6026728747838298E-2</v>
      </c>
      <c r="AB27" s="43">
        <f t="shared" si="7"/>
        <v>1</v>
      </c>
      <c r="AC27" s="44">
        <f t="shared" si="11"/>
        <v>0.47305855112029122</v>
      </c>
    </row>
    <row r="28" spans="1:29" ht="42" customHeight="1" x14ac:dyDescent="0.25">
      <c r="A28" s="36" t="s">
        <v>76</v>
      </c>
      <c r="B28" s="37" t="s">
        <v>41</v>
      </c>
      <c r="C28" s="37">
        <v>20</v>
      </c>
      <c r="D28" s="37" t="s">
        <v>39</v>
      </c>
      <c r="E28" s="38" t="s">
        <v>77</v>
      </c>
      <c r="F28" s="39">
        <v>1809605440</v>
      </c>
      <c r="G28" s="39">
        <v>0</v>
      </c>
      <c r="H28" s="39">
        <v>0</v>
      </c>
      <c r="I28" s="39">
        <v>0</v>
      </c>
      <c r="J28" s="39">
        <v>0</v>
      </c>
      <c r="K28" s="39">
        <v>0</v>
      </c>
      <c r="L28" s="39">
        <f t="shared" si="1"/>
        <v>0</v>
      </c>
      <c r="M28" s="40">
        <f t="shared" si="28"/>
        <v>1809605440</v>
      </c>
      <c r="N28" s="41">
        <f t="shared" si="2"/>
        <v>2.1818559457730631E-4</v>
      </c>
      <c r="O28" s="39">
        <v>0</v>
      </c>
      <c r="P28" s="39">
        <v>1809605440</v>
      </c>
      <c r="Q28" s="39">
        <f t="shared" si="29"/>
        <v>0</v>
      </c>
      <c r="R28" s="39">
        <v>247873755.59999999</v>
      </c>
      <c r="S28" s="39">
        <f t="shared" si="30"/>
        <v>1561731684.4000001</v>
      </c>
      <c r="T28" s="39">
        <f t="shared" si="31"/>
        <v>1561731684.4000001</v>
      </c>
      <c r="U28" s="39">
        <v>247873755.59999999</v>
      </c>
      <c r="V28" s="39">
        <f t="shared" si="32"/>
        <v>0</v>
      </c>
      <c r="W28" s="39">
        <v>118217000</v>
      </c>
      <c r="X28" s="42">
        <f t="shared" si="33"/>
        <v>129656755.59999999</v>
      </c>
      <c r="Y28" s="43">
        <f t="shared" si="4"/>
        <v>0.13697668570227109</v>
      </c>
      <c r="Z28" s="43">
        <f t="shared" si="5"/>
        <v>0.13697668570227109</v>
      </c>
      <c r="AA28" s="43">
        <f t="shared" si="6"/>
        <v>6.5327500341731959E-2</v>
      </c>
      <c r="AB28" s="43">
        <f t="shared" si="7"/>
        <v>1</v>
      </c>
      <c r="AC28" s="44">
        <f t="shared" si="11"/>
        <v>0.47692422989212985</v>
      </c>
    </row>
    <row r="29" spans="1:29" ht="42" customHeight="1" x14ac:dyDescent="0.25">
      <c r="A29" s="36" t="s">
        <v>78</v>
      </c>
      <c r="B29" s="37" t="s">
        <v>41</v>
      </c>
      <c r="C29" s="37">
        <v>20</v>
      </c>
      <c r="D29" s="37" t="s">
        <v>39</v>
      </c>
      <c r="E29" s="38" t="s">
        <v>79</v>
      </c>
      <c r="F29" s="39">
        <v>254534573</v>
      </c>
      <c r="G29" s="39">
        <v>0</v>
      </c>
      <c r="H29" s="39">
        <v>0</v>
      </c>
      <c r="I29" s="39">
        <v>0</v>
      </c>
      <c r="J29" s="39">
        <v>0</v>
      </c>
      <c r="K29" s="39">
        <v>0</v>
      </c>
      <c r="L29" s="39">
        <f t="shared" si="1"/>
        <v>0</v>
      </c>
      <c r="M29" s="40">
        <f t="shared" si="28"/>
        <v>254534573</v>
      </c>
      <c r="N29" s="46">
        <f t="shared" si="2"/>
        <v>3.0689439765657304E-5</v>
      </c>
      <c r="O29" s="39">
        <v>0</v>
      </c>
      <c r="P29" s="39">
        <v>254534573</v>
      </c>
      <c r="Q29" s="39">
        <f t="shared" si="29"/>
        <v>0</v>
      </c>
      <c r="R29" s="39">
        <v>33036380.800000001</v>
      </c>
      <c r="S29" s="39">
        <f t="shared" si="30"/>
        <v>221498192.19999999</v>
      </c>
      <c r="T29" s="39">
        <f t="shared" si="31"/>
        <v>221498192.19999999</v>
      </c>
      <c r="U29" s="39">
        <v>33036380.800000001</v>
      </c>
      <c r="V29" s="39">
        <f t="shared" si="32"/>
        <v>0</v>
      </c>
      <c r="W29" s="39">
        <v>15700800</v>
      </c>
      <c r="X29" s="42">
        <f t="shared" si="33"/>
        <v>17335580.800000001</v>
      </c>
      <c r="Y29" s="43">
        <f t="shared" si="4"/>
        <v>0.12979133015458769</v>
      </c>
      <c r="Z29" s="43">
        <f t="shared" si="5"/>
        <v>0.12979133015458769</v>
      </c>
      <c r="AA29" s="43">
        <f t="shared" si="6"/>
        <v>6.1684351225638805E-2</v>
      </c>
      <c r="AB29" s="43">
        <f t="shared" si="7"/>
        <v>1</v>
      </c>
      <c r="AC29" s="44">
        <f t="shared" si="11"/>
        <v>0.47525787086217386</v>
      </c>
    </row>
    <row r="30" spans="1:29" ht="42" customHeight="1" x14ac:dyDescent="0.25">
      <c r="A30" s="36" t="s">
        <v>80</v>
      </c>
      <c r="B30" s="37" t="s">
        <v>41</v>
      </c>
      <c r="C30" s="37">
        <v>20</v>
      </c>
      <c r="D30" s="37" t="s">
        <v>39</v>
      </c>
      <c r="E30" s="38" t="s">
        <v>81</v>
      </c>
      <c r="F30" s="39">
        <v>1357204131</v>
      </c>
      <c r="G30" s="39">
        <v>0</v>
      </c>
      <c r="H30" s="39">
        <v>0</v>
      </c>
      <c r="I30" s="39">
        <v>0</v>
      </c>
      <c r="J30" s="39">
        <v>0</v>
      </c>
      <c r="K30" s="39">
        <v>0</v>
      </c>
      <c r="L30" s="39">
        <f t="shared" si="1"/>
        <v>0</v>
      </c>
      <c r="M30" s="40">
        <f t="shared" si="28"/>
        <v>1357204131</v>
      </c>
      <c r="N30" s="41">
        <f t="shared" si="2"/>
        <v>1.6363920208209106E-4</v>
      </c>
      <c r="O30" s="39">
        <v>0</v>
      </c>
      <c r="P30" s="39">
        <v>1357204131</v>
      </c>
      <c r="Q30" s="39">
        <f t="shared" si="29"/>
        <v>0</v>
      </c>
      <c r="R30" s="39">
        <v>185909422.40000001</v>
      </c>
      <c r="S30" s="39">
        <f t="shared" si="30"/>
        <v>1171294708.5999999</v>
      </c>
      <c r="T30" s="39">
        <f t="shared" si="31"/>
        <v>1171294708.5999999</v>
      </c>
      <c r="U30" s="39">
        <v>185909422.40000001</v>
      </c>
      <c r="V30" s="39">
        <f t="shared" si="32"/>
        <v>0</v>
      </c>
      <c r="W30" s="39">
        <v>88664900</v>
      </c>
      <c r="X30" s="42">
        <f t="shared" si="33"/>
        <v>97244522.400000006</v>
      </c>
      <c r="Y30" s="43">
        <f t="shared" si="4"/>
        <v>0.13697970567111398</v>
      </c>
      <c r="Z30" s="43">
        <f t="shared" si="5"/>
        <v>0.13697970567111398</v>
      </c>
      <c r="AA30" s="43">
        <f t="shared" si="6"/>
        <v>6.5329082025907856E-2</v>
      </c>
      <c r="AB30" s="43">
        <f t="shared" si="7"/>
        <v>1</v>
      </c>
      <c r="AC30" s="44">
        <f t="shared" si="11"/>
        <v>0.47692526207321484</v>
      </c>
    </row>
    <row r="31" spans="1:29" ht="42" customHeight="1" x14ac:dyDescent="0.25">
      <c r="A31" s="36" t="s">
        <v>82</v>
      </c>
      <c r="B31" s="37" t="s">
        <v>41</v>
      </c>
      <c r="C31" s="37">
        <v>20</v>
      </c>
      <c r="D31" s="37" t="s">
        <v>39</v>
      </c>
      <c r="E31" s="38" t="s">
        <v>83</v>
      </c>
      <c r="F31" s="39">
        <v>904802720</v>
      </c>
      <c r="G31" s="39">
        <v>0</v>
      </c>
      <c r="H31" s="39">
        <v>0</v>
      </c>
      <c r="I31" s="39">
        <v>0</v>
      </c>
      <c r="J31" s="39">
        <v>0</v>
      </c>
      <c r="K31" s="39">
        <v>0</v>
      </c>
      <c r="L31" s="39">
        <f t="shared" si="1"/>
        <v>0</v>
      </c>
      <c r="M31" s="40">
        <f t="shared" si="28"/>
        <v>904802720</v>
      </c>
      <c r="N31" s="41">
        <f t="shared" si="2"/>
        <v>1.0909279728865315E-4</v>
      </c>
      <c r="O31" s="39">
        <v>0</v>
      </c>
      <c r="P31" s="39">
        <v>904802720</v>
      </c>
      <c r="Q31" s="39">
        <f t="shared" si="29"/>
        <v>0</v>
      </c>
      <c r="R31" s="39">
        <v>123940488</v>
      </c>
      <c r="S31" s="39">
        <f t="shared" si="30"/>
        <v>780862232</v>
      </c>
      <c r="T31" s="39">
        <f t="shared" si="31"/>
        <v>780862232</v>
      </c>
      <c r="U31" s="39">
        <v>123940488</v>
      </c>
      <c r="V31" s="39">
        <f t="shared" si="32"/>
        <v>0</v>
      </c>
      <c r="W31" s="39">
        <v>59110600</v>
      </c>
      <c r="X31" s="42">
        <f t="shared" si="33"/>
        <v>64829888</v>
      </c>
      <c r="Y31" s="43">
        <f t="shared" si="4"/>
        <v>0.13698067574332667</v>
      </c>
      <c r="Z31" s="43">
        <f t="shared" si="5"/>
        <v>0.13698067574332667</v>
      </c>
      <c r="AA31" s="43">
        <f t="shared" si="6"/>
        <v>6.5329821289661902E-2</v>
      </c>
      <c r="AB31" s="43">
        <f t="shared" si="7"/>
        <v>1</v>
      </c>
      <c r="AC31" s="44">
        <f t="shared" si="11"/>
        <v>0.47692728142235491</v>
      </c>
    </row>
    <row r="32" spans="1:29" ht="48" customHeight="1" x14ac:dyDescent="0.25">
      <c r="A32" s="29" t="s">
        <v>84</v>
      </c>
      <c r="B32" s="30" t="s">
        <v>41</v>
      </c>
      <c r="C32" s="30">
        <v>20</v>
      </c>
      <c r="D32" s="30" t="s">
        <v>39</v>
      </c>
      <c r="E32" s="31" t="s">
        <v>85</v>
      </c>
      <c r="F32" s="32">
        <f t="shared" ref="F32:K32" si="34">+F33+F37+F38</f>
        <v>5485571000</v>
      </c>
      <c r="G32" s="32">
        <f t="shared" si="34"/>
        <v>0</v>
      </c>
      <c r="H32" s="32">
        <f t="shared" si="34"/>
        <v>0</v>
      </c>
      <c r="I32" s="32">
        <f t="shared" si="34"/>
        <v>0</v>
      </c>
      <c r="J32" s="32">
        <f t="shared" si="34"/>
        <v>0</v>
      </c>
      <c r="K32" s="32">
        <f t="shared" si="34"/>
        <v>0</v>
      </c>
      <c r="L32" s="25">
        <f t="shared" si="1"/>
        <v>0</v>
      </c>
      <c r="M32" s="32">
        <f t="shared" ref="M32" si="35">+M33+M37+M38</f>
        <v>5485571000</v>
      </c>
      <c r="N32" s="33">
        <f t="shared" si="2"/>
        <v>6.6139974149891415E-4</v>
      </c>
      <c r="O32" s="32">
        <f t="shared" ref="O32:X32" si="36">+O33+O37+O38</f>
        <v>0</v>
      </c>
      <c r="P32" s="32">
        <f t="shared" si="36"/>
        <v>5485571000</v>
      </c>
      <c r="Q32" s="32">
        <f t="shared" si="36"/>
        <v>0</v>
      </c>
      <c r="R32" s="32">
        <f t="shared" si="36"/>
        <v>457063982</v>
      </c>
      <c r="S32" s="32">
        <f t="shared" si="36"/>
        <v>5028507018</v>
      </c>
      <c r="T32" s="32">
        <f t="shared" si="36"/>
        <v>5028507018</v>
      </c>
      <c r="U32" s="32">
        <f t="shared" si="36"/>
        <v>457063982</v>
      </c>
      <c r="V32" s="32">
        <f t="shared" si="36"/>
        <v>0</v>
      </c>
      <c r="W32" s="32">
        <f t="shared" si="36"/>
        <v>457063982</v>
      </c>
      <c r="X32" s="32">
        <f t="shared" si="36"/>
        <v>0</v>
      </c>
      <c r="Y32" s="34">
        <f t="shared" si="4"/>
        <v>8.332113138267648E-2</v>
      </c>
      <c r="Z32" s="34">
        <f t="shared" si="5"/>
        <v>8.332113138267648E-2</v>
      </c>
      <c r="AA32" s="34">
        <f t="shared" si="6"/>
        <v>8.332113138267648E-2</v>
      </c>
      <c r="AB32" s="34">
        <f t="shared" si="7"/>
        <v>1</v>
      </c>
      <c r="AC32" s="35">
        <f t="shared" si="11"/>
        <v>1</v>
      </c>
    </row>
    <row r="33" spans="1:29" s="2" customFormat="1" ht="42" customHeight="1" x14ac:dyDescent="0.25">
      <c r="A33" s="29" t="s">
        <v>86</v>
      </c>
      <c r="B33" s="30" t="s">
        <v>41</v>
      </c>
      <c r="C33" s="30">
        <v>20</v>
      </c>
      <c r="D33" s="30" t="s">
        <v>39</v>
      </c>
      <c r="E33" s="31" t="s">
        <v>87</v>
      </c>
      <c r="F33" s="32">
        <f t="shared" ref="F33:K33" si="37">+F34+F35+F36</f>
        <v>3004653711</v>
      </c>
      <c r="G33" s="32">
        <f t="shared" si="37"/>
        <v>0</v>
      </c>
      <c r="H33" s="32">
        <f t="shared" si="37"/>
        <v>0</v>
      </c>
      <c r="I33" s="32">
        <f t="shared" si="37"/>
        <v>0</v>
      </c>
      <c r="J33" s="32">
        <f t="shared" si="37"/>
        <v>0</v>
      </c>
      <c r="K33" s="32">
        <f t="shared" si="37"/>
        <v>0</v>
      </c>
      <c r="L33" s="25">
        <f t="shared" si="1"/>
        <v>0</v>
      </c>
      <c r="M33" s="32">
        <f t="shared" ref="M33" si="38">+M34+M35+M36</f>
        <v>3004653711</v>
      </c>
      <c r="N33" s="33">
        <f t="shared" si="2"/>
        <v>3.6227353319265271E-4</v>
      </c>
      <c r="O33" s="32">
        <f t="shared" ref="O33:X33" si="39">+O34+O35+O36</f>
        <v>0</v>
      </c>
      <c r="P33" s="32">
        <f t="shared" si="39"/>
        <v>3004653711</v>
      </c>
      <c r="Q33" s="32">
        <f t="shared" si="39"/>
        <v>0</v>
      </c>
      <c r="R33" s="32">
        <f t="shared" si="39"/>
        <v>190339912</v>
      </c>
      <c r="S33" s="32">
        <f t="shared" si="39"/>
        <v>2814313799</v>
      </c>
      <c r="T33" s="32">
        <f t="shared" si="39"/>
        <v>2814313799</v>
      </c>
      <c r="U33" s="32">
        <f t="shared" si="39"/>
        <v>190339912</v>
      </c>
      <c r="V33" s="32">
        <f t="shared" si="39"/>
        <v>0</v>
      </c>
      <c r="W33" s="32">
        <f t="shared" si="39"/>
        <v>190339912</v>
      </c>
      <c r="X33" s="32">
        <f t="shared" si="39"/>
        <v>0</v>
      </c>
      <c r="Y33" s="34">
        <f t="shared" si="4"/>
        <v>6.3348368999451732E-2</v>
      </c>
      <c r="Z33" s="34">
        <f t="shared" si="5"/>
        <v>6.3348368999451732E-2</v>
      </c>
      <c r="AA33" s="34">
        <f t="shared" si="6"/>
        <v>6.3348368999451732E-2</v>
      </c>
      <c r="AB33" s="34">
        <f t="shared" si="7"/>
        <v>1</v>
      </c>
      <c r="AC33" s="35">
        <f t="shared" si="11"/>
        <v>1</v>
      </c>
    </row>
    <row r="34" spans="1:29" ht="42" customHeight="1" x14ac:dyDescent="0.25">
      <c r="A34" s="36" t="s">
        <v>88</v>
      </c>
      <c r="B34" s="37" t="s">
        <v>41</v>
      </c>
      <c r="C34" s="37">
        <v>20</v>
      </c>
      <c r="D34" s="37" t="s">
        <v>39</v>
      </c>
      <c r="E34" s="38" t="s">
        <v>89</v>
      </c>
      <c r="F34" s="39">
        <v>2053209362</v>
      </c>
      <c r="G34" s="39">
        <v>0</v>
      </c>
      <c r="H34" s="39">
        <v>0</v>
      </c>
      <c r="I34" s="39">
        <v>0</v>
      </c>
      <c r="J34" s="39">
        <v>0</v>
      </c>
      <c r="K34" s="39">
        <v>0</v>
      </c>
      <c r="L34" s="39">
        <f t="shared" si="1"/>
        <v>0</v>
      </c>
      <c r="M34" s="40">
        <f t="shared" ref="M34:M39" si="40">+F34+L34</f>
        <v>2053209362</v>
      </c>
      <c r="N34" s="41">
        <f t="shared" si="2"/>
        <v>2.4755711689265352E-4</v>
      </c>
      <c r="O34" s="39">
        <v>0</v>
      </c>
      <c r="P34" s="39">
        <v>2053209362</v>
      </c>
      <c r="Q34" s="39">
        <f t="shared" ref="Q34:Q40" si="41">M34-P34</f>
        <v>0</v>
      </c>
      <c r="R34" s="39">
        <v>136764851</v>
      </c>
      <c r="S34" s="39">
        <f t="shared" ref="S34:S40" si="42">+M34-R34</f>
        <v>1916444511</v>
      </c>
      <c r="T34" s="39">
        <f t="shared" ref="T34:T40" si="43">P34-R34</f>
        <v>1916444511</v>
      </c>
      <c r="U34" s="39">
        <v>136764851</v>
      </c>
      <c r="V34" s="39">
        <f t="shared" ref="V34:V40" si="44">+R34-U34</f>
        <v>0</v>
      </c>
      <c r="W34" s="39">
        <v>136764851</v>
      </c>
      <c r="X34" s="42">
        <f t="shared" ref="X34:X40" si="45">+U34-W34</f>
        <v>0</v>
      </c>
      <c r="Y34" s="43">
        <f t="shared" si="4"/>
        <v>6.6610280242819189E-2</v>
      </c>
      <c r="Z34" s="43">
        <f t="shared" si="5"/>
        <v>6.6610280242819189E-2</v>
      </c>
      <c r="AA34" s="43">
        <f t="shared" si="6"/>
        <v>6.6610280242819189E-2</v>
      </c>
      <c r="AB34" s="43">
        <f t="shared" si="7"/>
        <v>1</v>
      </c>
      <c r="AC34" s="44">
        <f t="shared" si="11"/>
        <v>1</v>
      </c>
    </row>
    <row r="35" spans="1:29" ht="42" customHeight="1" x14ac:dyDescent="0.25">
      <c r="A35" s="36" t="s">
        <v>90</v>
      </c>
      <c r="B35" s="37" t="s">
        <v>41</v>
      </c>
      <c r="C35" s="37">
        <v>20</v>
      </c>
      <c r="D35" s="37" t="s">
        <v>39</v>
      </c>
      <c r="E35" s="38" t="s">
        <v>91</v>
      </c>
      <c r="F35" s="39">
        <v>729586825</v>
      </c>
      <c r="G35" s="39">
        <v>0</v>
      </c>
      <c r="H35" s="39">
        <v>0</v>
      </c>
      <c r="I35" s="39">
        <v>0</v>
      </c>
      <c r="J35" s="39">
        <v>0</v>
      </c>
      <c r="K35" s="39">
        <v>0</v>
      </c>
      <c r="L35" s="39">
        <f t="shared" si="1"/>
        <v>0</v>
      </c>
      <c r="M35" s="40">
        <f t="shared" si="40"/>
        <v>729586825</v>
      </c>
      <c r="N35" s="41">
        <f t="shared" si="2"/>
        <v>8.7966874816862916E-5</v>
      </c>
      <c r="O35" s="39">
        <v>0</v>
      </c>
      <c r="P35" s="39">
        <v>729586825</v>
      </c>
      <c r="Q35" s="39">
        <f t="shared" si="41"/>
        <v>0</v>
      </c>
      <c r="R35" s="39">
        <v>39681808</v>
      </c>
      <c r="S35" s="39">
        <f t="shared" si="42"/>
        <v>689905017</v>
      </c>
      <c r="T35" s="39">
        <f t="shared" si="43"/>
        <v>689905017</v>
      </c>
      <c r="U35" s="39">
        <v>39681808</v>
      </c>
      <c r="V35" s="39">
        <f t="shared" si="44"/>
        <v>0</v>
      </c>
      <c r="W35" s="39">
        <v>39681808</v>
      </c>
      <c r="X35" s="42">
        <f t="shared" si="45"/>
        <v>0</v>
      </c>
      <c r="Y35" s="43">
        <f t="shared" si="4"/>
        <v>5.4389425137988202E-2</v>
      </c>
      <c r="Z35" s="43">
        <f t="shared" si="5"/>
        <v>5.4389425137988202E-2</v>
      </c>
      <c r="AA35" s="43">
        <f t="shared" si="6"/>
        <v>5.4389425137988202E-2</v>
      </c>
      <c r="AB35" s="43">
        <f t="shared" si="7"/>
        <v>1</v>
      </c>
      <c r="AC35" s="44">
        <f t="shared" si="11"/>
        <v>1</v>
      </c>
    </row>
    <row r="36" spans="1:29" ht="42" customHeight="1" x14ac:dyDescent="0.25">
      <c r="A36" s="36" t="s">
        <v>92</v>
      </c>
      <c r="B36" s="37" t="s">
        <v>41</v>
      </c>
      <c r="C36" s="37">
        <v>20</v>
      </c>
      <c r="D36" s="37" t="s">
        <v>39</v>
      </c>
      <c r="E36" s="38" t="s">
        <v>93</v>
      </c>
      <c r="F36" s="39">
        <v>221857524</v>
      </c>
      <c r="G36" s="39">
        <v>0</v>
      </c>
      <c r="H36" s="39">
        <v>0</v>
      </c>
      <c r="I36" s="39">
        <v>0</v>
      </c>
      <c r="J36" s="39">
        <v>0</v>
      </c>
      <c r="K36" s="39">
        <v>0</v>
      </c>
      <c r="L36" s="39">
        <f t="shared" si="1"/>
        <v>0</v>
      </c>
      <c r="M36" s="40">
        <f t="shared" si="40"/>
        <v>221857524</v>
      </c>
      <c r="N36" s="46">
        <f t="shared" si="2"/>
        <v>2.6749541483136237E-5</v>
      </c>
      <c r="O36" s="39">
        <v>0</v>
      </c>
      <c r="P36" s="39">
        <v>221857524</v>
      </c>
      <c r="Q36" s="39">
        <f t="shared" si="41"/>
        <v>0</v>
      </c>
      <c r="R36" s="39">
        <v>13893253</v>
      </c>
      <c r="S36" s="39">
        <f t="shared" si="42"/>
        <v>207964271</v>
      </c>
      <c r="T36" s="39">
        <f t="shared" si="43"/>
        <v>207964271</v>
      </c>
      <c r="U36" s="39">
        <v>13893253</v>
      </c>
      <c r="V36" s="39">
        <f t="shared" si="44"/>
        <v>0</v>
      </c>
      <c r="W36" s="39">
        <v>13893253</v>
      </c>
      <c r="X36" s="42">
        <f t="shared" si="45"/>
        <v>0</v>
      </c>
      <c r="Y36" s="43">
        <f t="shared" si="4"/>
        <v>6.262241076845336E-2</v>
      </c>
      <c r="Z36" s="43">
        <f t="shared" si="5"/>
        <v>6.262241076845336E-2</v>
      </c>
      <c r="AA36" s="43">
        <f t="shared" si="6"/>
        <v>6.262241076845336E-2</v>
      </c>
      <c r="AB36" s="43">
        <f t="shared" si="7"/>
        <v>1</v>
      </c>
      <c r="AC36" s="44">
        <f t="shared" si="11"/>
        <v>1</v>
      </c>
    </row>
    <row r="37" spans="1:29" ht="42" customHeight="1" x14ac:dyDescent="0.25">
      <c r="A37" s="36" t="s">
        <v>94</v>
      </c>
      <c r="B37" s="37" t="s">
        <v>41</v>
      </c>
      <c r="C37" s="37">
        <v>20</v>
      </c>
      <c r="D37" s="37" t="s">
        <v>39</v>
      </c>
      <c r="E37" s="38" t="s">
        <v>95</v>
      </c>
      <c r="F37" s="39">
        <v>2307567622</v>
      </c>
      <c r="G37" s="39">
        <v>0</v>
      </c>
      <c r="H37" s="39">
        <v>0</v>
      </c>
      <c r="I37" s="39">
        <v>0</v>
      </c>
      <c r="J37" s="39">
        <v>0</v>
      </c>
      <c r="K37" s="39">
        <v>0</v>
      </c>
      <c r="L37" s="39">
        <f t="shared" si="1"/>
        <v>0</v>
      </c>
      <c r="M37" s="40">
        <f t="shared" si="40"/>
        <v>2307567622</v>
      </c>
      <c r="N37" s="41">
        <f t="shared" si="2"/>
        <v>2.78225298457E-4</v>
      </c>
      <c r="O37" s="39">
        <v>0</v>
      </c>
      <c r="P37" s="39">
        <v>2307567622</v>
      </c>
      <c r="Q37" s="39">
        <f t="shared" si="41"/>
        <v>0</v>
      </c>
      <c r="R37" s="39">
        <v>266724070</v>
      </c>
      <c r="S37" s="39">
        <f t="shared" si="42"/>
        <v>2040843552</v>
      </c>
      <c r="T37" s="39">
        <f t="shared" si="43"/>
        <v>2040843552</v>
      </c>
      <c r="U37" s="39">
        <v>266724070</v>
      </c>
      <c r="V37" s="39">
        <f t="shared" si="44"/>
        <v>0</v>
      </c>
      <c r="W37" s="39">
        <v>266724070</v>
      </c>
      <c r="X37" s="42">
        <f t="shared" si="45"/>
        <v>0</v>
      </c>
      <c r="Y37" s="43">
        <f t="shared" si="4"/>
        <v>0.11558667553535296</v>
      </c>
      <c r="Z37" s="43">
        <f t="shared" si="5"/>
        <v>0.11558667553535296</v>
      </c>
      <c r="AA37" s="43">
        <f t="shared" si="6"/>
        <v>0.11558667553535296</v>
      </c>
      <c r="AB37" s="43">
        <f t="shared" si="7"/>
        <v>1</v>
      </c>
      <c r="AC37" s="44">
        <f t="shared" si="11"/>
        <v>1</v>
      </c>
    </row>
    <row r="38" spans="1:29" ht="42" customHeight="1" x14ac:dyDescent="0.25">
      <c r="A38" s="36" t="s">
        <v>96</v>
      </c>
      <c r="B38" s="37" t="s">
        <v>41</v>
      </c>
      <c r="C38" s="37">
        <v>20</v>
      </c>
      <c r="D38" s="37" t="s">
        <v>39</v>
      </c>
      <c r="E38" s="38" t="s">
        <v>97</v>
      </c>
      <c r="F38" s="39">
        <v>173349667</v>
      </c>
      <c r="G38" s="39">
        <v>0</v>
      </c>
      <c r="H38" s="39">
        <v>0</v>
      </c>
      <c r="I38" s="39">
        <v>0</v>
      </c>
      <c r="J38" s="39">
        <v>0</v>
      </c>
      <c r="K38" s="39">
        <v>0</v>
      </c>
      <c r="L38" s="39">
        <f t="shared" si="1"/>
        <v>0</v>
      </c>
      <c r="M38" s="40">
        <f t="shared" si="40"/>
        <v>173349667</v>
      </c>
      <c r="N38" s="46">
        <f t="shared" si="2"/>
        <v>2.0900909849261426E-5</v>
      </c>
      <c r="O38" s="39">
        <v>0</v>
      </c>
      <c r="P38" s="39">
        <v>173349667</v>
      </c>
      <c r="Q38" s="39">
        <f t="shared" si="41"/>
        <v>0</v>
      </c>
      <c r="R38" s="39">
        <v>0</v>
      </c>
      <c r="S38" s="39">
        <f t="shared" si="42"/>
        <v>173349667</v>
      </c>
      <c r="T38" s="39">
        <f t="shared" si="43"/>
        <v>173349667</v>
      </c>
      <c r="U38" s="39">
        <v>0</v>
      </c>
      <c r="V38" s="39">
        <f t="shared" si="44"/>
        <v>0</v>
      </c>
      <c r="W38" s="39">
        <v>0</v>
      </c>
      <c r="X38" s="42">
        <f t="shared" si="45"/>
        <v>0</v>
      </c>
      <c r="Y38" s="43">
        <f t="shared" si="4"/>
        <v>0</v>
      </c>
      <c r="Z38" s="43">
        <f t="shared" si="5"/>
        <v>0</v>
      </c>
      <c r="AA38" s="43">
        <f t="shared" si="6"/>
        <v>0</v>
      </c>
      <c r="AB38" s="43" t="s">
        <v>545</v>
      </c>
      <c r="AC38" s="44" t="s">
        <v>545</v>
      </c>
    </row>
    <row r="39" spans="1:29" s="2" customFormat="1" ht="42" customHeight="1" x14ac:dyDescent="0.25">
      <c r="A39" s="29" t="s">
        <v>98</v>
      </c>
      <c r="B39" s="30" t="s">
        <v>41</v>
      </c>
      <c r="C39" s="30">
        <v>20</v>
      </c>
      <c r="D39" s="30" t="s">
        <v>39</v>
      </c>
      <c r="E39" s="31" t="s">
        <v>99</v>
      </c>
      <c r="F39" s="25">
        <v>11114537750</v>
      </c>
      <c r="G39" s="25">
        <f>+G40</f>
        <v>0</v>
      </c>
      <c r="H39" s="25">
        <f>+H40</f>
        <v>0</v>
      </c>
      <c r="I39" s="25">
        <f>+I40</f>
        <v>0</v>
      </c>
      <c r="J39" s="25">
        <f>+J40</f>
        <v>0</v>
      </c>
      <c r="K39" s="25">
        <f>+K40</f>
        <v>0</v>
      </c>
      <c r="L39" s="25">
        <f t="shared" si="1"/>
        <v>0</v>
      </c>
      <c r="M39" s="47">
        <f t="shared" si="40"/>
        <v>11114537750</v>
      </c>
      <c r="N39" s="33">
        <f t="shared" si="2"/>
        <v>1.3400888247968939E-3</v>
      </c>
      <c r="O39" s="25">
        <v>11114537750</v>
      </c>
      <c r="P39" s="25">
        <f>+P40</f>
        <v>0</v>
      </c>
      <c r="Q39" s="25">
        <f t="shared" si="41"/>
        <v>11114537750</v>
      </c>
      <c r="R39" s="48">
        <f>+R40</f>
        <v>0</v>
      </c>
      <c r="S39" s="25">
        <f t="shared" si="42"/>
        <v>11114537750</v>
      </c>
      <c r="T39" s="25">
        <f t="shared" si="43"/>
        <v>0</v>
      </c>
      <c r="U39" s="48">
        <f>+U40</f>
        <v>0</v>
      </c>
      <c r="V39" s="25">
        <f t="shared" si="44"/>
        <v>0</v>
      </c>
      <c r="W39" s="48">
        <f>+W40</f>
        <v>0</v>
      </c>
      <c r="X39" s="49">
        <f t="shared" si="45"/>
        <v>0</v>
      </c>
      <c r="Y39" s="43">
        <f t="shared" si="4"/>
        <v>0</v>
      </c>
      <c r="Z39" s="43">
        <f t="shared" si="5"/>
        <v>0</v>
      </c>
      <c r="AA39" s="43">
        <f t="shared" si="6"/>
        <v>0</v>
      </c>
      <c r="AB39" s="34" t="s">
        <v>545</v>
      </c>
      <c r="AC39" s="35" t="s">
        <v>545</v>
      </c>
    </row>
    <row r="40" spans="1:29" s="50" customFormat="1" ht="42" customHeight="1" x14ac:dyDescent="0.25">
      <c r="A40" s="104" t="s">
        <v>546</v>
      </c>
      <c r="B40" s="101" t="s">
        <v>41</v>
      </c>
      <c r="C40" s="101">
        <v>20</v>
      </c>
      <c r="D40" s="101" t="s">
        <v>39</v>
      </c>
      <c r="E40" s="216" t="s">
        <v>547</v>
      </c>
      <c r="F40" s="110">
        <v>0</v>
      </c>
      <c r="G40" s="110">
        <v>0</v>
      </c>
      <c r="H40" s="110">
        <v>0</v>
      </c>
      <c r="I40" s="110">
        <v>0</v>
      </c>
      <c r="J40" s="110">
        <v>0</v>
      </c>
      <c r="K40" s="110">
        <v>0</v>
      </c>
      <c r="L40" s="110">
        <f t="shared" si="1"/>
        <v>0</v>
      </c>
      <c r="M40" s="40">
        <f>+F40+L40</f>
        <v>0</v>
      </c>
      <c r="N40" s="217">
        <f t="shared" si="2"/>
        <v>0</v>
      </c>
      <c r="O40" s="110">
        <v>0</v>
      </c>
      <c r="P40" s="110">
        <v>0</v>
      </c>
      <c r="Q40" s="110">
        <f t="shared" si="41"/>
        <v>0</v>
      </c>
      <c r="R40" s="110">
        <v>0</v>
      </c>
      <c r="S40" s="110">
        <f t="shared" si="42"/>
        <v>0</v>
      </c>
      <c r="T40" s="110">
        <f t="shared" si="43"/>
        <v>0</v>
      </c>
      <c r="U40" s="110">
        <v>0</v>
      </c>
      <c r="V40" s="110">
        <f t="shared" si="44"/>
        <v>0</v>
      </c>
      <c r="W40" s="110">
        <v>0</v>
      </c>
      <c r="X40" s="218">
        <f t="shared" si="45"/>
        <v>0</v>
      </c>
      <c r="Y40" s="219" t="s">
        <v>545</v>
      </c>
      <c r="Z40" s="219" t="s">
        <v>545</v>
      </c>
      <c r="AA40" s="219" t="s">
        <v>545</v>
      </c>
      <c r="AB40" s="219" t="s">
        <v>545</v>
      </c>
      <c r="AC40" s="220" t="s">
        <v>545</v>
      </c>
    </row>
    <row r="41" spans="1:29" s="50" customFormat="1" ht="42" customHeight="1" x14ac:dyDescent="0.25">
      <c r="A41" s="51" t="s">
        <v>100</v>
      </c>
      <c r="B41" s="52" t="s">
        <v>41</v>
      </c>
      <c r="C41" s="52">
        <v>20</v>
      </c>
      <c r="D41" s="52" t="s">
        <v>39</v>
      </c>
      <c r="E41" s="53" t="s">
        <v>101</v>
      </c>
      <c r="F41" s="54">
        <f>+F42</f>
        <v>22397242000</v>
      </c>
      <c r="G41" s="54">
        <f t="shared" ref="G41:K41" si="46">+G42</f>
        <v>0</v>
      </c>
      <c r="H41" s="54">
        <f t="shared" si="46"/>
        <v>0</v>
      </c>
      <c r="I41" s="54">
        <f t="shared" si="46"/>
        <v>0</v>
      </c>
      <c r="J41" s="54">
        <f t="shared" si="46"/>
        <v>0</v>
      </c>
      <c r="K41" s="54">
        <f t="shared" si="46"/>
        <v>0</v>
      </c>
      <c r="L41" s="48">
        <f t="shared" si="1"/>
        <v>0</v>
      </c>
      <c r="M41" s="54">
        <f>+M42</f>
        <v>22397242000</v>
      </c>
      <c r="N41" s="55">
        <f t="shared" si="2"/>
        <v>2.7004536207969275E-3</v>
      </c>
      <c r="O41" s="54">
        <f t="shared" ref="O41:X41" si="47">+O42</f>
        <v>0</v>
      </c>
      <c r="P41" s="54">
        <f t="shared" si="47"/>
        <v>17975010516.509998</v>
      </c>
      <c r="Q41" s="54">
        <f>+Q42</f>
        <v>4422231483.4899998</v>
      </c>
      <c r="R41" s="54">
        <f t="shared" si="47"/>
        <v>15565193841.309999</v>
      </c>
      <c r="S41" s="54">
        <f t="shared" si="47"/>
        <v>6832048158.6899996</v>
      </c>
      <c r="T41" s="54">
        <f t="shared" si="47"/>
        <v>2409816675.1999993</v>
      </c>
      <c r="U41" s="54">
        <f t="shared" si="47"/>
        <v>2508436688.6199999</v>
      </c>
      <c r="V41" s="54">
        <f t="shared" si="47"/>
        <v>13056757152.690001</v>
      </c>
      <c r="W41" s="54">
        <f t="shared" si="47"/>
        <v>2320727021.6199999</v>
      </c>
      <c r="X41" s="54">
        <f t="shared" si="47"/>
        <v>187709667</v>
      </c>
      <c r="Y41" s="56">
        <f t="shared" si="4"/>
        <v>0.6949602920444401</v>
      </c>
      <c r="Z41" s="56">
        <f t="shared" si="5"/>
        <v>0.11199757044282506</v>
      </c>
      <c r="AA41" s="56">
        <f t="shared" si="6"/>
        <v>0.10361664269288155</v>
      </c>
      <c r="AB41" s="56">
        <f t="shared" ref="AB41:AB88" si="48">+U41/R41</f>
        <v>0.16115679086261123</v>
      </c>
      <c r="AC41" s="57">
        <f>+W41/U41</f>
        <v>0.92516866467007897</v>
      </c>
    </row>
    <row r="42" spans="1:29" ht="42" customHeight="1" x14ac:dyDescent="0.25">
      <c r="A42" s="29" t="s">
        <v>102</v>
      </c>
      <c r="B42" s="30" t="s">
        <v>41</v>
      </c>
      <c r="C42" s="30">
        <v>20</v>
      </c>
      <c r="D42" s="30" t="s">
        <v>39</v>
      </c>
      <c r="E42" s="31" t="s">
        <v>103</v>
      </c>
      <c r="F42" s="54">
        <f t="shared" ref="F42:K42" si="49">+F43+F60</f>
        <v>22397242000</v>
      </c>
      <c r="G42" s="54">
        <f t="shared" si="49"/>
        <v>0</v>
      </c>
      <c r="H42" s="54">
        <f t="shared" si="49"/>
        <v>0</v>
      </c>
      <c r="I42" s="54">
        <f t="shared" si="49"/>
        <v>0</v>
      </c>
      <c r="J42" s="54">
        <f t="shared" si="49"/>
        <v>0</v>
      </c>
      <c r="K42" s="54">
        <f t="shared" si="49"/>
        <v>0</v>
      </c>
      <c r="L42" s="25">
        <f t="shared" si="1"/>
        <v>0</v>
      </c>
      <c r="M42" s="54">
        <f t="shared" ref="M42" si="50">+M43+M60</f>
        <v>22397242000</v>
      </c>
      <c r="N42" s="58">
        <f t="shared" si="2"/>
        <v>2.7004536207969275E-3</v>
      </c>
      <c r="O42" s="54">
        <f t="shared" ref="O42:X42" si="51">+O43+O60</f>
        <v>0</v>
      </c>
      <c r="P42" s="54">
        <f t="shared" si="51"/>
        <v>17975010516.509998</v>
      </c>
      <c r="Q42" s="54">
        <f t="shared" si="51"/>
        <v>4422231483.4899998</v>
      </c>
      <c r="R42" s="54">
        <f t="shared" si="51"/>
        <v>15565193841.309999</v>
      </c>
      <c r="S42" s="54">
        <f t="shared" si="51"/>
        <v>6832048158.6899996</v>
      </c>
      <c r="T42" s="54">
        <f t="shared" si="51"/>
        <v>2409816675.1999993</v>
      </c>
      <c r="U42" s="54">
        <f t="shared" si="51"/>
        <v>2508436688.6199999</v>
      </c>
      <c r="V42" s="54">
        <f t="shared" si="51"/>
        <v>13056757152.690001</v>
      </c>
      <c r="W42" s="54">
        <f t="shared" si="51"/>
        <v>2320727021.6199999</v>
      </c>
      <c r="X42" s="54">
        <f t="shared" si="51"/>
        <v>187709667</v>
      </c>
      <c r="Y42" s="34">
        <f t="shared" si="4"/>
        <v>0.6949602920444401</v>
      </c>
      <c r="Z42" s="34">
        <f t="shared" si="5"/>
        <v>0.11199757044282506</v>
      </c>
      <c r="AA42" s="34">
        <f t="shared" si="6"/>
        <v>0.10361664269288155</v>
      </c>
      <c r="AB42" s="34">
        <f t="shared" si="48"/>
        <v>0.16115679086261123</v>
      </c>
      <c r="AC42" s="35">
        <f t="shared" ref="AC42:AC83" si="52">+W42/U42</f>
        <v>0.92516866467007897</v>
      </c>
    </row>
    <row r="43" spans="1:29" ht="42" customHeight="1" x14ac:dyDescent="0.25">
      <c r="A43" s="29" t="s">
        <v>104</v>
      </c>
      <c r="B43" s="30" t="s">
        <v>41</v>
      </c>
      <c r="C43" s="30">
        <v>20</v>
      </c>
      <c r="D43" s="30" t="s">
        <v>39</v>
      </c>
      <c r="E43" s="31" t="s">
        <v>105</v>
      </c>
      <c r="F43" s="25">
        <f t="shared" ref="F43:K43" si="53">+F44+F48+F55</f>
        <v>397656081</v>
      </c>
      <c r="G43" s="25">
        <f t="shared" si="53"/>
        <v>0</v>
      </c>
      <c r="H43" s="25">
        <f t="shared" si="53"/>
        <v>0</v>
      </c>
      <c r="I43" s="25">
        <f t="shared" si="53"/>
        <v>0</v>
      </c>
      <c r="J43" s="25">
        <f t="shared" si="53"/>
        <v>0</v>
      </c>
      <c r="K43" s="25">
        <f t="shared" si="53"/>
        <v>0</v>
      </c>
      <c r="L43" s="25">
        <f t="shared" si="1"/>
        <v>0</v>
      </c>
      <c r="M43" s="25">
        <f t="shared" ref="M43" si="54">+M44+M48+M55</f>
        <v>397656081</v>
      </c>
      <c r="N43" s="58">
        <f t="shared" si="2"/>
        <v>4.7945715984511231E-5</v>
      </c>
      <c r="O43" s="25">
        <f t="shared" ref="O43:X43" si="55">+O44+O48+O55</f>
        <v>0</v>
      </c>
      <c r="P43" s="25">
        <f t="shared" si="55"/>
        <v>216470116.50999999</v>
      </c>
      <c r="Q43" s="25">
        <f t="shared" si="55"/>
        <v>181185964.49000001</v>
      </c>
      <c r="R43" s="25">
        <f t="shared" si="55"/>
        <v>103146017.08</v>
      </c>
      <c r="S43" s="25">
        <f t="shared" si="55"/>
        <v>294510063.91999996</v>
      </c>
      <c r="T43" s="25">
        <f t="shared" si="55"/>
        <v>113324099.42999999</v>
      </c>
      <c r="U43" s="25">
        <f t="shared" si="55"/>
        <v>18290726.09</v>
      </c>
      <c r="V43" s="25">
        <f t="shared" si="55"/>
        <v>84855290.989999995</v>
      </c>
      <c r="W43" s="25">
        <f t="shared" si="55"/>
        <v>8240726.0899999999</v>
      </c>
      <c r="X43" s="25">
        <f t="shared" si="55"/>
        <v>10050000</v>
      </c>
      <c r="Y43" s="34">
        <f t="shared" si="4"/>
        <v>0.25938498619363498</v>
      </c>
      <c r="Z43" s="34">
        <f t="shared" si="5"/>
        <v>4.5996344489448407E-2</v>
      </c>
      <c r="AA43" s="34">
        <f t="shared" si="6"/>
        <v>2.0723249269259884E-2</v>
      </c>
      <c r="AB43" s="34">
        <f t="shared" si="48"/>
        <v>0.17732847673423707</v>
      </c>
      <c r="AC43" s="35">
        <f t="shared" si="52"/>
        <v>0.45054122233591437</v>
      </c>
    </row>
    <row r="44" spans="1:29" ht="66" customHeight="1" x14ac:dyDescent="0.25">
      <c r="A44" s="29" t="s">
        <v>106</v>
      </c>
      <c r="B44" s="30" t="s">
        <v>41</v>
      </c>
      <c r="C44" s="30">
        <v>20</v>
      </c>
      <c r="D44" s="30" t="s">
        <v>39</v>
      </c>
      <c r="E44" s="31" t="s">
        <v>107</v>
      </c>
      <c r="F44" s="25">
        <f t="shared" ref="F44:K44" si="56">+F45+F46+F47</f>
        <v>82354191</v>
      </c>
      <c r="G44" s="25">
        <f t="shared" si="56"/>
        <v>0</v>
      </c>
      <c r="H44" s="25">
        <f t="shared" si="56"/>
        <v>0</v>
      </c>
      <c r="I44" s="25">
        <f t="shared" si="56"/>
        <v>0</v>
      </c>
      <c r="J44" s="25">
        <f t="shared" si="56"/>
        <v>0</v>
      </c>
      <c r="K44" s="25">
        <f t="shared" si="56"/>
        <v>0</v>
      </c>
      <c r="L44" s="25">
        <f t="shared" si="1"/>
        <v>0</v>
      </c>
      <c r="M44" s="25">
        <f t="shared" ref="M44" si="57">+M45+M46+M47</f>
        <v>82354191</v>
      </c>
      <c r="N44" s="58">
        <f t="shared" si="2"/>
        <v>9.9295115565457446E-6</v>
      </c>
      <c r="O44" s="25">
        <f t="shared" ref="O44:X44" si="58">+O45+O46+O47</f>
        <v>0</v>
      </c>
      <c r="P44" s="25">
        <f t="shared" si="58"/>
        <v>58246202</v>
      </c>
      <c r="Q44" s="25">
        <f t="shared" si="58"/>
        <v>24107989</v>
      </c>
      <c r="R44" s="25">
        <f t="shared" si="58"/>
        <v>16915776.109999999</v>
      </c>
      <c r="S44" s="25">
        <f t="shared" si="58"/>
        <v>65438414.889999993</v>
      </c>
      <c r="T44" s="25">
        <f t="shared" si="58"/>
        <v>41330425.889999993</v>
      </c>
      <c r="U44" s="25">
        <f t="shared" si="58"/>
        <v>1000000</v>
      </c>
      <c r="V44" s="25">
        <f t="shared" si="58"/>
        <v>15915776.109999999</v>
      </c>
      <c r="W44" s="25">
        <f t="shared" si="58"/>
        <v>0</v>
      </c>
      <c r="X44" s="25">
        <f t="shared" si="58"/>
        <v>1000000</v>
      </c>
      <c r="Y44" s="34">
        <f t="shared" si="4"/>
        <v>0.20540273548434226</v>
      </c>
      <c r="Z44" s="34">
        <f t="shared" si="5"/>
        <v>1.2142672860449811E-2</v>
      </c>
      <c r="AA44" s="34">
        <f t="shared" si="6"/>
        <v>0</v>
      </c>
      <c r="AB44" s="34">
        <f t="shared" si="48"/>
        <v>5.911641260189273E-2</v>
      </c>
      <c r="AC44" s="35">
        <f t="shared" si="52"/>
        <v>0</v>
      </c>
    </row>
    <row r="45" spans="1:29" ht="66" customHeight="1" x14ac:dyDescent="0.25">
      <c r="A45" s="36" t="s">
        <v>108</v>
      </c>
      <c r="B45" s="37" t="s">
        <v>41</v>
      </c>
      <c r="C45" s="37">
        <v>20</v>
      </c>
      <c r="D45" s="37" t="s">
        <v>39</v>
      </c>
      <c r="E45" s="38" t="s">
        <v>109</v>
      </c>
      <c r="F45" s="39">
        <v>70394809</v>
      </c>
      <c r="G45" s="39">
        <v>0</v>
      </c>
      <c r="H45" s="39">
        <v>0</v>
      </c>
      <c r="I45" s="39">
        <v>0</v>
      </c>
      <c r="J45" s="39">
        <v>0</v>
      </c>
      <c r="K45" s="39">
        <v>0</v>
      </c>
      <c r="L45" s="39">
        <f t="shared" si="1"/>
        <v>0</v>
      </c>
      <c r="M45" s="40">
        <f t="shared" ref="M45:M47" si="59">+F45+L45</f>
        <v>70394809</v>
      </c>
      <c r="N45" s="46">
        <f t="shared" si="2"/>
        <v>8.4875591757841489E-6</v>
      </c>
      <c r="O45" s="39">
        <v>0</v>
      </c>
      <c r="P45" s="39">
        <v>52725661</v>
      </c>
      <c r="Q45" s="39">
        <f>M45-P45</f>
        <v>17669148</v>
      </c>
      <c r="R45" s="39">
        <v>16462856.59</v>
      </c>
      <c r="S45" s="39">
        <f>+M45-R45</f>
        <v>53931952.409999996</v>
      </c>
      <c r="T45" s="39">
        <f>P45-R45</f>
        <v>36262804.409999996</v>
      </c>
      <c r="U45" s="39">
        <v>1000000</v>
      </c>
      <c r="V45" s="39">
        <f>+R45-U45</f>
        <v>15462856.59</v>
      </c>
      <c r="W45" s="39">
        <v>0</v>
      </c>
      <c r="X45" s="42">
        <f>+U45-W45</f>
        <v>1000000</v>
      </c>
      <c r="Y45" s="43">
        <f t="shared" si="4"/>
        <v>0.23386463893949908</v>
      </c>
      <c r="Z45" s="43">
        <f t="shared" si="5"/>
        <v>1.4205592915238964E-2</v>
      </c>
      <c r="AA45" s="43">
        <f t="shared" si="6"/>
        <v>0</v>
      </c>
      <c r="AB45" s="43">
        <f t="shared" si="48"/>
        <v>6.0742799679578574E-2</v>
      </c>
      <c r="AC45" s="44">
        <f t="shared" si="52"/>
        <v>0</v>
      </c>
    </row>
    <row r="46" spans="1:29" ht="42" customHeight="1" x14ac:dyDescent="0.25">
      <c r="A46" s="36" t="s">
        <v>110</v>
      </c>
      <c r="B46" s="37" t="s">
        <v>41</v>
      </c>
      <c r="C46" s="37">
        <v>20</v>
      </c>
      <c r="D46" s="37" t="s">
        <v>39</v>
      </c>
      <c r="E46" s="38" t="s">
        <v>111</v>
      </c>
      <c r="F46" s="39">
        <v>1959382</v>
      </c>
      <c r="G46" s="39">
        <v>0</v>
      </c>
      <c r="H46" s="39">
        <v>0</v>
      </c>
      <c r="I46" s="39">
        <v>0</v>
      </c>
      <c r="J46" s="39">
        <v>0</v>
      </c>
      <c r="K46" s="39">
        <v>0</v>
      </c>
      <c r="L46" s="39">
        <f t="shared" si="1"/>
        <v>0</v>
      </c>
      <c r="M46" s="40">
        <f t="shared" si="59"/>
        <v>1959382</v>
      </c>
      <c r="N46" s="59">
        <f t="shared" si="2"/>
        <v>2.3624427580968787E-7</v>
      </c>
      <c r="O46" s="39">
        <v>0</v>
      </c>
      <c r="P46" s="39">
        <v>1515541</v>
      </c>
      <c r="Q46" s="39">
        <f>M46-P46</f>
        <v>443841</v>
      </c>
      <c r="R46" s="39">
        <v>452919.52</v>
      </c>
      <c r="S46" s="39">
        <f>+M46-R46</f>
        <v>1506462.48</v>
      </c>
      <c r="T46" s="39">
        <f>P46-R46</f>
        <v>1062621.48</v>
      </c>
      <c r="U46" s="39">
        <v>0</v>
      </c>
      <c r="V46" s="39">
        <f>+R46-U46</f>
        <v>452919.52</v>
      </c>
      <c r="W46" s="39">
        <v>0</v>
      </c>
      <c r="X46" s="42">
        <f>+U46-W46</f>
        <v>0</v>
      </c>
      <c r="Y46" s="43">
        <f t="shared" si="4"/>
        <v>0.23115427211232931</v>
      </c>
      <c r="Z46" s="43">
        <f t="shared" si="5"/>
        <v>0</v>
      </c>
      <c r="AA46" s="43">
        <f t="shared" si="6"/>
        <v>0</v>
      </c>
      <c r="AB46" s="43">
        <f t="shared" si="48"/>
        <v>0</v>
      </c>
      <c r="AC46" s="44" t="s">
        <v>545</v>
      </c>
    </row>
    <row r="47" spans="1:29" ht="42" customHeight="1" x14ac:dyDescent="0.25">
      <c r="A47" s="36" t="s">
        <v>112</v>
      </c>
      <c r="B47" s="37" t="s">
        <v>41</v>
      </c>
      <c r="C47" s="37">
        <v>20</v>
      </c>
      <c r="D47" s="37" t="s">
        <v>39</v>
      </c>
      <c r="E47" s="38" t="s">
        <v>113</v>
      </c>
      <c r="F47" s="39">
        <v>10000000</v>
      </c>
      <c r="G47" s="39">
        <v>0</v>
      </c>
      <c r="H47" s="39">
        <v>0</v>
      </c>
      <c r="I47" s="39">
        <v>0</v>
      </c>
      <c r="J47" s="39">
        <v>0</v>
      </c>
      <c r="K47" s="39">
        <v>0</v>
      </c>
      <c r="L47" s="39">
        <f t="shared" si="1"/>
        <v>0</v>
      </c>
      <c r="M47" s="40">
        <f t="shared" si="59"/>
        <v>10000000</v>
      </c>
      <c r="N47" s="45">
        <f t="shared" si="2"/>
        <v>1.2057081049519076E-6</v>
      </c>
      <c r="O47" s="39">
        <v>0</v>
      </c>
      <c r="P47" s="39">
        <v>4005000</v>
      </c>
      <c r="Q47" s="39">
        <f>M47-P47</f>
        <v>5995000</v>
      </c>
      <c r="R47" s="39">
        <v>0</v>
      </c>
      <c r="S47" s="39">
        <f>+M47-R47</f>
        <v>10000000</v>
      </c>
      <c r="T47" s="39">
        <f>P47-R47</f>
        <v>4005000</v>
      </c>
      <c r="U47" s="39">
        <v>0</v>
      </c>
      <c r="V47" s="39">
        <f>+R47-U47</f>
        <v>0</v>
      </c>
      <c r="W47" s="39">
        <v>0</v>
      </c>
      <c r="X47" s="42">
        <f>+U47-W47</f>
        <v>0</v>
      </c>
      <c r="Y47" s="43">
        <f t="shared" si="4"/>
        <v>0</v>
      </c>
      <c r="Z47" s="43">
        <f t="shared" si="5"/>
        <v>0</v>
      </c>
      <c r="AA47" s="43">
        <f t="shared" si="6"/>
        <v>0</v>
      </c>
      <c r="AB47" s="43" t="s">
        <v>545</v>
      </c>
      <c r="AC47" s="44" t="s">
        <v>545</v>
      </c>
    </row>
    <row r="48" spans="1:29" ht="67.5" customHeight="1" x14ac:dyDescent="0.25">
      <c r="A48" s="61" t="s">
        <v>114</v>
      </c>
      <c r="B48" s="30" t="s">
        <v>41</v>
      </c>
      <c r="C48" s="30">
        <v>20</v>
      </c>
      <c r="D48" s="30" t="s">
        <v>39</v>
      </c>
      <c r="E48" s="31" t="s">
        <v>115</v>
      </c>
      <c r="F48" s="25">
        <f t="shared" ref="F48:X48" si="60">SUM(F49:F54)</f>
        <v>238642905</v>
      </c>
      <c r="G48" s="25">
        <f t="shared" si="60"/>
        <v>0</v>
      </c>
      <c r="H48" s="25">
        <f t="shared" si="60"/>
        <v>0</v>
      </c>
      <c r="I48" s="25">
        <f t="shared" si="60"/>
        <v>0</v>
      </c>
      <c r="J48" s="25">
        <f t="shared" si="60"/>
        <v>0</v>
      </c>
      <c r="K48" s="25">
        <f t="shared" si="60"/>
        <v>0</v>
      </c>
      <c r="L48" s="25">
        <f t="shared" si="1"/>
        <v>0</v>
      </c>
      <c r="M48" s="25">
        <f t="shared" si="60"/>
        <v>238642905</v>
      </c>
      <c r="N48" s="58">
        <f t="shared" si="2"/>
        <v>2.8773368474776814E-5</v>
      </c>
      <c r="O48" s="25">
        <f t="shared" si="60"/>
        <v>0</v>
      </c>
      <c r="P48" s="25">
        <f t="shared" si="60"/>
        <v>135718914.50999999</v>
      </c>
      <c r="Q48" s="25">
        <f t="shared" si="60"/>
        <v>102923990.48999999</v>
      </c>
      <c r="R48" s="25">
        <f t="shared" si="60"/>
        <v>78729900.030000001</v>
      </c>
      <c r="S48" s="25">
        <f t="shared" si="60"/>
        <v>159913004.97</v>
      </c>
      <c r="T48" s="25">
        <f t="shared" si="60"/>
        <v>56989014.479999997</v>
      </c>
      <c r="U48" s="25">
        <f t="shared" si="60"/>
        <v>9790726.0899999999</v>
      </c>
      <c r="V48" s="25">
        <f t="shared" si="60"/>
        <v>68939173.939999998</v>
      </c>
      <c r="W48" s="25">
        <f t="shared" si="60"/>
        <v>8240726.0899999999</v>
      </c>
      <c r="X48" s="25">
        <f t="shared" si="60"/>
        <v>1550000</v>
      </c>
      <c r="Y48" s="34">
        <f t="shared" si="4"/>
        <v>0.32990672833956658</v>
      </c>
      <c r="Z48" s="34">
        <f t="shared" si="5"/>
        <v>4.1026679967711588E-2</v>
      </c>
      <c r="AA48" s="34">
        <f t="shared" si="6"/>
        <v>3.4531619911348295E-2</v>
      </c>
      <c r="AB48" s="34">
        <f t="shared" si="48"/>
        <v>0.12435842146718397</v>
      </c>
      <c r="AC48" s="35">
        <f t="shared" si="52"/>
        <v>0.84168692028029146</v>
      </c>
    </row>
    <row r="49" spans="1:29" ht="70.5" customHeight="1" x14ac:dyDescent="0.25">
      <c r="A49" s="62" t="s">
        <v>116</v>
      </c>
      <c r="B49" s="37" t="s">
        <v>41</v>
      </c>
      <c r="C49" s="37">
        <v>20</v>
      </c>
      <c r="D49" s="37" t="s">
        <v>39</v>
      </c>
      <c r="E49" s="38" t="s">
        <v>117</v>
      </c>
      <c r="F49" s="39">
        <v>18714451</v>
      </c>
      <c r="G49" s="39">
        <v>0</v>
      </c>
      <c r="H49" s="39">
        <v>0</v>
      </c>
      <c r="I49" s="39">
        <v>0</v>
      </c>
      <c r="J49" s="39">
        <v>0</v>
      </c>
      <c r="K49" s="39">
        <v>0</v>
      </c>
      <c r="L49" s="39">
        <f t="shared" si="1"/>
        <v>0</v>
      </c>
      <c r="M49" s="40">
        <f t="shared" ref="M49:M54" si="61">+F49+L49</f>
        <v>18714451</v>
      </c>
      <c r="N49" s="45">
        <f t="shared" si="2"/>
        <v>2.2564165250425336E-6</v>
      </c>
      <c r="O49" s="39">
        <v>0</v>
      </c>
      <c r="P49" s="39">
        <v>7041515</v>
      </c>
      <c r="Q49" s="39">
        <f t="shared" ref="Q49:Q54" si="62">M49-P49</f>
        <v>11672936</v>
      </c>
      <c r="R49" s="39">
        <v>2208710.64</v>
      </c>
      <c r="S49" s="39">
        <f t="shared" ref="S49:S54" si="63">+M49-R49</f>
        <v>16505740.359999999</v>
      </c>
      <c r="T49" s="39">
        <f t="shared" ref="T49:T54" si="64">P49-R49</f>
        <v>4832804.3599999994</v>
      </c>
      <c r="U49" s="39">
        <v>150000</v>
      </c>
      <c r="V49" s="39">
        <f t="shared" ref="V49:V54" si="65">+R49-U49</f>
        <v>2058710.6400000001</v>
      </c>
      <c r="W49" s="39">
        <v>0</v>
      </c>
      <c r="X49" s="42">
        <f t="shared" ref="X49:X54" si="66">+U49-W49</f>
        <v>150000</v>
      </c>
      <c r="Y49" s="43">
        <f t="shared" si="4"/>
        <v>0.11802166357965832</v>
      </c>
      <c r="Z49" s="43">
        <f t="shared" si="5"/>
        <v>8.0151963848685698E-3</v>
      </c>
      <c r="AA49" s="43">
        <f t="shared" si="6"/>
        <v>0</v>
      </c>
      <c r="AB49" s="43">
        <f t="shared" si="48"/>
        <v>6.7912924981427175E-2</v>
      </c>
      <c r="AC49" s="44">
        <f t="shared" si="52"/>
        <v>0</v>
      </c>
    </row>
    <row r="50" spans="1:29" ht="70.5" customHeight="1" x14ac:dyDescent="0.25">
      <c r="A50" s="62" t="s">
        <v>118</v>
      </c>
      <c r="B50" s="37" t="s">
        <v>41</v>
      </c>
      <c r="C50" s="37">
        <v>20</v>
      </c>
      <c r="D50" s="37" t="s">
        <v>39</v>
      </c>
      <c r="E50" s="38" t="s">
        <v>119</v>
      </c>
      <c r="F50" s="39">
        <v>75804598</v>
      </c>
      <c r="G50" s="39">
        <v>0</v>
      </c>
      <c r="H50" s="39">
        <v>0</v>
      </c>
      <c r="I50" s="39">
        <v>0</v>
      </c>
      <c r="J50" s="39">
        <v>0</v>
      </c>
      <c r="K50" s="39">
        <v>0</v>
      </c>
      <c r="L50" s="39">
        <f t="shared" si="1"/>
        <v>0</v>
      </c>
      <c r="M50" s="40">
        <f t="shared" si="61"/>
        <v>75804598</v>
      </c>
      <c r="N50" s="46">
        <f t="shared" si="2"/>
        <v>9.1398218201221168E-6</v>
      </c>
      <c r="O50" s="39">
        <v>0</v>
      </c>
      <c r="P50" s="39">
        <v>59807816</v>
      </c>
      <c r="Q50" s="39">
        <f t="shared" si="62"/>
        <v>15996782</v>
      </c>
      <c r="R50" s="39">
        <v>59806871.280000001</v>
      </c>
      <c r="S50" s="39">
        <f t="shared" si="63"/>
        <v>15997726.719999999</v>
      </c>
      <c r="T50" s="39">
        <f t="shared" si="64"/>
        <v>944.71999999880791</v>
      </c>
      <c r="U50" s="39">
        <v>9240726.0899999999</v>
      </c>
      <c r="V50" s="39">
        <f t="shared" si="65"/>
        <v>50566145.189999998</v>
      </c>
      <c r="W50" s="39">
        <v>8240726.0899999999</v>
      </c>
      <c r="X50" s="42">
        <f t="shared" si="66"/>
        <v>1000000</v>
      </c>
      <c r="Y50" s="43">
        <f t="shared" si="4"/>
        <v>0.78896099785398244</v>
      </c>
      <c r="Z50" s="43">
        <f t="shared" si="5"/>
        <v>0.1219019206460273</v>
      </c>
      <c r="AA50" s="43">
        <f t="shared" si="6"/>
        <v>0.10871010871926265</v>
      </c>
      <c r="AB50" s="43">
        <f t="shared" si="48"/>
        <v>0.15450943833422345</v>
      </c>
      <c r="AC50" s="44">
        <f t="shared" si="52"/>
        <v>0.89178339556215547</v>
      </c>
    </row>
    <row r="51" spans="1:29" ht="70.5" customHeight="1" x14ac:dyDescent="0.25">
      <c r="A51" s="62" t="s">
        <v>120</v>
      </c>
      <c r="B51" s="37" t="s">
        <v>41</v>
      </c>
      <c r="C51" s="37">
        <v>20</v>
      </c>
      <c r="D51" s="37" t="s">
        <v>39</v>
      </c>
      <c r="E51" s="38" t="s">
        <v>121</v>
      </c>
      <c r="F51" s="39">
        <v>23059310</v>
      </c>
      <c r="G51" s="39">
        <v>0</v>
      </c>
      <c r="H51" s="39">
        <v>0</v>
      </c>
      <c r="I51" s="39">
        <v>0</v>
      </c>
      <c r="J51" s="39">
        <v>0</v>
      </c>
      <c r="K51" s="39">
        <v>0</v>
      </c>
      <c r="L51" s="39">
        <f t="shared" si="1"/>
        <v>0</v>
      </c>
      <c r="M51" s="40">
        <f t="shared" si="61"/>
        <v>23059310</v>
      </c>
      <c r="N51" s="45">
        <f t="shared" si="2"/>
        <v>2.7802796961598575E-6</v>
      </c>
      <c r="O51" s="39">
        <v>0</v>
      </c>
      <c r="P51" s="39">
        <v>12673684</v>
      </c>
      <c r="Q51" s="39">
        <f t="shared" si="62"/>
        <v>10385626</v>
      </c>
      <c r="R51" s="39">
        <v>939513.53</v>
      </c>
      <c r="S51" s="39">
        <f t="shared" si="63"/>
        <v>22119796.469999999</v>
      </c>
      <c r="T51" s="39">
        <f t="shared" si="64"/>
        <v>11734170.470000001</v>
      </c>
      <c r="U51" s="39">
        <v>200000</v>
      </c>
      <c r="V51" s="39">
        <f t="shared" si="65"/>
        <v>739513.53</v>
      </c>
      <c r="W51" s="39">
        <v>0</v>
      </c>
      <c r="X51" s="42">
        <f t="shared" si="66"/>
        <v>200000</v>
      </c>
      <c r="Y51" s="43">
        <f t="shared" si="4"/>
        <v>4.0743349649230619E-2</v>
      </c>
      <c r="Z51" s="43">
        <f t="shared" si="5"/>
        <v>8.67328640796277E-3</v>
      </c>
      <c r="AA51" s="43">
        <f t="shared" si="6"/>
        <v>0</v>
      </c>
      <c r="AB51" s="43">
        <f t="shared" si="48"/>
        <v>0.21287612537096726</v>
      </c>
      <c r="AC51" s="44">
        <f t="shared" si="52"/>
        <v>0</v>
      </c>
    </row>
    <row r="52" spans="1:29" ht="42" customHeight="1" x14ac:dyDescent="0.25">
      <c r="A52" s="62" t="s">
        <v>122</v>
      </c>
      <c r="B52" s="37" t="s">
        <v>41</v>
      </c>
      <c r="C52" s="37">
        <v>20</v>
      </c>
      <c r="D52" s="37" t="s">
        <v>39</v>
      </c>
      <c r="E52" s="38" t="s">
        <v>123</v>
      </c>
      <c r="F52" s="39">
        <v>42842054</v>
      </c>
      <c r="G52" s="39">
        <v>0</v>
      </c>
      <c r="H52" s="39">
        <v>0</v>
      </c>
      <c r="I52" s="39">
        <v>0</v>
      </c>
      <c r="J52" s="39">
        <v>0</v>
      </c>
      <c r="K52" s="39">
        <v>0</v>
      </c>
      <c r="L52" s="39">
        <f t="shared" si="1"/>
        <v>0</v>
      </c>
      <c r="M52" s="40">
        <f t="shared" si="61"/>
        <v>42842054</v>
      </c>
      <c r="N52" s="45">
        <f t="shared" si="2"/>
        <v>5.16550117405873E-6</v>
      </c>
      <c r="O52" s="39">
        <v>0</v>
      </c>
      <c r="P52" s="39">
        <v>25116574.510000002</v>
      </c>
      <c r="Q52" s="39">
        <f t="shared" si="62"/>
        <v>17725479.489999998</v>
      </c>
      <c r="R52" s="39">
        <v>13817655.07</v>
      </c>
      <c r="S52" s="39">
        <f t="shared" si="63"/>
        <v>29024398.93</v>
      </c>
      <c r="T52" s="39">
        <f t="shared" si="64"/>
        <v>11298919.440000001</v>
      </c>
      <c r="U52" s="39">
        <v>0</v>
      </c>
      <c r="V52" s="39">
        <f t="shared" si="65"/>
        <v>13817655.07</v>
      </c>
      <c r="W52" s="39">
        <v>0</v>
      </c>
      <c r="X52" s="42">
        <f t="shared" si="66"/>
        <v>0</v>
      </c>
      <c r="Y52" s="43">
        <f t="shared" si="4"/>
        <v>0.3225255042627041</v>
      </c>
      <c r="Z52" s="43">
        <f t="shared" si="5"/>
        <v>0</v>
      </c>
      <c r="AA52" s="43">
        <f t="shared" si="6"/>
        <v>0</v>
      </c>
      <c r="AB52" s="43">
        <f t="shared" si="48"/>
        <v>0</v>
      </c>
      <c r="AC52" s="44" t="s">
        <v>545</v>
      </c>
    </row>
    <row r="53" spans="1:29" ht="42" customHeight="1" x14ac:dyDescent="0.25">
      <c r="A53" s="62" t="s">
        <v>124</v>
      </c>
      <c r="B53" s="37" t="s">
        <v>41</v>
      </c>
      <c r="C53" s="37">
        <v>20</v>
      </c>
      <c r="D53" s="37" t="s">
        <v>39</v>
      </c>
      <c r="E53" s="38" t="s">
        <v>125</v>
      </c>
      <c r="F53" s="39">
        <v>40270590</v>
      </c>
      <c r="G53" s="39">
        <v>0</v>
      </c>
      <c r="H53" s="39">
        <v>0</v>
      </c>
      <c r="I53" s="39">
        <v>0</v>
      </c>
      <c r="J53" s="39">
        <v>0</v>
      </c>
      <c r="K53" s="39">
        <v>0</v>
      </c>
      <c r="L53" s="39">
        <f t="shared" si="1"/>
        <v>0</v>
      </c>
      <c r="M53" s="40">
        <f t="shared" si="61"/>
        <v>40270590</v>
      </c>
      <c r="N53" s="45">
        <f t="shared" si="2"/>
        <v>4.8554576754195246E-6</v>
      </c>
      <c r="O53" s="39">
        <v>0</v>
      </c>
      <c r="P53" s="39">
        <v>24198755</v>
      </c>
      <c r="Q53" s="39">
        <f t="shared" si="62"/>
        <v>16071835</v>
      </c>
      <c r="R53" s="39">
        <v>358174.69</v>
      </c>
      <c r="S53" s="39">
        <f t="shared" si="63"/>
        <v>39912415.310000002</v>
      </c>
      <c r="T53" s="39">
        <f t="shared" si="64"/>
        <v>23840580.309999999</v>
      </c>
      <c r="U53" s="39">
        <v>0</v>
      </c>
      <c r="V53" s="39">
        <f t="shared" si="65"/>
        <v>358174.69</v>
      </c>
      <c r="W53" s="39">
        <v>0</v>
      </c>
      <c r="X53" s="42">
        <f t="shared" si="66"/>
        <v>0</v>
      </c>
      <c r="Y53" s="43">
        <f t="shared" si="4"/>
        <v>8.8942002091352522E-3</v>
      </c>
      <c r="Z53" s="43">
        <f t="shared" si="5"/>
        <v>0</v>
      </c>
      <c r="AA53" s="43">
        <f t="shared" si="6"/>
        <v>0</v>
      </c>
      <c r="AB53" s="43">
        <f t="shared" si="48"/>
        <v>0</v>
      </c>
      <c r="AC53" s="44" t="s">
        <v>545</v>
      </c>
    </row>
    <row r="54" spans="1:29" ht="42" customHeight="1" x14ac:dyDescent="0.25">
      <c r="A54" s="62" t="s">
        <v>126</v>
      </c>
      <c r="B54" s="37" t="s">
        <v>41</v>
      </c>
      <c r="C54" s="37">
        <v>20</v>
      </c>
      <c r="D54" s="37" t="s">
        <v>39</v>
      </c>
      <c r="E54" s="38" t="s">
        <v>127</v>
      </c>
      <c r="F54" s="39">
        <v>37951902</v>
      </c>
      <c r="G54" s="39">
        <v>0</v>
      </c>
      <c r="H54" s="39">
        <v>0</v>
      </c>
      <c r="I54" s="39">
        <v>0</v>
      </c>
      <c r="J54" s="39">
        <v>0</v>
      </c>
      <c r="K54" s="39">
        <v>0</v>
      </c>
      <c r="L54" s="39">
        <f t="shared" si="1"/>
        <v>0</v>
      </c>
      <c r="M54" s="40">
        <f t="shared" si="61"/>
        <v>37951902</v>
      </c>
      <c r="N54" s="45">
        <f t="shared" si="2"/>
        <v>4.5758915839740516E-6</v>
      </c>
      <c r="O54" s="39">
        <v>0</v>
      </c>
      <c r="P54" s="39">
        <v>6880570</v>
      </c>
      <c r="Q54" s="39">
        <f t="shared" si="62"/>
        <v>31071332</v>
      </c>
      <c r="R54" s="39">
        <v>1598974.82</v>
      </c>
      <c r="S54" s="39">
        <f t="shared" si="63"/>
        <v>36352927.18</v>
      </c>
      <c r="T54" s="39">
        <f t="shared" si="64"/>
        <v>5281595.18</v>
      </c>
      <c r="U54" s="39">
        <v>200000</v>
      </c>
      <c r="V54" s="39">
        <f t="shared" si="65"/>
        <v>1398974.82</v>
      </c>
      <c r="W54" s="39">
        <v>0</v>
      </c>
      <c r="X54" s="42">
        <f t="shared" si="66"/>
        <v>200000</v>
      </c>
      <c r="Y54" s="43">
        <f t="shared" si="4"/>
        <v>4.2131612270710439E-2</v>
      </c>
      <c r="Z54" s="43">
        <f t="shared" si="5"/>
        <v>5.2698281103276462E-3</v>
      </c>
      <c r="AA54" s="43">
        <f t="shared" si="6"/>
        <v>0</v>
      </c>
      <c r="AB54" s="43">
        <f t="shared" si="48"/>
        <v>0.12508014353847047</v>
      </c>
      <c r="AC54" s="44">
        <f t="shared" si="52"/>
        <v>0</v>
      </c>
    </row>
    <row r="55" spans="1:29" ht="42" customHeight="1" x14ac:dyDescent="0.25">
      <c r="A55" s="29" t="s">
        <v>128</v>
      </c>
      <c r="B55" s="30" t="s">
        <v>41</v>
      </c>
      <c r="C55" s="30">
        <v>20</v>
      </c>
      <c r="D55" s="30" t="s">
        <v>39</v>
      </c>
      <c r="E55" s="31" t="s">
        <v>129</v>
      </c>
      <c r="F55" s="25">
        <f>SUM(F56:F59)</f>
        <v>76658985</v>
      </c>
      <c r="G55" s="25">
        <f t="shared" ref="G55:K55" si="67">SUM(G56:G59)</f>
        <v>0</v>
      </c>
      <c r="H55" s="25">
        <f t="shared" si="67"/>
        <v>0</v>
      </c>
      <c r="I55" s="25">
        <f t="shared" si="67"/>
        <v>0</v>
      </c>
      <c r="J55" s="25">
        <f t="shared" si="67"/>
        <v>0</v>
      </c>
      <c r="K55" s="25">
        <f t="shared" si="67"/>
        <v>0</v>
      </c>
      <c r="L55" s="25">
        <f t="shared" si="1"/>
        <v>0</v>
      </c>
      <c r="M55" s="25">
        <f>SUM(M56:M59)</f>
        <v>76658985</v>
      </c>
      <c r="N55" s="63">
        <f t="shared" si="2"/>
        <v>9.2428359531886725E-6</v>
      </c>
      <c r="O55" s="25">
        <f t="shared" ref="O55:X55" si="68">SUM(O56:O59)</f>
        <v>0</v>
      </c>
      <c r="P55" s="25">
        <f t="shared" si="68"/>
        <v>22505000</v>
      </c>
      <c r="Q55" s="25">
        <f t="shared" si="68"/>
        <v>54153985</v>
      </c>
      <c r="R55" s="25">
        <f t="shared" si="68"/>
        <v>7500340.9399999995</v>
      </c>
      <c r="S55" s="25">
        <f t="shared" si="68"/>
        <v>69158644.060000002</v>
      </c>
      <c r="T55" s="25">
        <f t="shared" si="68"/>
        <v>15004659.060000001</v>
      </c>
      <c r="U55" s="25">
        <f t="shared" si="68"/>
        <v>7500000</v>
      </c>
      <c r="V55" s="25">
        <f t="shared" si="68"/>
        <v>340.93999999994412</v>
      </c>
      <c r="W55" s="25">
        <f t="shared" si="68"/>
        <v>0</v>
      </c>
      <c r="X55" s="25">
        <f t="shared" si="68"/>
        <v>7500000</v>
      </c>
      <c r="Y55" s="34">
        <f t="shared" si="4"/>
        <v>9.7840337176392303E-2</v>
      </c>
      <c r="Z55" s="34">
        <f t="shared" si="5"/>
        <v>9.7835889687294966E-2</v>
      </c>
      <c r="AA55" s="34">
        <f t="shared" si="6"/>
        <v>0</v>
      </c>
      <c r="AB55" s="34">
        <f t="shared" si="48"/>
        <v>0.99995454339972989</v>
      </c>
      <c r="AC55" s="35">
        <f t="shared" si="52"/>
        <v>0</v>
      </c>
    </row>
    <row r="56" spans="1:29" ht="54.75" customHeight="1" x14ac:dyDescent="0.25">
      <c r="A56" s="36" t="s">
        <v>130</v>
      </c>
      <c r="B56" s="37" t="s">
        <v>41</v>
      </c>
      <c r="C56" s="37">
        <v>20</v>
      </c>
      <c r="D56" s="37" t="s">
        <v>39</v>
      </c>
      <c r="E56" s="38" t="s">
        <v>131</v>
      </c>
      <c r="F56" s="39">
        <v>44361421</v>
      </c>
      <c r="G56" s="39">
        <v>0</v>
      </c>
      <c r="H56" s="39">
        <v>0</v>
      </c>
      <c r="I56" s="39">
        <v>0</v>
      </c>
      <c r="J56" s="39">
        <v>0</v>
      </c>
      <c r="K56" s="39">
        <v>0</v>
      </c>
      <c r="L56" s="39">
        <f t="shared" si="1"/>
        <v>0</v>
      </c>
      <c r="M56" s="40">
        <f t="shared" ref="M56:M59" si="69">+F56+L56</f>
        <v>44361421</v>
      </c>
      <c r="N56" s="45">
        <f t="shared" si="2"/>
        <v>5.3486924846883765E-6</v>
      </c>
      <c r="O56" s="39">
        <v>0</v>
      </c>
      <c r="P56" s="39">
        <v>10001000</v>
      </c>
      <c r="Q56" s="39">
        <f t="shared" ref="Q56:Q59" si="70">M56-P56</f>
        <v>34360421</v>
      </c>
      <c r="R56" s="39">
        <v>5000000</v>
      </c>
      <c r="S56" s="39">
        <f t="shared" ref="S56:S59" si="71">+M56-R56</f>
        <v>39361421</v>
      </c>
      <c r="T56" s="39">
        <f t="shared" ref="T56:T59" si="72">P56-R56</f>
        <v>5001000</v>
      </c>
      <c r="U56" s="39">
        <v>5000000</v>
      </c>
      <c r="V56" s="39">
        <f t="shared" ref="V56:V59" si="73">+R56-U56</f>
        <v>0</v>
      </c>
      <c r="W56" s="39">
        <v>0</v>
      </c>
      <c r="X56" s="42">
        <f t="shared" ref="X56:X59" si="74">+U56-W56</f>
        <v>5000000</v>
      </c>
      <c r="Y56" s="43">
        <f t="shared" si="4"/>
        <v>0.11271054640021563</v>
      </c>
      <c r="Z56" s="43">
        <f t="shared" si="5"/>
        <v>0.11271054640021563</v>
      </c>
      <c r="AA56" s="43">
        <f t="shared" si="6"/>
        <v>0</v>
      </c>
      <c r="AB56" s="43">
        <f t="shared" si="48"/>
        <v>1</v>
      </c>
      <c r="AC56" s="44">
        <f t="shared" si="52"/>
        <v>0</v>
      </c>
    </row>
    <row r="57" spans="1:29" ht="42" customHeight="1" x14ac:dyDescent="0.25">
      <c r="A57" s="36" t="s">
        <v>132</v>
      </c>
      <c r="B57" s="37" t="s">
        <v>41</v>
      </c>
      <c r="C57" s="37">
        <v>20</v>
      </c>
      <c r="D57" s="37" t="s">
        <v>39</v>
      </c>
      <c r="E57" s="38" t="s">
        <v>133</v>
      </c>
      <c r="F57" s="39">
        <v>9680711</v>
      </c>
      <c r="G57" s="39">
        <v>0</v>
      </c>
      <c r="H57" s="39">
        <v>0</v>
      </c>
      <c r="I57" s="39">
        <v>0</v>
      </c>
      <c r="J57" s="39">
        <v>0</v>
      </c>
      <c r="K57" s="39">
        <v>0</v>
      </c>
      <c r="L57" s="39">
        <f t="shared" si="1"/>
        <v>0</v>
      </c>
      <c r="M57" s="40">
        <f t="shared" si="69"/>
        <v>9680711</v>
      </c>
      <c r="N57" s="45">
        <f t="shared" si="2"/>
        <v>1.1672111714397088E-6</v>
      </c>
      <c r="O57" s="39">
        <v>0</v>
      </c>
      <c r="P57" s="39">
        <v>2000000</v>
      </c>
      <c r="Q57" s="39">
        <f t="shared" si="70"/>
        <v>7680711</v>
      </c>
      <c r="R57" s="39">
        <v>0</v>
      </c>
      <c r="S57" s="39">
        <f t="shared" si="71"/>
        <v>9680711</v>
      </c>
      <c r="T57" s="39">
        <f t="shared" si="72"/>
        <v>2000000</v>
      </c>
      <c r="U57" s="39">
        <v>0</v>
      </c>
      <c r="V57" s="39">
        <f t="shared" si="73"/>
        <v>0</v>
      </c>
      <c r="W57" s="39">
        <v>0</v>
      </c>
      <c r="X57" s="42">
        <f t="shared" si="74"/>
        <v>0</v>
      </c>
      <c r="Y57" s="43">
        <f t="shared" si="4"/>
        <v>0</v>
      </c>
      <c r="Z57" s="43">
        <f t="shared" si="5"/>
        <v>0</v>
      </c>
      <c r="AA57" s="43">
        <f t="shared" si="6"/>
        <v>0</v>
      </c>
      <c r="AB57" s="43" t="s">
        <v>545</v>
      </c>
      <c r="AC57" s="44" t="s">
        <v>545</v>
      </c>
    </row>
    <row r="58" spans="1:29" ht="42" customHeight="1" x14ac:dyDescent="0.25">
      <c r="A58" s="36" t="s">
        <v>134</v>
      </c>
      <c r="B58" s="37" t="s">
        <v>41</v>
      </c>
      <c r="C58" s="37">
        <v>20</v>
      </c>
      <c r="D58" s="37" t="s">
        <v>39</v>
      </c>
      <c r="E58" s="38" t="s">
        <v>135</v>
      </c>
      <c r="F58" s="39">
        <v>17616853</v>
      </c>
      <c r="G58" s="39">
        <v>0</v>
      </c>
      <c r="H58" s="39">
        <v>0</v>
      </c>
      <c r="I58" s="39">
        <v>0</v>
      </c>
      <c r="J58" s="39">
        <v>0</v>
      </c>
      <c r="K58" s="39">
        <v>0</v>
      </c>
      <c r="L58" s="39">
        <f t="shared" si="1"/>
        <v>0</v>
      </c>
      <c r="M58" s="40">
        <f t="shared" si="69"/>
        <v>17616853</v>
      </c>
      <c r="N58" s="45">
        <f t="shared" si="2"/>
        <v>2.1240782445846331E-6</v>
      </c>
      <c r="O58" s="39">
        <v>0</v>
      </c>
      <c r="P58" s="39">
        <v>9502000</v>
      </c>
      <c r="Q58" s="39">
        <f t="shared" si="70"/>
        <v>8114853</v>
      </c>
      <c r="R58" s="39">
        <v>1500340.94</v>
      </c>
      <c r="S58" s="39">
        <f t="shared" si="71"/>
        <v>16116512.060000001</v>
      </c>
      <c r="T58" s="39">
        <f t="shared" si="72"/>
        <v>8001659.0600000005</v>
      </c>
      <c r="U58" s="39">
        <v>1500000</v>
      </c>
      <c r="V58" s="39">
        <f t="shared" si="73"/>
        <v>340.93999999994412</v>
      </c>
      <c r="W58" s="39">
        <v>0</v>
      </c>
      <c r="X58" s="42">
        <f t="shared" si="74"/>
        <v>1500000</v>
      </c>
      <c r="Y58" s="43">
        <f t="shared" si="4"/>
        <v>8.5165093901845013E-2</v>
      </c>
      <c r="Z58" s="43">
        <f t="shared" si="5"/>
        <v>8.5145740842589759E-2</v>
      </c>
      <c r="AA58" s="43">
        <f t="shared" si="6"/>
        <v>0</v>
      </c>
      <c r="AB58" s="43">
        <f t="shared" si="48"/>
        <v>0.99977275831718626</v>
      </c>
      <c r="AC58" s="44">
        <f t="shared" si="52"/>
        <v>0</v>
      </c>
    </row>
    <row r="59" spans="1:29" ht="47.25" customHeight="1" x14ac:dyDescent="0.25">
      <c r="A59" s="36" t="s">
        <v>136</v>
      </c>
      <c r="B59" s="37" t="s">
        <v>41</v>
      </c>
      <c r="C59" s="37">
        <v>20</v>
      </c>
      <c r="D59" s="37" t="s">
        <v>39</v>
      </c>
      <c r="E59" s="38" t="s">
        <v>137</v>
      </c>
      <c r="F59" s="39">
        <v>5000000</v>
      </c>
      <c r="G59" s="39">
        <v>0</v>
      </c>
      <c r="H59" s="39">
        <v>0</v>
      </c>
      <c r="I59" s="39">
        <v>0</v>
      </c>
      <c r="J59" s="39">
        <v>0</v>
      </c>
      <c r="K59" s="39">
        <v>0</v>
      </c>
      <c r="L59" s="39">
        <f t="shared" si="1"/>
        <v>0</v>
      </c>
      <c r="M59" s="40">
        <f t="shared" si="69"/>
        <v>5000000</v>
      </c>
      <c r="N59" s="45">
        <f t="shared" si="2"/>
        <v>6.028540524759538E-7</v>
      </c>
      <c r="O59" s="39">
        <v>0</v>
      </c>
      <c r="P59" s="39">
        <v>1002000</v>
      </c>
      <c r="Q59" s="39">
        <f t="shared" si="70"/>
        <v>3998000</v>
      </c>
      <c r="R59" s="39">
        <v>1000000</v>
      </c>
      <c r="S59" s="39">
        <f t="shared" si="71"/>
        <v>4000000</v>
      </c>
      <c r="T59" s="39">
        <f t="shared" si="72"/>
        <v>2000</v>
      </c>
      <c r="U59" s="39">
        <v>1000000</v>
      </c>
      <c r="V59" s="39">
        <f t="shared" si="73"/>
        <v>0</v>
      </c>
      <c r="W59" s="39">
        <v>0</v>
      </c>
      <c r="X59" s="42">
        <f t="shared" si="74"/>
        <v>1000000</v>
      </c>
      <c r="Y59" s="43">
        <f t="shared" si="4"/>
        <v>0.2</v>
      </c>
      <c r="Z59" s="43">
        <f t="shared" si="5"/>
        <v>0.2</v>
      </c>
      <c r="AA59" s="43">
        <f t="shared" si="6"/>
        <v>0</v>
      </c>
      <c r="AB59" s="43">
        <f t="shared" si="48"/>
        <v>1</v>
      </c>
      <c r="AC59" s="44">
        <f t="shared" si="52"/>
        <v>0</v>
      </c>
    </row>
    <row r="60" spans="1:29" ht="42" customHeight="1" x14ac:dyDescent="0.25">
      <c r="A60" s="29" t="s">
        <v>138</v>
      </c>
      <c r="B60" s="30" t="s">
        <v>41</v>
      </c>
      <c r="C60" s="30">
        <v>20</v>
      </c>
      <c r="D60" s="30" t="s">
        <v>39</v>
      </c>
      <c r="E60" s="31" t="s">
        <v>139</v>
      </c>
      <c r="F60" s="25">
        <f t="shared" ref="F60:K60" si="75">+F63+F73+F80+F86+F69+F61</f>
        <v>21999585919</v>
      </c>
      <c r="G60" s="25">
        <f t="shared" si="75"/>
        <v>0</v>
      </c>
      <c r="H60" s="25">
        <f t="shared" si="75"/>
        <v>0</v>
      </c>
      <c r="I60" s="25">
        <f t="shared" si="75"/>
        <v>0</v>
      </c>
      <c r="J60" s="25">
        <f t="shared" si="75"/>
        <v>0</v>
      </c>
      <c r="K60" s="25">
        <f t="shared" si="75"/>
        <v>0</v>
      </c>
      <c r="L60" s="25">
        <f t="shared" si="1"/>
        <v>0</v>
      </c>
      <c r="M60" s="25">
        <f t="shared" ref="M60" si="76">+M63+M73+M80+M86+M69+M61</f>
        <v>21999585919</v>
      </c>
      <c r="N60" s="64">
        <f t="shared" si="2"/>
        <v>2.6525079048124161E-3</v>
      </c>
      <c r="O60" s="25">
        <f t="shared" ref="O60:X60" si="77">+O63+O73+O80+O86+O69+O61</f>
        <v>0</v>
      </c>
      <c r="P60" s="25">
        <f t="shared" si="77"/>
        <v>17758540400</v>
      </c>
      <c r="Q60" s="54">
        <f t="shared" si="77"/>
        <v>4241045519</v>
      </c>
      <c r="R60" s="25">
        <f t="shared" si="77"/>
        <v>15462047824.23</v>
      </c>
      <c r="S60" s="25">
        <f t="shared" si="77"/>
        <v>6537538094.7699995</v>
      </c>
      <c r="T60" s="25">
        <f t="shared" si="77"/>
        <v>2296492575.7699995</v>
      </c>
      <c r="U60" s="25">
        <f t="shared" si="77"/>
        <v>2490145962.5299997</v>
      </c>
      <c r="V60" s="25">
        <f t="shared" si="77"/>
        <v>12971901861.700001</v>
      </c>
      <c r="W60" s="25">
        <f t="shared" si="77"/>
        <v>2312486295.5299997</v>
      </c>
      <c r="X60" s="25">
        <f t="shared" si="77"/>
        <v>177659667</v>
      </c>
      <c r="Y60" s="34">
        <f t="shared" si="4"/>
        <v>0.70283358428470066</v>
      </c>
      <c r="Z60" s="34">
        <f t="shared" si="5"/>
        <v>0.11319058329999651</v>
      </c>
      <c r="AA60" s="34">
        <f t="shared" si="6"/>
        <v>0.10511499189322536</v>
      </c>
      <c r="AB60" s="34">
        <f t="shared" si="48"/>
        <v>0.16104891090996271</v>
      </c>
      <c r="AC60" s="35">
        <f t="shared" si="52"/>
        <v>0.92865491835687541</v>
      </c>
    </row>
    <row r="61" spans="1:29" ht="42" customHeight="1" x14ac:dyDescent="0.25">
      <c r="A61" s="29" t="s">
        <v>140</v>
      </c>
      <c r="B61" s="30" t="s">
        <v>41</v>
      </c>
      <c r="C61" s="30">
        <v>20</v>
      </c>
      <c r="D61" s="30" t="s">
        <v>39</v>
      </c>
      <c r="E61" s="31" t="s">
        <v>141</v>
      </c>
      <c r="F61" s="25">
        <f t="shared" ref="F61:X61" si="78">+F62</f>
        <v>15489137</v>
      </c>
      <c r="G61" s="25">
        <f t="shared" si="78"/>
        <v>0</v>
      </c>
      <c r="H61" s="25">
        <f t="shared" si="78"/>
        <v>0</v>
      </c>
      <c r="I61" s="25">
        <f t="shared" si="78"/>
        <v>0</v>
      </c>
      <c r="J61" s="25">
        <f t="shared" si="78"/>
        <v>0</v>
      </c>
      <c r="K61" s="25">
        <f t="shared" si="78"/>
        <v>0</v>
      </c>
      <c r="L61" s="25">
        <f t="shared" si="1"/>
        <v>0</v>
      </c>
      <c r="M61" s="25">
        <f t="shared" si="78"/>
        <v>15489137</v>
      </c>
      <c r="N61" s="63">
        <f t="shared" si="2"/>
        <v>1.8675378019610477E-6</v>
      </c>
      <c r="O61" s="25">
        <f t="shared" si="78"/>
        <v>0</v>
      </c>
      <c r="P61" s="25">
        <f t="shared" si="78"/>
        <v>15001000</v>
      </c>
      <c r="Q61" s="25">
        <f t="shared" si="78"/>
        <v>488137</v>
      </c>
      <c r="R61" s="25">
        <f t="shared" si="78"/>
        <v>0</v>
      </c>
      <c r="S61" s="25">
        <f t="shared" si="78"/>
        <v>15489137</v>
      </c>
      <c r="T61" s="25">
        <f t="shared" si="78"/>
        <v>15001000</v>
      </c>
      <c r="U61" s="25">
        <f t="shared" si="78"/>
        <v>0</v>
      </c>
      <c r="V61" s="25">
        <f t="shared" si="78"/>
        <v>0</v>
      </c>
      <c r="W61" s="25">
        <f t="shared" si="78"/>
        <v>0</v>
      </c>
      <c r="X61" s="25">
        <f t="shared" si="78"/>
        <v>0</v>
      </c>
      <c r="Y61" s="34">
        <f t="shared" si="4"/>
        <v>0</v>
      </c>
      <c r="Z61" s="34">
        <f t="shared" si="5"/>
        <v>0</v>
      </c>
      <c r="AA61" s="34">
        <f t="shared" si="6"/>
        <v>0</v>
      </c>
      <c r="AB61" s="34" t="s">
        <v>545</v>
      </c>
      <c r="AC61" s="35" t="s">
        <v>545</v>
      </c>
    </row>
    <row r="62" spans="1:29" ht="42" customHeight="1" x14ac:dyDescent="0.25">
      <c r="A62" s="36" t="s">
        <v>142</v>
      </c>
      <c r="B62" s="37" t="s">
        <v>41</v>
      </c>
      <c r="C62" s="37">
        <v>20</v>
      </c>
      <c r="D62" s="37" t="s">
        <v>39</v>
      </c>
      <c r="E62" s="38" t="s">
        <v>143</v>
      </c>
      <c r="F62" s="39">
        <v>15489137</v>
      </c>
      <c r="G62" s="39">
        <v>0</v>
      </c>
      <c r="H62" s="39">
        <v>0</v>
      </c>
      <c r="I62" s="39">
        <v>0</v>
      </c>
      <c r="J62" s="39">
        <v>0</v>
      </c>
      <c r="K62" s="39">
        <v>0</v>
      </c>
      <c r="L62" s="39">
        <f t="shared" si="1"/>
        <v>0</v>
      </c>
      <c r="M62" s="40">
        <f>+F62+L62</f>
        <v>15489137</v>
      </c>
      <c r="N62" s="45">
        <f t="shared" si="2"/>
        <v>1.8675378019610477E-6</v>
      </c>
      <c r="O62" s="39">
        <v>0</v>
      </c>
      <c r="P62" s="39">
        <v>15001000</v>
      </c>
      <c r="Q62" s="39">
        <f>M62-P62</f>
        <v>488137</v>
      </c>
      <c r="R62" s="39">
        <v>0</v>
      </c>
      <c r="S62" s="39">
        <f>+M62-R62</f>
        <v>15489137</v>
      </c>
      <c r="T62" s="39">
        <f>P62-R62</f>
        <v>15001000</v>
      </c>
      <c r="U62" s="39">
        <v>0</v>
      </c>
      <c r="V62" s="39">
        <f>+R62-U62</f>
        <v>0</v>
      </c>
      <c r="W62" s="39">
        <v>0</v>
      </c>
      <c r="X62" s="42">
        <f>+U62-W62</f>
        <v>0</v>
      </c>
      <c r="Y62" s="43">
        <f t="shared" si="4"/>
        <v>0</v>
      </c>
      <c r="Z62" s="43">
        <f t="shared" si="5"/>
        <v>0</v>
      </c>
      <c r="AA62" s="43">
        <f t="shared" si="6"/>
        <v>0</v>
      </c>
      <c r="AB62" s="43" t="s">
        <v>545</v>
      </c>
      <c r="AC62" s="44" t="s">
        <v>545</v>
      </c>
    </row>
    <row r="63" spans="1:29" ht="90" customHeight="1" x14ac:dyDescent="0.25">
      <c r="A63" s="29" t="s">
        <v>144</v>
      </c>
      <c r="B63" s="30" t="s">
        <v>41</v>
      </c>
      <c r="C63" s="30">
        <v>20</v>
      </c>
      <c r="D63" s="30" t="s">
        <v>39</v>
      </c>
      <c r="E63" s="31" t="s">
        <v>145</v>
      </c>
      <c r="F63" s="25">
        <f>SUM(F64:F68)</f>
        <v>915115544</v>
      </c>
      <c r="G63" s="25">
        <f t="shared" ref="G63:K63" si="79">SUM(G64:G68)</f>
        <v>0</v>
      </c>
      <c r="H63" s="25">
        <f t="shared" si="79"/>
        <v>0</v>
      </c>
      <c r="I63" s="25">
        <f t="shared" si="79"/>
        <v>0</v>
      </c>
      <c r="J63" s="25">
        <f t="shared" si="79"/>
        <v>0</v>
      </c>
      <c r="K63" s="25">
        <f t="shared" si="79"/>
        <v>0</v>
      </c>
      <c r="L63" s="25">
        <f t="shared" si="1"/>
        <v>0</v>
      </c>
      <c r="M63" s="25">
        <f>SUM(M64:M68)</f>
        <v>915115544</v>
      </c>
      <c r="N63" s="33">
        <f t="shared" si="2"/>
        <v>1.1033622283682741E-4</v>
      </c>
      <c r="O63" s="25">
        <f t="shared" ref="O63:X63" si="80">SUM(O64:O68)</f>
        <v>0</v>
      </c>
      <c r="P63" s="25">
        <f t="shared" si="80"/>
        <v>876829691</v>
      </c>
      <c r="Q63" s="25">
        <f t="shared" si="80"/>
        <v>38285853</v>
      </c>
      <c r="R63" s="25">
        <f t="shared" si="80"/>
        <v>615736747.96000004</v>
      </c>
      <c r="S63" s="25">
        <f t="shared" si="80"/>
        <v>299378796.04000002</v>
      </c>
      <c r="T63" s="25">
        <f t="shared" si="80"/>
        <v>261092943.04000002</v>
      </c>
      <c r="U63" s="25">
        <f t="shared" si="80"/>
        <v>9027960</v>
      </c>
      <c r="V63" s="25">
        <f t="shared" si="80"/>
        <v>606708787.96000004</v>
      </c>
      <c r="W63" s="25">
        <f t="shared" si="80"/>
        <v>27960</v>
      </c>
      <c r="X63" s="25">
        <f t="shared" si="80"/>
        <v>9000000</v>
      </c>
      <c r="Y63" s="34">
        <f t="shared" si="4"/>
        <v>0.67285137051502208</v>
      </c>
      <c r="Z63" s="34">
        <f t="shared" si="5"/>
        <v>9.865377174710083E-3</v>
      </c>
      <c r="AA63" s="34">
        <f t="shared" si="6"/>
        <v>3.0553518824285207E-5</v>
      </c>
      <c r="AB63" s="34">
        <f t="shared" si="48"/>
        <v>1.4662045151455669E-2</v>
      </c>
      <c r="AC63" s="35">
        <f t="shared" si="52"/>
        <v>3.0970451796419125E-3</v>
      </c>
    </row>
    <row r="64" spans="1:29" ht="42" customHeight="1" x14ac:dyDescent="0.25">
      <c r="A64" s="36" t="s">
        <v>146</v>
      </c>
      <c r="B64" s="37" t="s">
        <v>41</v>
      </c>
      <c r="C64" s="37">
        <v>20</v>
      </c>
      <c r="D64" s="37" t="s">
        <v>39</v>
      </c>
      <c r="E64" s="38" t="s">
        <v>147</v>
      </c>
      <c r="F64" s="39">
        <v>24500000</v>
      </c>
      <c r="G64" s="39">
        <v>0</v>
      </c>
      <c r="H64" s="39">
        <v>0</v>
      </c>
      <c r="I64" s="39">
        <v>0</v>
      </c>
      <c r="J64" s="39">
        <v>0</v>
      </c>
      <c r="K64" s="39">
        <v>0</v>
      </c>
      <c r="L64" s="39">
        <f t="shared" si="1"/>
        <v>0</v>
      </c>
      <c r="M64" s="40">
        <f t="shared" ref="M64:M68" si="81">+F64+L64</f>
        <v>24500000</v>
      </c>
      <c r="N64" s="45">
        <f t="shared" si="2"/>
        <v>2.953984857132174E-6</v>
      </c>
      <c r="O64" s="39">
        <v>0</v>
      </c>
      <c r="P64" s="39">
        <v>4000000</v>
      </c>
      <c r="Q64" s="39">
        <f t="shared" ref="Q64:Q68" si="82">M64-P64</f>
        <v>20500000</v>
      </c>
      <c r="R64" s="39">
        <v>4000000</v>
      </c>
      <c r="S64" s="39">
        <f t="shared" ref="S64:S68" si="83">+M64-R64</f>
        <v>20500000</v>
      </c>
      <c r="T64" s="39">
        <f t="shared" ref="T64:T68" si="84">P64-R64</f>
        <v>0</v>
      </c>
      <c r="U64" s="39">
        <v>4000000</v>
      </c>
      <c r="V64" s="39">
        <f t="shared" ref="V64:V68" si="85">+R64-U64</f>
        <v>0</v>
      </c>
      <c r="W64" s="39">
        <v>0</v>
      </c>
      <c r="X64" s="42">
        <f t="shared" ref="X64:X68" si="86">+U64-W64</f>
        <v>4000000</v>
      </c>
      <c r="Y64" s="43">
        <f t="shared" si="4"/>
        <v>0.16326530612244897</v>
      </c>
      <c r="Z64" s="43">
        <f t="shared" si="5"/>
        <v>0.16326530612244897</v>
      </c>
      <c r="AA64" s="43">
        <f t="shared" si="6"/>
        <v>0</v>
      </c>
      <c r="AB64" s="43">
        <f t="shared" si="48"/>
        <v>1</v>
      </c>
      <c r="AC64" s="44">
        <f t="shared" si="52"/>
        <v>0</v>
      </c>
    </row>
    <row r="65" spans="1:29" ht="42" customHeight="1" x14ac:dyDescent="0.25">
      <c r="A65" s="36" t="s">
        <v>148</v>
      </c>
      <c r="B65" s="37" t="s">
        <v>41</v>
      </c>
      <c r="C65" s="37">
        <v>20</v>
      </c>
      <c r="D65" s="37" t="s">
        <v>39</v>
      </c>
      <c r="E65" s="38" t="s">
        <v>149</v>
      </c>
      <c r="F65" s="39">
        <v>12726853</v>
      </c>
      <c r="G65" s="39">
        <v>0</v>
      </c>
      <c r="H65" s="39">
        <v>0</v>
      </c>
      <c r="I65" s="39">
        <v>0</v>
      </c>
      <c r="J65" s="39">
        <v>0</v>
      </c>
      <c r="K65" s="39">
        <v>0</v>
      </c>
      <c r="L65" s="39">
        <f t="shared" si="1"/>
        <v>0</v>
      </c>
      <c r="M65" s="40">
        <f t="shared" si="81"/>
        <v>12726853</v>
      </c>
      <c r="N65" s="45">
        <f t="shared" si="2"/>
        <v>1.53448698126315E-6</v>
      </c>
      <c r="O65" s="39">
        <v>0</v>
      </c>
      <c r="P65" s="39">
        <v>10000500</v>
      </c>
      <c r="Q65" s="39">
        <f t="shared" si="82"/>
        <v>2726353</v>
      </c>
      <c r="R65" s="39">
        <v>0</v>
      </c>
      <c r="S65" s="39">
        <f t="shared" si="83"/>
        <v>12726853</v>
      </c>
      <c r="T65" s="39">
        <f t="shared" si="84"/>
        <v>10000500</v>
      </c>
      <c r="U65" s="39">
        <v>0</v>
      </c>
      <c r="V65" s="39">
        <f t="shared" si="85"/>
        <v>0</v>
      </c>
      <c r="W65" s="39">
        <v>0</v>
      </c>
      <c r="X65" s="42">
        <f t="shared" si="86"/>
        <v>0</v>
      </c>
      <c r="Y65" s="43">
        <f t="shared" si="4"/>
        <v>0</v>
      </c>
      <c r="Z65" s="43">
        <f t="shared" si="5"/>
        <v>0</v>
      </c>
      <c r="AA65" s="43">
        <f t="shared" si="6"/>
        <v>0</v>
      </c>
      <c r="AB65" s="43" t="s">
        <v>545</v>
      </c>
      <c r="AC65" s="44" t="s">
        <v>545</v>
      </c>
    </row>
    <row r="66" spans="1:29" ht="42" customHeight="1" x14ac:dyDescent="0.25">
      <c r="A66" s="36" t="s">
        <v>150</v>
      </c>
      <c r="B66" s="37" t="s">
        <v>41</v>
      </c>
      <c r="C66" s="37">
        <v>20</v>
      </c>
      <c r="D66" s="37" t="s">
        <v>39</v>
      </c>
      <c r="E66" s="38" t="s">
        <v>151</v>
      </c>
      <c r="F66" s="39">
        <v>28768245</v>
      </c>
      <c r="G66" s="39">
        <v>0</v>
      </c>
      <c r="H66" s="39">
        <v>0</v>
      </c>
      <c r="I66" s="39">
        <v>0</v>
      </c>
      <c r="J66" s="39">
        <v>0</v>
      </c>
      <c r="K66" s="39">
        <v>0</v>
      </c>
      <c r="L66" s="39">
        <f t="shared" si="1"/>
        <v>0</v>
      </c>
      <c r="M66" s="40">
        <f t="shared" si="81"/>
        <v>28768245</v>
      </c>
      <c r="N66" s="45">
        <f t="shared" si="2"/>
        <v>3.4686106161742195E-6</v>
      </c>
      <c r="O66" s="39">
        <v>0</v>
      </c>
      <c r="P66" s="39">
        <v>13708745</v>
      </c>
      <c r="Q66" s="39">
        <f t="shared" si="82"/>
        <v>15059500</v>
      </c>
      <c r="R66" s="39">
        <v>6708245</v>
      </c>
      <c r="S66" s="39">
        <f t="shared" si="83"/>
        <v>22060000</v>
      </c>
      <c r="T66" s="39">
        <f t="shared" si="84"/>
        <v>7000500</v>
      </c>
      <c r="U66" s="39">
        <v>5000000</v>
      </c>
      <c r="V66" s="39">
        <f t="shared" si="85"/>
        <v>1708245</v>
      </c>
      <c r="W66" s="39">
        <v>0</v>
      </c>
      <c r="X66" s="42">
        <f t="shared" si="86"/>
        <v>5000000</v>
      </c>
      <c r="Y66" s="43">
        <f t="shared" si="4"/>
        <v>0.23318228136613825</v>
      </c>
      <c r="Z66" s="43">
        <f t="shared" si="5"/>
        <v>0.17380274674384899</v>
      </c>
      <c r="AA66" s="43">
        <f t="shared" si="6"/>
        <v>0</v>
      </c>
      <c r="AB66" s="43">
        <f t="shared" si="48"/>
        <v>0.74535142947223898</v>
      </c>
      <c r="AC66" s="44">
        <f t="shared" si="52"/>
        <v>0</v>
      </c>
    </row>
    <row r="67" spans="1:29" ht="42" customHeight="1" x14ac:dyDescent="0.25">
      <c r="A67" s="36" t="s">
        <v>152</v>
      </c>
      <c r="B67" s="37" t="s">
        <v>41</v>
      </c>
      <c r="C67" s="37">
        <v>20</v>
      </c>
      <c r="D67" s="37" t="s">
        <v>39</v>
      </c>
      <c r="E67" s="38" t="s">
        <v>153</v>
      </c>
      <c r="F67" s="39">
        <v>636760020</v>
      </c>
      <c r="G67" s="39">
        <v>0</v>
      </c>
      <c r="H67" s="39">
        <v>0</v>
      </c>
      <c r="I67" s="39">
        <v>0</v>
      </c>
      <c r="J67" s="39">
        <v>0</v>
      </c>
      <c r="K67" s="39">
        <v>0</v>
      </c>
      <c r="L67" s="39">
        <f t="shared" si="1"/>
        <v>0</v>
      </c>
      <c r="M67" s="40">
        <f t="shared" si="81"/>
        <v>636760020</v>
      </c>
      <c r="N67" s="46">
        <f t="shared" si="2"/>
        <v>7.6774671702333885E-5</v>
      </c>
      <c r="O67" s="39">
        <v>0</v>
      </c>
      <c r="P67" s="39">
        <v>636760020</v>
      </c>
      <c r="Q67" s="39">
        <f t="shared" si="82"/>
        <v>0</v>
      </c>
      <c r="R67" s="39">
        <v>603570178.00999999</v>
      </c>
      <c r="S67" s="39">
        <f t="shared" si="83"/>
        <v>33189841.99000001</v>
      </c>
      <c r="T67" s="39">
        <f t="shared" si="84"/>
        <v>33189841.99000001</v>
      </c>
      <c r="U67" s="39">
        <v>0</v>
      </c>
      <c r="V67" s="39">
        <f t="shared" si="85"/>
        <v>603570178.00999999</v>
      </c>
      <c r="W67" s="39">
        <v>0</v>
      </c>
      <c r="X67" s="42">
        <f t="shared" si="86"/>
        <v>0</v>
      </c>
      <c r="Y67" s="43">
        <f t="shared" si="4"/>
        <v>0.94787700083620197</v>
      </c>
      <c r="Z67" s="43">
        <f t="shared" si="5"/>
        <v>0</v>
      </c>
      <c r="AA67" s="43">
        <f t="shared" si="6"/>
        <v>0</v>
      </c>
      <c r="AB67" s="43">
        <f t="shared" si="48"/>
        <v>0</v>
      </c>
      <c r="AC67" s="44" t="s">
        <v>545</v>
      </c>
    </row>
    <row r="68" spans="1:29" ht="53.25" customHeight="1" x14ac:dyDescent="0.25">
      <c r="A68" s="36" t="s">
        <v>154</v>
      </c>
      <c r="B68" s="37" t="s">
        <v>41</v>
      </c>
      <c r="C68" s="37">
        <v>20</v>
      </c>
      <c r="D68" s="37" t="s">
        <v>39</v>
      </c>
      <c r="E68" s="38" t="s">
        <v>155</v>
      </c>
      <c r="F68" s="39">
        <v>212360426</v>
      </c>
      <c r="G68" s="39">
        <v>0</v>
      </c>
      <c r="H68" s="39">
        <v>0</v>
      </c>
      <c r="I68" s="39">
        <v>0</v>
      </c>
      <c r="J68" s="39">
        <v>0</v>
      </c>
      <c r="K68" s="39">
        <v>0</v>
      </c>
      <c r="L68" s="39">
        <f t="shared" si="1"/>
        <v>0</v>
      </c>
      <c r="M68" s="40">
        <f t="shared" si="81"/>
        <v>212360426</v>
      </c>
      <c r="N68" s="46">
        <f t="shared" si="2"/>
        <v>2.5604468679923983E-5</v>
      </c>
      <c r="O68" s="39">
        <v>0</v>
      </c>
      <c r="P68" s="39">
        <v>212360426</v>
      </c>
      <c r="Q68" s="39">
        <f t="shared" si="82"/>
        <v>0</v>
      </c>
      <c r="R68" s="39">
        <v>1458324.95</v>
      </c>
      <c r="S68" s="39">
        <f t="shared" si="83"/>
        <v>210902101.05000001</v>
      </c>
      <c r="T68" s="39">
        <f t="shared" si="84"/>
        <v>210902101.05000001</v>
      </c>
      <c r="U68" s="39">
        <v>27960</v>
      </c>
      <c r="V68" s="39">
        <f t="shared" si="85"/>
        <v>1430364.95</v>
      </c>
      <c r="W68" s="39">
        <v>27960</v>
      </c>
      <c r="X68" s="42">
        <f t="shared" si="86"/>
        <v>0</v>
      </c>
      <c r="Y68" s="43">
        <f t="shared" si="4"/>
        <v>6.8672161639005188E-3</v>
      </c>
      <c r="Z68" s="43">
        <f t="shared" si="5"/>
        <v>1.3166294929169148E-4</v>
      </c>
      <c r="AA68" s="43">
        <f t="shared" si="6"/>
        <v>1.3166294929169148E-4</v>
      </c>
      <c r="AB68" s="43">
        <f t="shared" si="48"/>
        <v>1.9172681644101339E-2</v>
      </c>
      <c r="AC68" s="44">
        <f t="shared" si="52"/>
        <v>1</v>
      </c>
    </row>
    <row r="69" spans="1:29" ht="69.75" customHeight="1" x14ac:dyDescent="0.25">
      <c r="A69" s="29" t="s">
        <v>156</v>
      </c>
      <c r="B69" s="30" t="s">
        <v>41</v>
      </c>
      <c r="C69" s="30">
        <v>20</v>
      </c>
      <c r="D69" s="30" t="s">
        <v>39</v>
      </c>
      <c r="E69" s="31" t="s">
        <v>157</v>
      </c>
      <c r="F69" s="25">
        <f>SUM(F70:F72)</f>
        <v>12441240285</v>
      </c>
      <c r="G69" s="25">
        <f t="shared" ref="G69:K69" si="87">SUM(G70:G72)</f>
        <v>0</v>
      </c>
      <c r="H69" s="25">
        <f t="shared" si="87"/>
        <v>0</v>
      </c>
      <c r="I69" s="25">
        <f t="shared" si="87"/>
        <v>0</v>
      </c>
      <c r="J69" s="25">
        <f t="shared" si="87"/>
        <v>0</v>
      </c>
      <c r="K69" s="25">
        <f t="shared" si="87"/>
        <v>0</v>
      </c>
      <c r="L69" s="25">
        <f t="shared" si="1"/>
        <v>0</v>
      </c>
      <c r="M69" s="25">
        <f>SUM(M70:M72)</f>
        <v>12441240285</v>
      </c>
      <c r="N69" s="33">
        <f t="shared" si="2"/>
        <v>1.5000504247278683E-3</v>
      </c>
      <c r="O69" s="25">
        <f>SUM(O70:O72)</f>
        <v>0</v>
      </c>
      <c r="P69" s="25">
        <f t="shared" ref="P69:X69" si="88">SUM(P70:P72)</f>
        <v>12425172480</v>
      </c>
      <c r="Q69" s="25">
        <f t="shared" si="88"/>
        <v>16067805</v>
      </c>
      <c r="R69" s="25">
        <f t="shared" si="88"/>
        <v>11321843079.879999</v>
      </c>
      <c r="S69" s="25">
        <f t="shared" si="88"/>
        <v>1119397205.1199999</v>
      </c>
      <c r="T69" s="25">
        <f t="shared" si="88"/>
        <v>1103329400.1199999</v>
      </c>
      <c r="U69" s="25">
        <f t="shared" si="88"/>
        <v>1828624326.49</v>
      </c>
      <c r="V69" s="25">
        <f t="shared" si="88"/>
        <v>9493218753.3899994</v>
      </c>
      <c r="W69" s="25">
        <f t="shared" si="88"/>
        <v>1677601426.49</v>
      </c>
      <c r="X69" s="25">
        <f t="shared" si="88"/>
        <v>151022900</v>
      </c>
      <c r="Y69" s="34">
        <f t="shared" si="4"/>
        <v>0.91002527244252152</v>
      </c>
      <c r="Z69" s="34">
        <f t="shared" si="5"/>
        <v>0.14698087044381847</v>
      </c>
      <c r="AA69" s="34">
        <f t="shared" si="6"/>
        <v>0.13484197620655472</v>
      </c>
      <c r="AB69" s="34">
        <f t="shared" si="48"/>
        <v>0.1615129545241305</v>
      </c>
      <c r="AC69" s="35">
        <f t="shared" si="52"/>
        <v>0.91741174072102349</v>
      </c>
    </row>
    <row r="70" spans="1:29" ht="42" customHeight="1" x14ac:dyDescent="0.25">
      <c r="A70" s="36" t="s">
        <v>158</v>
      </c>
      <c r="B70" s="37" t="s">
        <v>41</v>
      </c>
      <c r="C70" s="37">
        <v>20</v>
      </c>
      <c r="D70" s="37" t="s">
        <v>39</v>
      </c>
      <c r="E70" s="38" t="s">
        <v>159</v>
      </c>
      <c r="F70" s="39">
        <v>2013024445</v>
      </c>
      <c r="G70" s="39">
        <v>0</v>
      </c>
      <c r="H70" s="39">
        <v>0</v>
      </c>
      <c r="I70" s="39">
        <v>0</v>
      </c>
      <c r="J70" s="39">
        <v>0</v>
      </c>
      <c r="K70" s="39">
        <v>0</v>
      </c>
      <c r="L70" s="39">
        <f t="shared" si="1"/>
        <v>0</v>
      </c>
      <c r="M70" s="40">
        <f t="shared" ref="M70:M72" si="89">+F70+L70</f>
        <v>2013024445</v>
      </c>
      <c r="N70" s="41">
        <f t="shared" si="2"/>
        <v>2.4271198888028156E-4</v>
      </c>
      <c r="O70" s="39">
        <v>0</v>
      </c>
      <c r="P70" s="39">
        <v>1999065445</v>
      </c>
      <c r="Q70" s="39">
        <f>M70-P70</f>
        <v>13959000</v>
      </c>
      <c r="R70" s="39">
        <v>1886729464</v>
      </c>
      <c r="S70" s="39">
        <f>+M70-R70</f>
        <v>126294981</v>
      </c>
      <c r="T70" s="39">
        <f>P70-R70</f>
        <v>112335981</v>
      </c>
      <c r="U70" s="39">
        <v>151022900</v>
      </c>
      <c r="V70" s="39">
        <f>+R70-U70</f>
        <v>1735706564</v>
      </c>
      <c r="W70" s="39">
        <v>0</v>
      </c>
      <c r="X70" s="42">
        <f>+U70-W70</f>
        <v>151022900</v>
      </c>
      <c r="Y70" s="43">
        <f t="shared" si="4"/>
        <v>0.93726107931093705</v>
      </c>
      <c r="Z70" s="43">
        <f t="shared" si="5"/>
        <v>7.5022884284944691E-2</v>
      </c>
      <c r="AA70" s="43">
        <f t="shared" si="6"/>
        <v>0</v>
      </c>
      <c r="AB70" s="43">
        <f t="shared" si="48"/>
        <v>8.0044809222314661E-2</v>
      </c>
      <c r="AC70" s="44">
        <f t="shared" si="52"/>
        <v>0</v>
      </c>
    </row>
    <row r="71" spans="1:29" ht="42" customHeight="1" x14ac:dyDescent="0.25">
      <c r="A71" s="36" t="s">
        <v>160</v>
      </c>
      <c r="B71" s="37" t="s">
        <v>41</v>
      </c>
      <c r="C71" s="37">
        <v>20</v>
      </c>
      <c r="D71" s="37" t="s">
        <v>39</v>
      </c>
      <c r="E71" s="38" t="s">
        <v>161</v>
      </c>
      <c r="F71" s="39">
        <v>10418914576</v>
      </c>
      <c r="G71" s="39">
        <v>0</v>
      </c>
      <c r="H71" s="39">
        <v>0</v>
      </c>
      <c r="I71" s="39">
        <v>0</v>
      </c>
      <c r="J71" s="39">
        <v>0</v>
      </c>
      <c r="K71" s="39">
        <v>0</v>
      </c>
      <c r="L71" s="39">
        <f t="shared" si="1"/>
        <v>0</v>
      </c>
      <c r="M71" s="40">
        <f t="shared" si="89"/>
        <v>10418914576</v>
      </c>
      <c r="N71" s="41">
        <f t="shared" si="2"/>
        <v>1.256216974908477E-3</v>
      </c>
      <c r="O71" s="39">
        <v>0</v>
      </c>
      <c r="P71" s="39">
        <v>10418914576</v>
      </c>
      <c r="Q71" s="39">
        <f>M71-P71</f>
        <v>0</v>
      </c>
      <c r="R71" s="39">
        <v>9432963564</v>
      </c>
      <c r="S71" s="39">
        <f>+M71-R71</f>
        <v>985951012</v>
      </c>
      <c r="T71" s="39">
        <f>P71-R71</f>
        <v>985951012</v>
      </c>
      <c r="U71" s="39">
        <v>1677229344.52</v>
      </c>
      <c r="V71" s="39">
        <f>+R71-U71</f>
        <v>7755734219.4799995</v>
      </c>
      <c r="W71" s="39">
        <v>1677229344.52</v>
      </c>
      <c r="X71" s="42">
        <f>+U71-W71</f>
        <v>0</v>
      </c>
      <c r="Y71" s="43">
        <f t="shared" si="4"/>
        <v>0.90536912412439385</v>
      </c>
      <c r="Z71" s="43">
        <f t="shared" si="5"/>
        <v>0.16097927785908742</v>
      </c>
      <c r="AA71" s="43">
        <f t="shared" si="6"/>
        <v>0.16097927785908742</v>
      </c>
      <c r="AB71" s="43">
        <f t="shared" si="48"/>
        <v>0.17780513336455414</v>
      </c>
      <c r="AC71" s="44">
        <f t="shared" si="52"/>
        <v>1</v>
      </c>
    </row>
    <row r="72" spans="1:29" ht="42" customHeight="1" x14ac:dyDescent="0.25">
      <c r="A72" s="36" t="s">
        <v>162</v>
      </c>
      <c r="B72" s="37" t="s">
        <v>41</v>
      </c>
      <c r="C72" s="37">
        <v>20</v>
      </c>
      <c r="D72" s="37" t="s">
        <v>39</v>
      </c>
      <c r="E72" s="38" t="s">
        <v>163</v>
      </c>
      <c r="F72" s="39">
        <v>9301264</v>
      </c>
      <c r="G72" s="39">
        <v>0</v>
      </c>
      <c r="H72" s="39">
        <v>0</v>
      </c>
      <c r="I72" s="39">
        <v>0</v>
      </c>
      <c r="J72" s="39">
        <v>0</v>
      </c>
      <c r="K72" s="39">
        <v>0</v>
      </c>
      <c r="L72" s="39">
        <f t="shared" si="1"/>
        <v>0</v>
      </c>
      <c r="M72" s="40">
        <f t="shared" si="89"/>
        <v>9301264</v>
      </c>
      <c r="N72" s="45">
        <f t="shared" si="2"/>
        <v>1.1214609391097402E-6</v>
      </c>
      <c r="O72" s="39">
        <v>0</v>
      </c>
      <c r="P72" s="39">
        <v>7192459</v>
      </c>
      <c r="Q72" s="39">
        <f>M72-P72</f>
        <v>2108805</v>
      </c>
      <c r="R72" s="39">
        <v>2150051.88</v>
      </c>
      <c r="S72" s="39">
        <f>+M72-R72</f>
        <v>7151212.1200000001</v>
      </c>
      <c r="T72" s="39">
        <f>P72-R72</f>
        <v>5042407.12</v>
      </c>
      <c r="U72" s="39">
        <v>372081.97</v>
      </c>
      <c r="V72" s="39">
        <f>+R72-U72</f>
        <v>1777969.91</v>
      </c>
      <c r="W72" s="39">
        <v>372081.97</v>
      </c>
      <c r="X72" s="42">
        <f>+U72-W72</f>
        <v>0</v>
      </c>
      <c r="Y72" s="43">
        <f t="shared" si="4"/>
        <v>0.23115695673190223</v>
      </c>
      <c r="Z72" s="43">
        <f t="shared" si="5"/>
        <v>4.0003376960378714E-2</v>
      </c>
      <c r="AA72" s="43">
        <f t="shared" si="6"/>
        <v>4.0003376960378714E-2</v>
      </c>
      <c r="AB72" s="43">
        <f t="shared" si="48"/>
        <v>0.17305720548473463</v>
      </c>
      <c r="AC72" s="44">
        <f t="shared" si="52"/>
        <v>1</v>
      </c>
    </row>
    <row r="73" spans="1:29" ht="56.25" customHeight="1" x14ac:dyDescent="0.25">
      <c r="A73" s="29" t="s">
        <v>164</v>
      </c>
      <c r="B73" s="30" t="s">
        <v>41</v>
      </c>
      <c r="C73" s="30">
        <v>20</v>
      </c>
      <c r="D73" s="30" t="s">
        <v>39</v>
      </c>
      <c r="E73" s="31" t="s">
        <v>165</v>
      </c>
      <c r="F73" s="25">
        <f t="shared" ref="F73:X73" si="90">SUM(F74:F79)</f>
        <v>7754408153</v>
      </c>
      <c r="G73" s="25">
        <f t="shared" si="90"/>
        <v>0</v>
      </c>
      <c r="H73" s="25">
        <f t="shared" si="90"/>
        <v>0</v>
      </c>
      <c r="I73" s="25">
        <f t="shared" si="90"/>
        <v>0</v>
      </c>
      <c r="J73" s="25">
        <f t="shared" si="90"/>
        <v>0</v>
      </c>
      <c r="K73" s="25">
        <f t="shared" si="90"/>
        <v>0</v>
      </c>
      <c r="L73" s="25">
        <f t="shared" si="1"/>
        <v>0</v>
      </c>
      <c r="M73" s="25">
        <f t="shared" si="90"/>
        <v>7754408153</v>
      </c>
      <c r="N73" s="33">
        <f t="shared" ref="N73:N136" si="91">M73/$M$322</f>
        <v>9.3495527591772531E-4</v>
      </c>
      <c r="O73" s="25">
        <f t="shared" si="90"/>
        <v>0</v>
      </c>
      <c r="P73" s="25">
        <f t="shared" si="90"/>
        <v>3588704429</v>
      </c>
      <c r="Q73" s="25">
        <f t="shared" si="90"/>
        <v>4165703724</v>
      </c>
      <c r="R73" s="25">
        <f t="shared" si="90"/>
        <v>2981465856.3899999</v>
      </c>
      <c r="S73" s="25">
        <f t="shared" si="90"/>
        <v>4772942296.6099997</v>
      </c>
      <c r="T73" s="25">
        <f t="shared" si="90"/>
        <v>607238572.60999978</v>
      </c>
      <c r="U73" s="25">
        <f t="shared" si="90"/>
        <v>642643080.03999996</v>
      </c>
      <c r="V73" s="25">
        <f t="shared" si="90"/>
        <v>2338822776.3500004</v>
      </c>
      <c r="W73" s="25">
        <f t="shared" si="90"/>
        <v>629006313.03999996</v>
      </c>
      <c r="X73" s="25">
        <f t="shared" si="90"/>
        <v>13636767</v>
      </c>
      <c r="Y73" s="34">
        <f t="shared" si="4"/>
        <v>0.38448657815832665</v>
      </c>
      <c r="Z73" s="34">
        <f t="shared" si="5"/>
        <v>8.2874549206102377E-2</v>
      </c>
      <c r="AA73" s="34">
        <f t="shared" si="6"/>
        <v>8.1115966638492201E-2</v>
      </c>
      <c r="AB73" s="34">
        <f t="shared" si="48"/>
        <v>0.21554601360356382</v>
      </c>
      <c r="AC73" s="35">
        <f t="shared" si="52"/>
        <v>0.97878018541932921</v>
      </c>
    </row>
    <row r="74" spans="1:29" ht="42" customHeight="1" x14ac:dyDescent="0.25">
      <c r="A74" s="36" t="s">
        <v>166</v>
      </c>
      <c r="B74" s="37" t="s">
        <v>41</v>
      </c>
      <c r="C74" s="37">
        <v>20</v>
      </c>
      <c r="D74" s="37" t="s">
        <v>39</v>
      </c>
      <c r="E74" s="38" t="s">
        <v>167</v>
      </c>
      <c r="F74" s="39">
        <v>1720717600</v>
      </c>
      <c r="G74" s="39">
        <v>0</v>
      </c>
      <c r="H74" s="39">
        <v>0</v>
      </c>
      <c r="I74" s="39">
        <v>0</v>
      </c>
      <c r="J74" s="39">
        <v>0</v>
      </c>
      <c r="K74" s="39">
        <v>0</v>
      </c>
      <c r="L74" s="39">
        <f t="shared" ref="L74:L137" si="92">+G74-H74-I74+J74-K74</f>
        <v>0</v>
      </c>
      <c r="M74" s="40">
        <f t="shared" ref="M74:M79" si="93">+F74+L74</f>
        <v>1720717600</v>
      </c>
      <c r="N74" s="41">
        <f t="shared" si="91"/>
        <v>2.0746831566533948E-4</v>
      </c>
      <c r="O74" s="39">
        <v>0</v>
      </c>
      <c r="P74" s="39">
        <v>465583000</v>
      </c>
      <c r="Q74" s="39">
        <f t="shared" ref="Q74:Q79" si="94">M74-P74</f>
        <v>1255134600</v>
      </c>
      <c r="R74" s="39">
        <v>362168212.91000003</v>
      </c>
      <c r="S74" s="39">
        <f t="shared" ref="S74:S79" si="95">+M74-R74</f>
        <v>1358549387.0899999</v>
      </c>
      <c r="T74" s="39">
        <f t="shared" ref="T74:T79" si="96">P74-R74</f>
        <v>103414787.08999997</v>
      </c>
      <c r="U74" s="39">
        <v>127350000</v>
      </c>
      <c r="V74" s="39">
        <f t="shared" ref="V74:V79" si="97">+R74-U74</f>
        <v>234818212.91000003</v>
      </c>
      <c r="W74" s="39">
        <v>127200000</v>
      </c>
      <c r="X74" s="42">
        <f t="shared" ref="X74:X79" si="98">+U74-W74</f>
        <v>150000</v>
      </c>
      <c r="Y74" s="43">
        <f t="shared" ref="Y74:Y137" si="99">+R74/M74</f>
        <v>0.21047510231196567</v>
      </c>
      <c r="Z74" s="43">
        <f t="shared" ref="Z74:Z137" si="100">+U74/M74</f>
        <v>7.4009820089014022E-2</v>
      </c>
      <c r="AA74" s="43">
        <f t="shared" ref="AA74:AA137" si="101">+W74/M74</f>
        <v>7.3922647156046989E-2</v>
      </c>
      <c r="AB74" s="43">
        <f t="shared" si="48"/>
        <v>0.35163218488102621</v>
      </c>
      <c r="AC74" s="44">
        <f t="shared" si="52"/>
        <v>0.99882214369846878</v>
      </c>
    </row>
    <row r="75" spans="1:29" ht="72.75" customHeight="1" x14ac:dyDescent="0.25">
      <c r="A75" s="36" t="s">
        <v>168</v>
      </c>
      <c r="B75" s="37" t="s">
        <v>41</v>
      </c>
      <c r="C75" s="37">
        <v>20</v>
      </c>
      <c r="D75" s="37" t="s">
        <v>39</v>
      </c>
      <c r="E75" s="38" t="s">
        <v>169</v>
      </c>
      <c r="F75" s="39">
        <v>3542083927</v>
      </c>
      <c r="G75" s="39">
        <v>0</v>
      </c>
      <c r="H75" s="39">
        <v>0</v>
      </c>
      <c r="I75" s="39">
        <v>0</v>
      </c>
      <c r="J75" s="39">
        <v>0</v>
      </c>
      <c r="K75" s="39">
        <v>0</v>
      </c>
      <c r="L75" s="39">
        <f t="shared" si="92"/>
        <v>0</v>
      </c>
      <c r="M75" s="40">
        <f t="shared" si="93"/>
        <v>3542083927</v>
      </c>
      <c r="N75" s="41">
        <f t="shared" si="91"/>
        <v>4.2707192992037812E-4</v>
      </c>
      <c r="O75" s="39">
        <v>0</v>
      </c>
      <c r="P75" s="39">
        <v>1062358233</v>
      </c>
      <c r="Q75" s="39">
        <f t="shared" si="94"/>
        <v>2479725694</v>
      </c>
      <c r="R75" s="39">
        <v>1018956497.11</v>
      </c>
      <c r="S75" s="39">
        <f t="shared" si="95"/>
        <v>2523127429.8899999</v>
      </c>
      <c r="T75" s="39">
        <f t="shared" si="96"/>
        <v>43401735.889999986</v>
      </c>
      <c r="U75" s="39">
        <v>345056600</v>
      </c>
      <c r="V75" s="39">
        <f t="shared" si="97"/>
        <v>673899897.11000001</v>
      </c>
      <c r="W75" s="39">
        <v>333650000</v>
      </c>
      <c r="X75" s="42">
        <f t="shared" si="98"/>
        <v>11406600</v>
      </c>
      <c r="Y75" s="43">
        <f t="shared" si="99"/>
        <v>0.2876714719667906</v>
      </c>
      <c r="Z75" s="43">
        <f t="shared" si="100"/>
        <v>9.7416268815586418E-2</v>
      </c>
      <c r="AA75" s="43">
        <f t="shared" si="101"/>
        <v>9.4195961156286853E-2</v>
      </c>
      <c r="AB75" s="43">
        <f t="shared" si="48"/>
        <v>0.33863722443368444</v>
      </c>
      <c r="AC75" s="44">
        <f t="shared" si="52"/>
        <v>0.96694281459911213</v>
      </c>
    </row>
    <row r="76" spans="1:29" ht="72.75" customHeight="1" x14ac:dyDescent="0.25">
      <c r="A76" s="36" t="s">
        <v>170</v>
      </c>
      <c r="B76" s="37" t="s">
        <v>41</v>
      </c>
      <c r="C76" s="37">
        <v>20</v>
      </c>
      <c r="D76" s="37" t="s">
        <v>39</v>
      </c>
      <c r="E76" s="38" t="s">
        <v>171</v>
      </c>
      <c r="F76" s="39">
        <v>95273523</v>
      </c>
      <c r="G76" s="39">
        <v>0</v>
      </c>
      <c r="H76" s="39">
        <v>0</v>
      </c>
      <c r="I76" s="39">
        <v>0</v>
      </c>
      <c r="J76" s="39">
        <v>0</v>
      </c>
      <c r="K76" s="39">
        <v>0</v>
      </c>
      <c r="L76" s="39">
        <f t="shared" si="92"/>
        <v>0</v>
      </c>
      <c r="M76" s="40">
        <f t="shared" si="93"/>
        <v>95273523</v>
      </c>
      <c r="N76" s="46">
        <f t="shared" si="91"/>
        <v>1.1487205886842199E-5</v>
      </c>
      <c r="O76" s="39">
        <v>0</v>
      </c>
      <c r="P76" s="39">
        <v>76735943</v>
      </c>
      <c r="Q76" s="39">
        <f t="shared" si="94"/>
        <v>18537580</v>
      </c>
      <c r="R76" s="39">
        <v>415824</v>
      </c>
      <c r="S76" s="39">
        <f t="shared" si="95"/>
        <v>94857699</v>
      </c>
      <c r="T76" s="39">
        <f t="shared" si="96"/>
        <v>76320119</v>
      </c>
      <c r="U76" s="39">
        <v>415824</v>
      </c>
      <c r="V76" s="39">
        <f t="shared" si="97"/>
        <v>0</v>
      </c>
      <c r="W76" s="39">
        <v>415824</v>
      </c>
      <c r="X76" s="42">
        <f t="shared" si="98"/>
        <v>0</v>
      </c>
      <c r="Y76" s="43">
        <f t="shared" si="99"/>
        <v>4.3645284325215935E-3</v>
      </c>
      <c r="Z76" s="43">
        <f t="shared" si="100"/>
        <v>4.3645284325215935E-3</v>
      </c>
      <c r="AA76" s="43">
        <f t="shared" si="101"/>
        <v>4.3645284325215935E-3</v>
      </c>
      <c r="AB76" s="43">
        <f t="shared" si="48"/>
        <v>1</v>
      </c>
      <c r="AC76" s="44">
        <f t="shared" si="52"/>
        <v>1</v>
      </c>
    </row>
    <row r="77" spans="1:29" ht="42" customHeight="1" x14ac:dyDescent="0.25">
      <c r="A77" s="36" t="s">
        <v>172</v>
      </c>
      <c r="B77" s="37" t="s">
        <v>41</v>
      </c>
      <c r="C77" s="37">
        <v>20</v>
      </c>
      <c r="D77" s="37" t="s">
        <v>39</v>
      </c>
      <c r="E77" s="38" t="s">
        <v>173</v>
      </c>
      <c r="F77" s="39">
        <v>1714116885</v>
      </c>
      <c r="G77" s="39">
        <v>0</v>
      </c>
      <c r="H77" s="39">
        <v>0</v>
      </c>
      <c r="I77" s="39">
        <v>0</v>
      </c>
      <c r="J77" s="39">
        <v>0</v>
      </c>
      <c r="K77" s="39">
        <v>0</v>
      </c>
      <c r="L77" s="39">
        <f t="shared" si="92"/>
        <v>0</v>
      </c>
      <c r="M77" s="40">
        <f t="shared" si="93"/>
        <v>1714116885</v>
      </c>
      <c r="N77" s="41">
        <f t="shared" si="91"/>
        <v>2.066724621079417E-4</v>
      </c>
      <c r="O77" s="39">
        <v>0</v>
      </c>
      <c r="P77" s="39">
        <v>1313239320</v>
      </c>
      <c r="Q77" s="39">
        <f t="shared" si="94"/>
        <v>400877565</v>
      </c>
      <c r="R77" s="39">
        <v>984167720.82000005</v>
      </c>
      <c r="S77" s="39">
        <f t="shared" si="95"/>
        <v>729949164.17999995</v>
      </c>
      <c r="T77" s="39">
        <f t="shared" si="96"/>
        <v>329071599.17999995</v>
      </c>
      <c r="U77" s="39">
        <v>147132754.03999999</v>
      </c>
      <c r="V77" s="39">
        <f t="shared" si="97"/>
        <v>837034966.78000009</v>
      </c>
      <c r="W77" s="39">
        <v>146552587.03999999</v>
      </c>
      <c r="X77" s="42">
        <f t="shared" si="98"/>
        <v>580167</v>
      </c>
      <c r="Y77" s="43">
        <f t="shared" si="99"/>
        <v>0.5741543820216205</v>
      </c>
      <c r="Z77" s="43">
        <f t="shared" si="100"/>
        <v>8.5835893297323176E-2</v>
      </c>
      <c r="AA77" s="43">
        <f t="shared" si="101"/>
        <v>8.549742921411102E-2</v>
      </c>
      <c r="AB77" s="43">
        <f t="shared" si="48"/>
        <v>0.14949967462599795</v>
      </c>
      <c r="AC77" s="44">
        <f t="shared" si="52"/>
        <v>0.99605684673147443</v>
      </c>
    </row>
    <row r="78" spans="1:29" ht="66" customHeight="1" x14ac:dyDescent="0.25">
      <c r="A78" s="36" t="s">
        <v>174</v>
      </c>
      <c r="B78" s="37" t="s">
        <v>41</v>
      </c>
      <c r="C78" s="37">
        <v>20</v>
      </c>
      <c r="D78" s="37" t="s">
        <v>39</v>
      </c>
      <c r="E78" s="38" t="s">
        <v>175</v>
      </c>
      <c r="F78" s="39">
        <v>297120942</v>
      </c>
      <c r="G78" s="39">
        <v>0</v>
      </c>
      <c r="H78" s="39">
        <v>0</v>
      </c>
      <c r="I78" s="39">
        <v>0</v>
      </c>
      <c r="J78" s="39">
        <v>0</v>
      </c>
      <c r="K78" s="39">
        <v>0</v>
      </c>
      <c r="L78" s="39">
        <f t="shared" si="92"/>
        <v>0</v>
      </c>
      <c r="M78" s="40">
        <f t="shared" si="93"/>
        <v>297120942</v>
      </c>
      <c r="N78" s="46">
        <f t="shared" si="91"/>
        <v>3.582411279203457E-5</v>
      </c>
      <c r="O78" s="39">
        <v>0</v>
      </c>
      <c r="P78" s="39">
        <v>290172657</v>
      </c>
      <c r="Q78" s="39">
        <f t="shared" si="94"/>
        <v>6948285</v>
      </c>
      <c r="R78" s="39">
        <v>235160862.94999999</v>
      </c>
      <c r="S78" s="39">
        <f t="shared" si="95"/>
        <v>61960079.050000012</v>
      </c>
      <c r="T78" s="39">
        <f t="shared" si="96"/>
        <v>55011794.050000012</v>
      </c>
      <c r="U78" s="39">
        <v>21187902</v>
      </c>
      <c r="V78" s="39">
        <f t="shared" si="97"/>
        <v>213972960.94999999</v>
      </c>
      <c r="W78" s="39">
        <v>21187902</v>
      </c>
      <c r="X78" s="42">
        <f t="shared" si="98"/>
        <v>0</v>
      </c>
      <c r="Y78" s="43">
        <f t="shared" si="99"/>
        <v>0.79146512314840467</v>
      </c>
      <c r="Z78" s="43">
        <f t="shared" si="100"/>
        <v>7.1310698792816832E-2</v>
      </c>
      <c r="AA78" s="43">
        <f t="shared" si="101"/>
        <v>7.1310698792816832E-2</v>
      </c>
      <c r="AB78" s="43">
        <f t="shared" si="48"/>
        <v>9.0099609833907537E-2</v>
      </c>
      <c r="AC78" s="44">
        <f t="shared" si="52"/>
        <v>1</v>
      </c>
    </row>
    <row r="79" spans="1:29" ht="82.5" customHeight="1" x14ac:dyDescent="0.25">
      <c r="A79" s="36" t="s">
        <v>176</v>
      </c>
      <c r="B79" s="37" t="s">
        <v>41</v>
      </c>
      <c r="C79" s="37">
        <v>20</v>
      </c>
      <c r="D79" s="37" t="s">
        <v>39</v>
      </c>
      <c r="E79" s="38" t="s">
        <v>177</v>
      </c>
      <c r="F79" s="39">
        <v>385095276</v>
      </c>
      <c r="G79" s="39">
        <v>0</v>
      </c>
      <c r="H79" s="39">
        <v>0</v>
      </c>
      <c r="I79" s="39">
        <v>0</v>
      </c>
      <c r="J79" s="39">
        <v>0</v>
      </c>
      <c r="K79" s="39">
        <v>0</v>
      </c>
      <c r="L79" s="39">
        <f t="shared" si="92"/>
        <v>0</v>
      </c>
      <c r="M79" s="40">
        <f t="shared" si="93"/>
        <v>385095276</v>
      </c>
      <c r="N79" s="46">
        <f t="shared" si="91"/>
        <v>4.6431249545189183E-5</v>
      </c>
      <c r="O79" s="39">
        <v>0</v>
      </c>
      <c r="P79" s="39">
        <v>380615276</v>
      </c>
      <c r="Q79" s="39">
        <f t="shared" si="94"/>
        <v>4480000</v>
      </c>
      <c r="R79" s="39">
        <v>380596738.60000002</v>
      </c>
      <c r="S79" s="39">
        <f t="shared" si="95"/>
        <v>4498537.3999999762</v>
      </c>
      <c r="T79" s="39">
        <f t="shared" si="96"/>
        <v>18537.399999976158</v>
      </c>
      <c r="U79" s="39">
        <v>1500000</v>
      </c>
      <c r="V79" s="39">
        <f t="shared" si="97"/>
        <v>379096738.60000002</v>
      </c>
      <c r="W79" s="39">
        <v>0</v>
      </c>
      <c r="X79" s="42">
        <f t="shared" si="98"/>
        <v>1500000</v>
      </c>
      <c r="Y79" s="43">
        <f t="shared" si="99"/>
        <v>0.98831837812520973</v>
      </c>
      <c r="Z79" s="43">
        <f t="shared" si="100"/>
        <v>3.8951399653108184E-3</v>
      </c>
      <c r="AA79" s="43">
        <f t="shared" si="101"/>
        <v>0</v>
      </c>
      <c r="AB79" s="43">
        <f t="shared" si="48"/>
        <v>3.9411793320080751E-3</v>
      </c>
      <c r="AC79" s="44">
        <f t="shared" si="52"/>
        <v>0</v>
      </c>
    </row>
    <row r="80" spans="1:29" ht="42" customHeight="1" x14ac:dyDescent="0.25">
      <c r="A80" s="29" t="s">
        <v>178</v>
      </c>
      <c r="B80" s="30" t="s">
        <v>41</v>
      </c>
      <c r="C80" s="30">
        <v>20</v>
      </c>
      <c r="D80" s="30" t="s">
        <v>39</v>
      </c>
      <c r="E80" s="31" t="s">
        <v>179</v>
      </c>
      <c r="F80" s="25">
        <f>SUM(F81:F85)</f>
        <v>848832800</v>
      </c>
      <c r="G80" s="25">
        <f t="shared" ref="G80:X80" si="102">SUM(G81:G85)</f>
        <v>0</v>
      </c>
      <c r="H80" s="25">
        <f t="shared" si="102"/>
        <v>0</v>
      </c>
      <c r="I80" s="25">
        <f t="shared" si="102"/>
        <v>0</v>
      </c>
      <c r="J80" s="25">
        <f t="shared" si="102"/>
        <v>0</v>
      </c>
      <c r="K80" s="25">
        <f t="shared" si="102"/>
        <v>0</v>
      </c>
      <c r="L80" s="25">
        <f t="shared" si="92"/>
        <v>0</v>
      </c>
      <c r="M80" s="25">
        <f>SUM(M81:M85)</f>
        <v>848832800</v>
      </c>
      <c r="N80" s="33">
        <f t="shared" si="91"/>
        <v>1.0234445867090217E-4</v>
      </c>
      <c r="O80" s="25">
        <f t="shared" si="102"/>
        <v>0</v>
      </c>
      <c r="P80" s="25">
        <f t="shared" si="102"/>
        <v>848832800</v>
      </c>
      <c r="Q80" s="25">
        <f t="shared" si="102"/>
        <v>0</v>
      </c>
      <c r="R80" s="25">
        <f t="shared" si="102"/>
        <v>539002140</v>
      </c>
      <c r="S80" s="25">
        <f t="shared" si="102"/>
        <v>309830660</v>
      </c>
      <c r="T80" s="25">
        <f t="shared" si="102"/>
        <v>309830660</v>
      </c>
      <c r="U80" s="25">
        <f t="shared" si="102"/>
        <v>5850596</v>
      </c>
      <c r="V80" s="25">
        <f t="shared" si="102"/>
        <v>533151544</v>
      </c>
      <c r="W80" s="25">
        <f t="shared" si="102"/>
        <v>5850596</v>
      </c>
      <c r="X80" s="25">
        <f t="shared" si="102"/>
        <v>0</v>
      </c>
      <c r="Y80" s="65">
        <f t="shared" si="99"/>
        <v>0.63499212094537349</v>
      </c>
      <c r="Z80" s="34">
        <f t="shared" si="100"/>
        <v>6.8925187622344468E-3</v>
      </c>
      <c r="AA80" s="34">
        <f t="shared" si="101"/>
        <v>6.8925187622344468E-3</v>
      </c>
      <c r="AB80" s="34">
        <f t="shared" si="48"/>
        <v>1.0854494937626778E-2</v>
      </c>
      <c r="AC80" s="35">
        <f t="shared" si="52"/>
        <v>1</v>
      </c>
    </row>
    <row r="81" spans="1:29" ht="42" customHeight="1" x14ac:dyDescent="0.25">
      <c r="A81" s="36" t="s">
        <v>180</v>
      </c>
      <c r="B81" s="37" t="s">
        <v>41</v>
      </c>
      <c r="C81" s="37">
        <v>20</v>
      </c>
      <c r="D81" s="37" t="s">
        <v>39</v>
      </c>
      <c r="E81" s="38" t="s">
        <v>181</v>
      </c>
      <c r="F81" s="39">
        <v>284080000</v>
      </c>
      <c r="G81" s="39">
        <v>0</v>
      </c>
      <c r="H81" s="39">
        <v>0</v>
      </c>
      <c r="I81" s="39">
        <v>0</v>
      </c>
      <c r="J81" s="39">
        <v>0</v>
      </c>
      <c r="K81" s="39">
        <v>0</v>
      </c>
      <c r="L81" s="39">
        <f t="shared" si="92"/>
        <v>0</v>
      </c>
      <c r="M81" s="40">
        <f t="shared" ref="M81:M85" si="103">+F81+L81</f>
        <v>284080000</v>
      </c>
      <c r="N81" s="46">
        <f t="shared" si="91"/>
        <v>3.4251755845473797E-5</v>
      </c>
      <c r="O81" s="39">
        <v>0</v>
      </c>
      <c r="P81" s="39">
        <v>284080000</v>
      </c>
      <c r="Q81" s="39">
        <f t="shared" ref="Q81:Q86" si="104">M81-P81</f>
        <v>0</v>
      </c>
      <c r="R81" s="39">
        <v>178080000</v>
      </c>
      <c r="S81" s="39">
        <f t="shared" ref="S81:S86" si="105">+M81-R81</f>
        <v>106000000</v>
      </c>
      <c r="T81" s="39">
        <f t="shared" ref="T81:T86" si="106">P81-R81</f>
        <v>106000000</v>
      </c>
      <c r="U81" s="39">
        <v>0</v>
      </c>
      <c r="V81" s="39">
        <f t="shared" ref="V81:V86" si="107">+R81-U81</f>
        <v>178080000</v>
      </c>
      <c r="W81" s="39">
        <v>0</v>
      </c>
      <c r="X81" s="42">
        <f t="shared" ref="X81:X86" si="108">+U81-W81</f>
        <v>0</v>
      </c>
      <c r="Y81" s="43">
        <f t="shared" si="99"/>
        <v>0.62686567164179108</v>
      </c>
      <c r="Z81" s="43">
        <f t="shared" si="100"/>
        <v>0</v>
      </c>
      <c r="AA81" s="43">
        <f t="shared" si="101"/>
        <v>0</v>
      </c>
      <c r="AB81" s="43">
        <f t="shared" si="48"/>
        <v>0</v>
      </c>
      <c r="AC81" s="44" t="s">
        <v>545</v>
      </c>
    </row>
    <row r="82" spans="1:29" ht="42" customHeight="1" x14ac:dyDescent="0.25">
      <c r="A82" s="36" t="s">
        <v>182</v>
      </c>
      <c r="B82" s="37" t="s">
        <v>41</v>
      </c>
      <c r="C82" s="37">
        <v>20</v>
      </c>
      <c r="D82" s="37" t="s">
        <v>39</v>
      </c>
      <c r="E82" s="38" t="s">
        <v>183</v>
      </c>
      <c r="F82" s="39">
        <v>17139140</v>
      </c>
      <c r="G82" s="39">
        <v>0</v>
      </c>
      <c r="H82" s="39">
        <v>0</v>
      </c>
      <c r="I82" s="39">
        <v>0</v>
      </c>
      <c r="J82" s="39">
        <v>0</v>
      </c>
      <c r="K82" s="39">
        <v>0</v>
      </c>
      <c r="L82" s="39">
        <f t="shared" si="92"/>
        <v>0</v>
      </c>
      <c r="M82" s="40">
        <f t="shared" si="103"/>
        <v>17139140</v>
      </c>
      <c r="N82" s="46">
        <f t="shared" si="91"/>
        <v>2.066480000990544E-6</v>
      </c>
      <c r="O82" s="39">
        <v>0</v>
      </c>
      <c r="P82" s="39">
        <v>17139140</v>
      </c>
      <c r="Q82" s="39">
        <f t="shared" si="104"/>
        <v>0</v>
      </c>
      <c r="R82" s="39">
        <v>17139140</v>
      </c>
      <c r="S82" s="39">
        <f t="shared" si="105"/>
        <v>0</v>
      </c>
      <c r="T82" s="39">
        <f t="shared" si="106"/>
        <v>0</v>
      </c>
      <c r="U82" s="39">
        <v>0</v>
      </c>
      <c r="V82" s="39">
        <f t="shared" si="107"/>
        <v>17139140</v>
      </c>
      <c r="W82" s="39">
        <v>0</v>
      </c>
      <c r="X82" s="42">
        <f t="shared" si="108"/>
        <v>0</v>
      </c>
      <c r="Y82" s="43">
        <f t="shared" si="99"/>
        <v>1</v>
      </c>
      <c r="Z82" s="43">
        <f t="shared" si="100"/>
        <v>0</v>
      </c>
      <c r="AA82" s="43">
        <f t="shared" si="101"/>
        <v>0</v>
      </c>
      <c r="AB82" s="43">
        <f t="shared" si="48"/>
        <v>0</v>
      </c>
      <c r="AC82" s="44" t="s">
        <v>545</v>
      </c>
    </row>
    <row r="83" spans="1:29" ht="68.25" customHeight="1" x14ac:dyDescent="0.25">
      <c r="A83" s="36" t="s">
        <v>184</v>
      </c>
      <c r="B83" s="37" t="s">
        <v>41</v>
      </c>
      <c r="C83" s="37">
        <v>20</v>
      </c>
      <c r="D83" s="37" t="s">
        <v>39</v>
      </c>
      <c r="E83" s="38" t="s">
        <v>185</v>
      </c>
      <c r="F83" s="39">
        <v>3936660</v>
      </c>
      <c r="G83" s="39">
        <v>0</v>
      </c>
      <c r="H83" s="39">
        <v>0</v>
      </c>
      <c r="I83" s="39">
        <v>0</v>
      </c>
      <c r="J83" s="39">
        <v>0</v>
      </c>
      <c r="K83" s="39">
        <v>0</v>
      </c>
      <c r="L83" s="39">
        <f t="shared" si="92"/>
        <v>0</v>
      </c>
      <c r="M83" s="40">
        <f t="shared" si="103"/>
        <v>3936660</v>
      </c>
      <c r="N83" s="46">
        <f t="shared" si="91"/>
        <v>4.7464628684399772E-7</v>
      </c>
      <c r="O83" s="39">
        <v>0</v>
      </c>
      <c r="P83" s="39">
        <v>3936660</v>
      </c>
      <c r="Q83" s="39">
        <f t="shared" si="104"/>
        <v>0</v>
      </c>
      <c r="R83" s="39">
        <v>106000</v>
      </c>
      <c r="S83" s="39">
        <f t="shared" si="105"/>
        <v>3830660</v>
      </c>
      <c r="T83" s="39">
        <f t="shared" si="106"/>
        <v>3830660</v>
      </c>
      <c r="U83" s="39">
        <v>106000</v>
      </c>
      <c r="V83" s="39">
        <f t="shared" si="107"/>
        <v>0</v>
      </c>
      <c r="W83" s="39">
        <v>106000</v>
      </c>
      <c r="X83" s="42">
        <f t="shared" si="108"/>
        <v>0</v>
      </c>
      <c r="Y83" s="43">
        <f t="shared" si="99"/>
        <v>2.6926379214867426E-2</v>
      </c>
      <c r="Z83" s="43">
        <f t="shared" si="100"/>
        <v>2.6926379214867426E-2</v>
      </c>
      <c r="AA83" s="43">
        <f>+W83/M83</f>
        <v>2.6926379214867426E-2</v>
      </c>
      <c r="AB83" s="43">
        <f t="shared" si="48"/>
        <v>1</v>
      </c>
      <c r="AC83" s="44">
        <f t="shared" si="52"/>
        <v>1</v>
      </c>
    </row>
    <row r="84" spans="1:29" ht="42" customHeight="1" x14ac:dyDescent="0.25">
      <c r="A84" s="36" t="s">
        <v>186</v>
      </c>
      <c r="B84" s="37" t="s">
        <v>41</v>
      </c>
      <c r="C84" s="37">
        <v>20</v>
      </c>
      <c r="D84" s="37" t="s">
        <v>39</v>
      </c>
      <c r="E84" s="38" t="s">
        <v>187</v>
      </c>
      <c r="F84" s="39">
        <v>389022350</v>
      </c>
      <c r="G84" s="39">
        <v>0</v>
      </c>
      <c r="H84" s="39">
        <v>0</v>
      </c>
      <c r="I84" s="39">
        <v>0</v>
      </c>
      <c r="J84" s="39">
        <v>0</v>
      </c>
      <c r="K84" s="39">
        <v>0</v>
      </c>
      <c r="L84" s="39">
        <f t="shared" si="92"/>
        <v>0</v>
      </c>
      <c r="M84" s="40">
        <f t="shared" si="103"/>
        <v>389022350</v>
      </c>
      <c r="N84" s="46">
        <f t="shared" si="91"/>
        <v>4.6904740040243777E-5</v>
      </c>
      <c r="O84" s="39">
        <v>0</v>
      </c>
      <c r="P84" s="39">
        <v>389022350</v>
      </c>
      <c r="Q84" s="39">
        <f t="shared" si="104"/>
        <v>0</v>
      </c>
      <c r="R84" s="39">
        <v>189022350</v>
      </c>
      <c r="S84" s="39">
        <f t="shared" si="105"/>
        <v>200000000</v>
      </c>
      <c r="T84" s="39">
        <f t="shared" si="106"/>
        <v>200000000</v>
      </c>
      <c r="U84" s="39">
        <v>0</v>
      </c>
      <c r="V84" s="39">
        <f t="shared" si="107"/>
        <v>189022350</v>
      </c>
      <c r="W84" s="39">
        <v>0</v>
      </c>
      <c r="X84" s="42">
        <f t="shared" si="108"/>
        <v>0</v>
      </c>
      <c r="Y84" s="43">
        <f t="shared" si="99"/>
        <v>0.48589072067453193</v>
      </c>
      <c r="Z84" s="43">
        <f t="shared" si="100"/>
        <v>0</v>
      </c>
      <c r="AA84" s="43">
        <f t="shared" si="101"/>
        <v>0</v>
      </c>
      <c r="AB84" s="43">
        <f t="shared" si="48"/>
        <v>0</v>
      </c>
      <c r="AC84" s="44" t="s">
        <v>545</v>
      </c>
    </row>
    <row r="85" spans="1:29" ht="42" customHeight="1" x14ac:dyDescent="0.25">
      <c r="A85" s="36" t="s">
        <v>188</v>
      </c>
      <c r="B85" s="37" t="s">
        <v>41</v>
      </c>
      <c r="C85" s="37">
        <v>20</v>
      </c>
      <c r="D85" s="37" t="s">
        <v>39</v>
      </c>
      <c r="E85" s="38" t="s">
        <v>189</v>
      </c>
      <c r="F85" s="39">
        <v>154654650</v>
      </c>
      <c r="G85" s="39">
        <v>0</v>
      </c>
      <c r="H85" s="39">
        <v>0</v>
      </c>
      <c r="I85" s="39">
        <v>0</v>
      </c>
      <c r="J85" s="39">
        <v>0</v>
      </c>
      <c r="K85" s="39">
        <v>0</v>
      </c>
      <c r="L85" s="39">
        <f t="shared" si="92"/>
        <v>0</v>
      </c>
      <c r="M85" s="40">
        <f t="shared" si="103"/>
        <v>154654650</v>
      </c>
      <c r="N85" s="46">
        <f t="shared" si="91"/>
        <v>1.8646836497350056E-5</v>
      </c>
      <c r="O85" s="39">
        <v>0</v>
      </c>
      <c r="P85" s="39">
        <v>154654650</v>
      </c>
      <c r="Q85" s="39">
        <f t="shared" si="104"/>
        <v>0</v>
      </c>
      <c r="R85" s="39">
        <v>154654650</v>
      </c>
      <c r="S85" s="39">
        <f t="shared" si="105"/>
        <v>0</v>
      </c>
      <c r="T85" s="39">
        <f t="shared" si="106"/>
        <v>0</v>
      </c>
      <c r="U85" s="39">
        <v>5744596</v>
      </c>
      <c r="V85" s="39">
        <f t="shared" si="107"/>
        <v>148910054</v>
      </c>
      <c r="W85" s="39">
        <v>5744596</v>
      </c>
      <c r="X85" s="42">
        <f t="shared" si="108"/>
        <v>0</v>
      </c>
      <c r="Y85" s="43">
        <f t="shared" si="99"/>
        <v>1</v>
      </c>
      <c r="Z85" s="43">
        <f t="shared" si="100"/>
        <v>3.7144670399499792E-2</v>
      </c>
      <c r="AA85" s="43">
        <f t="shared" si="101"/>
        <v>3.7144670399499792E-2</v>
      </c>
      <c r="AB85" s="43">
        <f t="shared" si="48"/>
        <v>3.7144670399499792E-2</v>
      </c>
      <c r="AC85" s="44">
        <f t="shared" ref="AC85:AC88" si="109">+W85/U85</f>
        <v>1</v>
      </c>
    </row>
    <row r="86" spans="1:29" ht="42" customHeight="1" x14ac:dyDescent="0.25">
      <c r="A86" s="29" t="s">
        <v>190</v>
      </c>
      <c r="B86" s="30" t="s">
        <v>41</v>
      </c>
      <c r="C86" s="30">
        <v>20</v>
      </c>
      <c r="D86" s="30" t="s">
        <v>39</v>
      </c>
      <c r="E86" s="31" t="s">
        <v>191</v>
      </c>
      <c r="F86" s="25">
        <v>24500000</v>
      </c>
      <c r="G86" s="25">
        <v>0</v>
      </c>
      <c r="H86" s="25">
        <v>0</v>
      </c>
      <c r="I86" s="25">
        <v>0</v>
      </c>
      <c r="J86" s="25">
        <v>0</v>
      </c>
      <c r="K86" s="25">
        <v>0</v>
      </c>
      <c r="L86" s="25">
        <f t="shared" si="92"/>
        <v>0</v>
      </c>
      <c r="M86" s="47">
        <f>+F86+L86</f>
        <v>24500000</v>
      </c>
      <c r="N86" s="63">
        <f t="shared" si="91"/>
        <v>2.953984857132174E-6</v>
      </c>
      <c r="O86" s="66">
        <f t="shared" ref="O86:X87" si="110">+O96</f>
        <v>0</v>
      </c>
      <c r="P86" s="66">
        <v>4000000</v>
      </c>
      <c r="Q86" s="25">
        <f t="shared" si="104"/>
        <v>20500000</v>
      </c>
      <c r="R86" s="66">
        <v>4000000</v>
      </c>
      <c r="S86" s="25">
        <f t="shared" si="105"/>
        <v>20500000</v>
      </c>
      <c r="T86" s="25">
        <f t="shared" si="106"/>
        <v>0</v>
      </c>
      <c r="U86" s="66">
        <v>4000000</v>
      </c>
      <c r="V86" s="25">
        <f t="shared" si="107"/>
        <v>0</v>
      </c>
      <c r="W86" s="66">
        <v>0</v>
      </c>
      <c r="X86" s="49">
        <f t="shared" si="108"/>
        <v>4000000</v>
      </c>
      <c r="Y86" s="34">
        <f t="shared" si="99"/>
        <v>0.16326530612244897</v>
      </c>
      <c r="Z86" s="34">
        <f t="shared" si="100"/>
        <v>0.16326530612244897</v>
      </c>
      <c r="AA86" s="34">
        <f t="shared" si="101"/>
        <v>0</v>
      </c>
      <c r="AB86" s="34">
        <f t="shared" si="48"/>
        <v>1</v>
      </c>
      <c r="AC86" s="35">
        <f t="shared" si="109"/>
        <v>0</v>
      </c>
    </row>
    <row r="87" spans="1:29" s="50" customFormat="1" ht="32.25" customHeight="1" x14ac:dyDescent="0.25">
      <c r="A87" s="285" t="s">
        <v>192</v>
      </c>
      <c r="B87" s="52" t="s">
        <v>38</v>
      </c>
      <c r="C87" s="52">
        <v>10</v>
      </c>
      <c r="D87" s="330" t="s">
        <v>39</v>
      </c>
      <c r="E87" s="331" t="s">
        <v>193</v>
      </c>
      <c r="F87" s="66">
        <f t="shared" ref="F87:K87" si="111">+F97</f>
        <v>10647256000</v>
      </c>
      <c r="G87" s="66">
        <f t="shared" si="111"/>
        <v>0</v>
      </c>
      <c r="H87" s="66">
        <f t="shared" si="111"/>
        <v>0</v>
      </c>
      <c r="I87" s="66">
        <f t="shared" si="111"/>
        <v>5000000000</v>
      </c>
      <c r="J87" s="66">
        <f t="shared" si="111"/>
        <v>0</v>
      </c>
      <c r="K87" s="66">
        <f t="shared" si="111"/>
        <v>0</v>
      </c>
      <c r="L87" s="25">
        <f t="shared" si="92"/>
        <v>-5000000000</v>
      </c>
      <c r="M87" s="66">
        <f t="shared" ref="M87" si="112">+M97</f>
        <v>5647256000</v>
      </c>
      <c r="N87" s="55">
        <f t="shared" si="91"/>
        <v>6.8089423299382901E-4</v>
      </c>
      <c r="O87" s="66">
        <f t="shared" si="110"/>
        <v>0</v>
      </c>
      <c r="P87" s="66">
        <f t="shared" si="110"/>
        <v>6050000</v>
      </c>
      <c r="Q87" s="66">
        <f t="shared" si="110"/>
        <v>5641206000</v>
      </c>
      <c r="R87" s="66">
        <f t="shared" si="110"/>
        <v>2048911.96</v>
      </c>
      <c r="S87" s="66">
        <f t="shared" si="110"/>
        <v>5645207088.04</v>
      </c>
      <c r="T87" s="66">
        <f t="shared" si="110"/>
        <v>4001088.04</v>
      </c>
      <c r="U87" s="66">
        <f t="shared" si="110"/>
        <v>0</v>
      </c>
      <c r="V87" s="66">
        <f t="shared" si="110"/>
        <v>2048911.96</v>
      </c>
      <c r="W87" s="66">
        <f t="shared" si="110"/>
        <v>0</v>
      </c>
      <c r="X87" s="66">
        <f t="shared" si="110"/>
        <v>0</v>
      </c>
      <c r="Y87" s="34">
        <f t="shared" si="99"/>
        <v>3.6281549127576296E-4</v>
      </c>
      <c r="Z87" s="34">
        <f t="shared" si="100"/>
        <v>0</v>
      </c>
      <c r="AA87" s="34">
        <f t="shared" si="101"/>
        <v>0</v>
      </c>
      <c r="AB87" s="34">
        <f t="shared" si="48"/>
        <v>0</v>
      </c>
      <c r="AC87" s="35" t="s">
        <v>545</v>
      </c>
    </row>
    <row r="88" spans="1:29" ht="30" customHeight="1" x14ac:dyDescent="0.25">
      <c r="A88" s="286"/>
      <c r="B88" s="30" t="s">
        <v>41</v>
      </c>
      <c r="C88" s="30">
        <v>20</v>
      </c>
      <c r="D88" s="330"/>
      <c r="E88" s="331"/>
      <c r="F88" s="25">
        <f t="shared" ref="F88:K88" si="113">+F89+F92</f>
        <v>6139374360</v>
      </c>
      <c r="G88" s="25">
        <f t="shared" si="113"/>
        <v>0</v>
      </c>
      <c r="H88" s="25">
        <f t="shared" si="113"/>
        <v>0</v>
      </c>
      <c r="I88" s="25">
        <f t="shared" si="113"/>
        <v>0</v>
      </c>
      <c r="J88" s="25">
        <f t="shared" si="113"/>
        <v>0</v>
      </c>
      <c r="K88" s="25">
        <f t="shared" si="113"/>
        <v>0</v>
      </c>
      <c r="L88" s="25">
        <f t="shared" si="92"/>
        <v>0</v>
      </c>
      <c r="M88" s="25">
        <f t="shared" ref="M88" si="114">+M89+M92</f>
        <v>6139374360</v>
      </c>
      <c r="N88" s="33">
        <f t="shared" si="91"/>
        <v>7.4022934251859315E-4</v>
      </c>
      <c r="O88" s="25">
        <f t="shared" ref="O88:X88" si="115">+O89+O92</f>
        <v>5923654360</v>
      </c>
      <c r="P88" s="25">
        <f t="shared" si="115"/>
        <v>215720000</v>
      </c>
      <c r="Q88" s="25">
        <f t="shared" si="115"/>
        <v>5923654360</v>
      </c>
      <c r="R88" s="25">
        <f t="shared" si="115"/>
        <v>301011</v>
      </c>
      <c r="S88" s="25">
        <f t="shared" si="115"/>
        <v>6139073349</v>
      </c>
      <c r="T88" s="25">
        <f t="shared" si="115"/>
        <v>215418989</v>
      </c>
      <c r="U88" s="25">
        <f t="shared" si="115"/>
        <v>301011</v>
      </c>
      <c r="V88" s="25">
        <f t="shared" si="115"/>
        <v>0</v>
      </c>
      <c r="W88" s="25">
        <f t="shared" si="115"/>
        <v>301011</v>
      </c>
      <c r="X88" s="25">
        <f t="shared" si="115"/>
        <v>0</v>
      </c>
      <c r="Y88" s="34">
        <f t="shared" si="99"/>
        <v>4.9029588741351814E-5</v>
      </c>
      <c r="Z88" s="34">
        <f t="shared" si="100"/>
        <v>4.9029588741351814E-5</v>
      </c>
      <c r="AA88" s="34">
        <f t="shared" si="101"/>
        <v>4.9029588741351814E-5</v>
      </c>
      <c r="AB88" s="34">
        <f t="shared" si="48"/>
        <v>1</v>
      </c>
      <c r="AC88" s="35">
        <f t="shared" si="109"/>
        <v>1</v>
      </c>
    </row>
    <row r="89" spans="1:29" ht="42" customHeight="1" x14ac:dyDescent="0.25">
      <c r="A89" s="29" t="s">
        <v>194</v>
      </c>
      <c r="B89" s="30" t="s">
        <v>41</v>
      </c>
      <c r="C89" s="30">
        <v>20</v>
      </c>
      <c r="D89" s="30" t="s">
        <v>39</v>
      </c>
      <c r="E89" s="31" t="s">
        <v>195</v>
      </c>
      <c r="F89" s="25">
        <f t="shared" ref="F89:U90" si="116">+F90</f>
        <v>5923654360</v>
      </c>
      <c r="G89" s="25">
        <f t="shared" si="116"/>
        <v>0</v>
      </c>
      <c r="H89" s="25">
        <f t="shared" si="116"/>
        <v>0</v>
      </c>
      <c r="I89" s="25">
        <f t="shared" si="116"/>
        <v>0</v>
      </c>
      <c r="J89" s="25">
        <f t="shared" si="116"/>
        <v>0</v>
      </c>
      <c r="K89" s="25">
        <f t="shared" si="116"/>
        <v>0</v>
      </c>
      <c r="L89" s="25">
        <f t="shared" si="92"/>
        <v>0</v>
      </c>
      <c r="M89" s="25">
        <f t="shared" si="116"/>
        <v>5923654360</v>
      </c>
      <c r="N89" s="33">
        <f t="shared" si="91"/>
        <v>7.1421980727857058E-4</v>
      </c>
      <c r="O89" s="25">
        <f t="shared" si="116"/>
        <v>5923654360</v>
      </c>
      <c r="P89" s="25">
        <f t="shared" si="116"/>
        <v>0</v>
      </c>
      <c r="Q89" s="25">
        <f t="shared" si="116"/>
        <v>5923654360</v>
      </c>
      <c r="R89" s="25">
        <f t="shared" si="116"/>
        <v>0</v>
      </c>
      <c r="S89" s="25">
        <f t="shared" si="116"/>
        <v>5923654360</v>
      </c>
      <c r="T89" s="25">
        <f t="shared" si="116"/>
        <v>0</v>
      </c>
      <c r="U89" s="25">
        <f t="shared" si="116"/>
        <v>0</v>
      </c>
      <c r="V89" s="25">
        <f t="shared" ref="V89:X90" si="117">+V90</f>
        <v>0</v>
      </c>
      <c r="W89" s="25">
        <f t="shared" si="117"/>
        <v>0</v>
      </c>
      <c r="X89" s="25">
        <f t="shared" si="117"/>
        <v>0</v>
      </c>
      <c r="Y89" s="34">
        <f t="shared" si="99"/>
        <v>0</v>
      </c>
      <c r="Z89" s="34">
        <f t="shared" si="100"/>
        <v>0</v>
      </c>
      <c r="AA89" s="34">
        <f t="shared" si="101"/>
        <v>0</v>
      </c>
      <c r="AB89" s="34" t="s">
        <v>545</v>
      </c>
      <c r="AC89" s="35" t="s">
        <v>545</v>
      </c>
    </row>
    <row r="90" spans="1:29" ht="42" customHeight="1" x14ac:dyDescent="0.25">
      <c r="A90" s="29" t="s">
        <v>196</v>
      </c>
      <c r="B90" s="30" t="s">
        <v>41</v>
      </c>
      <c r="C90" s="30">
        <v>20</v>
      </c>
      <c r="D90" s="30" t="s">
        <v>39</v>
      </c>
      <c r="E90" s="67" t="s">
        <v>197</v>
      </c>
      <c r="F90" s="25">
        <f t="shared" si="116"/>
        <v>5923654360</v>
      </c>
      <c r="G90" s="25">
        <f t="shared" si="116"/>
        <v>0</v>
      </c>
      <c r="H90" s="25">
        <f t="shared" si="116"/>
        <v>0</v>
      </c>
      <c r="I90" s="25">
        <f t="shared" si="116"/>
        <v>0</v>
      </c>
      <c r="J90" s="25">
        <f t="shared" si="116"/>
        <v>0</v>
      </c>
      <c r="K90" s="25">
        <f t="shared" si="116"/>
        <v>0</v>
      </c>
      <c r="L90" s="25">
        <f t="shared" si="92"/>
        <v>0</v>
      </c>
      <c r="M90" s="25">
        <f t="shared" si="116"/>
        <v>5923654360</v>
      </c>
      <c r="N90" s="33">
        <f t="shared" si="91"/>
        <v>7.1421980727857058E-4</v>
      </c>
      <c r="O90" s="25">
        <f t="shared" si="116"/>
        <v>5923654360</v>
      </c>
      <c r="P90" s="25">
        <f t="shared" si="116"/>
        <v>0</v>
      </c>
      <c r="Q90" s="25">
        <f t="shared" si="116"/>
        <v>5923654360</v>
      </c>
      <c r="R90" s="25">
        <f t="shared" si="116"/>
        <v>0</v>
      </c>
      <c r="S90" s="25">
        <f t="shared" si="116"/>
        <v>5923654360</v>
      </c>
      <c r="T90" s="25">
        <f t="shared" si="116"/>
        <v>0</v>
      </c>
      <c r="U90" s="25">
        <f t="shared" si="116"/>
        <v>0</v>
      </c>
      <c r="V90" s="25">
        <f t="shared" si="117"/>
        <v>0</v>
      </c>
      <c r="W90" s="25">
        <f t="shared" si="117"/>
        <v>0</v>
      </c>
      <c r="X90" s="25">
        <f t="shared" si="117"/>
        <v>0</v>
      </c>
      <c r="Y90" s="34">
        <f t="shared" si="99"/>
        <v>0</v>
      </c>
      <c r="Z90" s="34">
        <f t="shared" si="100"/>
        <v>0</v>
      </c>
      <c r="AA90" s="34">
        <f t="shared" si="101"/>
        <v>0</v>
      </c>
      <c r="AB90" s="34" t="s">
        <v>545</v>
      </c>
      <c r="AC90" s="35" t="s">
        <v>545</v>
      </c>
    </row>
    <row r="91" spans="1:29" ht="48.75" customHeight="1" x14ac:dyDescent="0.25">
      <c r="A91" s="36" t="s">
        <v>198</v>
      </c>
      <c r="B91" s="37" t="s">
        <v>41</v>
      </c>
      <c r="C91" s="37">
        <v>20</v>
      </c>
      <c r="D91" s="37" t="s">
        <v>39</v>
      </c>
      <c r="E91" s="38" t="s">
        <v>199</v>
      </c>
      <c r="F91" s="68">
        <v>5923654360</v>
      </c>
      <c r="G91" s="39">
        <v>0</v>
      </c>
      <c r="H91" s="39">
        <v>0</v>
      </c>
      <c r="I91" s="39">
        <v>0</v>
      </c>
      <c r="J91" s="39">
        <v>0</v>
      </c>
      <c r="K91" s="39">
        <v>0</v>
      </c>
      <c r="L91" s="39">
        <f t="shared" si="92"/>
        <v>0</v>
      </c>
      <c r="M91" s="40">
        <f t="shared" ref="M91" si="118">+F91+L91</f>
        <v>5923654360</v>
      </c>
      <c r="N91" s="41">
        <f t="shared" si="91"/>
        <v>7.1421980727857058E-4</v>
      </c>
      <c r="O91" s="68">
        <v>5923654360</v>
      </c>
      <c r="P91" s="39">
        <v>0</v>
      </c>
      <c r="Q91" s="39">
        <f>M91-P91</f>
        <v>5923654360</v>
      </c>
      <c r="R91" s="39">
        <v>0</v>
      </c>
      <c r="S91" s="39">
        <f>+M91-R91</f>
        <v>5923654360</v>
      </c>
      <c r="T91" s="39">
        <f>P91-R91</f>
        <v>0</v>
      </c>
      <c r="U91" s="39">
        <v>0</v>
      </c>
      <c r="V91" s="39">
        <f>+R91-U91</f>
        <v>0</v>
      </c>
      <c r="W91" s="39">
        <v>0</v>
      </c>
      <c r="X91" s="42">
        <f>+U91-W91</f>
        <v>0</v>
      </c>
      <c r="Y91" s="43">
        <f t="shared" si="99"/>
        <v>0</v>
      </c>
      <c r="Z91" s="43">
        <f t="shared" si="100"/>
        <v>0</v>
      </c>
      <c r="AA91" s="43">
        <f t="shared" si="101"/>
        <v>0</v>
      </c>
      <c r="AB91" s="43" t="s">
        <v>545</v>
      </c>
      <c r="AC91" s="44" t="s">
        <v>545</v>
      </c>
    </row>
    <row r="92" spans="1:29" ht="42" customHeight="1" x14ac:dyDescent="0.25">
      <c r="A92" s="29" t="s">
        <v>200</v>
      </c>
      <c r="B92" s="30" t="s">
        <v>41</v>
      </c>
      <c r="C92" s="30">
        <v>20</v>
      </c>
      <c r="D92" s="30" t="s">
        <v>39</v>
      </c>
      <c r="E92" s="31" t="s">
        <v>201</v>
      </c>
      <c r="F92" s="25">
        <f t="shared" ref="F92:U93" si="119">+F93</f>
        <v>215720000</v>
      </c>
      <c r="G92" s="25">
        <f t="shared" si="119"/>
        <v>0</v>
      </c>
      <c r="H92" s="25">
        <f t="shared" si="119"/>
        <v>0</v>
      </c>
      <c r="I92" s="25">
        <f t="shared" si="119"/>
        <v>0</v>
      </c>
      <c r="J92" s="25">
        <f t="shared" si="119"/>
        <v>0</v>
      </c>
      <c r="K92" s="25">
        <f t="shared" si="119"/>
        <v>0</v>
      </c>
      <c r="L92" s="25">
        <f t="shared" si="92"/>
        <v>0</v>
      </c>
      <c r="M92" s="25">
        <f t="shared" si="119"/>
        <v>215720000</v>
      </c>
      <c r="N92" s="58">
        <f t="shared" si="91"/>
        <v>2.6009535240022552E-5</v>
      </c>
      <c r="O92" s="25">
        <f t="shared" si="119"/>
        <v>0</v>
      </c>
      <c r="P92" s="25">
        <f t="shared" si="119"/>
        <v>215720000</v>
      </c>
      <c r="Q92" s="25">
        <f t="shared" si="119"/>
        <v>0</v>
      </c>
      <c r="R92" s="25">
        <f t="shared" si="119"/>
        <v>301011</v>
      </c>
      <c r="S92" s="25">
        <f t="shared" si="119"/>
        <v>215418989</v>
      </c>
      <c r="T92" s="25">
        <f t="shared" si="119"/>
        <v>215418989</v>
      </c>
      <c r="U92" s="25">
        <f t="shared" si="119"/>
        <v>301011</v>
      </c>
      <c r="V92" s="25">
        <f t="shared" ref="V92:X93" si="120">+V93</f>
        <v>0</v>
      </c>
      <c r="W92" s="25">
        <f t="shared" si="120"/>
        <v>301011</v>
      </c>
      <c r="X92" s="25">
        <f t="shared" si="120"/>
        <v>0</v>
      </c>
      <c r="Y92" s="34">
        <f t="shared" si="99"/>
        <v>1.3953782681253477E-3</v>
      </c>
      <c r="Z92" s="34">
        <f t="shared" si="100"/>
        <v>1.3953782681253477E-3</v>
      </c>
      <c r="AA92" s="34">
        <f t="shared" si="101"/>
        <v>1.3953782681253477E-3</v>
      </c>
      <c r="AB92" s="34">
        <f t="shared" ref="AB92:AB95" si="121">+U92/R92</f>
        <v>1</v>
      </c>
      <c r="AC92" s="35">
        <f t="shared" ref="AC92:AC95" si="122">+W92/U92</f>
        <v>1</v>
      </c>
    </row>
    <row r="93" spans="1:29" ht="42" customHeight="1" x14ac:dyDescent="0.25">
      <c r="A93" s="29" t="s">
        <v>202</v>
      </c>
      <c r="B93" s="30" t="s">
        <v>41</v>
      </c>
      <c r="C93" s="30">
        <v>20</v>
      </c>
      <c r="D93" s="30" t="s">
        <v>39</v>
      </c>
      <c r="E93" s="31" t="s">
        <v>203</v>
      </c>
      <c r="F93" s="25">
        <f t="shared" si="119"/>
        <v>215720000</v>
      </c>
      <c r="G93" s="25">
        <f t="shared" si="119"/>
        <v>0</v>
      </c>
      <c r="H93" s="25">
        <f t="shared" si="119"/>
        <v>0</v>
      </c>
      <c r="I93" s="25">
        <f t="shared" si="119"/>
        <v>0</v>
      </c>
      <c r="J93" s="25">
        <f t="shared" si="119"/>
        <v>0</v>
      </c>
      <c r="K93" s="25">
        <f t="shared" si="119"/>
        <v>0</v>
      </c>
      <c r="L93" s="25">
        <f t="shared" si="92"/>
        <v>0</v>
      </c>
      <c r="M93" s="25">
        <f t="shared" si="119"/>
        <v>215720000</v>
      </c>
      <c r="N93" s="58">
        <f t="shared" si="91"/>
        <v>2.6009535240022552E-5</v>
      </c>
      <c r="O93" s="25">
        <f t="shared" si="119"/>
        <v>0</v>
      </c>
      <c r="P93" s="25">
        <f t="shared" si="119"/>
        <v>215720000</v>
      </c>
      <c r="Q93" s="25">
        <f t="shared" si="119"/>
        <v>0</v>
      </c>
      <c r="R93" s="25">
        <f t="shared" si="119"/>
        <v>301011</v>
      </c>
      <c r="S93" s="25">
        <f t="shared" si="119"/>
        <v>215418989</v>
      </c>
      <c r="T93" s="25">
        <f t="shared" si="119"/>
        <v>215418989</v>
      </c>
      <c r="U93" s="25">
        <f t="shared" si="119"/>
        <v>301011</v>
      </c>
      <c r="V93" s="25">
        <f t="shared" si="120"/>
        <v>0</v>
      </c>
      <c r="W93" s="25">
        <f t="shared" si="120"/>
        <v>301011</v>
      </c>
      <c r="X93" s="25">
        <f t="shared" si="120"/>
        <v>0</v>
      </c>
      <c r="Y93" s="34">
        <f t="shared" si="99"/>
        <v>1.3953782681253477E-3</v>
      </c>
      <c r="Z93" s="34">
        <f t="shared" si="100"/>
        <v>1.3953782681253477E-3</v>
      </c>
      <c r="AA93" s="34">
        <f t="shared" si="101"/>
        <v>1.3953782681253477E-3</v>
      </c>
      <c r="AB93" s="34">
        <f t="shared" si="121"/>
        <v>1</v>
      </c>
      <c r="AC93" s="35">
        <f t="shared" si="122"/>
        <v>1</v>
      </c>
    </row>
    <row r="94" spans="1:29" ht="45" customHeight="1" x14ac:dyDescent="0.25">
      <c r="A94" s="29" t="s">
        <v>204</v>
      </c>
      <c r="B94" s="30" t="s">
        <v>41</v>
      </c>
      <c r="C94" s="30">
        <v>20</v>
      </c>
      <c r="D94" s="30" t="s">
        <v>39</v>
      </c>
      <c r="E94" s="31" t="s">
        <v>205</v>
      </c>
      <c r="F94" s="25">
        <f t="shared" ref="F94:K94" si="123">+F95+F96</f>
        <v>215720000</v>
      </c>
      <c r="G94" s="25">
        <f t="shared" si="123"/>
        <v>0</v>
      </c>
      <c r="H94" s="25">
        <f t="shared" si="123"/>
        <v>0</v>
      </c>
      <c r="I94" s="25">
        <f t="shared" si="123"/>
        <v>0</v>
      </c>
      <c r="J94" s="25">
        <f t="shared" si="123"/>
        <v>0</v>
      </c>
      <c r="K94" s="25">
        <f t="shared" si="123"/>
        <v>0</v>
      </c>
      <c r="L94" s="25">
        <f t="shared" si="92"/>
        <v>0</v>
      </c>
      <c r="M94" s="25">
        <f t="shared" ref="M94:X94" si="124">+M95+M96</f>
        <v>215720000</v>
      </c>
      <c r="N94" s="58">
        <f t="shared" si="91"/>
        <v>2.6009535240022552E-5</v>
      </c>
      <c r="O94" s="25">
        <f t="shared" si="124"/>
        <v>0</v>
      </c>
      <c r="P94" s="25">
        <f t="shared" si="124"/>
        <v>215720000</v>
      </c>
      <c r="Q94" s="25">
        <f t="shared" si="124"/>
        <v>0</v>
      </c>
      <c r="R94" s="25">
        <f t="shared" si="124"/>
        <v>301011</v>
      </c>
      <c r="S94" s="25">
        <f t="shared" si="124"/>
        <v>215418989</v>
      </c>
      <c r="T94" s="25">
        <f t="shared" si="124"/>
        <v>215418989</v>
      </c>
      <c r="U94" s="25">
        <f t="shared" si="124"/>
        <v>301011</v>
      </c>
      <c r="V94" s="25">
        <f t="shared" si="124"/>
        <v>0</v>
      </c>
      <c r="W94" s="25">
        <f t="shared" si="124"/>
        <v>301011</v>
      </c>
      <c r="X94" s="25">
        <f t="shared" si="124"/>
        <v>0</v>
      </c>
      <c r="Y94" s="34">
        <f t="shared" si="99"/>
        <v>1.3953782681253477E-3</v>
      </c>
      <c r="Z94" s="34">
        <f t="shared" si="100"/>
        <v>1.3953782681253477E-3</v>
      </c>
      <c r="AA94" s="34">
        <f t="shared" si="101"/>
        <v>1.3953782681253477E-3</v>
      </c>
      <c r="AB94" s="34">
        <f t="shared" si="121"/>
        <v>1</v>
      </c>
      <c r="AC94" s="35">
        <f t="shared" si="122"/>
        <v>1</v>
      </c>
    </row>
    <row r="95" spans="1:29" ht="42" customHeight="1" x14ac:dyDescent="0.25">
      <c r="A95" s="36" t="s">
        <v>206</v>
      </c>
      <c r="B95" s="37" t="s">
        <v>41</v>
      </c>
      <c r="C95" s="37">
        <v>20</v>
      </c>
      <c r="D95" s="37" t="s">
        <v>39</v>
      </c>
      <c r="E95" s="38" t="s">
        <v>207</v>
      </c>
      <c r="F95" s="42">
        <v>59277258</v>
      </c>
      <c r="G95" s="39">
        <v>0</v>
      </c>
      <c r="H95" s="39">
        <v>0</v>
      </c>
      <c r="I95" s="39">
        <v>0</v>
      </c>
      <c r="J95" s="39">
        <v>0</v>
      </c>
      <c r="K95" s="39">
        <v>0</v>
      </c>
      <c r="L95" s="39">
        <f t="shared" si="92"/>
        <v>0</v>
      </c>
      <c r="M95" s="40">
        <f t="shared" ref="M95:M96" si="125">+F95+L95</f>
        <v>59277258</v>
      </c>
      <c r="N95" s="46">
        <f t="shared" si="91"/>
        <v>7.147107040992531E-6</v>
      </c>
      <c r="O95" s="42">
        <v>0</v>
      </c>
      <c r="P95" s="39">
        <v>59277258</v>
      </c>
      <c r="Q95" s="39">
        <f>M95-P95</f>
        <v>0</v>
      </c>
      <c r="R95" s="39">
        <v>301011</v>
      </c>
      <c r="S95" s="39">
        <f>+M95-R95</f>
        <v>58976247</v>
      </c>
      <c r="T95" s="39">
        <f>P95-R95</f>
        <v>58976247</v>
      </c>
      <c r="U95" s="39">
        <v>301011</v>
      </c>
      <c r="V95" s="39">
        <f>+R95-U95</f>
        <v>0</v>
      </c>
      <c r="W95" s="39">
        <v>301011</v>
      </c>
      <c r="X95" s="42">
        <f>+U95-W95</f>
        <v>0</v>
      </c>
      <c r="Y95" s="43">
        <f t="shared" si="99"/>
        <v>5.0780182848538646E-3</v>
      </c>
      <c r="Z95" s="43">
        <f t="shared" si="100"/>
        <v>5.0780182848538646E-3</v>
      </c>
      <c r="AA95" s="43">
        <f t="shared" si="101"/>
        <v>5.0780182848538646E-3</v>
      </c>
      <c r="AB95" s="43">
        <f t="shared" si="121"/>
        <v>1</v>
      </c>
      <c r="AC95" s="44">
        <f t="shared" si="122"/>
        <v>1</v>
      </c>
    </row>
    <row r="96" spans="1:29" ht="42" customHeight="1" x14ac:dyDescent="0.25">
      <c r="A96" s="36" t="s">
        <v>208</v>
      </c>
      <c r="B96" s="37" t="s">
        <v>41</v>
      </c>
      <c r="C96" s="37">
        <v>20</v>
      </c>
      <c r="D96" s="37" t="s">
        <v>39</v>
      </c>
      <c r="E96" s="38" t="s">
        <v>209</v>
      </c>
      <c r="F96" s="42">
        <v>156442742</v>
      </c>
      <c r="G96" s="39">
        <v>0</v>
      </c>
      <c r="H96" s="39">
        <v>0</v>
      </c>
      <c r="I96" s="39">
        <v>0</v>
      </c>
      <c r="J96" s="39">
        <v>0</v>
      </c>
      <c r="K96" s="39">
        <v>0</v>
      </c>
      <c r="L96" s="39">
        <f t="shared" si="92"/>
        <v>0</v>
      </c>
      <c r="M96" s="40">
        <f t="shared" si="125"/>
        <v>156442742</v>
      </c>
      <c r="N96" s="46">
        <f t="shared" si="91"/>
        <v>1.8862428199030023E-5</v>
      </c>
      <c r="O96" s="42">
        <v>0</v>
      </c>
      <c r="P96" s="39">
        <v>156442742</v>
      </c>
      <c r="Q96" s="39">
        <f>M96-P96</f>
        <v>0</v>
      </c>
      <c r="R96" s="39">
        <v>0</v>
      </c>
      <c r="S96" s="39">
        <f>+M96-R96</f>
        <v>156442742</v>
      </c>
      <c r="T96" s="39">
        <f>P96-R96</f>
        <v>156442742</v>
      </c>
      <c r="U96" s="39">
        <v>0</v>
      </c>
      <c r="V96" s="39">
        <f>+R96-U96</f>
        <v>0</v>
      </c>
      <c r="W96" s="39">
        <v>0</v>
      </c>
      <c r="X96" s="42">
        <f>+U96-W96</f>
        <v>0</v>
      </c>
      <c r="Y96" s="43">
        <f t="shared" si="99"/>
        <v>0</v>
      </c>
      <c r="Z96" s="43">
        <f t="shared" si="100"/>
        <v>0</v>
      </c>
      <c r="AA96" s="43">
        <f t="shared" si="101"/>
        <v>0</v>
      </c>
      <c r="AB96" s="43" t="s">
        <v>545</v>
      </c>
      <c r="AC96" s="44" t="s">
        <v>545</v>
      </c>
    </row>
    <row r="97" spans="1:29" ht="42" customHeight="1" x14ac:dyDescent="0.25">
      <c r="A97" s="69" t="s">
        <v>210</v>
      </c>
      <c r="B97" s="70" t="s">
        <v>38</v>
      </c>
      <c r="C97" s="70">
        <v>10</v>
      </c>
      <c r="D97" s="70" t="s">
        <v>39</v>
      </c>
      <c r="E97" s="67" t="s">
        <v>211</v>
      </c>
      <c r="F97" s="71">
        <f t="shared" ref="F97:X97" si="126">+F98</f>
        <v>10647256000</v>
      </c>
      <c r="G97" s="71">
        <f t="shared" si="126"/>
        <v>0</v>
      </c>
      <c r="H97" s="71">
        <f t="shared" si="126"/>
        <v>0</v>
      </c>
      <c r="I97" s="48">
        <f t="shared" si="126"/>
        <v>5000000000</v>
      </c>
      <c r="J97" s="71">
        <f t="shared" si="126"/>
        <v>0</v>
      </c>
      <c r="K97" s="71">
        <f t="shared" si="126"/>
        <v>0</v>
      </c>
      <c r="L97" s="25">
        <f t="shared" si="92"/>
        <v>-5000000000</v>
      </c>
      <c r="M97" s="71">
        <f t="shared" si="126"/>
        <v>5647256000</v>
      </c>
      <c r="N97" s="64">
        <f t="shared" si="91"/>
        <v>6.8089423299382901E-4</v>
      </c>
      <c r="O97" s="71">
        <f t="shared" si="126"/>
        <v>0</v>
      </c>
      <c r="P97" s="71">
        <f t="shared" si="126"/>
        <v>6050000</v>
      </c>
      <c r="Q97" s="71">
        <f t="shared" si="126"/>
        <v>5641206000</v>
      </c>
      <c r="R97" s="71">
        <f t="shared" si="126"/>
        <v>2048911.96</v>
      </c>
      <c r="S97" s="71">
        <f t="shared" si="126"/>
        <v>5645207088.04</v>
      </c>
      <c r="T97" s="71">
        <f t="shared" si="126"/>
        <v>4001088.04</v>
      </c>
      <c r="U97" s="71">
        <f t="shared" si="126"/>
        <v>0</v>
      </c>
      <c r="V97" s="71">
        <f t="shared" si="126"/>
        <v>2048911.96</v>
      </c>
      <c r="W97" s="71">
        <f t="shared" si="126"/>
        <v>0</v>
      </c>
      <c r="X97" s="71">
        <f t="shared" si="126"/>
        <v>0</v>
      </c>
      <c r="Y97" s="34">
        <f t="shared" si="99"/>
        <v>3.6281549127576296E-4</v>
      </c>
      <c r="Z97" s="34">
        <f t="shared" si="100"/>
        <v>0</v>
      </c>
      <c r="AA97" s="34">
        <f t="shared" si="101"/>
        <v>0</v>
      </c>
      <c r="AB97" s="34">
        <f t="shared" ref="AB97:AB100" si="127">+U97/R97</f>
        <v>0</v>
      </c>
      <c r="AC97" s="35" t="s">
        <v>545</v>
      </c>
    </row>
    <row r="98" spans="1:29" ht="42" customHeight="1" x14ac:dyDescent="0.25">
      <c r="A98" s="69" t="s">
        <v>212</v>
      </c>
      <c r="B98" s="70" t="s">
        <v>38</v>
      </c>
      <c r="C98" s="70">
        <v>10</v>
      </c>
      <c r="D98" s="70" t="s">
        <v>39</v>
      </c>
      <c r="E98" s="67" t="s">
        <v>213</v>
      </c>
      <c r="F98" s="71">
        <f t="shared" ref="F98:K98" si="128">+F99+F100</f>
        <v>10647256000</v>
      </c>
      <c r="G98" s="71">
        <f t="shared" si="128"/>
        <v>0</v>
      </c>
      <c r="H98" s="71">
        <f t="shared" si="128"/>
        <v>0</v>
      </c>
      <c r="I98" s="48">
        <f t="shared" si="128"/>
        <v>5000000000</v>
      </c>
      <c r="J98" s="71">
        <f t="shared" si="128"/>
        <v>0</v>
      </c>
      <c r="K98" s="71">
        <f t="shared" si="128"/>
        <v>0</v>
      </c>
      <c r="L98" s="25">
        <f t="shared" si="92"/>
        <v>-5000000000</v>
      </c>
      <c r="M98" s="71">
        <f t="shared" ref="M98" si="129">+M99+M100</f>
        <v>5647256000</v>
      </c>
      <c r="N98" s="64">
        <f t="shared" si="91"/>
        <v>6.8089423299382901E-4</v>
      </c>
      <c r="O98" s="71">
        <f t="shared" ref="O98:X98" si="130">+O99+O100</f>
        <v>0</v>
      </c>
      <c r="P98" s="71">
        <f t="shared" si="130"/>
        <v>6050000</v>
      </c>
      <c r="Q98" s="71">
        <f t="shared" si="130"/>
        <v>5641206000</v>
      </c>
      <c r="R98" s="71">
        <f t="shared" si="130"/>
        <v>2048911.96</v>
      </c>
      <c r="S98" s="71">
        <f t="shared" si="130"/>
        <v>5645207088.04</v>
      </c>
      <c r="T98" s="71">
        <f t="shared" si="130"/>
        <v>4001088.04</v>
      </c>
      <c r="U98" s="71">
        <f t="shared" si="130"/>
        <v>0</v>
      </c>
      <c r="V98" s="71">
        <f t="shared" si="130"/>
        <v>2048911.96</v>
      </c>
      <c r="W98" s="71">
        <f t="shared" si="130"/>
        <v>0</v>
      </c>
      <c r="X98" s="71">
        <f t="shared" si="130"/>
        <v>0</v>
      </c>
      <c r="Y98" s="34">
        <f t="shared" si="99"/>
        <v>3.6281549127576296E-4</v>
      </c>
      <c r="Z98" s="34">
        <f t="shared" si="100"/>
        <v>0</v>
      </c>
      <c r="AA98" s="34">
        <f t="shared" si="101"/>
        <v>0</v>
      </c>
      <c r="AB98" s="34">
        <f t="shared" si="127"/>
        <v>0</v>
      </c>
      <c r="AC98" s="35" t="s">
        <v>545</v>
      </c>
    </row>
    <row r="99" spans="1:29" ht="42" customHeight="1" x14ac:dyDescent="0.25">
      <c r="A99" s="36" t="s">
        <v>214</v>
      </c>
      <c r="B99" s="37" t="s">
        <v>38</v>
      </c>
      <c r="C99" s="37">
        <v>10</v>
      </c>
      <c r="D99" s="37" t="s">
        <v>39</v>
      </c>
      <c r="E99" s="38" t="s">
        <v>215</v>
      </c>
      <c r="F99" s="68">
        <f>2823628000+2500000000</f>
        <v>5323628000</v>
      </c>
      <c r="G99" s="39">
        <v>0</v>
      </c>
      <c r="H99" s="39">
        <v>0</v>
      </c>
      <c r="I99" s="39">
        <v>2500000000</v>
      </c>
      <c r="J99" s="39">
        <v>0</v>
      </c>
      <c r="K99" s="39">
        <v>0</v>
      </c>
      <c r="L99" s="39">
        <f t="shared" si="92"/>
        <v>-2500000000</v>
      </c>
      <c r="M99" s="40">
        <f t="shared" ref="M99:M100" si="131">+F99+L99</f>
        <v>2823628000</v>
      </c>
      <c r="N99" s="72">
        <f t="shared" si="91"/>
        <v>3.4044711649691451E-4</v>
      </c>
      <c r="O99" s="68">
        <v>0</v>
      </c>
      <c r="P99" s="39">
        <v>2000000</v>
      </c>
      <c r="Q99" s="39">
        <f>M99-P99</f>
        <v>2821628000</v>
      </c>
      <c r="R99" s="39">
        <v>15817.41</v>
      </c>
      <c r="S99" s="39">
        <f>+M99-R99</f>
        <v>2823612182.5900002</v>
      </c>
      <c r="T99" s="39">
        <f>P99-R99</f>
        <v>1984182.59</v>
      </c>
      <c r="U99" s="39">
        <v>0</v>
      </c>
      <c r="V99" s="39">
        <f>+R99-U99</f>
        <v>15817.41</v>
      </c>
      <c r="W99" s="39">
        <v>0</v>
      </c>
      <c r="X99" s="42">
        <f>+U99-W99</f>
        <v>0</v>
      </c>
      <c r="Y99" s="43">
        <f t="shared" si="99"/>
        <v>5.6018037786847273E-6</v>
      </c>
      <c r="Z99" s="43">
        <f t="shared" si="100"/>
        <v>0</v>
      </c>
      <c r="AA99" s="43">
        <f t="shared" si="101"/>
        <v>0</v>
      </c>
      <c r="AB99" s="43">
        <f t="shared" si="127"/>
        <v>0</v>
      </c>
      <c r="AC99" s="44" t="s">
        <v>545</v>
      </c>
    </row>
    <row r="100" spans="1:29" ht="42" customHeight="1" x14ac:dyDescent="0.25">
      <c r="A100" s="36" t="s">
        <v>216</v>
      </c>
      <c r="B100" s="37" t="s">
        <v>38</v>
      </c>
      <c r="C100" s="37">
        <v>10</v>
      </c>
      <c r="D100" s="37" t="s">
        <v>39</v>
      </c>
      <c r="E100" s="38" t="s">
        <v>217</v>
      </c>
      <c r="F100" s="68">
        <f>2823628000+2500000000</f>
        <v>5323628000</v>
      </c>
      <c r="G100" s="39">
        <v>0</v>
      </c>
      <c r="H100" s="39">
        <v>0</v>
      </c>
      <c r="I100" s="39">
        <v>2500000000</v>
      </c>
      <c r="J100" s="39">
        <v>0</v>
      </c>
      <c r="K100" s="39">
        <v>0</v>
      </c>
      <c r="L100" s="39">
        <f t="shared" si="92"/>
        <v>-2500000000</v>
      </c>
      <c r="M100" s="40">
        <f t="shared" si="131"/>
        <v>2823628000</v>
      </c>
      <c r="N100" s="72">
        <f t="shared" si="91"/>
        <v>3.4044711649691451E-4</v>
      </c>
      <c r="O100" s="68">
        <v>0</v>
      </c>
      <c r="P100" s="39">
        <v>4050000</v>
      </c>
      <c r="Q100" s="39">
        <f>M100-P100</f>
        <v>2819578000</v>
      </c>
      <c r="R100" s="39">
        <v>2033094.55</v>
      </c>
      <c r="S100" s="39">
        <f>+M100-R100</f>
        <v>2821594905.4499998</v>
      </c>
      <c r="T100" s="39">
        <f>P100-R100</f>
        <v>2016905.45</v>
      </c>
      <c r="U100" s="39">
        <v>0</v>
      </c>
      <c r="V100" s="39">
        <f>+R100-U100</f>
        <v>2033094.55</v>
      </c>
      <c r="W100" s="39">
        <v>0</v>
      </c>
      <c r="X100" s="42">
        <f>+U100-W100</f>
        <v>0</v>
      </c>
      <c r="Y100" s="43">
        <f t="shared" si="99"/>
        <v>7.2002917877284122E-4</v>
      </c>
      <c r="Z100" s="43">
        <f t="shared" si="100"/>
        <v>0</v>
      </c>
      <c r="AA100" s="43">
        <f t="shared" si="101"/>
        <v>0</v>
      </c>
      <c r="AB100" s="43">
        <f t="shared" si="127"/>
        <v>0</v>
      </c>
      <c r="AC100" s="44" t="s">
        <v>545</v>
      </c>
    </row>
    <row r="101" spans="1:29" ht="48.75" customHeight="1" x14ac:dyDescent="0.25">
      <c r="A101" s="29" t="s">
        <v>218</v>
      </c>
      <c r="B101" s="30" t="s">
        <v>41</v>
      </c>
      <c r="C101" s="30">
        <v>20</v>
      </c>
      <c r="D101" s="30" t="s">
        <v>39</v>
      </c>
      <c r="E101" s="31" t="s">
        <v>219</v>
      </c>
      <c r="F101" s="25">
        <f>+F102</f>
        <v>16069012000</v>
      </c>
      <c r="G101" s="25">
        <f t="shared" ref="G101:K101" si="132">+G102</f>
        <v>0</v>
      </c>
      <c r="H101" s="25">
        <f t="shared" si="132"/>
        <v>0</v>
      </c>
      <c r="I101" s="25">
        <f t="shared" si="132"/>
        <v>0</v>
      </c>
      <c r="J101" s="25">
        <f t="shared" si="132"/>
        <v>0</v>
      </c>
      <c r="K101" s="25">
        <f t="shared" si="132"/>
        <v>0</v>
      </c>
      <c r="L101" s="25">
        <f t="shared" si="92"/>
        <v>0</v>
      </c>
      <c r="M101" s="25">
        <f>+M102</f>
        <v>16069012000</v>
      </c>
      <c r="N101" s="64">
        <f t="shared" si="91"/>
        <v>1.9374538006969465E-3</v>
      </c>
      <c r="O101" s="25">
        <f t="shared" ref="O101:X102" si="133">+O102</f>
        <v>0</v>
      </c>
      <c r="P101" s="25">
        <f t="shared" si="133"/>
        <v>0</v>
      </c>
      <c r="Q101" s="25">
        <f t="shared" si="133"/>
        <v>16069012000</v>
      </c>
      <c r="R101" s="25">
        <f t="shared" si="133"/>
        <v>0</v>
      </c>
      <c r="S101" s="25">
        <f t="shared" si="133"/>
        <v>16069012000</v>
      </c>
      <c r="T101" s="25">
        <f t="shared" si="133"/>
        <v>0</v>
      </c>
      <c r="U101" s="25">
        <f t="shared" si="133"/>
        <v>0</v>
      </c>
      <c r="V101" s="25">
        <f t="shared" si="133"/>
        <v>0</v>
      </c>
      <c r="W101" s="25">
        <f t="shared" si="133"/>
        <v>0</v>
      </c>
      <c r="X101" s="25">
        <f t="shared" si="133"/>
        <v>0</v>
      </c>
      <c r="Y101" s="34">
        <f t="shared" si="99"/>
        <v>0</v>
      </c>
      <c r="Z101" s="34">
        <f t="shared" si="100"/>
        <v>0</v>
      </c>
      <c r="AA101" s="34">
        <f t="shared" si="101"/>
        <v>0</v>
      </c>
      <c r="AB101" s="34" t="s">
        <v>545</v>
      </c>
      <c r="AC101" s="35" t="s">
        <v>545</v>
      </c>
    </row>
    <row r="102" spans="1:29" ht="42" customHeight="1" x14ac:dyDescent="0.25">
      <c r="A102" s="29" t="s">
        <v>220</v>
      </c>
      <c r="B102" s="30" t="s">
        <v>41</v>
      </c>
      <c r="C102" s="30">
        <v>20</v>
      </c>
      <c r="D102" s="30" t="s">
        <v>39</v>
      </c>
      <c r="E102" s="31" t="s">
        <v>221</v>
      </c>
      <c r="F102" s="25">
        <f t="shared" ref="F102:W102" si="134">+F103</f>
        <v>16069012000</v>
      </c>
      <c r="G102" s="25">
        <f t="shared" si="134"/>
        <v>0</v>
      </c>
      <c r="H102" s="25">
        <f t="shared" si="134"/>
        <v>0</v>
      </c>
      <c r="I102" s="25">
        <f t="shared" si="134"/>
        <v>0</v>
      </c>
      <c r="J102" s="25">
        <f t="shared" si="134"/>
        <v>0</v>
      </c>
      <c r="K102" s="25">
        <f t="shared" si="134"/>
        <v>0</v>
      </c>
      <c r="L102" s="25">
        <f t="shared" si="92"/>
        <v>0</v>
      </c>
      <c r="M102" s="25">
        <f t="shared" si="134"/>
        <v>16069012000</v>
      </c>
      <c r="N102" s="64">
        <f t="shared" si="91"/>
        <v>1.9374538006969465E-3</v>
      </c>
      <c r="O102" s="25">
        <f t="shared" si="134"/>
        <v>0</v>
      </c>
      <c r="P102" s="25">
        <f t="shared" si="134"/>
        <v>0</v>
      </c>
      <c r="Q102" s="25">
        <f t="shared" si="134"/>
        <v>16069012000</v>
      </c>
      <c r="R102" s="25">
        <f t="shared" si="134"/>
        <v>0</v>
      </c>
      <c r="S102" s="25">
        <f t="shared" si="134"/>
        <v>16069012000</v>
      </c>
      <c r="T102" s="25">
        <f t="shared" si="134"/>
        <v>0</v>
      </c>
      <c r="U102" s="25">
        <f t="shared" si="134"/>
        <v>0</v>
      </c>
      <c r="V102" s="25">
        <f t="shared" si="134"/>
        <v>0</v>
      </c>
      <c r="W102" s="25">
        <f t="shared" si="134"/>
        <v>0</v>
      </c>
      <c r="X102" s="25">
        <f t="shared" si="133"/>
        <v>0</v>
      </c>
      <c r="Y102" s="34">
        <f t="shared" si="99"/>
        <v>0</v>
      </c>
      <c r="Z102" s="34">
        <f t="shared" si="100"/>
        <v>0</v>
      </c>
      <c r="AA102" s="34">
        <f t="shared" si="101"/>
        <v>0</v>
      </c>
      <c r="AB102" s="34" t="s">
        <v>545</v>
      </c>
      <c r="AC102" s="35" t="s">
        <v>545</v>
      </c>
    </row>
    <row r="103" spans="1:29" ht="42" customHeight="1" thickBot="1" x14ac:dyDescent="0.3">
      <c r="A103" s="73" t="s">
        <v>222</v>
      </c>
      <c r="B103" s="74" t="s">
        <v>41</v>
      </c>
      <c r="C103" s="74">
        <v>20</v>
      </c>
      <c r="D103" s="74" t="s">
        <v>39</v>
      </c>
      <c r="E103" s="75" t="s">
        <v>223</v>
      </c>
      <c r="F103" s="76">
        <v>16069012000</v>
      </c>
      <c r="G103" s="76">
        <v>0</v>
      </c>
      <c r="H103" s="76">
        <v>0</v>
      </c>
      <c r="I103" s="76">
        <v>0</v>
      </c>
      <c r="J103" s="76">
        <v>0</v>
      </c>
      <c r="K103" s="76">
        <v>0</v>
      </c>
      <c r="L103" s="76">
        <f t="shared" si="92"/>
        <v>0</v>
      </c>
      <c r="M103" s="77">
        <f t="shared" ref="M103" si="135">+F103+L103</f>
        <v>16069012000</v>
      </c>
      <c r="N103" s="78">
        <f t="shared" si="91"/>
        <v>1.9374538006969465E-3</v>
      </c>
      <c r="O103" s="76">
        <v>0</v>
      </c>
      <c r="P103" s="76">
        <v>0</v>
      </c>
      <c r="Q103" s="76">
        <f>M103-P103</f>
        <v>16069012000</v>
      </c>
      <c r="R103" s="76">
        <v>0</v>
      </c>
      <c r="S103" s="76">
        <f>+M103-R103</f>
        <v>16069012000</v>
      </c>
      <c r="T103" s="76">
        <f>P103-R103</f>
        <v>0</v>
      </c>
      <c r="U103" s="76">
        <v>0</v>
      </c>
      <c r="V103" s="76">
        <f>+R103-U103</f>
        <v>0</v>
      </c>
      <c r="W103" s="76">
        <v>0</v>
      </c>
      <c r="X103" s="79">
        <f>+U103-W103</f>
        <v>0</v>
      </c>
      <c r="Y103" s="85">
        <f t="shared" si="99"/>
        <v>0</v>
      </c>
      <c r="Z103" s="85">
        <f t="shared" si="100"/>
        <v>0</v>
      </c>
      <c r="AA103" s="85">
        <f t="shared" si="101"/>
        <v>0</v>
      </c>
      <c r="AB103" s="85" t="s">
        <v>545</v>
      </c>
      <c r="AC103" s="86" t="s">
        <v>545</v>
      </c>
    </row>
    <row r="104" spans="1:29" ht="27" customHeight="1" thickBot="1" x14ac:dyDescent="0.3">
      <c r="A104" s="338" t="s">
        <v>224</v>
      </c>
      <c r="B104" s="332" t="s">
        <v>38</v>
      </c>
      <c r="C104" s="334">
        <v>11</v>
      </c>
      <c r="D104" s="238" t="s">
        <v>39</v>
      </c>
      <c r="E104" s="336" t="s">
        <v>226</v>
      </c>
      <c r="F104" s="20">
        <f>+F106</f>
        <v>1907097618124</v>
      </c>
      <c r="G104" s="20">
        <f t="shared" ref="G104:K105" si="136">+G106</f>
        <v>0</v>
      </c>
      <c r="H104" s="20">
        <f t="shared" si="136"/>
        <v>0</v>
      </c>
      <c r="I104" s="20">
        <f t="shared" si="136"/>
        <v>0</v>
      </c>
      <c r="J104" s="20">
        <f t="shared" si="136"/>
        <v>0</v>
      </c>
      <c r="K104" s="20">
        <f t="shared" si="136"/>
        <v>0</v>
      </c>
      <c r="L104" s="20">
        <f t="shared" si="92"/>
        <v>0</v>
      </c>
      <c r="M104" s="20">
        <f t="shared" ref="M104:M105" si="137">+M106</f>
        <v>1907097618124</v>
      </c>
      <c r="N104" s="20">
        <f t="shared" si="91"/>
        <v>0.2299403055106585</v>
      </c>
      <c r="O104" s="20">
        <f t="shared" ref="O104:X105" si="138">+O106</f>
        <v>0</v>
      </c>
      <c r="P104" s="20">
        <f t="shared" si="138"/>
        <v>0</v>
      </c>
      <c r="Q104" s="20">
        <f t="shared" si="138"/>
        <v>1907097618124</v>
      </c>
      <c r="R104" s="20">
        <f t="shared" si="138"/>
        <v>0</v>
      </c>
      <c r="S104" s="20">
        <f t="shared" si="138"/>
        <v>1907097618124</v>
      </c>
      <c r="T104" s="20">
        <f t="shared" si="138"/>
        <v>0</v>
      </c>
      <c r="U104" s="20">
        <f t="shared" si="138"/>
        <v>0</v>
      </c>
      <c r="V104" s="20">
        <f t="shared" si="138"/>
        <v>0</v>
      </c>
      <c r="W104" s="20">
        <f t="shared" si="138"/>
        <v>0</v>
      </c>
      <c r="X104" s="20">
        <f t="shared" si="138"/>
        <v>0</v>
      </c>
      <c r="Y104" s="20">
        <f t="shared" si="99"/>
        <v>0</v>
      </c>
      <c r="Z104" s="20">
        <f t="shared" si="100"/>
        <v>0</v>
      </c>
      <c r="AA104" s="20">
        <f t="shared" si="101"/>
        <v>0</v>
      </c>
      <c r="AB104" s="20" t="s">
        <v>545</v>
      </c>
      <c r="AC104" s="239" t="s">
        <v>545</v>
      </c>
    </row>
    <row r="105" spans="1:29" ht="27" customHeight="1" thickBot="1" x14ac:dyDescent="0.3">
      <c r="A105" s="339"/>
      <c r="B105" s="333"/>
      <c r="C105" s="335"/>
      <c r="D105" s="240" t="s">
        <v>225</v>
      </c>
      <c r="E105" s="337"/>
      <c r="F105" s="236">
        <f>+F107</f>
        <v>106742138967</v>
      </c>
      <c r="G105" s="236">
        <f t="shared" si="136"/>
        <v>0</v>
      </c>
      <c r="H105" s="236">
        <f t="shared" si="136"/>
        <v>0</v>
      </c>
      <c r="I105" s="236">
        <f t="shared" si="136"/>
        <v>0</v>
      </c>
      <c r="J105" s="236">
        <f t="shared" si="136"/>
        <v>0</v>
      </c>
      <c r="K105" s="236">
        <f t="shared" si="136"/>
        <v>0</v>
      </c>
      <c r="L105" s="236">
        <f t="shared" si="92"/>
        <v>0</v>
      </c>
      <c r="M105" s="236">
        <f t="shared" si="137"/>
        <v>106742138967</v>
      </c>
      <c r="N105" s="236">
        <f t="shared" si="91"/>
        <v>1.2869986209241475E-2</v>
      </c>
      <c r="O105" s="236">
        <f t="shared" si="138"/>
        <v>0</v>
      </c>
      <c r="P105" s="236">
        <f t="shared" si="138"/>
        <v>0</v>
      </c>
      <c r="Q105" s="236">
        <f t="shared" si="138"/>
        <v>106742138967</v>
      </c>
      <c r="R105" s="236">
        <f t="shared" si="138"/>
        <v>0</v>
      </c>
      <c r="S105" s="236">
        <f t="shared" si="138"/>
        <v>106742138967</v>
      </c>
      <c r="T105" s="236">
        <f t="shared" si="138"/>
        <v>0</v>
      </c>
      <c r="U105" s="236">
        <f t="shared" si="138"/>
        <v>0</v>
      </c>
      <c r="V105" s="236">
        <f t="shared" si="138"/>
        <v>0</v>
      </c>
      <c r="W105" s="236">
        <f t="shared" si="138"/>
        <v>0</v>
      </c>
      <c r="X105" s="236">
        <f t="shared" si="138"/>
        <v>0</v>
      </c>
      <c r="Y105" s="236">
        <f t="shared" si="99"/>
        <v>0</v>
      </c>
      <c r="Z105" s="236">
        <f t="shared" si="100"/>
        <v>0</v>
      </c>
      <c r="AA105" s="236">
        <f t="shared" si="101"/>
        <v>0</v>
      </c>
      <c r="AB105" s="236" t="s">
        <v>545</v>
      </c>
      <c r="AC105" s="241" t="s">
        <v>545</v>
      </c>
    </row>
    <row r="106" spans="1:29" ht="38.25" customHeight="1" x14ac:dyDescent="0.25">
      <c r="A106" s="306" t="s">
        <v>227</v>
      </c>
      <c r="B106" s="271" t="s">
        <v>38</v>
      </c>
      <c r="C106" s="271">
        <v>11</v>
      </c>
      <c r="D106" s="22" t="s">
        <v>39</v>
      </c>
      <c r="E106" s="273" t="s">
        <v>228</v>
      </c>
      <c r="F106" s="80">
        <f>+F111</f>
        <v>1907097618124</v>
      </c>
      <c r="G106" s="80">
        <f t="shared" ref="G106:K106" si="139">+G111</f>
        <v>0</v>
      </c>
      <c r="H106" s="80">
        <f t="shared" si="139"/>
        <v>0</v>
      </c>
      <c r="I106" s="80">
        <f t="shared" si="139"/>
        <v>0</v>
      </c>
      <c r="J106" s="80">
        <f t="shared" si="139"/>
        <v>0</v>
      </c>
      <c r="K106" s="80">
        <f t="shared" si="139"/>
        <v>0</v>
      </c>
      <c r="L106" s="124">
        <f t="shared" si="92"/>
        <v>0</v>
      </c>
      <c r="M106" s="80">
        <f t="shared" ref="M106" si="140">+M111</f>
        <v>1907097618124</v>
      </c>
      <c r="N106" s="81">
        <f t="shared" si="91"/>
        <v>0.2299403055106585</v>
      </c>
      <c r="O106" s="80">
        <f t="shared" ref="O106:X106" si="141">+O111</f>
        <v>0</v>
      </c>
      <c r="P106" s="80">
        <f t="shared" si="141"/>
        <v>0</v>
      </c>
      <c r="Q106" s="80">
        <f t="shared" si="141"/>
        <v>1907097618124</v>
      </c>
      <c r="R106" s="80">
        <f t="shared" si="141"/>
        <v>0</v>
      </c>
      <c r="S106" s="80">
        <f t="shared" si="141"/>
        <v>1907097618124</v>
      </c>
      <c r="T106" s="80">
        <f t="shared" si="141"/>
        <v>0</v>
      </c>
      <c r="U106" s="80">
        <f t="shared" si="141"/>
        <v>0</v>
      </c>
      <c r="V106" s="80">
        <f t="shared" si="141"/>
        <v>0</v>
      </c>
      <c r="W106" s="80">
        <f t="shared" si="141"/>
        <v>0</v>
      </c>
      <c r="X106" s="80">
        <f t="shared" si="141"/>
        <v>0</v>
      </c>
      <c r="Y106" s="80">
        <f t="shared" si="99"/>
        <v>0</v>
      </c>
      <c r="Z106" s="80">
        <f t="shared" si="100"/>
        <v>0</v>
      </c>
      <c r="AA106" s="80">
        <f t="shared" si="101"/>
        <v>0</v>
      </c>
      <c r="AB106" s="80" t="s">
        <v>545</v>
      </c>
      <c r="AC106" s="242" t="s">
        <v>545</v>
      </c>
    </row>
    <row r="107" spans="1:29" ht="29.25" customHeight="1" x14ac:dyDescent="0.25">
      <c r="A107" s="267"/>
      <c r="B107" s="326"/>
      <c r="C107" s="326"/>
      <c r="D107" s="30" t="s">
        <v>225</v>
      </c>
      <c r="E107" s="327"/>
      <c r="F107" s="49">
        <f>+F108</f>
        <v>106742138967</v>
      </c>
      <c r="G107" s="49">
        <f t="shared" ref="G107:X109" si="142">+G108</f>
        <v>0</v>
      </c>
      <c r="H107" s="49">
        <f t="shared" si="142"/>
        <v>0</v>
      </c>
      <c r="I107" s="49">
        <f t="shared" si="142"/>
        <v>0</v>
      </c>
      <c r="J107" s="49">
        <f t="shared" si="142"/>
        <v>0</v>
      </c>
      <c r="K107" s="49">
        <f t="shared" si="142"/>
        <v>0</v>
      </c>
      <c r="L107" s="25">
        <f t="shared" si="92"/>
        <v>0</v>
      </c>
      <c r="M107" s="49">
        <f t="shared" si="142"/>
        <v>106742138967</v>
      </c>
      <c r="N107" s="82">
        <f t="shared" si="91"/>
        <v>1.2869986209241475E-2</v>
      </c>
      <c r="O107" s="49">
        <f t="shared" si="142"/>
        <v>0</v>
      </c>
      <c r="P107" s="49">
        <f t="shared" si="142"/>
        <v>0</v>
      </c>
      <c r="Q107" s="49">
        <f t="shared" si="142"/>
        <v>106742138967</v>
      </c>
      <c r="R107" s="49">
        <f t="shared" si="142"/>
        <v>0</v>
      </c>
      <c r="S107" s="49">
        <f t="shared" si="142"/>
        <v>106742138967</v>
      </c>
      <c r="T107" s="49">
        <f t="shared" si="142"/>
        <v>0</v>
      </c>
      <c r="U107" s="49">
        <f t="shared" si="142"/>
        <v>0</v>
      </c>
      <c r="V107" s="49">
        <f t="shared" si="142"/>
        <v>0</v>
      </c>
      <c r="W107" s="49">
        <f t="shared" si="142"/>
        <v>0</v>
      </c>
      <c r="X107" s="49">
        <f t="shared" si="142"/>
        <v>0</v>
      </c>
      <c r="Y107" s="49">
        <f t="shared" si="99"/>
        <v>0</v>
      </c>
      <c r="Z107" s="49">
        <f t="shared" si="100"/>
        <v>0</v>
      </c>
      <c r="AA107" s="49">
        <f t="shared" si="101"/>
        <v>0</v>
      </c>
      <c r="AB107" s="49" t="s">
        <v>545</v>
      </c>
      <c r="AC107" s="243" t="s">
        <v>545</v>
      </c>
    </row>
    <row r="108" spans="1:29" ht="42" customHeight="1" x14ac:dyDescent="0.25">
      <c r="A108" s="29" t="s">
        <v>229</v>
      </c>
      <c r="B108" s="30" t="s">
        <v>38</v>
      </c>
      <c r="C108" s="30">
        <v>11</v>
      </c>
      <c r="D108" s="30" t="s">
        <v>225</v>
      </c>
      <c r="E108" s="31" t="s">
        <v>230</v>
      </c>
      <c r="F108" s="49">
        <f t="shared" ref="F108:V109" si="143">+F109</f>
        <v>106742138967</v>
      </c>
      <c r="G108" s="49">
        <f t="shared" si="143"/>
        <v>0</v>
      </c>
      <c r="H108" s="49">
        <f t="shared" si="143"/>
        <v>0</v>
      </c>
      <c r="I108" s="49">
        <f t="shared" si="143"/>
        <v>0</v>
      </c>
      <c r="J108" s="49">
        <f t="shared" si="143"/>
        <v>0</v>
      </c>
      <c r="K108" s="49">
        <f t="shared" si="143"/>
        <v>0</v>
      </c>
      <c r="L108" s="25">
        <f t="shared" si="92"/>
        <v>0</v>
      </c>
      <c r="M108" s="49">
        <f t="shared" si="143"/>
        <v>106742138967</v>
      </c>
      <c r="N108" s="64">
        <f t="shared" si="91"/>
        <v>1.2869986209241475E-2</v>
      </c>
      <c r="O108" s="49">
        <f t="shared" si="143"/>
        <v>0</v>
      </c>
      <c r="P108" s="49">
        <f t="shared" si="143"/>
        <v>0</v>
      </c>
      <c r="Q108" s="49">
        <f t="shared" si="143"/>
        <v>106742138967</v>
      </c>
      <c r="R108" s="49">
        <f t="shared" si="143"/>
        <v>0</v>
      </c>
      <c r="S108" s="49">
        <f t="shared" si="143"/>
        <v>106742138967</v>
      </c>
      <c r="T108" s="49">
        <f t="shared" si="143"/>
        <v>0</v>
      </c>
      <c r="U108" s="49">
        <f t="shared" si="143"/>
        <v>0</v>
      </c>
      <c r="V108" s="49">
        <f t="shared" si="143"/>
        <v>0</v>
      </c>
      <c r="W108" s="49">
        <f t="shared" si="142"/>
        <v>0</v>
      </c>
      <c r="X108" s="49">
        <f t="shared" si="142"/>
        <v>0</v>
      </c>
      <c r="Y108" s="49">
        <f t="shared" si="99"/>
        <v>0</v>
      </c>
      <c r="Z108" s="49">
        <f t="shared" si="100"/>
        <v>0</v>
      </c>
      <c r="AA108" s="49">
        <f t="shared" si="101"/>
        <v>0</v>
      </c>
      <c r="AB108" s="49" t="s">
        <v>545</v>
      </c>
      <c r="AC108" s="243" t="s">
        <v>545</v>
      </c>
    </row>
    <row r="109" spans="1:29" ht="42" customHeight="1" x14ac:dyDescent="0.25">
      <c r="A109" s="29" t="s">
        <v>231</v>
      </c>
      <c r="B109" s="30" t="s">
        <v>38</v>
      </c>
      <c r="C109" s="30">
        <v>11</v>
      </c>
      <c r="D109" s="30" t="s">
        <v>225</v>
      </c>
      <c r="E109" s="31" t="s">
        <v>232</v>
      </c>
      <c r="F109" s="49">
        <f t="shared" si="143"/>
        <v>106742138967</v>
      </c>
      <c r="G109" s="49">
        <f t="shared" si="143"/>
        <v>0</v>
      </c>
      <c r="H109" s="49">
        <f t="shared" si="143"/>
        <v>0</v>
      </c>
      <c r="I109" s="49">
        <f t="shared" si="143"/>
        <v>0</v>
      </c>
      <c r="J109" s="49">
        <f t="shared" si="143"/>
        <v>0</v>
      </c>
      <c r="K109" s="49">
        <f t="shared" si="143"/>
        <v>0</v>
      </c>
      <c r="L109" s="25">
        <f t="shared" si="92"/>
        <v>0</v>
      </c>
      <c r="M109" s="49">
        <f t="shared" si="143"/>
        <v>106742138967</v>
      </c>
      <c r="N109" s="64">
        <f t="shared" si="91"/>
        <v>1.2869986209241475E-2</v>
      </c>
      <c r="O109" s="49">
        <f t="shared" si="143"/>
        <v>0</v>
      </c>
      <c r="P109" s="49">
        <f t="shared" si="143"/>
        <v>0</v>
      </c>
      <c r="Q109" s="49">
        <f t="shared" si="143"/>
        <v>106742138967</v>
      </c>
      <c r="R109" s="49">
        <f t="shared" si="143"/>
        <v>0</v>
      </c>
      <c r="S109" s="49">
        <f t="shared" si="143"/>
        <v>106742138967</v>
      </c>
      <c r="T109" s="49">
        <f t="shared" si="143"/>
        <v>0</v>
      </c>
      <c r="U109" s="49">
        <f t="shared" si="143"/>
        <v>0</v>
      </c>
      <c r="V109" s="49">
        <f t="shared" si="142"/>
        <v>0</v>
      </c>
      <c r="W109" s="49">
        <f t="shared" si="142"/>
        <v>0</v>
      </c>
      <c r="X109" s="49">
        <f t="shared" si="142"/>
        <v>0</v>
      </c>
      <c r="Y109" s="49">
        <f t="shared" si="99"/>
        <v>0</v>
      </c>
      <c r="Z109" s="49">
        <f t="shared" si="100"/>
        <v>0</v>
      </c>
      <c r="AA109" s="49">
        <f t="shared" si="101"/>
        <v>0</v>
      </c>
      <c r="AB109" s="49" t="s">
        <v>545</v>
      </c>
      <c r="AC109" s="243" t="s">
        <v>545</v>
      </c>
    </row>
    <row r="110" spans="1:29" ht="42" customHeight="1" x14ac:dyDescent="0.25">
      <c r="A110" s="36" t="s">
        <v>233</v>
      </c>
      <c r="B110" s="37" t="s">
        <v>38</v>
      </c>
      <c r="C110" s="37">
        <v>11</v>
      </c>
      <c r="D110" s="37" t="s">
        <v>225</v>
      </c>
      <c r="E110" s="38" t="s">
        <v>38</v>
      </c>
      <c r="F110" s="39">
        <v>106742138967</v>
      </c>
      <c r="G110" s="39">
        <v>0</v>
      </c>
      <c r="H110" s="39">
        <v>0</v>
      </c>
      <c r="I110" s="39">
        <v>0</v>
      </c>
      <c r="J110" s="39">
        <v>0</v>
      </c>
      <c r="K110" s="39">
        <v>0</v>
      </c>
      <c r="L110" s="39">
        <f t="shared" si="92"/>
        <v>0</v>
      </c>
      <c r="M110" s="40">
        <f t="shared" ref="M110" si="144">+F110+L110</f>
        <v>106742138967</v>
      </c>
      <c r="N110" s="72">
        <f t="shared" si="91"/>
        <v>1.2869986209241475E-2</v>
      </c>
      <c r="O110" s="39">
        <v>0</v>
      </c>
      <c r="P110" s="39">
        <v>0</v>
      </c>
      <c r="Q110" s="39">
        <f>M110-P110</f>
        <v>106742138967</v>
      </c>
      <c r="R110" s="39">
        <v>0</v>
      </c>
      <c r="S110" s="39">
        <f>+M110-R110</f>
        <v>106742138967</v>
      </c>
      <c r="T110" s="39">
        <f>P110-R110</f>
        <v>0</v>
      </c>
      <c r="U110" s="39">
        <v>0</v>
      </c>
      <c r="V110" s="39">
        <f>+R110-U110</f>
        <v>0</v>
      </c>
      <c r="W110" s="39">
        <v>0</v>
      </c>
      <c r="X110" s="42">
        <f>+U110-W110</f>
        <v>0</v>
      </c>
      <c r="Y110" s="42">
        <f t="shared" si="99"/>
        <v>0</v>
      </c>
      <c r="Z110" s="42">
        <f t="shared" si="100"/>
        <v>0</v>
      </c>
      <c r="AA110" s="42">
        <f t="shared" si="101"/>
        <v>0</v>
      </c>
      <c r="AB110" s="42" t="s">
        <v>545</v>
      </c>
      <c r="AC110" s="244" t="s">
        <v>545</v>
      </c>
    </row>
    <row r="111" spans="1:29" ht="42" customHeight="1" x14ac:dyDescent="0.25">
      <c r="A111" s="29" t="s">
        <v>234</v>
      </c>
      <c r="B111" s="30" t="s">
        <v>38</v>
      </c>
      <c r="C111" s="30">
        <v>11</v>
      </c>
      <c r="D111" s="30" t="s">
        <v>39</v>
      </c>
      <c r="E111" s="31" t="s">
        <v>235</v>
      </c>
      <c r="F111" s="49">
        <f t="shared" ref="F111:X111" si="145">+F112</f>
        <v>1907097618124</v>
      </c>
      <c r="G111" s="49">
        <f t="shared" si="145"/>
        <v>0</v>
      </c>
      <c r="H111" s="49">
        <f t="shared" si="145"/>
        <v>0</v>
      </c>
      <c r="I111" s="49">
        <f t="shared" si="145"/>
        <v>0</v>
      </c>
      <c r="J111" s="49">
        <f t="shared" si="145"/>
        <v>0</v>
      </c>
      <c r="K111" s="49">
        <f t="shared" si="145"/>
        <v>0</v>
      </c>
      <c r="L111" s="25">
        <f t="shared" si="92"/>
        <v>0</v>
      </c>
      <c r="M111" s="49">
        <f t="shared" si="145"/>
        <v>1907097618124</v>
      </c>
      <c r="N111" s="64">
        <f t="shared" si="91"/>
        <v>0.2299403055106585</v>
      </c>
      <c r="O111" s="49">
        <f t="shared" si="145"/>
        <v>0</v>
      </c>
      <c r="P111" s="49">
        <f t="shared" si="145"/>
        <v>0</v>
      </c>
      <c r="Q111" s="49">
        <f t="shared" si="145"/>
        <v>1907097618124</v>
      </c>
      <c r="R111" s="49">
        <f t="shared" si="145"/>
        <v>0</v>
      </c>
      <c r="S111" s="49">
        <f t="shared" si="145"/>
        <v>1907097618124</v>
      </c>
      <c r="T111" s="49">
        <f t="shared" si="145"/>
        <v>0</v>
      </c>
      <c r="U111" s="49">
        <f t="shared" si="145"/>
        <v>0</v>
      </c>
      <c r="V111" s="49">
        <f t="shared" si="145"/>
        <v>0</v>
      </c>
      <c r="W111" s="49">
        <f t="shared" si="145"/>
        <v>0</v>
      </c>
      <c r="X111" s="49">
        <f t="shared" si="145"/>
        <v>0</v>
      </c>
      <c r="Y111" s="49">
        <f t="shared" si="99"/>
        <v>0</v>
      </c>
      <c r="Z111" s="49">
        <f t="shared" si="100"/>
        <v>0</v>
      </c>
      <c r="AA111" s="49">
        <f t="shared" si="101"/>
        <v>0</v>
      </c>
      <c r="AB111" s="49" t="s">
        <v>545</v>
      </c>
      <c r="AC111" s="243" t="s">
        <v>545</v>
      </c>
    </row>
    <row r="112" spans="1:29" ht="42" customHeight="1" thickBot="1" x14ac:dyDescent="0.3">
      <c r="A112" s="73" t="s">
        <v>236</v>
      </c>
      <c r="B112" s="74" t="s">
        <v>38</v>
      </c>
      <c r="C112" s="74">
        <v>11</v>
      </c>
      <c r="D112" s="74" t="s">
        <v>39</v>
      </c>
      <c r="E112" s="75" t="s">
        <v>237</v>
      </c>
      <c r="F112" s="76">
        <v>1907097618124</v>
      </c>
      <c r="G112" s="76">
        <v>0</v>
      </c>
      <c r="H112" s="76">
        <v>0</v>
      </c>
      <c r="I112" s="76">
        <v>0</v>
      </c>
      <c r="J112" s="76">
        <v>0</v>
      </c>
      <c r="K112" s="76">
        <v>0</v>
      </c>
      <c r="L112" s="76">
        <f t="shared" si="92"/>
        <v>0</v>
      </c>
      <c r="M112" s="77">
        <f t="shared" ref="M112" si="146">+F112+L112</f>
        <v>1907097618124</v>
      </c>
      <c r="N112" s="78">
        <f t="shared" si="91"/>
        <v>0.2299403055106585</v>
      </c>
      <c r="O112" s="76">
        <v>0</v>
      </c>
      <c r="P112" s="76">
        <v>0</v>
      </c>
      <c r="Q112" s="76">
        <f>M112-P112</f>
        <v>1907097618124</v>
      </c>
      <c r="R112" s="76">
        <v>0</v>
      </c>
      <c r="S112" s="76">
        <f>+M112-R112</f>
        <v>1907097618124</v>
      </c>
      <c r="T112" s="76">
        <f>P112-R112</f>
        <v>0</v>
      </c>
      <c r="U112" s="76">
        <v>0</v>
      </c>
      <c r="V112" s="76">
        <f>+R112-U112</f>
        <v>0</v>
      </c>
      <c r="W112" s="76">
        <v>0</v>
      </c>
      <c r="X112" s="79">
        <f>+U112-W112</f>
        <v>0</v>
      </c>
      <c r="Y112" s="79">
        <f t="shared" si="99"/>
        <v>0</v>
      </c>
      <c r="Z112" s="79">
        <f t="shared" si="100"/>
        <v>0</v>
      </c>
      <c r="AA112" s="79">
        <f t="shared" si="101"/>
        <v>0</v>
      </c>
      <c r="AB112" s="79" t="s">
        <v>545</v>
      </c>
      <c r="AC112" s="245" t="s">
        <v>545</v>
      </c>
    </row>
    <row r="113" spans="1:29" s="2" customFormat="1" ht="22.5" customHeight="1" thickBot="1" x14ac:dyDescent="0.3">
      <c r="A113" s="355" t="s">
        <v>238</v>
      </c>
      <c r="B113" s="328" t="s">
        <v>38</v>
      </c>
      <c r="C113" s="246">
        <v>10</v>
      </c>
      <c r="D113" s="349" t="s">
        <v>39</v>
      </c>
      <c r="E113" s="352" t="s">
        <v>239</v>
      </c>
      <c r="F113" s="20">
        <f t="shared" ref="F113:J113" si="147">+F116+F238+F248+F266+F276+F288</f>
        <v>421322646094</v>
      </c>
      <c r="G113" s="247">
        <f t="shared" si="147"/>
        <v>0</v>
      </c>
      <c r="H113" s="247">
        <f t="shared" si="147"/>
        <v>0</v>
      </c>
      <c r="I113" s="247">
        <f t="shared" si="147"/>
        <v>181302207245</v>
      </c>
      <c r="J113" s="247">
        <f t="shared" si="147"/>
        <v>0</v>
      </c>
      <c r="K113" s="247">
        <f>+K116+K238+K248+K266+K276+K288</f>
        <v>0</v>
      </c>
      <c r="L113" s="248">
        <f t="shared" si="92"/>
        <v>-181302207245</v>
      </c>
      <c r="M113" s="247">
        <f>+M116+M238+M248+M266+M276+M288</f>
        <v>240020438849</v>
      </c>
      <c r="N113" s="249">
        <f>M113/$M$322</f>
        <v>2.8939458847435304E-2</v>
      </c>
      <c r="O113" s="247">
        <f t="shared" ref="O113:X113" si="148">+O116+O238+O248+O266+O276+O288</f>
        <v>0</v>
      </c>
      <c r="P113" s="247">
        <f t="shared" si="148"/>
        <v>200577719220.99997</v>
      </c>
      <c r="Q113" s="247">
        <f t="shared" si="148"/>
        <v>39442719628</v>
      </c>
      <c r="R113" s="247">
        <f t="shared" si="148"/>
        <v>194704435417.80005</v>
      </c>
      <c r="S113" s="247">
        <f t="shared" si="148"/>
        <v>45316003431.199997</v>
      </c>
      <c r="T113" s="247">
        <f t="shared" si="148"/>
        <v>5873283803.2000008</v>
      </c>
      <c r="U113" s="247">
        <f t="shared" si="148"/>
        <v>158837596.5</v>
      </c>
      <c r="V113" s="247">
        <f t="shared" si="148"/>
        <v>194545597821.29999</v>
      </c>
      <c r="W113" s="247">
        <f t="shared" si="148"/>
        <v>158544448.11000001</v>
      </c>
      <c r="X113" s="247">
        <f t="shared" si="148"/>
        <v>293148.38999999751</v>
      </c>
      <c r="Y113" s="166">
        <f t="shared" si="99"/>
        <v>0.81119939764917748</v>
      </c>
      <c r="Z113" s="166">
        <f t="shared" si="100"/>
        <v>6.6176696143750832E-4</v>
      </c>
      <c r="AA113" s="166">
        <f t="shared" si="101"/>
        <v>6.6054561382475601E-4</v>
      </c>
      <c r="AB113" s="166">
        <f t="shared" ref="AB113:AB176" si="149">+U113/R113</f>
        <v>8.157882801137201E-4</v>
      </c>
      <c r="AC113" s="165">
        <f t="shared" ref="AC113:AC119" si="150">+W113/U113</f>
        <v>0.99815441434232488</v>
      </c>
    </row>
    <row r="114" spans="1:29" s="2" customFormat="1" ht="25.5" customHeight="1" thickBot="1" x14ac:dyDescent="0.3">
      <c r="A114" s="356"/>
      <c r="B114" s="329"/>
      <c r="C114" s="250">
        <v>11</v>
      </c>
      <c r="D114" s="350"/>
      <c r="E114" s="353"/>
      <c r="F114" s="20">
        <f t="shared" ref="F114:K114" si="151">+F117+F277</f>
        <v>6787938619340</v>
      </c>
      <c r="G114" s="20">
        <f t="shared" si="151"/>
        <v>0</v>
      </c>
      <c r="H114" s="20">
        <f t="shared" si="151"/>
        <v>0</v>
      </c>
      <c r="I114" s="20">
        <f t="shared" si="151"/>
        <v>1050182221689</v>
      </c>
      <c r="J114" s="20">
        <f t="shared" si="151"/>
        <v>0</v>
      </c>
      <c r="K114" s="20">
        <f t="shared" si="151"/>
        <v>0</v>
      </c>
      <c r="L114" s="20">
        <f t="shared" si="92"/>
        <v>-1050182221689</v>
      </c>
      <c r="M114" s="20">
        <f>+M117+M277</f>
        <v>5737756397651</v>
      </c>
      <c r="N114" s="20">
        <f t="shared" si="91"/>
        <v>0.69180593928874712</v>
      </c>
      <c r="O114" s="20">
        <f t="shared" ref="O114:X114" si="152">+O117+O277</f>
        <v>0</v>
      </c>
      <c r="P114" s="20">
        <f t="shared" si="152"/>
        <v>5298145392667</v>
      </c>
      <c r="Q114" s="20">
        <f t="shared" si="152"/>
        <v>439611004984</v>
      </c>
      <c r="R114" s="20">
        <f t="shared" si="152"/>
        <v>5298145242667</v>
      </c>
      <c r="S114" s="20">
        <f t="shared" si="152"/>
        <v>439611154984</v>
      </c>
      <c r="T114" s="20">
        <f t="shared" si="152"/>
        <v>150000</v>
      </c>
      <c r="U114" s="20">
        <f t="shared" si="152"/>
        <v>8000000000</v>
      </c>
      <c r="V114" s="20">
        <f t="shared" si="152"/>
        <v>5290145242667</v>
      </c>
      <c r="W114" s="20">
        <f t="shared" si="152"/>
        <v>8000000000</v>
      </c>
      <c r="X114" s="20">
        <f t="shared" si="152"/>
        <v>0</v>
      </c>
      <c r="Y114" s="166">
        <f t="shared" si="99"/>
        <v>0.92338274326808756</v>
      </c>
      <c r="Z114" s="166">
        <f t="shared" si="100"/>
        <v>1.3942732046406062E-3</v>
      </c>
      <c r="AA114" s="166">
        <f t="shared" si="101"/>
        <v>1.3942732046406062E-3</v>
      </c>
      <c r="AB114" s="166">
        <f t="shared" si="149"/>
        <v>1.5099623799616582E-3</v>
      </c>
      <c r="AC114" s="165">
        <f t="shared" si="150"/>
        <v>1</v>
      </c>
    </row>
    <row r="115" spans="1:29" s="2" customFormat="1" ht="29.25" customHeight="1" thickBot="1" x14ac:dyDescent="0.3">
      <c r="A115" s="357"/>
      <c r="B115" s="230" t="s">
        <v>41</v>
      </c>
      <c r="C115" s="250">
        <v>20</v>
      </c>
      <c r="D115" s="351"/>
      <c r="E115" s="354"/>
      <c r="F115" s="236">
        <f t="shared" ref="F115:K115" si="153">+F249+F289</f>
        <v>172945553158</v>
      </c>
      <c r="G115" s="251">
        <f t="shared" si="153"/>
        <v>0</v>
      </c>
      <c r="H115" s="251">
        <f t="shared" si="153"/>
        <v>0</v>
      </c>
      <c r="I115" s="251">
        <f t="shared" si="153"/>
        <v>0</v>
      </c>
      <c r="J115" s="251">
        <f t="shared" si="153"/>
        <v>0</v>
      </c>
      <c r="K115" s="251">
        <f t="shared" si="153"/>
        <v>0</v>
      </c>
      <c r="L115" s="252">
        <f t="shared" si="92"/>
        <v>0</v>
      </c>
      <c r="M115" s="251">
        <f>+M249+M289</f>
        <v>172945553158</v>
      </c>
      <c r="N115" s="253">
        <f t="shared" si="91"/>
        <v>2.0852185515799159E-2</v>
      </c>
      <c r="O115" s="251">
        <f t="shared" ref="O115:X115" si="154">+O249+O289</f>
        <v>0</v>
      </c>
      <c r="P115" s="251">
        <f t="shared" si="154"/>
        <v>62735546056</v>
      </c>
      <c r="Q115" s="251">
        <f t="shared" si="154"/>
        <v>110210007102</v>
      </c>
      <c r="R115" s="251">
        <f t="shared" si="154"/>
        <v>25980510233.579998</v>
      </c>
      <c r="S115" s="251">
        <f t="shared" si="154"/>
        <v>146965042924.41998</v>
      </c>
      <c r="T115" s="251">
        <f t="shared" si="154"/>
        <v>36755035822.420006</v>
      </c>
      <c r="U115" s="251">
        <f t="shared" si="154"/>
        <v>341300520.57999998</v>
      </c>
      <c r="V115" s="251">
        <f t="shared" si="154"/>
        <v>25639209713</v>
      </c>
      <c r="W115" s="251">
        <f t="shared" si="154"/>
        <v>338570210</v>
      </c>
      <c r="X115" s="251">
        <f t="shared" si="154"/>
        <v>2730310.5799999889</v>
      </c>
      <c r="Y115" s="235">
        <f t="shared" si="99"/>
        <v>0.15022363836001418</v>
      </c>
      <c r="Z115" s="235">
        <f t="shared" si="100"/>
        <v>1.9734564685117625E-3</v>
      </c>
      <c r="AA115" s="235">
        <f t="shared" si="101"/>
        <v>1.9576693578856478E-3</v>
      </c>
      <c r="AB115" s="235">
        <f t="shared" si="149"/>
        <v>1.3136790521491243E-2</v>
      </c>
      <c r="AC115" s="237">
        <f t="shared" si="150"/>
        <v>0.99200027420010917</v>
      </c>
    </row>
    <row r="116" spans="1:29" s="2" customFormat="1" ht="26.25" customHeight="1" x14ac:dyDescent="0.25">
      <c r="A116" s="306" t="s">
        <v>240</v>
      </c>
      <c r="B116" s="271" t="s">
        <v>38</v>
      </c>
      <c r="C116" s="22">
        <v>10</v>
      </c>
      <c r="D116" s="271" t="s">
        <v>39</v>
      </c>
      <c r="E116" s="273" t="s">
        <v>241</v>
      </c>
      <c r="F116" s="87">
        <f t="shared" ref="F116:K117" si="155">+F118</f>
        <v>388190831399</v>
      </c>
      <c r="G116" s="87">
        <f t="shared" si="155"/>
        <v>0</v>
      </c>
      <c r="H116" s="87">
        <f t="shared" si="155"/>
        <v>0</v>
      </c>
      <c r="I116" s="87">
        <f t="shared" si="155"/>
        <v>181302207245</v>
      </c>
      <c r="J116" s="87">
        <f t="shared" si="155"/>
        <v>0</v>
      </c>
      <c r="K116" s="87">
        <f t="shared" si="155"/>
        <v>0</v>
      </c>
      <c r="L116" s="87">
        <f t="shared" si="92"/>
        <v>-181302207245</v>
      </c>
      <c r="M116" s="87">
        <f>+M118</f>
        <v>206888624154</v>
      </c>
      <c r="N116" s="81">
        <f t="shared" si="91"/>
        <v>2.4944729096482682E-2</v>
      </c>
      <c r="O116" s="87">
        <f t="shared" ref="O116:X117" si="156">+O118</f>
        <v>0</v>
      </c>
      <c r="P116" s="87">
        <f t="shared" si="156"/>
        <v>193458129399.28</v>
      </c>
      <c r="Q116" s="87">
        <f t="shared" si="156"/>
        <v>13430494754.719999</v>
      </c>
      <c r="R116" s="87">
        <f t="shared" si="156"/>
        <v>191011030353.51001</v>
      </c>
      <c r="S116" s="87">
        <f t="shared" si="156"/>
        <v>15877593800.49</v>
      </c>
      <c r="T116" s="87">
        <f t="shared" si="156"/>
        <v>2447099045.7700005</v>
      </c>
      <c r="U116" s="87">
        <f t="shared" si="156"/>
        <v>83091608.109999999</v>
      </c>
      <c r="V116" s="87">
        <f t="shared" si="156"/>
        <v>190927938745.39999</v>
      </c>
      <c r="W116" s="87">
        <f t="shared" si="156"/>
        <v>83091608.109999999</v>
      </c>
      <c r="X116" s="87">
        <f t="shared" si="156"/>
        <v>0</v>
      </c>
      <c r="Y116" s="27">
        <f t="shared" si="99"/>
        <v>0.92325535603798436</v>
      </c>
      <c r="Z116" s="27">
        <f t="shared" si="100"/>
        <v>4.0162482809180352E-4</v>
      </c>
      <c r="AA116" s="27">
        <f t="shared" si="101"/>
        <v>4.0162482809180352E-4</v>
      </c>
      <c r="AB116" s="27">
        <f t="shared" si="149"/>
        <v>4.3500947540160272E-4</v>
      </c>
      <c r="AC116" s="254">
        <f t="shared" si="150"/>
        <v>1</v>
      </c>
    </row>
    <row r="117" spans="1:29" s="2" customFormat="1" ht="27.75" customHeight="1" x14ac:dyDescent="0.25">
      <c r="A117" s="267"/>
      <c r="B117" s="326"/>
      <c r="C117" s="30">
        <v>11</v>
      </c>
      <c r="D117" s="326"/>
      <c r="E117" s="327"/>
      <c r="F117" s="48">
        <f t="shared" si="155"/>
        <v>6076968171516</v>
      </c>
      <c r="G117" s="48">
        <f t="shared" si="155"/>
        <v>0</v>
      </c>
      <c r="H117" s="48">
        <f t="shared" si="155"/>
        <v>0</v>
      </c>
      <c r="I117" s="48">
        <f t="shared" si="155"/>
        <v>339211773865</v>
      </c>
      <c r="J117" s="48">
        <f t="shared" si="155"/>
        <v>0</v>
      </c>
      <c r="K117" s="48">
        <f t="shared" si="155"/>
        <v>0</v>
      </c>
      <c r="L117" s="48">
        <f t="shared" si="92"/>
        <v>-339211773865</v>
      </c>
      <c r="M117" s="48">
        <f>+M119</f>
        <v>5737756397651</v>
      </c>
      <c r="N117" s="72">
        <f t="shared" si="91"/>
        <v>0.69180593928874712</v>
      </c>
      <c r="O117" s="48">
        <f t="shared" si="156"/>
        <v>0</v>
      </c>
      <c r="P117" s="48">
        <f t="shared" si="156"/>
        <v>5298145392667</v>
      </c>
      <c r="Q117" s="48">
        <f t="shared" si="156"/>
        <v>439611004984</v>
      </c>
      <c r="R117" s="48">
        <f t="shared" si="156"/>
        <v>5298145242667</v>
      </c>
      <c r="S117" s="48">
        <f t="shared" si="156"/>
        <v>439611154984</v>
      </c>
      <c r="T117" s="48">
        <f t="shared" si="156"/>
        <v>150000</v>
      </c>
      <c r="U117" s="48">
        <f t="shared" si="156"/>
        <v>8000000000</v>
      </c>
      <c r="V117" s="48">
        <f t="shared" si="156"/>
        <v>5290145242667</v>
      </c>
      <c r="W117" s="48">
        <f t="shared" si="156"/>
        <v>8000000000</v>
      </c>
      <c r="X117" s="48">
        <f t="shared" si="156"/>
        <v>0</v>
      </c>
      <c r="Y117" s="43">
        <f t="shared" si="99"/>
        <v>0.92338274326808756</v>
      </c>
      <c r="Z117" s="43">
        <f t="shared" si="100"/>
        <v>1.3942732046406062E-3</v>
      </c>
      <c r="AA117" s="43">
        <f t="shared" si="101"/>
        <v>1.3942732046406062E-3</v>
      </c>
      <c r="AB117" s="43">
        <f t="shared" si="149"/>
        <v>1.5099623799616582E-3</v>
      </c>
      <c r="AC117" s="44">
        <f t="shared" si="150"/>
        <v>1</v>
      </c>
    </row>
    <row r="118" spans="1:29" ht="29.25" customHeight="1" x14ac:dyDescent="0.25">
      <c r="A118" s="266" t="s">
        <v>242</v>
      </c>
      <c r="B118" s="326" t="s">
        <v>38</v>
      </c>
      <c r="C118" s="30">
        <v>10</v>
      </c>
      <c r="D118" s="326" t="s">
        <v>39</v>
      </c>
      <c r="E118" s="327" t="s">
        <v>243</v>
      </c>
      <c r="F118" s="48">
        <f t="shared" ref="F118:K118" si="157">+F128+F160+F172+F232</f>
        <v>388190831399</v>
      </c>
      <c r="G118" s="48">
        <f t="shared" si="157"/>
        <v>0</v>
      </c>
      <c r="H118" s="48">
        <f t="shared" si="157"/>
        <v>0</v>
      </c>
      <c r="I118" s="48">
        <f t="shared" si="157"/>
        <v>181302207245</v>
      </c>
      <c r="J118" s="48">
        <f t="shared" si="157"/>
        <v>0</v>
      </c>
      <c r="K118" s="48">
        <f t="shared" si="157"/>
        <v>0</v>
      </c>
      <c r="L118" s="48">
        <f t="shared" si="92"/>
        <v>-181302207245</v>
      </c>
      <c r="M118" s="48">
        <f>+M128+M160+M172+M232</f>
        <v>206888624154</v>
      </c>
      <c r="N118" s="64">
        <f t="shared" si="91"/>
        <v>2.4944729096482682E-2</v>
      </c>
      <c r="O118" s="48">
        <f t="shared" ref="O118:X118" si="158">+O128+O160+O172+O232</f>
        <v>0</v>
      </c>
      <c r="P118" s="48">
        <f t="shared" si="158"/>
        <v>193458129399.28</v>
      </c>
      <c r="Q118" s="48">
        <f t="shared" si="158"/>
        <v>13430494754.719999</v>
      </c>
      <c r="R118" s="48">
        <f t="shared" si="158"/>
        <v>191011030353.51001</v>
      </c>
      <c r="S118" s="48">
        <f t="shared" si="158"/>
        <v>15877593800.49</v>
      </c>
      <c r="T118" s="48">
        <f t="shared" si="158"/>
        <v>2447099045.7700005</v>
      </c>
      <c r="U118" s="48">
        <f t="shared" si="158"/>
        <v>83091608.109999999</v>
      </c>
      <c r="V118" s="48">
        <f t="shared" si="158"/>
        <v>190927938745.39999</v>
      </c>
      <c r="W118" s="48">
        <f t="shared" si="158"/>
        <v>83091608.109999999</v>
      </c>
      <c r="X118" s="48">
        <f t="shared" si="158"/>
        <v>0</v>
      </c>
      <c r="Y118" s="34">
        <f t="shared" si="99"/>
        <v>0.92325535603798436</v>
      </c>
      <c r="Z118" s="34">
        <f t="shared" si="100"/>
        <v>4.0162482809180352E-4</v>
      </c>
      <c r="AA118" s="34">
        <f t="shared" si="101"/>
        <v>4.0162482809180352E-4</v>
      </c>
      <c r="AB118" s="34">
        <f t="shared" si="149"/>
        <v>4.3500947540160272E-4</v>
      </c>
      <c r="AC118" s="154">
        <f t="shared" si="150"/>
        <v>1</v>
      </c>
    </row>
    <row r="119" spans="1:29" ht="29.25" customHeight="1" x14ac:dyDescent="0.25">
      <c r="A119" s="267"/>
      <c r="B119" s="326"/>
      <c r="C119" s="30">
        <v>11</v>
      </c>
      <c r="D119" s="326"/>
      <c r="E119" s="327"/>
      <c r="F119" s="25">
        <f t="shared" ref="F119:K119" si="159">+F120+F124+F129+F136+F140+F144+F148+F152+F156+F164+F168+F176+F180+F184+F188+F192+F196+F200+F204+F208+F212+F216+F220+F224+F228</f>
        <v>6076968171516</v>
      </c>
      <c r="G119" s="25">
        <f t="shared" si="159"/>
        <v>0</v>
      </c>
      <c r="H119" s="25">
        <f t="shared" si="159"/>
        <v>0</v>
      </c>
      <c r="I119" s="25">
        <f t="shared" si="159"/>
        <v>339211773865</v>
      </c>
      <c r="J119" s="25">
        <f t="shared" si="159"/>
        <v>0</v>
      </c>
      <c r="K119" s="25">
        <f t="shared" si="159"/>
        <v>0</v>
      </c>
      <c r="L119" s="25">
        <f t="shared" si="92"/>
        <v>-339211773865</v>
      </c>
      <c r="M119" s="25">
        <f>+M120+M124+M129+M136+M140+M144+M148+M152+M156+M164+M168+M176+M180+M184+M188+M192+M196+M200+M204+M208+M212+M216+M220+M224+M228</f>
        <v>5737756397651</v>
      </c>
      <c r="N119" s="72">
        <f t="shared" si="91"/>
        <v>0.69180593928874712</v>
      </c>
      <c r="O119" s="25">
        <f t="shared" ref="O119:X119" si="160">+O120+O124+O129+O136+O140+O144+O148+O152+O156+O164+O168+O176+O180+O184+O188+O192+O196+O200+O204+O208+O212+O216+O220+O224+O228</f>
        <v>0</v>
      </c>
      <c r="P119" s="25">
        <f t="shared" si="160"/>
        <v>5298145392667</v>
      </c>
      <c r="Q119" s="25">
        <f t="shared" si="160"/>
        <v>439611004984</v>
      </c>
      <c r="R119" s="25">
        <f t="shared" si="160"/>
        <v>5298145242667</v>
      </c>
      <c r="S119" s="25">
        <f t="shared" si="160"/>
        <v>439611154984</v>
      </c>
      <c r="T119" s="25">
        <f t="shared" si="160"/>
        <v>150000</v>
      </c>
      <c r="U119" s="25">
        <f t="shared" si="160"/>
        <v>8000000000</v>
      </c>
      <c r="V119" s="25">
        <f t="shared" si="160"/>
        <v>5290145242667</v>
      </c>
      <c r="W119" s="25">
        <f t="shared" si="160"/>
        <v>8000000000</v>
      </c>
      <c r="X119" s="25">
        <f t="shared" si="160"/>
        <v>0</v>
      </c>
      <c r="Y119" s="43">
        <f t="shared" si="99"/>
        <v>0.92338274326808756</v>
      </c>
      <c r="Z119" s="43">
        <f t="shared" si="100"/>
        <v>1.3942732046406062E-3</v>
      </c>
      <c r="AA119" s="43">
        <f t="shared" si="101"/>
        <v>1.3942732046406062E-3</v>
      </c>
      <c r="AB119" s="43">
        <f t="shared" si="149"/>
        <v>1.5099623799616582E-3</v>
      </c>
      <c r="AC119" s="44">
        <f t="shared" si="150"/>
        <v>1</v>
      </c>
    </row>
    <row r="120" spans="1:29" ht="68.25" customHeight="1" x14ac:dyDescent="0.25">
      <c r="A120" s="29" t="s">
        <v>244</v>
      </c>
      <c r="B120" s="30" t="s">
        <v>38</v>
      </c>
      <c r="C120" s="70">
        <v>11</v>
      </c>
      <c r="D120" s="30" t="s">
        <v>39</v>
      </c>
      <c r="E120" s="31" t="s">
        <v>245</v>
      </c>
      <c r="F120" s="25">
        <f t="shared" ref="F120:X122" si="161">+F121</f>
        <v>274039880659</v>
      </c>
      <c r="G120" s="25">
        <f t="shared" si="161"/>
        <v>0</v>
      </c>
      <c r="H120" s="25">
        <f t="shared" si="161"/>
        <v>0</v>
      </c>
      <c r="I120" s="25">
        <f t="shared" si="161"/>
        <v>0</v>
      </c>
      <c r="J120" s="25">
        <f t="shared" si="161"/>
        <v>0</v>
      </c>
      <c r="K120" s="25">
        <f t="shared" si="161"/>
        <v>0</v>
      </c>
      <c r="L120" s="25">
        <f t="shared" si="92"/>
        <v>0</v>
      </c>
      <c r="M120" s="25">
        <f t="shared" si="161"/>
        <v>274039880659</v>
      </c>
      <c r="N120" s="64">
        <f t="shared" si="91"/>
        <v>3.3041210519060983E-2</v>
      </c>
      <c r="O120" s="25">
        <f t="shared" si="161"/>
        <v>0</v>
      </c>
      <c r="P120" s="25">
        <f t="shared" si="161"/>
        <v>274039880659</v>
      </c>
      <c r="Q120" s="25">
        <f t="shared" si="161"/>
        <v>0</v>
      </c>
      <c r="R120" s="25">
        <f t="shared" si="161"/>
        <v>274039880659</v>
      </c>
      <c r="S120" s="25">
        <f t="shared" si="161"/>
        <v>0</v>
      </c>
      <c r="T120" s="25">
        <f t="shared" si="161"/>
        <v>0</v>
      </c>
      <c r="U120" s="25">
        <f t="shared" si="161"/>
        <v>0</v>
      </c>
      <c r="V120" s="25">
        <f t="shared" si="161"/>
        <v>274039880659</v>
      </c>
      <c r="W120" s="25">
        <f t="shared" si="161"/>
        <v>0</v>
      </c>
      <c r="X120" s="25">
        <f t="shared" si="161"/>
        <v>0</v>
      </c>
      <c r="Y120" s="34">
        <f t="shared" si="99"/>
        <v>1</v>
      </c>
      <c r="Z120" s="34">
        <f t="shared" si="100"/>
        <v>0</v>
      </c>
      <c r="AA120" s="34">
        <f t="shared" si="101"/>
        <v>0</v>
      </c>
      <c r="AB120" s="34">
        <f t="shared" si="149"/>
        <v>0</v>
      </c>
      <c r="AC120" s="154" t="s">
        <v>545</v>
      </c>
    </row>
    <row r="121" spans="1:29" ht="68.25" customHeight="1" x14ac:dyDescent="0.25">
      <c r="A121" s="29" t="s">
        <v>246</v>
      </c>
      <c r="B121" s="30" t="s">
        <v>38</v>
      </c>
      <c r="C121" s="70">
        <v>11</v>
      </c>
      <c r="D121" s="30" t="s">
        <v>39</v>
      </c>
      <c r="E121" s="31" t="s">
        <v>247</v>
      </c>
      <c r="F121" s="25">
        <f t="shared" si="161"/>
        <v>274039880659</v>
      </c>
      <c r="G121" s="25">
        <f t="shared" si="161"/>
        <v>0</v>
      </c>
      <c r="H121" s="25">
        <f t="shared" si="161"/>
        <v>0</v>
      </c>
      <c r="I121" s="25">
        <f t="shared" si="161"/>
        <v>0</v>
      </c>
      <c r="J121" s="25">
        <f t="shared" si="161"/>
        <v>0</v>
      </c>
      <c r="K121" s="25">
        <f t="shared" si="161"/>
        <v>0</v>
      </c>
      <c r="L121" s="25">
        <f t="shared" si="92"/>
        <v>0</v>
      </c>
      <c r="M121" s="25">
        <f t="shared" si="161"/>
        <v>274039880659</v>
      </c>
      <c r="N121" s="64">
        <f t="shared" si="91"/>
        <v>3.3041210519060983E-2</v>
      </c>
      <c r="O121" s="25">
        <f t="shared" si="161"/>
        <v>0</v>
      </c>
      <c r="P121" s="25">
        <f t="shared" si="161"/>
        <v>274039880659</v>
      </c>
      <c r="Q121" s="25">
        <f t="shared" si="161"/>
        <v>0</v>
      </c>
      <c r="R121" s="25">
        <f t="shared" si="161"/>
        <v>274039880659</v>
      </c>
      <c r="S121" s="25">
        <f t="shared" si="161"/>
        <v>0</v>
      </c>
      <c r="T121" s="25">
        <f t="shared" si="161"/>
        <v>0</v>
      </c>
      <c r="U121" s="25">
        <f t="shared" si="161"/>
        <v>0</v>
      </c>
      <c r="V121" s="25">
        <f t="shared" si="161"/>
        <v>274039880659</v>
      </c>
      <c r="W121" s="25">
        <f t="shared" si="161"/>
        <v>0</v>
      </c>
      <c r="X121" s="25">
        <f t="shared" si="161"/>
        <v>0</v>
      </c>
      <c r="Y121" s="34">
        <f t="shared" si="99"/>
        <v>1</v>
      </c>
      <c r="Z121" s="34">
        <f t="shared" si="100"/>
        <v>0</v>
      </c>
      <c r="AA121" s="34">
        <f t="shared" si="101"/>
        <v>0</v>
      </c>
      <c r="AB121" s="34">
        <f t="shared" si="149"/>
        <v>0</v>
      </c>
      <c r="AC121" s="154" t="s">
        <v>545</v>
      </c>
    </row>
    <row r="122" spans="1:29" ht="42" customHeight="1" x14ac:dyDescent="0.25">
      <c r="A122" s="29" t="s">
        <v>248</v>
      </c>
      <c r="B122" s="30" t="s">
        <v>38</v>
      </c>
      <c r="C122" s="70">
        <v>11</v>
      </c>
      <c r="D122" s="30" t="s">
        <v>39</v>
      </c>
      <c r="E122" s="31" t="s">
        <v>249</v>
      </c>
      <c r="F122" s="25">
        <f t="shared" si="161"/>
        <v>274039880659</v>
      </c>
      <c r="G122" s="25">
        <f t="shared" si="161"/>
        <v>0</v>
      </c>
      <c r="H122" s="25">
        <f t="shared" si="161"/>
        <v>0</v>
      </c>
      <c r="I122" s="25">
        <f t="shared" si="161"/>
        <v>0</v>
      </c>
      <c r="J122" s="25">
        <f t="shared" si="161"/>
        <v>0</v>
      </c>
      <c r="K122" s="25">
        <f t="shared" si="161"/>
        <v>0</v>
      </c>
      <c r="L122" s="25">
        <f t="shared" si="92"/>
        <v>0</v>
      </c>
      <c r="M122" s="25">
        <f t="shared" si="161"/>
        <v>274039880659</v>
      </c>
      <c r="N122" s="64">
        <f t="shared" si="91"/>
        <v>3.3041210519060983E-2</v>
      </c>
      <c r="O122" s="25">
        <f t="shared" si="161"/>
        <v>0</v>
      </c>
      <c r="P122" s="25">
        <f t="shared" si="161"/>
        <v>274039880659</v>
      </c>
      <c r="Q122" s="25">
        <f t="shared" si="161"/>
        <v>0</v>
      </c>
      <c r="R122" s="25">
        <f t="shared" si="161"/>
        <v>274039880659</v>
      </c>
      <c r="S122" s="25">
        <f t="shared" si="161"/>
        <v>0</v>
      </c>
      <c r="T122" s="25">
        <f t="shared" si="161"/>
        <v>0</v>
      </c>
      <c r="U122" s="25">
        <f t="shared" si="161"/>
        <v>0</v>
      </c>
      <c r="V122" s="25">
        <f t="shared" si="161"/>
        <v>274039880659</v>
      </c>
      <c r="W122" s="25">
        <f t="shared" si="161"/>
        <v>0</v>
      </c>
      <c r="X122" s="25">
        <f t="shared" si="161"/>
        <v>0</v>
      </c>
      <c r="Y122" s="34">
        <f t="shared" si="99"/>
        <v>1</v>
      </c>
      <c r="Z122" s="34">
        <f t="shared" si="100"/>
        <v>0</v>
      </c>
      <c r="AA122" s="34">
        <f t="shared" si="101"/>
        <v>0</v>
      </c>
      <c r="AB122" s="34">
        <f t="shared" si="149"/>
        <v>0</v>
      </c>
      <c r="AC122" s="154" t="s">
        <v>545</v>
      </c>
    </row>
    <row r="123" spans="1:29" s="96" customFormat="1" ht="42" customHeight="1" x14ac:dyDescent="0.25">
      <c r="A123" s="36" t="s">
        <v>250</v>
      </c>
      <c r="B123" s="92" t="s">
        <v>38</v>
      </c>
      <c r="C123" s="92">
        <v>11</v>
      </c>
      <c r="D123" s="92" t="s">
        <v>39</v>
      </c>
      <c r="E123" s="38" t="s">
        <v>251</v>
      </c>
      <c r="F123" s="93">
        <v>274039880659</v>
      </c>
      <c r="G123" s="93">
        <v>0</v>
      </c>
      <c r="H123" s="93">
        <v>0</v>
      </c>
      <c r="I123" s="93">
        <v>0</v>
      </c>
      <c r="J123" s="93">
        <v>0</v>
      </c>
      <c r="K123" s="93">
        <v>0</v>
      </c>
      <c r="L123" s="39">
        <f t="shared" si="92"/>
        <v>0</v>
      </c>
      <c r="M123" s="40">
        <f t="shared" ref="M123" si="162">+F123+L123</f>
        <v>274039880659</v>
      </c>
      <c r="N123" s="94">
        <f t="shared" si="91"/>
        <v>3.3041210519060983E-2</v>
      </c>
      <c r="O123" s="93">
        <v>0</v>
      </c>
      <c r="P123" s="93">
        <v>274039880659</v>
      </c>
      <c r="Q123" s="93">
        <f>M123-P123</f>
        <v>0</v>
      </c>
      <c r="R123" s="93">
        <v>274039880659</v>
      </c>
      <c r="S123" s="93">
        <f>+M123-R123</f>
        <v>0</v>
      </c>
      <c r="T123" s="93">
        <f>P123-R123</f>
        <v>0</v>
      </c>
      <c r="U123" s="93">
        <v>0</v>
      </c>
      <c r="V123" s="93">
        <f>+R123-U123</f>
        <v>274039880659</v>
      </c>
      <c r="W123" s="93">
        <v>0</v>
      </c>
      <c r="X123" s="95">
        <f>+U123-W123</f>
        <v>0</v>
      </c>
      <c r="Y123" s="43">
        <f t="shared" si="99"/>
        <v>1</v>
      </c>
      <c r="Z123" s="43">
        <f t="shared" si="100"/>
        <v>0</v>
      </c>
      <c r="AA123" s="43">
        <f t="shared" si="101"/>
        <v>0</v>
      </c>
      <c r="AB123" s="43">
        <f t="shared" si="149"/>
        <v>0</v>
      </c>
      <c r="AC123" s="157" t="s">
        <v>545</v>
      </c>
    </row>
    <row r="124" spans="1:29" ht="81.75" customHeight="1" x14ac:dyDescent="0.25">
      <c r="A124" s="29" t="s">
        <v>252</v>
      </c>
      <c r="B124" s="30" t="s">
        <v>38</v>
      </c>
      <c r="C124" s="70">
        <v>11</v>
      </c>
      <c r="D124" s="30" t="s">
        <v>39</v>
      </c>
      <c r="E124" s="31" t="s">
        <v>253</v>
      </c>
      <c r="F124" s="25">
        <f t="shared" ref="F124:U126" si="163">+F125</f>
        <v>3452936109</v>
      </c>
      <c r="G124" s="25">
        <f t="shared" si="163"/>
        <v>0</v>
      </c>
      <c r="H124" s="25">
        <f t="shared" si="163"/>
        <v>0</v>
      </c>
      <c r="I124" s="25">
        <f t="shared" si="163"/>
        <v>0</v>
      </c>
      <c r="J124" s="25">
        <f t="shared" si="163"/>
        <v>0</v>
      </c>
      <c r="K124" s="25">
        <f t="shared" si="163"/>
        <v>0</v>
      </c>
      <c r="L124" s="25">
        <f t="shared" si="92"/>
        <v>0</v>
      </c>
      <c r="M124" s="25">
        <f t="shared" si="163"/>
        <v>3452936109</v>
      </c>
      <c r="N124" s="33">
        <f t="shared" si="91"/>
        <v>4.1632330525024036E-4</v>
      </c>
      <c r="O124" s="25">
        <f t="shared" si="163"/>
        <v>0</v>
      </c>
      <c r="P124" s="25">
        <f t="shared" si="163"/>
        <v>3452936109</v>
      </c>
      <c r="Q124" s="25">
        <f t="shared" si="163"/>
        <v>0</v>
      </c>
      <c r="R124" s="25">
        <f t="shared" si="163"/>
        <v>3452936109</v>
      </c>
      <c r="S124" s="25">
        <f t="shared" si="163"/>
        <v>0</v>
      </c>
      <c r="T124" s="25">
        <f t="shared" si="163"/>
        <v>0</v>
      </c>
      <c r="U124" s="25">
        <f t="shared" si="163"/>
        <v>0</v>
      </c>
      <c r="V124" s="25">
        <f t="shared" ref="V124:X126" si="164">+V125</f>
        <v>3452936109</v>
      </c>
      <c r="W124" s="25">
        <f t="shared" si="164"/>
        <v>0</v>
      </c>
      <c r="X124" s="25">
        <f t="shared" si="164"/>
        <v>0</v>
      </c>
      <c r="Y124" s="34">
        <f t="shared" si="99"/>
        <v>1</v>
      </c>
      <c r="Z124" s="34">
        <f t="shared" si="100"/>
        <v>0</v>
      </c>
      <c r="AA124" s="34">
        <f t="shared" si="101"/>
        <v>0</v>
      </c>
      <c r="AB124" s="34">
        <f t="shared" si="149"/>
        <v>0</v>
      </c>
      <c r="AC124" s="154" t="s">
        <v>545</v>
      </c>
    </row>
    <row r="125" spans="1:29" ht="81.75" customHeight="1" x14ac:dyDescent="0.25">
      <c r="A125" s="29" t="s">
        <v>254</v>
      </c>
      <c r="B125" s="30" t="s">
        <v>38</v>
      </c>
      <c r="C125" s="70">
        <v>11</v>
      </c>
      <c r="D125" s="30" t="s">
        <v>39</v>
      </c>
      <c r="E125" s="31" t="s">
        <v>247</v>
      </c>
      <c r="F125" s="25">
        <f t="shared" si="163"/>
        <v>3452936109</v>
      </c>
      <c r="G125" s="25">
        <f t="shared" si="163"/>
        <v>0</v>
      </c>
      <c r="H125" s="25">
        <f t="shared" si="163"/>
        <v>0</v>
      </c>
      <c r="I125" s="25">
        <f t="shared" si="163"/>
        <v>0</v>
      </c>
      <c r="J125" s="25">
        <f t="shared" si="163"/>
        <v>0</v>
      </c>
      <c r="K125" s="25">
        <f t="shared" si="163"/>
        <v>0</v>
      </c>
      <c r="L125" s="25">
        <f t="shared" si="92"/>
        <v>0</v>
      </c>
      <c r="M125" s="25">
        <f t="shared" si="163"/>
        <v>3452936109</v>
      </c>
      <c r="N125" s="33">
        <f t="shared" si="91"/>
        <v>4.1632330525024036E-4</v>
      </c>
      <c r="O125" s="25">
        <f t="shared" si="163"/>
        <v>0</v>
      </c>
      <c r="P125" s="25">
        <f t="shared" si="163"/>
        <v>3452936109</v>
      </c>
      <c r="Q125" s="25">
        <f t="shared" si="163"/>
        <v>0</v>
      </c>
      <c r="R125" s="25">
        <f t="shared" si="163"/>
        <v>3452936109</v>
      </c>
      <c r="S125" s="25">
        <f t="shared" si="163"/>
        <v>0</v>
      </c>
      <c r="T125" s="25">
        <f t="shared" si="163"/>
        <v>0</v>
      </c>
      <c r="U125" s="25">
        <f t="shared" si="163"/>
        <v>0</v>
      </c>
      <c r="V125" s="25">
        <f t="shared" si="164"/>
        <v>3452936109</v>
      </c>
      <c r="W125" s="25">
        <f t="shared" si="164"/>
        <v>0</v>
      </c>
      <c r="X125" s="25">
        <f t="shared" si="164"/>
        <v>0</v>
      </c>
      <c r="Y125" s="34">
        <f t="shared" si="99"/>
        <v>1</v>
      </c>
      <c r="Z125" s="34">
        <f t="shared" si="100"/>
        <v>0</v>
      </c>
      <c r="AA125" s="34">
        <f t="shared" si="101"/>
        <v>0</v>
      </c>
      <c r="AB125" s="34">
        <f t="shared" si="149"/>
        <v>0</v>
      </c>
      <c r="AC125" s="154" t="s">
        <v>545</v>
      </c>
    </row>
    <row r="126" spans="1:29" ht="42" customHeight="1" x14ac:dyDescent="0.25">
      <c r="A126" s="29" t="s">
        <v>255</v>
      </c>
      <c r="B126" s="30" t="s">
        <v>38</v>
      </c>
      <c r="C126" s="70">
        <v>11</v>
      </c>
      <c r="D126" s="30" t="s">
        <v>39</v>
      </c>
      <c r="E126" s="31" t="s">
        <v>249</v>
      </c>
      <c r="F126" s="25">
        <f t="shared" si="163"/>
        <v>3452936109</v>
      </c>
      <c r="G126" s="25">
        <f t="shared" si="163"/>
        <v>0</v>
      </c>
      <c r="H126" s="25">
        <f t="shared" si="163"/>
        <v>0</v>
      </c>
      <c r="I126" s="25">
        <f t="shared" si="163"/>
        <v>0</v>
      </c>
      <c r="J126" s="25">
        <f t="shared" si="163"/>
        <v>0</v>
      </c>
      <c r="K126" s="25">
        <f t="shared" si="163"/>
        <v>0</v>
      </c>
      <c r="L126" s="25">
        <f t="shared" si="92"/>
        <v>0</v>
      </c>
      <c r="M126" s="25">
        <f t="shared" si="163"/>
        <v>3452936109</v>
      </c>
      <c r="N126" s="33">
        <f t="shared" si="91"/>
        <v>4.1632330525024036E-4</v>
      </c>
      <c r="O126" s="25">
        <f t="shared" si="163"/>
        <v>0</v>
      </c>
      <c r="P126" s="25">
        <f t="shared" si="163"/>
        <v>3452936109</v>
      </c>
      <c r="Q126" s="25">
        <f t="shared" si="163"/>
        <v>0</v>
      </c>
      <c r="R126" s="25">
        <f t="shared" si="163"/>
        <v>3452936109</v>
      </c>
      <c r="S126" s="25">
        <f t="shared" si="163"/>
        <v>0</v>
      </c>
      <c r="T126" s="25">
        <f t="shared" si="163"/>
        <v>0</v>
      </c>
      <c r="U126" s="25">
        <f t="shared" si="163"/>
        <v>0</v>
      </c>
      <c r="V126" s="25">
        <f t="shared" si="164"/>
        <v>3452936109</v>
      </c>
      <c r="W126" s="25">
        <f t="shared" si="164"/>
        <v>0</v>
      </c>
      <c r="X126" s="25">
        <f t="shared" si="164"/>
        <v>0</v>
      </c>
      <c r="Y126" s="34">
        <f t="shared" si="99"/>
        <v>1</v>
      </c>
      <c r="Z126" s="34">
        <f t="shared" si="100"/>
        <v>0</v>
      </c>
      <c r="AA126" s="34">
        <f t="shared" si="101"/>
        <v>0</v>
      </c>
      <c r="AB126" s="34">
        <f t="shared" si="149"/>
        <v>0</v>
      </c>
      <c r="AC126" s="154" t="s">
        <v>545</v>
      </c>
    </row>
    <row r="127" spans="1:29" s="100" customFormat="1" ht="42" customHeight="1" x14ac:dyDescent="0.25">
      <c r="A127" s="97" t="s">
        <v>256</v>
      </c>
      <c r="B127" s="92" t="s">
        <v>38</v>
      </c>
      <c r="C127" s="92">
        <v>11</v>
      </c>
      <c r="D127" s="92" t="s">
        <v>39</v>
      </c>
      <c r="E127" s="98" t="s">
        <v>251</v>
      </c>
      <c r="F127" s="93">
        <v>3452936109</v>
      </c>
      <c r="G127" s="93">
        <v>0</v>
      </c>
      <c r="H127" s="93">
        <v>0</v>
      </c>
      <c r="I127" s="93">
        <v>0</v>
      </c>
      <c r="J127" s="93">
        <v>0</v>
      </c>
      <c r="K127" s="93">
        <v>0</v>
      </c>
      <c r="L127" s="39">
        <f t="shared" si="92"/>
        <v>0</v>
      </c>
      <c r="M127" s="40">
        <f t="shared" ref="M127" si="165">+F127+L127</f>
        <v>3452936109</v>
      </c>
      <c r="N127" s="99">
        <f t="shared" si="91"/>
        <v>4.1632330525024036E-4</v>
      </c>
      <c r="O127" s="93">
        <v>0</v>
      </c>
      <c r="P127" s="93">
        <v>3452936109</v>
      </c>
      <c r="Q127" s="93">
        <f>M127-P127</f>
        <v>0</v>
      </c>
      <c r="R127" s="93">
        <v>3452936109</v>
      </c>
      <c r="S127" s="93">
        <f>+M127-R127</f>
        <v>0</v>
      </c>
      <c r="T127" s="93">
        <f>P127-R127</f>
        <v>0</v>
      </c>
      <c r="U127" s="93">
        <v>0</v>
      </c>
      <c r="V127" s="93">
        <f>+R127-U127</f>
        <v>3452936109</v>
      </c>
      <c r="W127" s="93">
        <v>0</v>
      </c>
      <c r="X127" s="95">
        <f>+U127-W127</f>
        <v>0</v>
      </c>
      <c r="Y127" s="43">
        <f t="shared" si="99"/>
        <v>1</v>
      </c>
      <c r="Z127" s="43">
        <f t="shared" si="100"/>
        <v>0</v>
      </c>
      <c r="AA127" s="43">
        <f t="shared" si="101"/>
        <v>0</v>
      </c>
      <c r="AB127" s="43">
        <f t="shared" si="149"/>
        <v>0</v>
      </c>
      <c r="AC127" s="157" t="s">
        <v>545</v>
      </c>
    </row>
    <row r="128" spans="1:29" ht="41.25" customHeight="1" x14ac:dyDescent="0.25">
      <c r="A128" s="266" t="s">
        <v>257</v>
      </c>
      <c r="B128" s="326" t="s">
        <v>38</v>
      </c>
      <c r="C128" s="30">
        <v>10</v>
      </c>
      <c r="D128" s="326" t="s">
        <v>39</v>
      </c>
      <c r="E128" s="327" t="s">
        <v>258</v>
      </c>
      <c r="F128" s="25">
        <f t="shared" ref="F128:K130" si="166">+F130</f>
        <v>188487798382</v>
      </c>
      <c r="G128" s="25">
        <f t="shared" si="166"/>
        <v>0</v>
      </c>
      <c r="H128" s="25">
        <f t="shared" si="166"/>
        <v>0</v>
      </c>
      <c r="I128" s="25">
        <f t="shared" si="166"/>
        <v>0</v>
      </c>
      <c r="J128" s="25">
        <f t="shared" si="166"/>
        <v>0</v>
      </c>
      <c r="K128" s="25">
        <f t="shared" si="166"/>
        <v>0</v>
      </c>
      <c r="L128" s="25">
        <f t="shared" si="92"/>
        <v>0</v>
      </c>
      <c r="M128" s="25">
        <f t="shared" ref="M128" si="167">+M130</f>
        <v>188487798382</v>
      </c>
      <c r="N128" s="64">
        <f t="shared" si="91"/>
        <v>2.2726126619371848E-2</v>
      </c>
      <c r="O128" s="25">
        <f t="shared" ref="O128:X130" si="168">+O130</f>
        <v>0</v>
      </c>
      <c r="P128" s="25">
        <f t="shared" si="168"/>
        <v>188487798382</v>
      </c>
      <c r="Q128" s="25">
        <f t="shared" si="168"/>
        <v>0</v>
      </c>
      <c r="R128" s="25">
        <f t="shared" si="168"/>
        <v>188487798382</v>
      </c>
      <c r="S128" s="25">
        <f t="shared" si="168"/>
        <v>0</v>
      </c>
      <c r="T128" s="25">
        <f t="shared" si="168"/>
        <v>0</v>
      </c>
      <c r="U128" s="25">
        <f t="shared" si="168"/>
        <v>0</v>
      </c>
      <c r="V128" s="25">
        <f t="shared" si="168"/>
        <v>188487798382</v>
      </c>
      <c r="W128" s="25">
        <f t="shared" si="168"/>
        <v>0</v>
      </c>
      <c r="X128" s="25">
        <f t="shared" si="168"/>
        <v>0</v>
      </c>
      <c r="Y128" s="34">
        <f t="shared" si="99"/>
        <v>1</v>
      </c>
      <c r="Z128" s="34">
        <f t="shared" si="100"/>
        <v>0</v>
      </c>
      <c r="AA128" s="34">
        <f t="shared" si="101"/>
        <v>0</v>
      </c>
      <c r="AB128" s="34">
        <f t="shared" si="149"/>
        <v>0</v>
      </c>
      <c r="AC128" s="154" t="s">
        <v>545</v>
      </c>
    </row>
    <row r="129" spans="1:29" ht="46.5" customHeight="1" x14ac:dyDescent="0.25">
      <c r="A129" s="267"/>
      <c r="B129" s="326"/>
      <c r="C129" s="30">
        <v>11</v>
      </c>
      <c r="D129" s="326"/>
      <c r="E129" s="327"/>
      <c r="F129" s="25">
        <f>+F131</f>
        <v>124170294946</v>
      </c>
      <c r="G129" s="25">
        <f t="shared" si="166"/>
        <v>0</v>
      </c>
      <c r="H129" s="25">
        <f t="shared" si="166"/>
        <v>0</v>
      </c>
      <c r="I129" s="25">
        <f t="shared" si="166"/>
        <v>0</v>
      </c>
      <c r="J129" s="25">
        <f t="shared" si="166"/>
        <v>0</v>
      </c>
      <c r="K129" s="25">
        <f t="shared" si="166"/>
        <v>0</v>
      </c>
      <c r="L129" s="25">
        <f t="shared" si="92"/>
        <v>0</v>
      </c>
      <c r="M129" s="25">
        <f>+M131</f>
        <v>124170294946</v>
      </c>
      <c r="N129" s="64">
        <f t="shared" si="91"/>
        <v>1.497131310106611E-2</v>
      </c>
      <c r="O129" s="25">
        <f t="shared" si="168"/>
        <v>0</v>
      </c>
      <c r="P129" s="25">
        <f t="shared" si="168"/>
        <v>124170294946</v>
      </c>
      <c r="Q129" s="25">
        <f t="shared" si="168"/>
        <v>0</v>
      </c>
      <c r="R129" s="25">
        <f t="shared" si="168"/>
        <v>124170294946</v>
      </c>
      <c r="S129" s="25">
        <f t="shared" si="168"/>
        <v>0</v>
      </c>
      <c r="T129" s="25">
        <f t="shared" si="168"/>
        <v>0</v>
      </c>
      <c r="U129" s="25">
        <f t="shared" si="168"/>
        <v>0</v>
      </c>
      <c r="V129" s="25">
        <f t="shared" si="168"/>
        <v>124170294946</v>
      </c>
      <c r="W129" s="25">
        <f t="shared" si="168"/>
        <v>0</v>
      </c>
      <c r="X129" s="25">
        <f t="shared" si="168"/>
        <v>0</v>
      </c>
      <c r="Y129" s="34">
        <f t="shared" si="99"/>
        <v>1</v>
      </c>
      <c r="Z129" s="34">
        <f t="shared" si="100"/>
        <v>0</v>
      </c>
      <c r="AA129" s="34">
        <f t="shared" si="101"/>
        <v>0</v>
      </c>
      <c r="AB129" s="34">
        <f t="shared" si="149"/>
        <v>0</v>
      </c>
      <c r="AC129" s="154" t="s">
        <v>545</v>
      </c>
    </row>
    <row r="130" spans="1:29" s="2" customFormat="1" ht="60" customHeight="1" x14ac:dyDescent="0.25">
      <c r="A130" s="266" t="s">
        <v>259</v>
      </c>
      <c r="B130" s="326" t="s">
        <v>38</v>
      </c>
      <c r="C130" s="30">
        <v>10</v>
      </c>
      <c r="D130" s="326" t="s">
        <v>39</v>
      </c>
      <c r="E130" s="327" t="s">
        <v>550</v>
      </c>
      <c r="F130" s="25">
        <f>+F132</f>
        <v>188487798382</v>
      </c>
      <c r="G130" s="25">
        <f t="shared" si="166"/>
        <v>0</v>
      </c>
      <c r="H130" s="25">
        <f t="shared" si="166"/>
        <v>0</v>
      </c>
      <c r="I130" s="25">
        <f t="shared" si="166"/>
        <v>0</v>
      </c>
      <c r="J130" s="25">
        <f t="shared" si="166"/>
        <v>0</v>
      </c>
      <c r="K130" s="25">
        <f t="shared" si="166"/>
        <v>0</v>
      </c>
      <c r="L130" s="25">
        <f t="shared" si="92"/>
        <v>0</v>
      </c>
      <c r="M130" s="25">
        <f>+M132</f>
        <v>188487798382</v>
      </c>
      <c r="N130" s="64">
        <f t="shared" si="91"/>
        <v>2.2726126619371848E-2</v>
      </c>
      <c r="O130" s="25">
        <f t="shared" si="168"/>
        <v>0</v>
      </c>
      <c r="P130" s="25">
        <f t="shared" si="168"/>
        <v>188487798382</v>
      </c>
      <c r="Q130" s="25">
        <f t="shared" si="168"/>
        <v>0</v>
      </c>
      <c r="R130" s="25">
        <f t="shared" si="168"/>
        <v>188487798382</v>
      </c>
      <c r="S130" s="25">
        <f t="shared" si="168"/>
        <v>0</v>
      </c>
      <c r="T130" s="25">
        <f t="shared" si="168"/>
        <v>0</v>
      </c>
      <c r="U130" s="25">
        <f t="shared" si="168"/>
        <v>0</v>
      </c>
      <c r="V130" s="25">
        <f t="shared" si="168"/>
        <v>188487798382</v>
      </c>
      <c r="W130" s="25">
        <f t="shared" si="168"/>
        <v>0</v>
      </c>
      <c r="X130" s="25">
        <f t="shared" si="168"/>
        <v>0</v>
      </c>
      <c r="Y130" s="34">
        <f t="shared" si="99"/>
        <v>1</v>
      </c>
      <c r="Z130" s="34">
        <f t="shared" si="100"/>
        <v>0</v>
      </c>
      <c r="AA130" s="34">
        <f t="shared" si="101"/>
        <v>0</v>
      </c>
      <c r="AB130" s="34">
        <f t="shared" si="149"/>
        <v>0</v>
      </c>
      <c r="AC130" s="154" t="s">
        <v>545</v>
      </c>
    </row>
    <row r="131" spans="1:29" s="2" customFormat="1" ht="51" customHeight="1" x14ac:dyDescent="0.25">
      <c r="A131" s="267"/>
      <c r="B131" s="326"/>
      <c r="C131" s="30">
        <v>11</v>
      </c>
      <c r="D131" s="326"/>
      <c r="E131" s="327"/>
      <c r="F131" s="25">
        <f>+F134</f>
        <v>124170294946</v>
      </c>
      <c r="G131" s="25">
        <f t="shared" ref="G131:L131" si="169">+G134</f>
        <v>0</v>
      </c>
      <c r="H131" s="25">
        <f t="shared" si="169"/>
        <v>0</v>
      </c>
      <c r="I131" s="25">
        <f t="shared" si="169"/>
        <v>0</v>
      </c>
      <c r="J131" s="25">
        <f t="shared" si="169"/>
        <v>0</v>
      </c>
      <c r="K131" s="25">
        <f t="shared" si="169"/>
        <v>0</v>
      </c>
      <c r="L131" s="25">
        <f t="shared" si="169"/>
        <v>0</v>
      </c>
      <c r="M131" s="25">
        <f>+M134</f>
        <v>124170294946</v>
      </c>
      <c r="N131" s="64">
        <f t="shared" si="91"/>
        <v>1.497131310106611E-2</v>
      </c>
      <c r="O131" s="25">
        <f t="shared" ref="O131:X131" si="170">+O134</f>
        <v>0</v>
      </c>
      <c r="P131" s="25">
        <f t="shared" si="170"/>
        <v>124170294946</v>
      </c>
      <c r="Q131" s="25">
        <f t="shared" si="170"/>
        <v>0</v>
      </c>
      <c r="R131" s="25">
        <f t="shared" si="170"/>
        <v>124170294946</v>
      </c>
      <c r="S131" s="25">
        <f t="shared" si="170"/>
        <v>0</v>
      </c>
      <c r="T131" s="25">
        <f t="shared" si="170"/>
        <v>0</v>
      </c>
      <c r="U131" s="25">
        <f t="shared" si="170"/>
        <v>0</v>
      </c>
      <c r="V131" s="25">
        <f t="shared" si="170"/>
        <v>124170294946</v>
      </c>
      <c r="W131" s="25">
        <f t="shared" si="170"/>
        <v>0</v>
      </c>
      <c r="X131" s="25">
        <f t="shared" si="170"/>
        <v>0</v>
      </c>
      <c r="Y131" s="34">
        <f t="shared" si="99"/>
        <v>1</v>
      </c>
      <c r="Z131" s="34">
        <f t="shared" si="100"/>
        <v>0</v>
      </c>
      <c r="AA131" s="34">
        <f t="shared" si="101"/>
        <v>0</v>
      </c>
      <c r="AB131" s="34">
        <f t="shared" si="149"/>
        <v>0</v>
      </c>
      <c r="AC131" s="154" t="s">
        <v>545</v>
      </c>
    </row>
    <row r="132" spans="1:29" s="2" customFormat="1" ht="42" customHeight="1" x14ac:dyDescent="0.25">
      <c r="A132" s="29" t="s">
        <v>260</v>
      </c>
      <c r="B132" s="30" t="s">
        <v>38</v>
      </c>
      <c r="C132" s="30">
        <v>10</v>
      </c>
      <c r="D132" s="30" t="s">
        <v>39</v>
      </c>
      <c r="E132" s="31" t="s">
        <v>261</v>
      </c>
      <c r="F132" s="25">
        <f>+F133</f>
        <v>188487798382</v>
      </c>
      <c r="G132" s="25">
        <f t="shared" ref="G132:K132" si="171">+G133</f>
        <v>0</v>
      </c>
      <c r="H132" s="25">
        <f t="shared" si="171"/>
        <v>0</v>
      </c>
      <c r="I132" s="25">
        <f t="shared" si="171"/>
        <v>0</v>
      </c>
      <c r="J132" s="25">
        <f t="shared" si="171"/>
        <v>0</v>
      </c>
      <c r="K132" s="25">
        <f t="shared" si="171"/>
        <v>0</v>
      </c>
      <c r="L132" s="25">
        <f t="shared" si="92"/>
        <v>0</v>
      </c>
      <c r="M132" s="25">
        <f>+M133</f>
        <v>188487798382</v>
      </c>
      <c r="N132" s="64">
        <f t="shared" si="91"/>
        <v>2.2726126619371848E-2</v>
      </c>
      <c r="O132" s="25">
        <f t="shared" ref="O132:X132" si="172">+O133</f>
        <v>0</v>
      </c>
      <c r="P132" s="25">
        <f t="shared" si="172"/>
        <v>188487798382</v>
      </c>
      <c r="Q132" s="25">
        <f t="shared" si="172"/>
        <v>0</v>
      </c>
      <c r="R132" s="25">
        <f t="shared" si="172"/>
        <v>188487798382</v>
      </c>
      <c r="S132" s="25">
        <f t="shared" si="172"/>
        <v>0</v>
      </c>
      <c r="T132" s="25">
        <f t="shared" si="172"/>
        <v>0</v>
      </c>
      <c r="U132" s="25">
        <f t="shared" si="172"/>
        <v>0</v>
      </c>
      <c r="V132" s="25">
        <f t="shared" si="172"/>
        <v>188487798382</v>
      </c>
      <c r="W132" s="25">
        <f t="shared" si="172"/>
        <v>0</v>
      </c>
      <c r="X132" s="25">
        <f t="shared" si="172"/>
        <v>0</v>
      </c>
      <c r="Y132" s="34">
        <f t="shared" si="99"/>
        <v>1</v>
      </c>
      <c r="Z132" s="34">
        <f t="shared" si="100"/>
        <v>0</v>
      </c>
      <c r="AA132" s="34">
        <f t="shared" si="101"/>
        <v>0</v>
      </c>
      <c r="AB132" s="34">
        <f t="shared" si="149"/>
        <v>0</v>
      </c>
      <c r="AC132" s="154" t="s">
        <v>545</v>
      </c>
    </row>
    <row r="133" spans="1:29" s="2" customFormat="1" ht="42" customHeight="1" x14ac:dyDescent="0.25">
      <c r="A133" s="36" t="s">
        <v>262</v>
      </c>
      <c r="B133" s="37" t="s">
        <v>38</v>
      </c>
      <c r="C133" s="37">
        <v>10</v>
      </c>
      <c r="D133" s="37" t="s">
        <v>39</v>
      </c>
      <c r="E133" s="38" t="s">
        <v>251</v>
      </c>
      <c r="F133" s="39">
        <v>188487798382</v>
      </c>
      <c r="G133" s="39">
        <v>0</v>
      </c>
      <c r="H133" s="39">
        <v>0</v>
      </c>
      <c r="I133" s="39">
        <v>0</v>
      </c>
      <c r="J133" s="39">
        <v>0</v>
      </c>
      <c r="K133" s="39">
        <v>0</v>
      </c>
      <c r="L133" s="39">
        <f t="shared" si="92"/>
        <v>0</v>
      </c>
      <c r="M133" s="40">
        <f t="shared" ref="M133" si="173">+F133+L133</f>
        <v>188487798382</v>
      </c>
      <c r="N133" s="72">
        <f t="shared" si="91"/>
        <v>2.2726126619371848E-2</v>
      </c>
      <c r="O133" s="39">
        <v>0</v>
      </c>
      <c r="P133" s="39">
        <v>188487798382</v>
      </c>
      <c r="Q133" s="39">
        <v>0</v>
      </c>
      <c r="R133" s="39">
        <v>188487798382</v>
      </c>
      <c r="S133" s="39">
        <f>+M133-R133</f>
        <v>0</v>
      </c>
      <c r="T133" s="39">
        <f>P133-R133</f>
        <v>0</v>
      </c>
      <c r="U133" s="39">
        <v>0</v>
      </c>
      <c r="V133" s="39">
        <f>+R133-U133</f>
        <v>188487798382</v>
      </c>
      <c r="W133" s="39">
        <v>0</v>
      </c>
      <c r="X133" s="42">
        <f>+U133-W133</f>
        <v>0</v>
      </c>
      <c r="Y133" s="43">
        <f t="shared" si="99"/>
        <v>1</v>
      </c>
      <c r="Z133" s="43">
        <f t="shared" si="100"/>
        <v>0</v>
      </c>
      <c r="AA133" s="43">
        <f t="shared" si="101"/>
        <v>0</v>
      </c>
      <c r="AB133" s="43">
        <f t="shared" si="149"/>
        <v>0</v>
      </c>
      <c r="AC133" s="157" t="s">
        <v>545</v>
      </c>
    </row>
    <row r="134" spans="1:29" s="2" customFormat="1" ht="42" customHeight="1" x14ac:dyDescent="0.25">
      <c r="A134" s="29" t="s">
        <v>260</v>
      </c>
      <c r="B134" s="30" t="s">
        <v>38</v>
      </c>
      <c r="C134" s="30">
        <v>11</v>
      </c>
      <c r="D134" s="30" t="s">
        <v>39</v>
      </c>
      <c r="E134" s="31" t="s">
        <v>261</v>
      </c>
      <c r="F134" s="25">
        <f>+F135</f>
        <v>124170294946</v>
      </c>
      <c r="G134" s="25">
        <f t="shared" ref="G134:K134" si="174">+G135</f>
        <v>0</v>
      </c>
      <c r="H134" s="25">
        <f t="shared" si="174"/>
        <v>0</v>
      </c>
      <c r="I134" s="25">
        <f t="shared" si="174"/>
        <v>0</v>
      </c>
      <c r="J134" s="25">
        <f t="shared" si="174"/>
        <v>0</v>
      </c>
      <c r="K134" s="25">
        <f t="shared" si="174"/>
        <v>0</v>
      </c>
      <c r="L134" s="25">
        <f t="shared" si="92"/>
        <v>0</v>
      </c>
      <c r="M134" s="25">
        <f>+M135</f>
        <v>124170294946</v>
      </c>
      <c r="N134" s="64">
        <f t="shared" si="91"/>
        <v>1.497131310106611E-2</v>
      </c>
      <c r="O134" s="25">
        <f t="shared" ref="O134:X134" si="175">+O135</f>
        <v>0</v>
      </c>
      <c r="P134" s="25">
        <f t="shared" si="175"/>
        <v>124170294946</v>
      </c>
      <c r="Q134" s="25">
        <f t="shared" si="175"/>
        <v>0</v>
      </c>
      <c r="R134" s="25">
        <f t="shared" si="175"/>
        <v>124170294946</v>
      </c>
      <c r="S134" s="25">
        <f t="shared" si="175"/>
        <v>0</v>
      </c>
      <c r="T134" s="25">
        <f t="shared" si="175"/>
        <v>0</v>
      </c>
      <c r="U134" s="25">
        <f t="shared" si="175"/>
        <v>0</v>
      </c>
      <c r="V134" s="25">
        <f t="shared" si="175"/>
        <v>124170294946</v>
      </c>
      <c r="W134" s="25">
        <f t="shared" si="175"/>
        <v>0</v>
      </c>
      <c r="X134" s="25">
        <f t="shared" si="175"/>
        <v>0</v>
      </c>
      <c r="Y134" s="34">
        <f t="shared" si="99"/>
        <v>1</v>
      </c>
      <c r="Z134" s="34">
        <f t="shared" si="100"/>
        <v>0</v>
      </c>
      <c r="AA134" s="34">
        <f t="shared" si="101"/>
        <v>0</v>
      </c>
      <c r="AB134" s="34">
        <f t="shared" si="149"/>
        <v>0</v>
      </c>
      <c r="AC134" s="154" t="s">
        <v>545</v>
      </c>
    </row>
    <row r="135" spans="1:29" s="2" customFormat="1" ht="42" customHeight="1" x14ac:dyDescent="0.25">
      <c r="A135" s="36" t="s">
        <v>262</v>
      </c>
      <c r="B135" s="37" t="s">
        <v>38</v>
      </c>
      <c r="C135" s="37">
        <v>11</v>
      </c>
      <c r="D135" s="37" t="s">
        <v>39</v>
      </c>
      <c r="E135" s="38" t="s">
        <v>251</v>
      </c>
      <c r="F135" s="39">
        <v>124170294946</v>
      </c>
      <c r="G135" s="39">
        <v>0</v>
      </c>
      <c r="H135" s="39">
        <v>0</v>
      </c>
      <c r="I135" s="39">
        <v>0</v>
      </c>
      <c r="J135" s="39">
        <v>0</v>
      </c>
      <c r="K135" s="39">
        <v>0</v>
      </c>
      <c r="L135" s="39">
        <f t="shared" si="92"/>
        <v>0</v>
      </c>
      <c r="M135" s="40">
        <f t="shared" ref="M135" si="176">+F135+L135</f>
        <v>124170294946</v>
      </c>
      <c r="N135" s="72">
        <f t="shared" si="91"/>
        <v>1.497131310106611E-2</v>
      </c>
      <c r="O135" s="39">
        <v>0</v>
      </c>
      <c r="P135" s="39">
        <v>124170294946</v>
      </c>
      <c r="Q135" s="39">
        <v>0</v>
      </c>
      <c r="R135" s="39">
        <v>124170294946</v>
      </c>
      <c r="S135" s="39">
        <f>+M135-R135</f>
        <v>0</v>
      </c>
      <c r="T135" s="39">
        <f>P135-R135</f>
        <v>0</v>
      </c>
      <c r="U135" s="39">
        <v>0</v>
      </c>
      <c r="V135" s="39">
        <f>+R135-U135</f>
        <v>124170294946</v>
      </c>
      <c r="W135" s="39">
        <v>0</v>
      </c>
      <c r="X135" s="42">
        <f>+U135-W135</f>
        <v>0</v>
      </c>
      <c r="Y135" s="43">
        <f t="shared" si="99"/>
        <v>1</v>
      </c>
      <c r="Z135" s="43">
        <f t="shared" si="100"/>
        <v>0</v>
      </c>
      <c r="AA135" s="43">
        <f t="shared" si="101"/>
        <v>0</v>
      </c>
      <c r="AB135" s="43">
        <f t="shared" si="149"/>
        <v>0</v>
      </c>
      <c r="AC135" s="157" t="s">
        <v>545</v>
      </c>
    </row>
    <row r="136" spans="1:29" ht="104.25" customHeight="1" x14ac:dyDescent="0.25">
      <c r="A136" s="29" t="s">
        <v>263</v>
      </c>
      <c r="B136" s="30" t="s">
        <v>38</v>
      </c>
      <c r="C136" s="30">
        <v>11</v>
      </c>
      <c r="D136" s="30" t="s">
        <v>39</v>
      </c>
      <c r="E136" s="53" t="s">
        <v>264</v>
      </c>
      <c r="F136" s="25">
        <f t="shared" ref="F136:U138" si="177">+F137</f>
        <v>238710063474</v>
      </c>
      <c r="G136" s="25">
        <f t="shared" si="177"/>
        <v>0</v>
      </c>
      <c r="H136" s="25">
        <f t="shared" si="177"/>
        <v>0</v>
      </c>
      <c r="I136" s="25">
        <f t="shared" si="177"/>
        <v>0</v>
      </c>
      <c r="J136" s="25">
        <f t="shared" si="177"/>
        <v>0</v>
      </c>
      <c r="K136" s="25">
        <f t="shared" si="177"/>
        <v>0</v>
      </c>
      <c r="L136" s="25">
        <f t="shared" si="92"/>
        <v>0</v>
      </c>
      <c r="M136" s="25">
        <f t="shared" si="177"/>
        <v>238710063474</v>
      </c>
      <c r="N136" s="64">
        <f t="shared" si="91"/>
        <v>2.8781465826418613E-2</v>
      </c>
      <c r="O136" s="25">
        <f t="shared" si="177"/>
        <v>0</v>
      </c>
      <c r="P136" s="25">
        <f t="shared" si="177"/>
        <v>238710063474</v>
      </c>
      <c r="Q136" s="25">
        <f t="shared" si="177"/>
        <v>0</v>
      </c>
      <c r="R136" s="25">
        <f t="shared" si="177"/>
        <v>238710063474</v>
      </c>
      <c r="S136" s="25">
        <f t="shared" si="177"/>
        <v>0</v>
      </c>
      <c r="T136" s="25">
        <f t="shared" si="177"/>
        <v>0</v>
      </c>
      <c r="U136" s="25">
        <f t="shared" si="177"/>
        <v>0</v>
      </c>
      <c r="V136" s="25">
        <f t="shared" ref="V136:X138" si="178">+V137</f>
        <v>238710063474</v>
      </c>
      <c r="W136" s="25">
        <f t="shared" si="178"/>
        <v>0</v>
      </c>
      <c r="X136" s="25">
        <f t="shared" si="178"/>
        <v>0</v>
      </c>
      <c r="Y136" s="34">
        <f t="shared" si="99"/>
        <v>1</v>
      </c>
      <c r="Z136" s="34">
        <f t="shared" si="100"/>
        <v>0</v>
      </c>
      <c r="AA136" s="34">
        <f t="shared" si="101"/>
        <v>0</v>
      </c>
      <c r="AB136" s="34">
        <f t="shared" si="149"/>
        <v>0</v>
      </c>
      <c r="AC136" s="154" t="s">
        <v>545</v>
      </c>
    </row>
    <row r="137" spans="1:29" ht="80.25" customHeight="1" x14ac:dyDescent="0.25">
      <c r="A137" s="29" t="s">
        <v>265</v>
      </c>
      <c r="B137" s="30" t="s">
        <v>38</v>
      </c>
      <c r="C137" s="30">
        <v>11</v>
      </c>
      <c r="D137" s="30" t="s">
        <v>39</v>
      </c>
      <c r="E137" s="31" t="s">
        <v>247</v>
      </c>
      <c r="F137" s="25">
        <f t="shared" si="177"/>
        <v>238710063474</v>
      </c>
      <c r="G137" s="25">
        <f t="shared" si="177"/>
        <v>0</v>
      </c>
      <c r="H137" s="25">
        <f t="shared" si="177"/>
        <v>0</v>
      </c>
      <c r="I137" s="25">
        <f t="shared" si="177"/>
        <v>0</v>
      </c>
      <c r="J137" s="25">
        <f t="shared" si="177"/>
        <v>0</v>
      </c>
      <c r="K137" s="25">
        <f t="shared" si="177"/>
        <v>0</v>
      </c>
      <c r="L137" s="25">
        <f t="shared" si="92"/>
        <v>0</v>
      </c>
      <c r="M137" s="25">
        <f t="shared" si="177"/>
        <v>238710063474</v>
      </c>
      <c r="N137" s="64">
        <f t="shared" ref="N137:N200" si="179">M137/$M$322</f>
        <v>2.8781465826418613E-2</v>
      </c>
      <c r="O137" s="25">
        <f t="shared" si="177"/>
        <v>0</v>
      </c>
      <c r="P137" s="25">
        <f t="shared" si="177"/>
        <v>238710063474</v>
      </c>
      <c r="Q137" s="25">
        <f t="shared" si="177"/>
        <v>0</v>
      </c>
      <c r="R137" s="25">
        <f t="shared" si="177"/>
        <v>238710063474</v>
      </c>
      <c r="S137" s="25">
        <f t="shared" si="177"/>
        <v>0</v>
      </c>
      <c r="T137" s="25">
        <f t="shared" si="177"/>
        <v>0</v>
      </c>
      <c r="U137" s="25">
        <f t="shared" si="177"/>
        <v>0</v>
      </c>
      <c r="V137" s="25">
        <f t="shared" si="178"/>
        <v>238710063474</v>
      </c>
      <c r="W137" s="25">
        <f t="shared" si="178"/>
        <v>0</v>
      </c>
      <c r="X137" s="25">
        <f t="shared" si="178"/>
        <v>0</v>
      </c>
      <c r="Y137" s="34">
        <f t="shared" si="99"/>
        <v>1</v>
      </c>
      <c r="Z137" s="34">
        <f t="shared" si="100"/>
        <v>0</v>
      </c>
      <c r="AA137" s="34">
        <f t="shared" si="101"/>
        <v>0</v>
      </c>
      <c r="AB137" s="34">
        <f t="shared" si="149"/>
        <v>0</v>
      </c>
      <c r="AC137" s="154" t="s">
        <v>545</v>
      </c>
    </row>
    <row r="138" spans="1:29" ht="42" customHeight="1" x14ac:dyDescent="0.25">
      <c r="A138" s="29" t="s">
        <v>266</v>
      </c>
      <c r="B138" s="30" t="s">
        <v>38</v>
      </c>
      <c r="C138" s="30">
        <v>11</v>
      </c>
      <c r="D138" s="30" t="s">
        <v>39</v>
      </c>
      <c r="E138" s="31" t="s">
        <v>261</v>
      </c>
      <c r="F138" s="25">
        <f t="shared" si="177"/>
        <v>238710063474</v>
      </c>
      <c r="G138" s="25">
        <f t="shared" si="177"/>
        <v>0</v>
      </c>
      <c r="H138" s="25">
        <f t="shared" si="177"/>
        <v>0</v>
      </c>
      <c r="I138" s="25">
        <f t="shared" si="177"/>
        <v>0</v>
      </c>
      <c r="J138" s="25">
        <f t="shared" si="177"/>
        <v>0</v>
      </c>
      <c r="K138" s="25">
        <f t="shared" si="177"/>
        <v>0</v>
      </c>
      <c r="L138" s="25">
        <f t="shared" ref="L138:L205" si="180">+G138-H138-I138+J138-K138</f>
        <v>0</v>
      </c>
      <c r="M138" s="25">
        <f t="shared" si="177"/>
        <v>238710063474</v>
      </c>
      <c r="N138" s="64">
        <f t="shared" si="179"/>
        <v>2.8781465826418613E-2</v>
      </c>
      <c r="O138" s="25">
        <f t="shared" si="177"/>
        <v>0</v>
      </c>
      <c r="P138" s="25">
        <f t="shared" si="177"/>
        <v>238710063474</v>
      </c>
      <c r="Q138" s="25">
        <f t="shared" si="177"/>
        <v>0</v>
      </c>
      <c r="R138" s="25">
        <f t="shared" si="177"/>
        <v>238710063474</v>
      </c>
      <c r="S138" s="25">
        <f t="shared" si="177"/>
        <v>0</v>
      </c>
      <c r="T138" s="25">
        <f t="shared" si="177"/>
        <v>0</v>
      </c>
      <c r="U138" s="25">
        <f t="shared" si="177"/>
        <v>0</v>
      </c>
      <c r="V138" s="25">
        <f t="shared" si="178"/>
        <v>238710063474</v>
      </c>
      <c r="W138" s="25">
        <f t="shared" si="178"/>
        <v>0</v>
      </c>
      <c r="X138" s="25">
        <f t="shared" si="178"/>
        <v>0</v>
      </c>
      <c r="Y138" s="34">
        <f t="shared" ref="Y138:Y201" si="181">+R138/M138</f>
        <v>1</v>
      </c>
      <c r="Z138" s="34">
        <f t="shared" ref="Z138:Z201" si="182">+U138/M138</f>
        <v>0</v>
      </c>
      <c r="AA138" s="34">
        <f t="shared" ref="AA138:AA201" si="183">+W138/M138</f>
        <v>0</v>
      </c>
      <c r="AB138" s="34">
        <f t="shared" si="149"/>
        <v>0</v>
      </c>
      <c r="AC138" s="154" t="s">
        <v>545</v>
      </c>
    </row>
    <row r="139" spans="1:29" ht="42" customHeight="1" x14ac:dyDescent="0.25">
      <c r="A139" s="36" t="s">
        <v>267</v>
      </c>
      <c r="B139" s="37" t="s">
        <v>38</v>
      </c>
      <c r="C139" s="37">
        <v>11</v>
      </c>
      <c r="D139" s="37" t="s">
        <v>39</v>
      </c>
      <c r="E139" s="38" t="s">
        <v>251</v>
      </c>
      <c r="F139" s="39">
        <v>238710063474</v>
      </c>
      <c r="G139" s="39">
        <v>0</v>
      </c>
      <c r="H139" s="39">
        <v>0</v>
      </c>
      <c r="I139" s="39">
        <v>0</v>
      </c>
      <c r="J139" s="39">
        <v>0</v>
      </c>
      <c r="K139" s="39">
        <v>0</v>
      </c>
      <c r="L139" s="39">
        <f t="shared" si="180"/>
        <v>0</v>
      </c>
      <c r="M139" s="40">
        <f t="shared" ref="M139" si="184">+F139+L139</f>
        <v>238710063474</v>
      </c>
      <c r="N139" s="72">
        <f t="shared" si="179"/>
        <v>2.8781465826418613E-2</v>
      </c>
      <c r="O139" s="39">
        <v>0</v>
      </c>
      <c r="P139" s="39">
        <v>238710063474</v>
      </c>
      <c r="Q139" s="39">
        <f>M139-P139</f>
        <v>0</v>
      </c>
      <c r="R139" s="39">
        <v>238710063474</v>
      </c>
      <c r="S139" s="39">
        <f>+M139-R139</f>
        <v>0</v>
      </c>
      <c r="T139" s="39">
        <f>P139-R139</f>
        <v>0</v>
      </c>
      <c r="U139" s="39">
        <v>0</v>
      </c>
      <c r="V139" s="39">
        <f>+R139-U139</f>
        <v>238710063474</v>
      </c>
      <c r="W139" s="39">
        <v>0</v>
      </c>
      <c r="X139" s="42">
        <f>+U139-W139</f>
        <v>0</v>
      </c>
      <c r="Y139" s="43">
        <f t="shared" si="181"/>
        <v>1</v>
      </c>
      <c r="Z139" s="43">
        <f t="shared" si="182"/>
        <v>0</v>
      </c>
      <c r="AA139" s="43">
        <f t="shared" si="183"/>
        <v>0</v>
      </c>
      <c r="AB139" s="43">
        <f t="shared" si="149"/>
        <v>0</v>
      </c>
      <c r="AC139" s="157" t="s">
        <v>545</v>
      </c>
    </row>
    <row r="140" spans="1:29" ht="96" customHeight="1" x14ac:dyDescent="0.25">
      <c r="A140" s="29" t="s">
        <v>268</v>
      </c>
      <c r="B140" s="30" t="s">
        <v>38</v>
      </c>
      <c r="C140" s="30">
        <v>11</v>
      </c>
      <c r="D140" s="30" t="s">
        <v>39</v>
      </c>
      <c r="E140" s="31" t="s">
        <v>269</v>
      </c>
      <c r="F140" s="25">
        <f t="shared" ref="F140:U142" si="185">+F141</f>
        <v>347826440817</v>
      </c>
      <c r="G140" s="25">
        <f t="shared" si="185"/>
        <v>0</v>
      </c>
      <c r="H140" s="25">
        <f t="shared" si="185"/>
        <v>0</v>
      </c>
      <c r="I140" s="25">
        <f t="shared" si="185"/>
        <v>0</v>
      </c>
      <c r="J140" s="25">
        <f t="shared" si="185"/>
        <v>0</v>
      </c>
      <c r="K140" s="25">
        <f t="shared" si="185"/>
        <v>0</v>
      </c>
      <c r="L140" s="25">
        <f t="shared" si="180"/>
        <v>0</v>
      </c>
      <c r="M140" s="25">
        <f t="shared" si="185"/>
        <v>347826440817</v>
      </c>
      <c r="N140" s="64">
        <f t="shared" si="179"/>
        <v>4.1937715880963192E-2</v>
      </c>
      <c r="O140" s="25">
        <f t="shared" si="185"/>
        <v>0</v>
      </c>
      <c r="P140" s="25">
        <f t="shared" si="185"/>
        <v>347826440817</v>
      </c>
      <c r="Q140" s="25">
        <f t="shared" si="185"/>
        <v>0</v>
      </c>
      <c r="R140" s="25">
        <f t="shared" si="185"/>
        <v>347826440817</v>
      </c>
      <c r="S140" s="25">
        <f t="shared" si="185"/>
        <v>0</v>
      </c>
      <c r="T140" s="25">
        <f t="shared" si="185"/>
        <v>0</v>
      </c>
      <c r="U140" s="25">
        <f t="shared" si="185"/>
        <v>0</v>
      </c>
      <c r="V140" s="25">
        <f t="shared" ref="V140:X142" si="186">+V141</f>
        <v>347826440817</v>
      </c>
      <c r="W140" s="25">
        <f t="shared" si="186"/>
        <v>0</v>
      </c>
      <c r="X140" s="25">
        <f t="shared" si="186"/>
        <v>0</v>
      </c>
      <c r="Y140" s="34">
        <f t="shared" si="181"/>
        <v>1</v>
      </c>
      <c r="Z140" s="34">
        <f t="shared" si="182"/>
        <v>0</v>
      </c>
      <c r="AA140" s="34">
        <f t="shared" si="183"/>
        <v>0</v>
      </c>
      <c r="AB140" s="34">
        <f t="shared" si="149"/>
        <v>0</v>
      </c>
      <c r="AC140" s="154" t="s">
        <v>545</v>
      </c>
    </row>
    <row r="141" spans="1:29" ht="84" customHeight="1" x14ac:dyDescent="0.25">
      <c r="A141" s="29" t="s">
        <v>270</v>
      </c>
      <c r="B141" s="30" t="s">
        <v>38</v>
      </c>
      <c r="C141" s="30">
        <v>11</v>
      </c>
      <c r="D141" s="30" t="s">
        <v>39</v>
      </c>
      <c r="E141" s="31" t="s">
        <v>247</v>
      </c>
      <c r="F141" s="25">
        <f t="shared" si="185"/>
        <v>347826440817</v>
      </c>
      <c r="G141" s="25">
        <f t="shared" si="185"/>
        <v>0</v>
      </c>
      <c r="H141" s="25">
        <f t="shared" si="185"/>
        <v>0</v>
      </c>
      <c r="I141" s="25">
        <f t="shared" si="185"/>
        <v>0</v>
      </c>
      <c r="J141" s="25">
        <f t="shared" si="185"/>
        <v>0</v>
      </c>
      <c r="K141" s="25">
        <f t="shared" si="185"/>
        <v>0</v>
      </c>
      <c r="L141" s="25">
        <f t="shared" si="180"/>
        <v>0</v>
      </c>
      <c r="M141" s="25">
        <f t="shared" si="185"/>
        <v>347826440817</v>
      </c>
      <c r="N141" s="64">
        <f t="shared" si="179"/>
        <v>4.1937715880963192E-2</v>
      </c>
      <c r="O141" s="25">
        <f t="shared" si="185"/>
        <v>0</v>
      </c>
      <c r="P141" s="25">
        <f t="shared" si="185"/>
        <v>347826440817</v>
      </c>
      <c r="Q141" s="25">
        <f t="shared" si="185"/>
        <v>0</v>
      </c>
      <c r="R141" s="25">
        <f t="shared" si="185"/>
        <v>347826440817</v>
      </c>
      <c r="S141" s="25">
        <f t="shared" si="185"/>
        <v>0</v>
      </c>
      <c r="T141" s="25">
        <f t="shared" si="185"/>
        <v>0</v>
      </c>
      <c r="U141" s="25">
        <f t="shared" si="185"/>
        <v>0</v>
      </c>
      <c r="V141" s="25">
        <f t="shared" si="186"/>
        <v>347826440817</v>
      </c>
      <c r="W141" s="25">
        <f t="shared" si="186"/>
        <v>0</v>
      </c>
      <c r="X141" s="25">
        <f t="shared" si="186"/>
        <v>0</v>
      </c>
      <c r="Y141" s="34">
        <f t="shared" si="181"/>
        <v>1</v>
      </c>
      <c r="Z141" s="34">
        <f t="shared" si="182"/>
        <v>0</v>
      </c>
      <c r="AA141" s="34">
        <f t="shared" si="183"/>
        <v>0</v>
      </c>
      <c r="AB141" s="34">
        <f t="shared" si="149"/>
        <v>0</v>
      </c>
      <c r="AC141" s="154" t="s">
        <v>545</v>
      </c>
    </row>
    <row r="142" spans="1:29" ht="42" customHeight="1" x14ac:dyDescent="0.25">
      <c r="A142" s="29" t="s">
        <v>271</v>
      </c>
      <c r="B142" s="30" t="s">
        <v>38</v>
      </c>
      <c r="C142" s="30">
        <v>11</v>
      </c>
      <c r="D142" s="30" t="s">
        <v>39</v>
      </c>
      <c r="E142" s="31" t="s">
        <v>261</v>
      </c>
      <c r="F142" s="25">
        <f t="shared" si="185"/>
        <v>347826440817</v>
      </c>
      <c r="G142" s="25">
        <f t="shared" si="185"/>
        <v>0</v>
      </c>
      <c r="H142" s="25">
        <f t="shared" si="185"/>
        <v>0</v>
      </c>
      <c r="I142" s="25">
        <f t="shared" si="185"/>
        <v>0</v>
      </c>
      <c r="J142" s="25">
        <f t="shared" si="185"/>
        <v>0</v>
      </c>
      <c r="K142" s="25">
        <f t="shared" si="185"/>
        <v>0</v>
      </c>
      <c r="L142" s="25">
        <f t="shared" si="180"/>
        <v>0</v>
      </c>
      <c r="M142" s="25">
        <f t="shared" si="185"/>
        <v>347826440817</v>
      </c>
      <c r="N142" s="64">
        <f t="shared" si="179"/>
        <v>4.1937715880963192E-2</v>
      </c>
      <c r="O142" s="25">
        <f t="shared" si="185"/>
        <v>0</v>
      </c>
      <c r="P142" s="25">
        <f t="shared" si="185"/>
        <v>347826440817</v>
      </c>
      <c r="Q142" s="25">
        <f t="shared" si="185"/>
        <v>0</v>
      </c>
      <c r="R142" s="25">
        <f t="shared" si="185"/>
        <v>347826440817</v>
      </c>
      <c r="S142" s="25">
        <f t="shared" si="185"/>
        <v>0</v>
      </c>
      <c r="T142" s="25">
        <f t="shared" si="185"/>
        <v>0</v>
      </c>
      <c r="U142" s="25">
        <f t="shared" si="185"/>
        <v>0</v>
      </c>
      <c r="V142" s="25">
        <f t="shared" si="186"/>
        <v>347826440817</v>
      </c>
      <c r="W142" s="25">
        <f t="shared" si="186"/>
        <v>0</v>
      </c>
      <c r="X142" s="25">
        <f t="shared" si="186"/>
        <v>0</v>
      </c>
      <c r="Y142" s="34">
        <f t="shared" si="181"/>
        <v>1</v>
      </c>
      <c r="Z142" s="34">
        <f t="shared" si="182"/>
        <v>0</v>
      </c>
      <c r="AA142" s="34">
        <f t="shared" si="183"/>
        <v>0</v>
      </c>
      <c r="AB142" s="34">
        <f t="shared" si="149"/>
        <v>0</v>
      </c>
      <c r="AC142" s="154" t="s">
        <v>545</v>
      </c>
    </row>
    <row r="143" spans="1:29" ht="42" customHeight="1" x14ac:dyDescent="0.25">
      <c r="A143" s="97" t="s">
        <v>272</v>
      </c>
      <c r="B143" s="92" t="s">
        <v>38</v>
      </c>
      <c r="C143" s="92">
        <v>11</v>
      </c>
      <c r="D143" s="92" t="s">
        <v>39</v>
      </c>
      <c r="E143" s="98" t="s">
        <v>251</v>
      </c>
      <c r="F143" s="39">
        <v>347826440817</v>
      </c>
      <c r="G143" s="39">
        <v>0</v>
      </c>
      <c r="H143" s="39">
        <v>0</v>
      </c>
      <c r="I143" s="39">
        <v>0</v>
      </c>
      <c r="J143" s="39">
        <v>0</v>
      </c>
      <c r="K143" s="39">
        <v>0</v>
      </c>
      <c r="L143" s="39">
        <f t="shared" si="180"/>
        <v>0</v>
      </c>
      <c r="M143" s="40">
        <f t="shared" ref="M143" si="187">+F143+L143</f>
        <v>347826440817</v>
      </c>
      <c r="N143" s="72">
        <f t="shared" si="179"/>
        <v>4.1937715880963192E-2</v>
      </c>
      <c r="O143" s="39">
        <v>0</v>
      </c>
      <c r="P143" s="39">
        <v>347826440817</v>
      </c>
      <c r="Q143" s="39">
        <f>M143-P143</f>
        <v>0</v>
      </c>
      <c r="R143" s="39">
        <v>347826440817</v>
      </c>
      <c r="S143" s="39">
        <f>+M143-R143</f>
        <v>0</v>
      </c>
      <c r="T143" s="39">
        <f>P143-R143</f>
        <v>0</v>
      </c>
      <c r="U143" s="39">
        <v>0</v>
      </c>
      <c r="V143" s="39">
        <f>+R143-U143</f>
        <v>347826440817</v>
      </c>
      <c r="W143" s="39">
        <v>0</v>
      </c>
      <c r="X143" s="42">
        <f>+U143-W143</f>
        <v>0</v>
      </c>
      <c r="Y143" s="43">
        <f t="shared" si="181"/>
        <v>1</v>
      </c>
      <c r="Z143" s="43">
        <f t="shared" si="182"/>
        <v>0</v>
      </c>
      <c r="AA143" s="43">
        <f t="shared" si="183"/>
        <v>0</v>
      </c>
      <c r="AB143" s="43">
        <f t="shared" si="149"/>
        <v>0</v>
      </c>
      <c r="AC143" s="157" t="s">
        <v>545</v>
      </c>
    </row>
    <row r="144" spans="1:29" ht="101.25" customHeight="1" x14ac:dyDescent="0.25">
      <c r="A144" s="29" t="s">
        <v>273</v>
      </c>
      <c r="B144" s="30" t="s">
        <v>38</v>
      </c>
      <c r="C144" s="30">
        <v>11</v>
      </c>
      <c r="D144" s="30" t="s">
        <v>39</v>
      </c>
      <c r="E144" s="31" t="s">
        <v>274</v>
      </c>
      <c r="F144" s="25">
        <f t="shared" ref="F144:K146" si="188">+F145</f>
        <v>326040964015</v>
      </c>
      <c r="G144" s="25">
        <f t="shared" si="188"/>
        <v>0</v>
      </c>
      <c r="H144" s="25">
        <f t="shared" si="188"/>
        <v>0</v>
      </c>
      <c r="I144" s="25">
        <f t="shared" si="188"/>
        <v>0</v>
      </c>
      <c r="J144" s="25">
        <f t="shared" si="188"/>
        <v>0</v>
      </c>
      <c r="K144" s="25">
        <f t="shared" si="188"/>
        <v>0</v>
      </c>
      <c r="L144" s="25">
        <f t="shared" si="180"/>
        <v>0</v>
      </c>
      <c r="M144" s="25">
        <f>+M145</f>
        <v>326040964015</v>
      </c>
      <c r="N144" s="64">
        <f t="shared" si="179"/>
        <v>3.9311023285921877E-2</v>
      </c>
      <c r="O144" s="25">
        <f t="shared" ref="O144:X146" si="189">+O145</f>
        <v>0</v>
      </c>
      <c r="P144" s="25">
        <f t="shared" si="189"/>
        <v>326040964015</v>
      </c>
      <c r="Q144" s="25">
        <f t="shared" si="189"/>
        <v>0</v>
      </c>
      <c r="R144" s="25">
        <f t="shared" si="189"/>
        <v>326040964015</v>
      </c>
      <c r="S144" s="25">
        <f t="shared" si="189"/>
        <v>0</v>
      </c>
      <c r="T144" s="25">
        <f t="shared" si="189"/>
        <v>0</v>
      </c>
      <c r="U144" s="25">
        <f t="shared" si="189"/>
        <v>0</v>
      </c>
      <c r="V144" s="25">
        <f t="shared" si="189"/>
        <v>326040964015</v>
      </c>
      <c r="W144" s="25">
        <f t="shared" si="189"/>
        <v>0</v>
      </c>
      <c r="X144" s="25">
        <f t="shared" si="189"/>
        <v>0</v>
      </c>
      <c r="Y144" s="34">
        <f t="shared" si="181"/>
        <v>1</v>
      </c>
      <c r="Z144" s="34">
        <f t="shared" si="182"/>
        <v>0</v>
      </c>
      <c r="AA144" s="34">
        <f t="shared" si="183"/>
        <v>0</v>
      </c>
      <c r="AB144" s="34">
        <f t="shared" si="149"/>
        <v>0</v>
      </c>
      <c r="AC144" s="154" t="s">
        <v>545</v>
      </c>
    </row>
    <row r="145" spans="1:29" ht="83.25" customHeight="1" x14ac:dyDescent="0.25">
      <c r="A145" s="29" t="s">
        <v>275</v>
      </c>
      <c r="B145" s="30" t="s">
        <v>38</v>
      </c>
      <c r="C145" s="30">
        <v>11</v>
      </c>
      <c r="D145" s="30" t="s">
        <v>39</v>
      </c>
      <c r="E145" s="31" t="s">
        <v>247</v>
      </c>
      <c r="F145" s="25">
        <f t="shared" si="188"/>
        <v>326040964015</v>
      </c>
      <c r="G145" s="25">
        <f t="shared" si="188"/>
        <v>0</v>
      </c>
      <c r="H145" s="25">
        <f t="shared" si="188"/>
        <v>0</v>
      </c>
      <c r="I145" s="25">
        <f t="shared" si="188"/>
        <v>0</v>
      </c>
      <c r="J145" s="25">
        <f t="shared" si="188"/>
        <v>0</v>
      </c>
      <c r="K145" s="25">
        <f t="shared" si="188"/>
        <v>0</v>
      </c>
      <c r="L145" s="25">
        <f t="shared" si="180"/>
        <v>0</v>
      </c>
      <c r="M145" s="25">
        <f>+M146</f>
        <v>326040964015</v>
      </c>
      <c r="N145" s="64">
        <f t="shared" si="179"/>
        <v>3.9311023285921877E-2</v>
      </c>
      <c r="O145" s="25">
        <f t="shared" si="189"/>
        <v>0</v>
      </c>
      <c r="P145" s="25">
        <f t="shared" si="189"/>
        <v>326040964015</v>
      </c>
      <c r="Q145" s="25">
        <f t="shared" si="189"/>
        <v>0</v>
      </c>
      <c r="R145" s="25">
        <f t="shared" si="189"/>
        <v>326040964015</v>
      </c>
      <c r="S145" s="25">
        <f t="shared" si="189"/>
        <v>0</v>
      </c>
      <c r="T145" s="25">
        <f t="shared" si="189"/>
        <v>0</v>
      </c>
      <c r="U145" s="25">
        <f t="shared" si="189"/>
        <v>0</v>
      </c>
      <c r="V145" s="25">
        <f t="shared" si="189"/>
        <v>326040964015</v>
      </c>
      <c r="W145" s="25">
        <f t="shared" si="189"/>
        <v>0</v>
      </c>
      <c r="X145" s="25">
        <f t="shared" si="189"/>
        <v>0</v>
      </c>
      <c r="Y145" s="34">
        <f t="shared" si="181"/>
        <v>1</v>
      </c>
      <c r="Z145" s="34">
        <f t="shared" si="182"/>
        <v>0</v>
      </c>
      <c r="AA145" s="34">
        <f t="shared" si="183"/>
        <v>0</v>
      </c>
      <c r="AB145" s="34">
        <f t="shared" si="149"/>
        <v>0</v>
      </c>
      <c r="AC145" s="154" t="s">
        <v>545</v>
      </c>
    </row>
    <row r="146" spans="1:29" ht="42" customHeight="1" x14ac:dyDescent="0.25">
      <c r="A146" s="29" t="s">
        <v>276</v>
      </c>
      <c r="B146" s="30" t="s">
        <v>38</v>
      </c>
      <c r="C146" s="30">
        <v>11</v>
      </c>
      <c r="D146" s="30" t="s">
        <v>39</v>
      </c>
      <c r="E146" s="31" t="s">
        <v>261</v>
      </c>
      <c r="F146" s="25">
        <f t="shared" si="188"/>
        <v>326040964015</v>
      </c>
      <c r="G146" s="25">
        <f t="shared" si="188"/>
        <v>0</v>
      </c>
      <c r="H146" s="25">
        <f t="shared" si="188"/>
        <v>0</v>
      </c>
      <c r="I146" s="25">
        <f t="shared" si="188"/>
        <v>0</v>
      </c>
      <c r="J146" s="25">
        <f t="shared" si="188"/>
        <v>0</v>
      </c>
      <c r="K146" s="25">
        <f t="shared" si="188"/>
        <v>0</v>
      </c>
      <c r="L146" s="25">
        <f t="shared" si="180"/>
        <v>0</v>
      </c>
      <c r="M146" s="25">
        <f>+M147</f>
        <v>326040964015</v>
      </c>
      <c r="N146" s="64">
        <f t="shared" si="179"/>
        <v>3.9311023285921877E-2</v>
      </c>
      <c r="O146" s="25">
        <f t="shared" si="189"/>
        <v>0</v>
      </c>
      <c r="P146" s="25">
        <f t="shared" si="189"/>
        <v>326040964015</v>
      </c>
      <c r="Q146" s="25">
        <f t="shared" si="189"/>
        <v>0</v>
      </c>
      <c r="R146" s="25">
        <f t="shared" si="189"/>
        <v>326040964015</v>
      </c>
      <c r="S146" s="25">
        <f t="shared" si="189"/>
        <v>0</v>
      </c>
      <c r="T146" s="25">
        <f t="shared" si="189"/>
        <v>0</v>
      </c>
      <c r="U146" s="25">
        <f t="shared" si="189"/>
        <v>0</v>
      </c>
      <c r="V146" s="25">
        <f t="shared" si="189"/>
        <v>326040964015</v>
      </c>
      <c r="W146" s="25">
        <f t="shared" si="189"/>
        <v>0</v>
      </c>
      <c r="X146" s="25">
        <f t="shared" si="189"/>
        <v>0</v>
      </c>
      <c r="Y146" s="34">
        <f t="shared" si="181"/>
        <v>1</v>
      </c>
      <c r="Z146" s="34">
        <f t="shared" si="182"/>
        <v>0</v>
      </c>
      <c r="AA146" s="34">
        <f t="shared" si="183"/>
        <v>0</v>
      </c>
      <c r="AB146" s="34">
        <f t="shared" si="149"/>
        <v>0</v>
      </c>
      <c r="AC146" s="154" t="s">
        <v>545</v>
      </c>
    </row>
    <row r="147" spans="1:29" ht="42" customHeight="1" x14ac:dyDescent="0.25">
      <c r="A147" s="97" t="s">
        <v>277</v>
      </c>
      <c r="B147" s="92" t="s">
        <v>38</v>
      </c>
      <c r="C147" s="92">
        <v>11</v>
      </c>
      <c r="D147" s="92" t="s">
        <v>39</v>
      </c>
      <c r="E147" s="98" t="s">
        <v>251</v>
      </c>
      <c r="F147" s="39">
        <v>326040964015</v>
      </c>
      <c r="G147" s="39">
        <v>0</v>
      </c>
      <c r="H147" s="39">
        <v>0</v>
      </c>
      <c r="I147" s="39">
        <v>0</v>
      </c>
      <c r="J147" s="39">
        <v>0</v>
      </c>
      <c r="K147" s="39">
        <v>0</v>
      </c>
      <c r="L147" s="39">
        <f t="shared" si="180"/>
        <v>0</v>
      </c>
      <c r="M147" s="40">
        <f t="shared" ref="M147" si="190">+F147+L147</f>
        <v>326040964015</v>
      </c>
      <c r="N147" s="72">
        <f t="shared" si="179"/>
        <v>3.9311023285921877E-2</v>
      </c>
      <c r="O147" s="39">
        <v>0</v>
      </c>
      <c r="P147" s="39">
        <v>326040964015</v>
      </c>
      <c r="Q147" s="39">
        <f>M147-P147</f>
        <v>0</v>
      </c>
      <c r="R147" s="39">
        <v>326040964015</v>
      </c>
      <c r="S147" s="39">
        <f>+M147-R147</f>
        <v>0</v>
      </c>
      <c r="T147" s="39">
        <f>P147-R147</f>
        <v>0</v>
      </c>
      <c r="U147" s="39">
        <v>0</v>
      </c>
      <c r="V147" s="39">
        <f>+R147-U147</f>
        <v>326040964015</v>
      </c>
      <c r="W147" s="39">
        <v>0</v>
      </c>
      <c r="X147" s="42">
        <f>+U147-W147</f>
        <v>0</v>
      </c>
      <c r="Y147" s="43">
        <f t="shared" si="181"/>
        <v>1</v>
      </c>
      <c r="Z147" s="43">
        <f t="shared" si="182"/>
        <v>0</v>
      </c>
      <c r="AA147" s="43">
        <f t="shared" si="183"/>
        <v>0</v>
      </c>
      <c r="AB147" s="43">
        <f t="shared" si="149"/>
        <v>0</v>
      </c>
      <c r="AC147" s="157" t="s">
        <v>545</v>
      </c>
    </row>
    <row r="148" spans="1:29" ht="90" customHeight="1" x14ac:dyDescent="0.25">
      <c r="A148" s="29" t="s">
        <v>278</v>
      </c>
      <c r="B148" s="30" t="s">
        <v>38</v>
      </c>
      <c r="C148" s="30">
        <v>11</v>
      </c>
      <c r="D148" s="30" t="s">
        <v>39</v>
      </c>
      <c r="E148" s="31" t="s">
        <v>279</v>
      </c>
      <c r="F148" s="25">
        <f t="shared" ref="F148:U150" si="191">+F149</f>
        <v>229958501407</v>
      </c>
      <c r="G148" s="25">
        <f t="shared" si="191"/>
        <v>0</v>
      </c>
      <c r="H148" s="25">
        <f t="shared" si="191"/>
        <v>0</v>
      </c>
      <c r="I148" s="25">
        <f t="shared" si="191"/>
        <v>0</v>
      </c>
      <c r="J148" s="25">
        <f t="shared" si="191"/>
        <v>0</v>
      </c>
      <c r="K148" s="25">
        <f t="shared" si="191"/>
        <v>0</v>
      </c>
      <c r="L148" s="25">
        <f t="shared" si="180"/>
        <v>0</v>
      </c>
      <c r="M148" s="25">
        <f t="shared" si="191"/>
        <v>229958501407</v>
      </c>
      <c r="N148" s="64">
        <f t="shared" si="179"/>
        <v>2.7726282894901456E-2</v>
      </c>
      <c r="O148" s="25">
        <f t="shared" si="191"/>
        <v>0</v>
      </c>
      <c r="P148" s="25">
        <f t="shared" si="191"/>
        <v>229958501407</v>
      </c>
      <c r="Q148" s="25">
        <f t="shared" si="191"/>
        <v>0</v>
      </c>
      <c r="R148" s="25">
        <f t="shared" si="191"/>
        <v>229958501407</v>
      </c>
      <c r="S148" s="25">
        <f t="shared" si="191"/>
        <v>0</v>
      </c>
      <c r="T148" s="25">
        <f t="shared" si="191"/>
        <v>0</v>
      </c>
      <c r="U148" s="25">
        <f t="shared" si="191"/>
        <v>0</v>
      </c>
      <c r="V148" s="25">
        <f t="shared" ref="V148:X150" si="192">+V149</f>
        <v>229958501407</v>
      </c>
      <c r="W148" s="25">
        <f t="shared" si="192"/>
        <v>0</v>
      </c>
      <c r="X148" s="25">
        <f t="shared" si="192"/>
        <v>0</v>
      </c>
      <c r="Y148" s="34">
        <f t="shared" si="181"/>
        <v>1</v>
      </c>
      <c r="Z148" s="34">
        <f t="shared" si="182"/>
        <v>0</v>
      </c>
      <c r="AA148" s="34">
        <f t="shared" si="183"/>
        <v>0</v>
      </c>
      <c r="AB148" s="34">
        <f t="shared" si="149"/>
        <v>0</v>
      </c>
      <c r="AC148" s="154" t="s">
        <v>545</v>
      </c>
    </row>
    <row r="149" spans="1:29" ht="70.5" customHeight="1" x14ac:dyDescent="0.25">
      <c r="A149" s="29" t="s">
        <v>280</v>
      </c>
      <c r="B149" s="30" t="s">
        <v>38</v>
      </c>
      <c r="C149" s="30">
        <v>11</v>
      </c>
      <c r="D149" s="30" t="s">
        <v>39</v>
      </c>
      <c r="E149" s="31" t="s">
        <v>247</v>
      </c>
      <c r="F149" s="25">
        <f t="shared" si="191"/>
        <v>229958501407</v>
      </c>
      <c r="G149" s="25">
        <f t="shared" si="191"/>
        <v>0</v>
      </c>
      <c r="H149" s="25">
        <f t="shared" si="191"/>
        <v>0</v>
      </c>
      <c r="I149" s="25">
        <f t="shared" si="191"/>
        <v>0</v>
      </c>
      <c r="J149" s="25">
        <f t="shared" si="191"/>
        <v>0</v>
      </c>
      <c r="K149" s="25">
        <f t="shared" si="191"/>
        <v>0</v>
      </c>
      <c r="L149" s="25">
        <f t="shared" si="180"/>
        <v>0</v>
      </c>
      <c r="M149" s="25">
        <f t="shared" si="191"/>
        <v>229958501407</v>
      </c>
      <c r="N149" s="64">
        <f t="shared" si="179"/>
        <v>2.7726282894901456E-2</v>
      </c>
      <c r="O149" s="25">
        <f t="shared" si="191"/>
        <v>0</v>
      </c>
      <c r="P149" s="25">
        <f t="shared" si="191"/>
        <v>229958501407</v>
      </c>
      <c r="Q149" s="25">
        <f t="shared" si="191"/>
        <v>0</v>
      </c>
      <c r="R149" s="25">
        <f t="shared" si="191"/>
        <v>229958501407</v>
      </c>
      <c r="S149" s="25">
        <f t="shared" si="191"/>
        <v>0</v>
      </c>
      <c r="T149" s="25">
        <f t="shared" si="191"/>
        <v>0</v>
      </c>
      <c r="U149" s="25">
        <f t="shared" si="191"/>
        <v>0</v>
      </c>
      <c r="V149" s="25">
        <f t="shared" si="192"/>
        <v>229958501407</v>
      </c>
      <c r="W149" s="25">
        <f t="shared" si="192"/>
        <v>0</v>
      </c>
      <c r="X149" s="25">
        <f t="shared" si="192"/>
        <v>0</v>
      </c>
      <c r="Y149" s="34">
        <f t="shared" si="181"/>
        <v>1</v>
      </c>
      <c r="Z149" s="34">
        <f t="shared" si="182"/>
        <v>0</v>
      </c>
      <c r="AA149" s="34">
        <f t="shared" si="183"/>
        <v>0</v>
      </c>
      <c r="AB149" s="34">
        <f t="shared" si="149"/>
        <v>0</v>
      </c>
      <c r="AC149" s="154" t="s">
        <v>545</v>
      </c>
    </row>
    <row r="150" spans="1:29" ht="42" customHeight="1" x14ac:dyDescent="0.25">
      <c r="A150" s="29" t="s">
        <v>281</v>
      </c>
      <c r="B150" s="30" t="s">
        <v>38</v>
      </c>
      <c r="C150" s="30">
        <v>11</v>
      </c>
      <c r="D150" s="30" t="s">
        <v>39</v>
      </c>
      <c r="E150" s="31" t="s">
        <v>261</v>
      </c>
      <c r="F150" s="25">
        <f t="shared" si="191"/>
        <v>229958501407</v>
      </c>
      <c r="G150" s="25">
        <f t="shared" si="191"/>
        <v>0</v>
      </c>
      <c r="H150" s="25">
        <f t="shared" si="191"/>
        <v>0</v>
      </c>
      <c r="I150" s="25">
        <f t="shared" si="191"/>
        <v>0</v>
      </c>
      <c r="J150" s="25">
        <f t="shared" si="191"/>
        <v>0</v>
      </c>
      <c r="K150" s="25">
        <f t="shared" si="191"/>
        <v>0</v>
      </c>
      <c r="L150" s="25">
        <f t="shared" si="180"/>
        <v>0</v>
      </c>
      <c r="M150" s="25">
        <f t="shared" si="191"/>
        <v>229958501407</v>
      </c>
      <c r="N150" s="64">
        <f t="shared" si="179"/>
        <v>2.7726282894901456E-2</v>
      </c>
      <c r="O150" s="25">
        <f t="shared" si="191"/>
        <v>0</v>
      </c>
      <c r="P150" s="25">
        <f t="shared" si="191"/>
        <v>229958501407</v>
      </c>
      <c r="Q150" s="25">
        <f t="shared" si="191"/>
        <v>0</v>
      </c>
      <c r="R150" s="25">
        <f t="shared" si="191"/>
        <v>229958501407</v>
      </c>
      <c r="S150" s="25">
        <f t="shared" si="191"/>
        <v>0</v>
      </c>
      <c r="T150" s="25">
        <f t="shared" si="191"/>
        <v>0</v>
      </c>
      <c r="U150" s="25">
        <f t="shared" si="191"/>
        <v>0</v>
      </c>
      <c r="V150" s="25">
        <f t="shared" si="192"/>
        <v>229958501407</v>
      </c>
      <c r="W150" s="25">
        <f t="shared" si="192"/>
        <v>0</v>
      </c>
      <c r="X150" s="25">
        <f t="shared" si="192"/>
        <v>0</v>
      </c>
      <c r="Y150" s="34">
        <f t="shared" si="181"/>
        <v>1</v>
      </c>
      <c r="Z150" s="34">
        <f t="shared" si="182"/>
        <v>0</v>
      </c>
      <c r="AA150" s="34">
        <f t="shared" si="183"/>
        <v>0</v>
      </c>
      <c r="AB150" s="34">
        <f t="shared" si="149"/>
        <v>0</v>
      </c>
      <c r="AC150" s="154" t="s">
        <v>545</v>
      </c>
    </row>
    <row r="151" spans="1:29" ht="42" customHeight="1" x14ac:dyDescent="0.25">
      <c r="A151" s="36" t="s">
        <v>282</v>
      </c>
      <c r="B151" s="37" t="s">
        <v>38</v>
      </c>
      <c r="C151" s="92">
        <v>11</v>
      </c>
      <c r="D151" s="37" t="s">
        <v>39</v>
      </c>
      <c r="E151" s="38" t="s">
        <v>251</v>
      </c>
      <c r="F151" s="39">
        <v>229958501407</v>
      </c>
      <c r="G151" s="39">
        <v>0</v>
      </c>
      <c r="H151" s="39">
        <v>0</v>
      </c>
      <c r="I151" s="39">
        <v>0</v>
      </c>
      <c r="J151" s="39">
        <v>0</v>
      </c>
      <c r="K151" s="39">
        <v>0</v>
      </c>
      <c r="L151" s="39">
        <f t="shared" si="180"/>
        <v>0</v>
      </c>
      <c r="M151" s="40">
        <f t="shared" ref="M151" si="193">+F151+L151</f>
        <v>229958501407</v>
      </c>
      <c r="N151" s="72">
        <f t="shared" si="179"/>
        <v>2.7726282894901456E-2</v>
      </c>
      <c r="O151" s="39">
        <v>0</v>
      </c>
      <c r="P151" s="39">
        <v>229958501407</v>
      </c>
      <c r="Q151" s="39">
        <f>M151-P151</f>
        <v>0</v>
      </c>
      <c r="R151" s="39">
        <v>229958501407</v>
      </c>
      <c r="S151" s="39">
        <f>+M151-R151</f>
        <v>0</v>
      </c>
      <c r="T151" s="39">
        <f>P151-R151</f>
        <v>0</v>
      </c>
      <c r="U151" s="39">
        <v>0</v>
      </c>
      <c r="V151" s="39">
        <f>+R151-U151</f>
        <v>229958501407</v>
      </c>
      <c r="W151" s="39">
        <v>0</v>
      </c>
      <c r="X151" s="42">
        <f>+U151-W151</f>
        <v>0</v>
      </c>
      <c r="Y151" s="43">
        <f t="shared" si="181"/>
        <v>1</v>
      </c>
      <c r="Z151" s="43">
        <f t="shared" si="182"/>
        <v>0</v>
      </c>
      <c r="AA151" s="43">
        <f t="shared" si="183"/>
        <v>0</v>
      </c>
      <c r="AB151" s="43">
        <f t="shared" si="149"/>
        <v>0</v>
      </c>
      <c r="AC151" s="157" t="s">
        <v>545</v>
      </c>
    </row>
    <row r="152" spans="1:29" ht="87.75" customHeight="1" x14ac:dyDescent="0.25">
      <c r="A152" s="29" t="s">
        <v>283</v>
      </c>
      <c r="B152" s="30" t="s">
        <v>38</v>
      </c>
      <c r="C152" s="30">
        <v>11</v>
      </c>
      <c r="D152" s="30" t="s">
        <v>39</v>
      </c>
      <c r="E152" s="31" t="s">
        <v>284</v>
      </c>
      <c r="F152" s="25">
        <f t="shared" ref="F152:U154" si="194">+F153</f>
        <v>249425160104</v>
      </c>
      <c r="G152" s="25">
        <f t="shared" si="194"/>
        <v>0</v>
      </c>
      <c r="H152" s="25">
        <f t="shared" si="194"/>
        <v>0</v>
      </c>
      <c r="I152" s="25">
        <f t="shared" si="194"/>
        <v>0</v>
      </c>
      <c r="J152" s="25">
        <f t="shared" si="194"/>
        <v>0</v>
      </c>
      <c r="K152" s="25">
        <f t="shared" si="194"/>
        <v>0</v>
      </c>
      <c r="L152" s="25">
        <f t="shared" si="180"/>
        <v>0</v>
      </c>
      <c r="M152" s="25">
        <f t="shared" si="194"/>
        <v>249425160104</v>
      </c>
      <c r="N152" s="64">
        <f t="shared" si="179"/>
        <v>3.0073393711632E-2</v>
      </c>
      <c r="O152" s="25">
        <f t="shared" si="194"/>
        <v>0</v>
      </c>
      <c r="P152" s="25">
        <f t="shared" si="194"/>
        <v>249425160104</v>
      </c>
      <c r="Q152" s="25">
        <f t="shared" si="194"/>
        <v>0</v>
      </c>
      <c r="R152" s="25">
        <f t="shared" si="194"/>
        <v>249425160104</v>
      </c>
      <c r="S152" s="25">
        <f t="shared" si="194"/>
        <v>0</v>
      </c>
      <c r="T152" s="25">
        <f t="shared" si="194"/>
        <v>0</v>
      </c>
      <c r="U152" s="25">
        <f t="shared" si="194"/>
        <v>0</v>
      </c>
      <c r="V152" s="25">
        <f t="shared" ref="V152:X154" si="195">+V153</f>
        <v>249425160104</v>
      </c>
      <c r="W152" s="25">
        <f t="shared" si="195"/>
        <v>0</v>
      </c>
      <c r="X152" s="25">
        <f t="shared" si="195"/>
        <v>0</v>
      </c>
      <c r="Y152" s="34">
        <f t="shared" si="181"/>
        <v>1</v>
      </c>
      <c r="Z152" s="34">
        <f t="shared" si="182"/>
        <v>0</v>
      </c>
      <c r="AA152" s="34">
        <f t="shared" si="183"/>
        <v>0</v>
      </c>
      <c r="AB152" s="34">
        <f t="shared" si="149"/>
        <v>0</v>
      </c>
      <c r="AC152" s="154" t="s">
        <v>545</v>
      </c>
    </row>
    <row r="153" spans="1:29" ht="75.75" customHeight="1" x14ac:dyDescent="0.25">
      <c r="A153" s="29" t="s">
        <v>285</v>
      </c>
      <c r="B153" s="30" t="s">
        <v>38</v>
      </c>
      <c r="C153" s="30">
        <v>11</v>
      </c>
      <c r="D153" s="30" t="s">
        <v>39</v>
      </c>
      <c r="E153" s="31" t="s">
        <v>247</v>
      </c>
      <c r="F153" s="25">
        <f t="shared" si="194"/>
        <v>249425160104</v>
      </c>
      <c r="G153" s="25">
        <f t="shared" si="194"/>
        <v>0</v>
      </c>
      <c r="H153" s="25">
        <f t="shared" si="194"/>
        <v>0</v>
      </c>
      <c r="I153" s="25">
        <f t="shared" si="194"/>
        <v>0</v>
      </c>
      <c r="J153" s="25">
        <f t="shared" si="194"/>
        <v>0</v>
      </c>
      <c r="K153" s="25">
        <f t="shared" si="194"/>
        <v>0</v>
      </c>
      <c r="L153" s="25">
        <f t="shared" si="180"/>
        <v>0</v>
      </c>
      <c r="M153" s="25">
        <f t="shared" si="194"/>
        <v>249425160104</v>
      </c>
      <c r="N153" s="64">
        <f t="shared" si="179"/>
        <v>3.0073393711632E-2</v>
      </c>
      <c r="O153" s="25">
        <f t="shared" si="194"/>
        <v>0</v>
      </c>
      <c r="P153" s="25">
        <f t="shared" si="194"/>
        <v>249425160104</v>
      </c>
      <c r="Q153" s="25">
        <f t="shared" si="194"/>
        <v>0</v>
      </c>
      <c r="R153" s="25">
        <f t="shared" si="194"/>
        <v>249425160104</v>
      </c>
      <c r="S153" s="25">
        <f t="shared" si="194"/>
        <v>0</v>
      </c>
      <c r="T153" s="25">
        <f t="shared" si="194"/>
        <v>0</v>
      </c>
      <c r="U153" s="25">
        <f t="shared" si="194"/>
        <v>0</v>
      </c>
      <c r="V153" s="25">
        <f t="shared" si="195"/>
        <v>249425160104</v>
      </c>
      <c r="W153" s="25">
        <f t="shared" si="195"/>
        <v>0</v>
      </c>
      <c r="X153" s="25">
        <f t="shared" si="195"/>
        <v>0</v>
      </c>
      <c r="Y153" s="34">
        <f t="shared" si="181"/>
        <v>1</v>
      </c>
      <c r="Z153" s="34">
        <f t="shared" si="182"/>
        <v>0</v>
      </c>
      <c r="AA153" s="34">
        <f t="shared" si="183"/>
        <v>0</v>
      </c>
      <c r="AB153" s="34">
        <f t="shared" si="149"/>
        <v>0</v>
      </c>
      <c r="AC153" s="154" t="s">
        <v>545</v>
      </c>
    </row>
    <row r="154" spans="1:29" ht="42" customHeight="1" x14ac:dyDescent="0.25">
      <c r="A154" s="29" t="s">
        <v>286</v>
      </c>
      <c r="B154" s="30" t="s">
        <v>38</v>
      </c>
      <c r="C154" s="30">
        <v>11</v>
      </c>
      <c r="D154" s="30" t="s">
        <v>39</v>
      </c>
      <c r="E154" s="31" t="s">
        <v>261</v>
      </c>
      <c r="F154" s="25">
        <f t="shared" si="194"/>
        <v>249425160104</v>
      </c>
      <c r="G154" s="25">
        <f t="shared" si="194"/>
        <v>0</v>
      </c>
      <c r="H154" s="25">
        <f t="shared" si="194"/>
        <v>0</v>
      </c>
      <c r="I154" s="25">
        <f t="shared" si="194"/>
        <v>0</v>
      </c>
      <c r="J154" s="25">
        <f t="shared" si="194"/>
        <v>0</v>
      </c>
      <c r="K154" s="25">
        <f t="shared" si="194"/>
        <v>0</v>
      </c>
      <c r="L154" s="25">
        <f t="shared" si="180"/>
        <v>0</v>
      </c>
      <c r="M154" s="25">
        <f t="shared" si="194"/>
        <v>249425160104</v>
      </c>
      <c r="N154" s="64">
        <f t="shared" si="179"/>
        <v>3.0073393711632E-2</v>
      </c>
      <c r="O154" s="25">
        <f t="shared" si="194"/>
        <v>0</v>
      </c>
      <c r="P154" s="25">
        <f t="shared" si="194"/>
        <v>249425160104</v>
      </c>
      <c r="Q154" s="25">
        <f t="shared" si="194"/>
        <v>0</v>
      </c>
      <c r="R154" s="25">
        <f t="shared" si="194"/>
        <v>249425160104</v>
      </c>
      <c r="S154" s="25">
        <f t="shared" si="194"/>
        <v>0</v>
      </c>
      <c r="T154" s="25">
        <f t="shared" si="194"/>
        <v>0</v>
      </c>
      <c r="U154" s="25">
        <f t="shared" si="194"/>
        <v>0</v>
      </c>
      <c r="V154" s="25">
        <f t="shared" si="195"/>
        <v>249425160104</v>
      </c>
      <c r="W154" s="25">
        <f t="shared" si="195"/>
        <v>0</v>
      </c>
      <c r="X154" s="25">
        <f t="shared" si="195"/>
        <v>0</v>
      </c>
      <c r="Y154" s="34">
        <f t="shared" si="181"/>
        <v>1</v>
      </c>
      <c r="Z154" s="34">
        <f t="shared" si="182"/>
        <v>0</v>
      </c>
      <c r="AA154" s="34">
        <f t="shared" si="183"/>
        <v>0</v>
      </c>
      <c r="AB154" s="34">
        <f t="shared" si="149"/>
        <v>0</v>
      </c>
      <c r="AC154" s="154" t="s">
        <v>545</v>
      </c>
    </row>
    <row r="155" spans="1:29" ht="42" customHeight="1" x14ac:dyDescent="0.25">
      <c r="A155" s="36" t="s">
        <v>287</v>
      </c>
      <c r="B155" s="37" t="s">
        <v>38</v>
      </c>
      <c r="C155" s="92">
        <v>11</v>
      </c>
      <c r="D155" s="37" t="s">
        <v>39</v>
      </c>
      <c r="E155" s="38" t="s">
        <v>251</v>
      </c>
      <c r="F155" s="39">
        <v>249425160104</v>
      </c>
      <c r="G155" s="39">
        <v>0</v>
      </c>
      <c r="H155" s="39">
        <v>0</v>
      </c>
      <c r="I155" s="39">
        <v>0</v>
      </c>
      <c r="J155" s="39">
        <v>0</v>
      </c>
      <c r="K155" s="39">
        <v>0</v>
      </c>
      <c r="L155" s="39">
        <f t="shared" si="180"/>
        <v>0</v>
      </c>
      <c r="M155" s="40">
        <f t="shared" ref="M155" si="196">+F155+L155</f>
        <v>249425160104</v>
      </c>
      <c r="N155" s="72">
        <f t="shared" si="179"/>
        <v>3.0073393711632E-2</v>
      </c>
      <c r="O155" s="39">
        <v>0</v>
      </c>
      <c r="P155" s="39">
        <v>249425160104</v>
      </c>
      <c r="Q155" s="39">
        <f>M155-P155</f>
        <v>0</v>
      </c>
      <c r="R155" s="39">
        <v>249425160104</v>
      </c>
      <c r="S155" s="39">
        <f>+M155-R155</f>
        <v>0</v>
      </c>
      <c r="T155" s="39">
        <f>P155-R155</f>
        <v>0</v>
      </c>
      <c r="U155" s="39">
        <v>0</v>
      </c>
      <c r="V155" s="39">
        <f>+R155-U155</f>
        <v>249425160104</v>
      </c>
      <c r="W155" s="39">
        <v>0</v>
      </c>
      <c r="X155" s="42">
        <f>+U155-W155</f>
        <v>0</v>
      </c>
      <c r="Y155" s="43">
        <f t="shared" si="181"/>
        <v>1</v>
      </c>
      <c r="Z155" s="43">
        <f t="shared" si="182"/>
        <v>0</v>
      </c>
      <c r="AA155" s="43">
        <f t="shared" si="183"/>
        <v>0</v>
      </c>
      <c r="AB155" s="43">
        <f t="shared" si="149"/>
        <v>0</v>
      </c>
      <c r="AC155" s="157" t="s">
        <v>545</v>
      </c>
    </row>
    <row r="156" spans="1:29" ht="81.75" customHeight="1" x14ac:dyDescent="0.25">
      <c r="A156" s="29" t="s">
        <v>288</v>
      </c>
      <c r="B156" s="30" t="s">
        <v>38</v>
      </c>
      <c r="C156" s="30">
        <v>11</v>
      </c>
      <c r="D156" s="30" t="s">
        <v>39</v>
      </c>
      <c r="E156" s="31" t="s">
        <v>289</v>
      </c>
      <c r="F156" s="25">
        <f t="shared" ref="F156:U158" si="197">+F157</f>
        <v>275613760759</v>
      </c>
      <c r="G156" s="25">
        <f t="shared" si="197"/>
        <v>0</v>
      </c>
      <c r="H156" s="25">
        <f t="shared" si="197"/>
        <v>0</v>
      </c>
      <c r="I156" s="25">
        <f t="shared" si="197"/>
        <v>0</v>
      </c>
      <c r="J156" s="25">
        <f t="shared" si="197"/>
        <v>0</v>
      </c>
      <c r="K156" s="25">
        <f t="shared" si="197"/>
        <v>0</v>
      </c>
      <c r="L156" s="25">
        <f t="shared" si="180"/>
        <v>0</v>
      </c>
      <c r="M156" s="25">
        <f t="shared" si="197"/>
        <v>275613760759</v>
      </c>
      <c r="N156" s="64">
        <f t="shared" si="179"/>
        <v>3.3230974518340235E-2</v>
      </c>
      <c r="O156" s="25">
        <f t="shared" si="197"/>
        <v>0</v>
      </c>
      <c r="P156" s="25">
        <f t="shared" si="197"/>
        <v>275613760759</v>
      </c>
      <c r="Q156" s="25">
        <f t="shared" si="197"/>
        <v>0</v>
      </c>
      <c r="R156" s="25">
        <f t="shared" si="197"/>
        <v>275613760759</v>
      </c>
      <c r="S156" s="25">
        <f t="shared" si="197"/>
        <v>0</v>
      </c>
      <c r="T156" s="25">
        <f t="shared" si="197"/>
        <v>0</v>
      </c>
      <c r="U156" s="25">
        <f t="shared" si="197"/>
        <v>0</v>
      </c>
      <c r="V156" s="25">
        <f t="shared" ref="V156:X158" si="198">+V157</f>
        <v>275613760759</v>
      </c>
      <c r="W156" s="25">
        <f t="shared" si="198"/>
        <v>0</v>
      </c>
      <c r="X156" s="25">
        <f t="shared" si="198"/>
        <v>0</v>
      </c>
      <c r="Y156" s="34">
        <f t="shared" si="181"/>
        <v>1</v>
      </c>
      <c r="Z156" s="34">
        <f t="shared" si="182"/>
        <v>0</v>
      </c>
      <c r="AA156" s="34">
        <f t="shared" si="183"/>
        <v>0</v>
      </c>
      <c r="AB156" s="34">
        <f t="shared" si="149"/>
        <v>0</v>
      </c>
      <c r="AC156" s="154" t="s">
        <v>545</v>
      </c>
    </row>
    <row r="157" spans="1:29" ht="82.5" customHeight="1" x14ac:dyDescent="0.25">
      <c r="A157" s="29" t="s">
        <v>290</v>
      </c>
      <c r="B157" s="30" t="s">
        <v>38</v>
      </c>
      <c r="C157" s="30">
        <v>11</v>
      </c>
      <c r="D157" s="30" t="s">
        <v>39</v>
      </c>
      <c r="E157" s="31" t="s">
        <v>247</v>
      </c>
      <c r="F157" s="25">
        <f t="shared" si="197"/>
        <v>275613760759</v>
      </c>
      <c r="G157" s="25">
        <f t="shared" si="197"/>
        <v>0</v>
      </c>
      <c r="H157" s="25">
        <f t="shared" si="197"/>
        <v>0</v>
      </c>
      <c r="I157" s="25">
        <f t="shared" si="197"/>
        <v>0</v>
      </c>
      <c r="J157" s="25">
        <f t="shared" si="197"/>
        <v>0</v>
      </c>
      <c r="K157" s="25">
        <f t="shared" si="197"/>
        <v>0</v>
      </c>
      <c r="L157" s="25">
        <f t="shared" si="180"/>
        <v>0</v>
      </c>
      <c r="M157" s="25">
        <f t="shared" si="197"/>
        <v>275613760759</v>
      </c>
      <c r="N157" s="64">
        <f t="shared" si="179"/>
        <v>3.3230974518340235E-2</v>
      </c>
      <c r="O157" s="25">
        <f t="shared" si="197"/>
        <v>0</v>
      </c>
      <c r="P157" s="25">
        <f t="shared" si="197"/>
        <v>275613760759</v>
      </c>
      <c r="Q157" s="25">
        <f t="shared" si="197"/>
        <v>0</v>
      </c>
      <c r="R157" s="25">
        <f t="shared" si="197"/>
        <v>275613760759</v>
      </c>
      <c r="S157" s="25">
        <f t="shared" si="197"/>
        <v>0</v>
      </c>
      <c r="T157" s="25">
        <f t="shared" si="197"/>
        <v>0</v>
      </c>
      <c r="U157" s="25">
        <f t="shared" si="197"/>
        <v>0</v>
      </c>
      <c r="V157" s="25">
        <f t="shared" si="198"/>
        <v>275613760759</v>
      </c>
      <c r="W157" s="25">
        <f t="shared" si="198"/>
        <v>0</v>
      </c>
      <c r="X157" s="25">
        <f t="shared" si="198"/>
        <v>0</v>
      </c>
      <c r="Y157" s="34">
        <f t="shared" si="181"/>
        <v>1</v>
      </c>
      <c r="Z157" s="34">
        <f t="shared" si="182"/>
        <v>0</v>
      </c>
      <c r="AA157" s="34">
        <f t="shared" si="183"/>
        <v>0</v>
      </c>
      <c r="AB157" s="34">
        <f t="shared" si="149"/>
        <v>0</v>
      </c>
      <c r="AC157" s="154" t="s">
        <v>545</v>
      </c>
    </row>
    <row r="158" spans="1:29" ht="42" customHeight="1" x14ac:dyDescent="0.25">
      <c r="A158" s="29" t="s">
        <v>291</v>
      </c>
      <c r="B158" s="30" t="s">
        <v>38</v>
      </c>
      <c r="C158" s="30">
        <v>11</v>
      </c>
      <c r="D158" s="30" t="s">
        <v>39</v>
      </c>
      <c r="E158" s="31" t="s">
        <v>261</v>
      </c>
      <c r="F158" s="25">
        <f t="shared" si="197"/>
        <v>275613760759</v>
      </c>
      <c r="G158" s="25">
        <f t="shared" si="197"/>
        <v>0</v>
      </c>
      <c r="H158" s="25">
        <f t="shared" si="197"/>
        <v>0</v>
      </c>
      <c r="I158" s="25">
        <f t="shared" si="197"/>
        <v>0</v>
      </c>
      <c r="J158" s="25">
        <f t="shared" si="197"/>
        <v>0</v>
      </c>
      <c r="K158" s="25">
        <f t="shared" si="197"/>
        <v>0</v>
      </c>
      <c r="L158" s="25">
        <f t="shared" si="180"/>
        <v>0</v>
      </c>
      <c r="M158" s="25">
        <f t="shared" si="197"/>
        <v>275613760759</v>
      </c>
      <c r="N158" s="64">
        <f t="shared" si="179"/>
        <v>3.3230974518340235E-2</v>
      </c>
      <c r="O158" s="25">
        <f t="shared" si="197"/>
        <v>0</v>
      </c>
      <c r="P158" s="25">
        <f t="shared" si="197"/>
        <v>275613760759</v>
      </c>
      <c r="Q158" s="25">
        <f t="shared" si="197"/>
        <v>0</v>
      </c>
      <c r="R158" s="25">
        <f t="shared" si="197"/>
        <v>275613760759</v>
      </c>
      <c r="S158" s="25">
        <f t="shared" si="197"/>
        <v>0</v>
      </c>
      <c r="T158" s="25">
        <f t="shared" si="197"/>
        <v>0</v>
      </c>
      <c r="U158" s="25">
        <f t="shared" si="197"/>
        <v>0</v>
      </c>
      <c r="V158" s="25">
        <f t="shared" si="198"/>
        <v>275613760759</v>
      </c>
      <c r="W158" s="25">
        <f t="shared" si="198"/>
        <v>0</v>
      </c>
      <c r="X158" s="25">
        <f t="shared" si="198"/>
        <v>0</v>
      </c>
      <c r="Y158" s="34">
        <f t="shared" si="181"/>
        <v>1</v>
      </c>
      <c r="Z158" s="34">
        <f t="shared" si="182"/>
        <v>0</v>
      </c>
      <c r="AA158" s="34">
        <f t="shared" si="183"/>
        <v>0</v>
      </c>
      <c r="AB158" s="34">
        <f t="shared" si="149"/>
        <v>0</v>
      </c>
      <c r="AC158" s="154" t="s">
        <v>545</v>
      </c>
    </row>
    <row r="159" spans="1:29" ht="42" customHeight="1" x14ac:dyDescent="0.25">
      <c r="A159" s="36" t="s">
        <v>292</v>
      </c>
      <c r="B159" s="37" t="s">
        <v>38</v>
      </c>
      <c r="C159" s="92">
        <v>11</v>
      </c>
      <c r="D159" s="37" t="s">
        <v>39</v>
      </c>
      <c r="E159" s="38" t="s">
        <v>251</v>
      </c>
      <c r="F159" s="39">
        <v>275613760759</v>
      </c>
      <c r="G159" s="39">
        <v>0</v>
      </c>
      <c r="H159" s="39">
        <v>0</v>
      </c>
      <c r="I159" s="39">
        <v>0</v>
      </c>
      <c r="J159" s="39">
        <v>0</v>
      </c>
      <c r="K159" s="39">
        <v>0</v>
      </c>
      <c r="L159" s="39">
        <f t="shared" si="180"/>
        <v>0</v>
      </c>
      <c r="M159" s="40">
        <f t="shared" ref="M159" si="199">+F159+L159</f>
        <v>275613760759</v>
      </c>
      <c r="N159" s="72">
        <f t="shared" si="179"/>
        <v>3.3230974518340235E-2</v>
      </c>
      <c r="O159" s="39">
        <v>0</v>
      </c>
      <c r="P159" s="39">
        <v>275613760759</v>
      </c>
      <c r="Q159" s="39">
        <f>M159-P159</f>
        <v>0</v>
      </c>
      <c r="R159" s="39">
        <v>275613760759</v>
      </c>
      <c r="S159" s="39">
        <f>+M159-R159</f>
        <v>0</v>
      </c>
      <c r="T159" s="39">
        <f>P159-R159</f>
        <v>0</v>
      </c>
      <c r="U159" s="39">
        <v>0</v>
      </c>
      <c r="V159" s="39">
        <f>+R159-U159</f>
        <v>275613760759</v>
      </c>
      <c r="W159" s="39">
        <v>0</v>
      </c>
      <c r="X159" s="42">
        <f>+U159-W159</f>
        <v>0</v>
      </c>
      <c r="Y159" s="43">
        <f t="shared" si="181"/>
        <v>1</v>
      </c>
      <c r="Z159" s="43">
        <f t="shared" si="182"/>
        <v>0</v>
      </c>
      <c r="AA159" s="43">
        <f t="shared" si="183"/>
        <v>0</v>
      </c>
      <c r="AB159" s="43">
        <f t="shared" si="149"/>
        <v>0</v>
      </c>
      <c r="AC159" s="157" t="s">
        <v>545</v>
      </c>
    </row>
    <row r="160" spans="1:29" ht="70.5" customHeight="1" x14ac:dyDescent="0.25">
      <c r="A160" s="51" t="s">
        <v>293</v>
      </c>
      <c r="B160" s="30" t="s">
        <v>38</v>
      </c>
      <c r="C160" s="30">
        <v>10</v>
      </c>
      <c r="D160" s="30" t="s">
        <v>39</v>
      </c>
      <c r="E160" s="31" t="s">
        <v>294</v>
      </c>
      <c r="F160" s="25">
        <f t="shared" ref="F160:X161" si="200">+F161</f>
        <v>8400825772</v>
      </c>
      <c r="G160" s="25">
        <f t="shared" si="200"/>
        <v>0</v>
      </c>
      <c r="H160" s="25">
        <f t="shared" si="200"/>
        <v>0</v>
      </c>
      <c r="I160" s="25">
        <f t="shared" si="200"/>
        <v>0</v>
      </c>
      <c r="J160" s="25">
        <f t="shared" si="200"/>
        <v>0</v>
      </c>
      <c r="K160" s="25">
        <f t="shared" si="200"/>
        <v>0</v>
      </c>
      <c r="L160" s="25">
        <f t="shared" si="180"/>
        <v>0</v>
      </c>
      <c r="M160" s="25">
        <f t="shared" si="200"/>
        <v>8400825772</v>
      </c>
      <c r="N160" s="64">
        <f t="shared" si="179"/>
        <v>1.0128943721589266E-3</v>
      </c>
      <c r="O160" s="25">
        <f t="shared" si="200"/>
        <v>0</v>
      </c>
      <c r="P160" s="25">
        <f t="shared" si="200"/>
        <v>3723177443.2800002</v>
      </c>
      <c r="Q160" s="25">
        <f t="shared" si="200"/>
        <v>4677648328.7199993</v>
      </c>
      <c r="R160" s="25">
        <f t="shared" si="200"/>
        <v>2071608996.51</v>
      </c>
      <c r="S160" s="25">
        <f t="shared" si="200"/>
        <v>6329216775.4899998</v>
      </c>
      <c r="T160" s="25">
        <f t="shared" si="200"/>
        <v>1651568446.7700002</v>
      </c>
      <c r="U160" s="25">
        <f t="shared" si="200"/>
        <v>71655413.109999999</v>
      </c>
      <c r="V160" s="25">
        <f t="shared" si="200"/>
        <v>1999953583.4000001</v>
      </c>
      <c r="W160" s="25">
        <f t="shared" si="200"/>
        <v>71655413.109999999</v>
      </c>
      <c r="X160" s="25">
        <f t="shared" si="200"/>
        <v>0</v>
      </c>
      <c r="Y160" s="34">
        <f t="shared" si="181"/>
        <v>0.24659587673091429</v>
      </c>
      <c r="Z160" s="34">
        <f t="shared" si="182"/>
        <v>8.5295678133009128E-3</v>
      </c>
      <c r="AA160" s="34">
        <f t="shared" si="183"/>
        <v>8.5295678133009128E-3</v>
      </c>
      <c r="AB160" s="34">
        <f t="shared" si="149"/>
        <v>3.4589255612770799E-2</v>
      </c>
      <c r="AC160" s="154">
        <f t="shared" ref="AC160:AC163" si="201">+W160/U160</f>
        <v>1</v>
      </c>
    </row>
    <row r="161" spans="1:29" ht="70.5" customHeight="1" x14ac:dyDescent="0.25">
      <c r="A161" s="29" t="s">
        <v>295</v>
      </c>
      <c r="B161" s="30" t="s">
        <v>38</v>
      </c>
      <c r="C161" s="30">
        <v>10</v>
      </c>
      <c r="D161" s="30" t="s">
        <v>39</v>
      </c>
      <c r="E161" s="31" t="s">
        <v>247</v>
      </c>
      <c r="F161" s="25">
        <f t="shared" si="200"/>
        <v>8400825772</v>
      </c>
      <c r="G161" s="25">
        <f t="shared" si="200"/>
        <v>0</v>
      </c>
      <c r="H161" s="25">
        <f t="shared" si="200"/>
        <v>0</v>
      </c>
      <c r="I161" s="25">
        <f t="shared" si="200"/>
        <v>0</v>
      </c>
      <c r="J161" s="25">
        <f t="shared" si="200"/>
        <v>0</v>
      </c>
      <c r="K161" s="25">
        <f t="shared" si="200"/>
        <v>0</v>
      </c>
      <c r="L161" s="25">
        <f t="shared" si="180"/>
        <v>0</v>
      </c>
      <c r="M161" s="25">
        <f t="shared" si="200"/>
        <v>8400825772</v>
      </c>
      <c r="N161" s="64">
        <f t="shared" si="179"/>
        <v>1.0128943721589266E-3</v>
      </c>
      <c r="O161" s="25">
        <f t="shared" si="200"/>
        <v>0</v>
      </c>
      <c r="P161" s="25">
        <f t="shared" si="200"/>
        <v>3723177443.2800002</v>
      </c>
      <c r="Q161" s="25">
        <f t="shared" si="200"/>
        <v>4677648328.7199993</v>
      </c>
      <c r="R161" s="25">
        <f t="shared" si="200"/>
        <v>2071608996.51</v>
      </c>
      <c r="S161" s="25">
        <f t="shared" si="200"/>
        <v>6329216775.4899998</v>
      </c>
      <c r="T161" s="25">
        <f t="shared" si="200"/>
        <v>1651568446.7700002</v>
      </c>
      <c r="U161" s="25">
        <f t="shared" si="200"/>
        <v>71655413.109999999</v>
      </c>
      <c r="V161" s="25">
        <f t="shared" si="200"/>
        <v>1999953583.4000001</v>
      </c>
      <c r="W161" s="25">
        <f t="shared" si="200"/>
        <v>71655413.109999999</v>
      </c>
      <c r="X161" s="25">
        <f t="shared" si="200"/>
        <v>0</v>
      </c>
      <c r="Y161" s="34">
        <f t="shared" si="181"/>
        <v>0.24659587673091429</v>
      </c>
      <c r="Z161" s="34">
        <f t="shared" si="182"/>
        <v>8.5295678133009128E-3</v>
      </c>
      <c r="AA161" s="34">
        <f t="shared" si="183"/>
        <v>8.5295678133009128E-3</v>
      </c>
      <c r="AB161" s="34">
        <f t="shared" si="149"/>
        <v>3.4589255612770799E-2</v>
      </c>
      <c r="AC161" s="154">
        <f t="shared" si="201"/>
        <v>1</v>
      </c>
    </row>
    <row r="162" spans="1:29" ht="70.5" customHeight="1" x14ac:dyDescent="0.25">
      <c r="A162" s="29" t="s">
        <v>296</v>
      </c>
      <c r="B162" s="30" t="s">
        <v>38</v>
      </c>
      <c r="C162" s="30">
        <v>10</v>
      </c>
      <c r="D162" s="30" t="s">
        <v>39</v>
      </c>
      <c r="E162" s="31" t="s">
        <v>297</v>
      </c>
      <c r="F162" s="25">
        <f>SUM(F163:F163)</f>
        <v>8400825772</v>
      </c>
      <c r="G162" s="25">
        <f t="shared" ref="G162:K162" si="202">SUM(G163:G163)</f>
        <v>0</v>
      </c>
      <c r="H162" s="25">
        <f t="shared" si="202"/>
        <v>0</v>
      </c>
      <c r="I162" s="25">
        <f t="shared" si="202"/>
        <v>0</v>
      </c>
      <c r="J162" s="25">
        <f t="shared" si="202"/>
        <v>0</v>
      </c>
      <c r="K162" s="25">
        <f t="shared" si="202"/>
        <v>0</v>
      </c>
      <c r="L162" s="25">
        <f t="shared" si="180"/>
        <v>0</v>
      </c>
      <c r="M162" s="25">
        <f>SUM(M163:M163)</f>
        <v>8400825772</v>
      </c>
      <c r="N162" s="64">
        <f t="shared" si="179"/>
        <v>1.0128943721589266E-3</v>
      </c>
      <c r="O162" s="25">
        <f t="shared" ref="O162:X162" si="203">SUM(O163:O163)</f>
        <v>0</v>
      </c>
      <c r="P162" s="25">
        <f t="shared" si="203"/>
        <v>3723177443.2800002</v>
      </c>
      <c r="Q162" s="25">
        <f t="shared" si="203"/>
        <v>4677648328.7199993</v>
      </c>
      <c r="R162" s="25">
        <f t="shared" si="203"/>
        <v>2071608996.51</v>
      </c>
      <c r="S162" s="25">
        <f t="shared" si="203"/>
        <v>6329216775.4899998</v>
      </c>
      <c r="T162" s="25">
        <f t="shared" si="203"/>
        <v>1651568446.7700002</v>
      </c>
      <c r="U162" s="25">
        <f t="shared" si="203"/>
        <v>71655413.109999999</v>
      </c>
      <c r="V162" s="25">
        <f t="shared" si="203"/>
        <v>1999953583.4000001</v>
      </c>
      <c r="W162" s="25">
        <f t="shared" si="203"/>
        <v>71655413.109999999</v>
      </c>
      <c r="X162" s="25">
        <f t="shared" si="203"/>
        <v>0</v>
      </c>
      <c r="Y162" s="34">
        <f t="shared" si="181"/>
        <v>0.24659587673091429</v>
      </c>
      <c r="Z162" s="34">
        <f t="shared" si="182"/>
        <v>8.5295678133009128E-3</v>
      </c>
      <c r="AA162" s="34">
        <f t="shared" si="183"/>
        <v>8.5295678133009128E-3</v>
      </c>
      <c r="AB162" s="34">
        <f t="shared" si="149"/>
        <v>3.4589255612770799E-2</v>
      </c>
      <c r="AC162" s="154">
        <f t="shared" si="201"/>
        <v>1</v>
      </c>
    </row>
    <row r="163" spans="1:29" ht="42" customHeight="1" x14ac:dyDescent="0.25">
      <c r="A163" s="36" t="s">
        <v>298</v>
      </c>
      <c r="B163" s="37" t="s">
        <v>38</v>
      </c>
      <c r="C163" s="37">
        <v>10</v>
      </c>
      <c r="D163" s="37" t="s">
        <v>39</v>
      </c>
      <c r="E163" s="38" t="s">
        <v>251</v>
      </c>
      <c r="F163" s="68">
        <v>8400825772</v>
      </c>
      <c r="G163" s="68">
        <v>0</v>
      </c>
      <c r="H163" s="68">
        <v>0</v>
      </c>
      <c r="I163" s="68">
        <v>0</v>
      </c>
      <c r="J163" s="68">
        <v>0</v>
      </c>
      <c r="K163" s="68">
        <v>0</v>
      </c>
      <c r="L163" s="68">
        <f t="shared" si="180"/>
        <v>0</v>
      </c>
      <c r="M163" s="40">
        <f t="shared" ref="M163" si="204">+F163+L163</f>
        <v>8400825772</v>
      </c>
      <c r="N163" s="72">
        <f t="shared" si="179"/>
        <v>1.0128943721589266E-3</v>
      </c>
      <c r="O163" s="68">
        <v>0</v>
      </c>
      <c r="P163" s="68">
        <v>3723177443.2800002</v>
      </c>
      <c r="Q163" s="68">
        <f>M163-P163</f>
        <v>4677648328.7199993</v>
      </c>
      <c r="R163" s="68">
        <v>2071608996.51</v>
      </c>
      <c r="S163" s="68">
        <f>+M163-R163</f>
        <v>6329216775.4899998</v>
      </c>
      <c r="T163" s="68">
        <f>P163-R163</f>
        <v>1651568446.7700002</v>
      </c>
      <c r="U163" s="68">
        <v>71655413.109999999</v>
      </c>
      <c r="V163" s="68">
        <f>+R163-U163</f>
        <v>1999953583.4000001</v>
      </c>
      <c r="W163" s="68">
        <v>71655413.109999999</v>
      </c>
      <c r="X163" s="42">
        <f>+U163-W163</f>
        <v>0</v>
      </c>
      <c r="Y163" s="43">
        <f t="shared" si="181"/>
        <v>0.24659587673091429</v>
      </c>
      <c r="Z163" s="43">
        <f t="shared" si="182"/>
        <v>8.5295678133009128E-3</v>
      </c>
      <c r="AA163" s="43">
        <f t="shared" si="183"/>
        <v>8.5295678133009128E-3</v>
      </c>
      <c r="AB163" s="43">
        <f t="shared" si="149"/>
        <v>3.4589255612770799E-2</v>
      </c>
      <c r="AC163" s="157">
        <f t="shared" si="201"/>
        <v>1</v>
      </c>
    </row>
    <row r="164" spans="1:29" ht="75" customHeight="1" x14ac:dyDescent="0.25">
      <c r="A164" s="29" t="s">
        <v>299</v>
      </c>
      <c r="B164" s="30" t="s">
        <v>38</v>
      </c>
      <c r="C164" s="30">
        <v>11</v>
      </c>
      <c r="D164" s="30" t="s">
        <v>39</v>
      </c>
      <c r="E164" s="31" t="s">
        <v>300</v>
      </c>
      <c r="F164" s="25">
        <f t="shared" ref="F164:U166" si="205">+F165</f>
        <v>294524515023</v>
      </c>
      <c r="G164" s="25">
        <f t="shared" si="205"/>
        <v>0</v>
      </c>
      <c r="H164" s="25">
        <f t="shared" si="205"/>
        <v>0</v>
      </c>
      <c r="I164" s="25">
        <f t="shared" si="205"/>
        <v>0</v>
      </c>
      <c r="J164" s="25">
        <f t="shared" si="205"/>
        <v>0</v>
      </c>
      <c r="K164" s="25">
        <f t="shared" si="205"/>
        <v>0</v>
      </c>
      <c r="L164" s="25">
        <f t="shared" si="180"/>
        <v>0</v>
      </c>
      <c r="M164" s="25">
        <f t="shared" si="205"/>
        <v>294524515023</v>
      </c>
      <c r="N164" s="64">
        <f t="shared" si="179"/>
        <v>3.5511059487026098E-2</v>
      </c>
      <c r="O164" s="25">
        <f t="shared" si="205"/>
        <v>0</v>
      </c>
      <c r="P164" s="25">
        <f t="shared" si="205"/>
        <v>294524515023</v>
      </c>
      <c r="Q164" s="25">
        <f t="shared" si="205"/>
        <v>0</v>
      </c>
      <c r="R164" s="25">
        <f t="shared" si="205"/>
        <v>294524515023</v>
      </c>
      <c r="S164" s="25">
        <f t="shared" si="205"/>
        <v>0</v>
      </c>
      <c r="T164" s="25">
        <f t="shared" si="205"/>
        <v>0</v>
      </c>
      <c r="U164" s="25">
        <f t="shared" si="205"/>
        <v>0</v>
      </c>
      <c r="V164" s="25">
        <f t="shared" ref="V164:X166" si="206">+V165</f>
        <v>294524515023</v>
      </c>
      <c r="W164" s="25">
        <f t="shared" si="206"/>
        <v>0</v>
      </c>
      <c r="X164" s="25">
        <f t="shared" si="206"/>
        <v>0</v>
      </c>
      <c r="Y164" s="34">
        <f t="shared" si="181"/>
        <v>1</v>
      </c>
      <c r="Z164" s="34">
        <f t="shared" si="182"/>
        <v>0</v>
      </c>
      <c r="AA164" s="34">
        <f t="shared" si="183"/>
        <v>0</v>
      </c>
      <c r="AB164" s="34">
        <f t="shared" si="149"/>
        <v>0</v>
      </c>
      <c r="AC164" s="154" t="s">
        <v>545</v>
      </c>
    </row>
    <row r="165" spans="1:29" ht="69.75" customHeight="1" x14ac:dyDescent="0.25">
      <c r="A165" s="29" t="s">
        <v>301</v>
      </c>
      <c r="B165" s="30" t="s">
        <v>38</v>
      </c>
      <c r="C165" s="30">
        <v>11</v>
      </c>
      <c r="D165" s="30" t="s">
        <v>39</v>
      </c>
      <c r="E165" s="31" t="s">
        <v>247</v>
      </c>
      <c r="F165" s="25">
        <f t="shared" si="205"/>
        <v>294524515023</v>
      </c>
      <c r="G165" s="25">
        <f t="shared" si="205"/>
        <v>0</v>
      </c>
      <c r="H165" s="25">
        <f t="shared" si="205"/>
        <v>0</v>
      </c>
      <c r="I165" s="25">
        <f t="shared" si="205"/>
        <v>0</v>
      </c>
      <c r="J165" s="25">
        <f t="shared" si="205"/>
        <v>0</v>
      </c>
      <c r="K165" s="25">
        <f t="shared" si="205"/>
        <v>0</v>
      </c>
      <c r="L165" s="25">
        <f t="shared" si="180"/>
        <v>0</v>
      </c>
      <c r="M165" s="25">
        <f t="shared" si="205"/>
        <v>294524515023</v>
      </c>
      <c r="N165" s="64">
        <f t="shared" si="179"/>
        <v>3.5511059487026098E-2</v>
      </c>
      <c r="O165" s="25">
        <f t="shared" si="205"/>
        <v>0</v>
      </c>
      <c r="P165" s="25">
        <f t="shared" si="205"/>
        <v>294524515023</v>
      </c>
      <c r="Q165" s="25">
        <f t="shared" si="205"/>
        <v>0</v>
      </c>
      <c r="R165" s="25">
        <f t="shared" si="205"/>
        <v>294524515023</v>
      </c>
      <c r="S165" s="25">
        <f t="shared" si="205"/>
        <v>0</v>
      </c>
      <c r="T165" s="25">
        <f t="shared" si="205"/>
        <v>0</v>
      </c>
      <c r="U165" s="25">
        <f t="shared" si="205"/>
        <v>0</v>
      </c>
      <c r="V165" s="25">
        <f t="shared" si="206"/>
        <v>294524515023</v>
      </c>
      <c r="W165" s="25">
        <f t="shared" si="206"/>
        <v>0</v>
      </c>
      <c r="X165" s="25">
        <f t="shared" si="206"/>
        <v>0</v>
      </c>
      <c r="Y165" s="34">
        <f t="shared" si="181"/>
        <v>1</v>
      </c>
      <c r="Z165" s="34">
        <f t="shared" si="182"/>
        <v>0</v>
      </c>
      <c r="AA165" s="34">
        <f t="shared" si="183"/>
        <v>0</v>
      </c>
      <c r="AB165" s="34">
        <f t="shared" si="149"/>
        <v>0</v>
      </c>
      <c r="AC165" s="154" t="s">
        <v>545</v>
      </c>
    </row>
    <row r="166" spans="1:29" ht="42" customHeight="1" x14ac:dyDescent="0.25">
      <c r="A166" s="29" t="s">
        <v>302</v>
      </c>
      <c r="B166" s="30" t="s">
        <v>38</v>
      </c>
      <c r="C166" s="30">
        <v>11</v>
      </c>
      <c r="D166" s="30" t="s">
        <v>39</v>
      </c>
      <c r="E166" s="31" t="s">
        <v>261</v>
      </c>
      <c r="F166" s="25">
        <f t="shared" si="205"/>
        <v>294524515023</v>
      </c>
      <c r="G166" s="25">
        <f t="shared" si="205"/>
        <v>0</v>
      </c>
      <c r="H166" s="25">
        <f t="shared" si="205"/>
        <v>0</v>
      </c>
      <c r="I166" s="25">
        <f t="shared" si="205"/>
        <v>0</v>
      </c>
      <c r="J166" s="25">
        <f t="shared" si="205"/>
        <v>0</v>
      </c>
      <c r="K166" s="25">
        <f t="shared" si="205"/>
        <v>0</v>
      </c>
      <c r="L166" s="25">
        <f t="shared" si="180"/>
        <v>0</v>
      </c>
      <c r="M166" s="25">
        <f t="shared" si="205"/>
        <v>294524515023</v>
      </c>
      <c r="N166" s="64">
        <f t="shared" si="179"/>
        <v>3.5511059487026098E-2</v>
      </c>
      <c r="O166" s="25">
        <f t="shared" si="205"/>
        <v>0</v>
      </c>
      <c r="P166" s="25">
        <f t="shared" si="205"/>
        <v>294524515023</v>
      </c>
      <c r="Q166" s="25">
        <f t="shared" si="205"/>
        <v>0</v>
      </c>
      <c r="R166" s="25">
        <f t="shared" si="205"/>
        <v>294524515023</v>
      </c>
      <c r="S166" s="25">
        <f t="shared" si="205"/>
        <v>0</v>
      </c>
      <c r="T166" s="25">
        <f t="shared" si="205"/>
        <v>0</v>
      </c>
      <c r="U166" s="25">
        <f t="shared" si="205"/>
        <v>0</v>
      </c>
      <c r="V166" s="25">
        <f t="shared" si="206"/>
        <v>294524515023</v>
      </c>
      <c r="W166" s="25">
        <f t="shared" si="206"/>
        <v>0</v>
      </c>
      <c r="X166" s="25">
        <f t="shared" si="206"/>
        <v>0</v>
      </c>
      <c r="Y166" s="34">
        <f t="shared" si="181"/>
        <v>1</v>
      </c>
      <c r="Z166" s="34">
        <f t="shared" si="182"/>
        <v>0</v>
      </c>
      <c r="AA166" s="34">
        <f t="shared" si="183"/>
        <v>0</v>
      </c>
      <c r="AB166" s="34">
        <f t="shared" si="149"/>
        <v>0</v>
      </c>
      <c r="AC166" s="154" t="s">
        <v>545</v>
      </c>
    </row>
    <row r="167" spans="1:29" ht="42" customHeight="1" x14ac:dyDescent="0.25">
      <c r="A167" s="36" t="s">
        <v>303</v>
      </c>
      <c r="B167" s="37" t="s">
        <v>38</v>
      </c>
      <c r="C167" s="37">
        <v>11</v>
      </c>
      <c r="D167" s="37" t="s">
        <v>39</v>
      </c>
      <c r="E167" s="38" t="s">
        <v>251</v>
      </c>
      <c r="F167" s="39">
        <v>294524515023</v>
      </c>
      <c r="G167" s="39">
        <v>0</v>
      </c>
      <c r="H167" s="39">
        <v>0</v>
      </c>
      <c r="I167" s="39">
        <v>0</v>
      </c>
      <c r="J167" s="39">
        <v>0</v>
      </c>
      <c r="K167" s="39">
        <v>0</v>
      </c>
      <c r="L167" s="39">
        <f t="shared" si="180"/>
        <v>0</v>
      </c>
      <c r="M167" s="40">
        <f t="shared" ref="M167" si="207">+F167+L167</f>
        <v>294524515023</v>
      </c>
      <c r="N167" s="72">
        <f t="shared" si="179"/>
        <v>3.5511059487026098E-2</v>
      </c>
      <c r="O167" s="39">
        <v>0</v>
      </c>
      <c r="P167" s="39">
        <v>294524515023</v>
      </c>
      <c r="Q167" s="39">
        <f>M167-P167</f>
        <v>0</v>
      </c>
      <c r="R167" s="39">
        <v>294524515023</v>
      </c>
      <c r="S167" s="39">
        <f>+M167-R167</f>
        <v>0</v>
      </c>
      <c r="T167" s="39">
        <f>P167-R167</f>
        <v>0</v>
      </c>
      <c r="U167" s="39">
        <v>0</v>
      </c>
      <c r="V167" s="39">
        <f>+R167-U167</f>
        <v>294524515023</v>
      </c>
      <c r="W167" s="39">
        <v>0</v>
      </c>
      <c r="X167" s="42">
        <f>+U167-W167</f>
        <v>0</v>
      </c>
      <c r="Y167" s="43">
        <f t="shared" si="181"/>
        <v>1</v>
      </c>
      <c r="Z167" s="43">
        <f t="shared" si="182"/>
        <v>0</v>
      </c>
      <c r="AA167" s="43">
        <f t="shared" si="183"/>
        <v>0</v>
      </c>
      <c r="AB167" s="43">
        <f t="shared" si="149"/>
        <v>0</v>
      </c>
      <c r="AC167" s="157" t="s">
        <v>545</v>
      </c>
    </row>
    <row r="168" spans="1:29" ht="84" customHeight="1" x14ac:dyDescent="0.25">
      <c r="A168" s="29" t="s">
        <v>304</v>
      </c>
      <c r="B168" s="30" t="s">
        <v>38</v>
      </c>
      <c r="C168" s="30">
        <v>11</v>
      </c>
      <c r="D168" s="30" t="s">
        <v>39</v>
      </c>
      <c r="E168" s="31" t="s">
        <v>305</v>
      </c>
      <c r="F168" s="25">
        <f t="shared" ref="F168:U170" si="208">+F169</f>
        <v>339211773865</v>
      </c>
      <c r="G168" s="25">
        <f t="shared" si="208"/>
        <v>0</v>
      </c>
      <c r="H168" s="25">
        <f t="shared" si="208"/>
        <v>0</v>
      </c>
      <c r="I168" s="25">
        <f t="shared" si="208"/>
        <v>339211773865</v>
      </c>
      <c r="J168" s="25">
        <f t="shared" si="208"/>
        <v>0</v>
      </c>
      <c r="K168" s="25">
        <f t="shared" si="208"/>
        <v>0</v>
      </c>
      <c r="L168" s="25">
        <f t="shared" si="180"/>
        <v>-339211773865</v>
      </c>
      <c r="M168" s="25">
        <f t="shared" si="208"/>
        <v>0</v>
      </c>
      <c r="N168" s="64">
        <f t="shared" si="179"/>
        <v>0</v>
      </c>
      <c r="O168" s="25">
        <f t="shared" si="208"/>
        <v>0</v>
      </c>
      <c r="P168" s="25">
        <f t="shared" si="208"/>
        <v>0</v>
      </c>
      <c r="Q168" s="25">
        <f t="shared" si="208"/>
        <v>0</v>
      </c>
      <c r="R168" s="25">
        <f t="shared" si="208"/>
        <v>0</v>
      </c>
      <c r="S168" s="25">
        <f t="shared" si="208"/>
        <v>0</v>
      </c>
      <c r="T168" s="25">
        <f t="shared" si="208"/>
        <v>0</v>
      </c>
      <c r="U168" s="25">
        <f t="shared" si="208"/>
        <v>0</v>
      </c>
      <c r="V168" s="25">
        <f t="shared" ref="V168:X170" si="209">+V169</f>
        <v>0</v>
      </c>
      <c r="W168" s="25">
        <f t="shared" si="209"/>
        <v>0</v>
      </c>
      <c r="X168" s="25">
        <f t="shared" si="209"/>
        <v>0</v>
      </c>
      <c r="Y168" s="155" t="s">
        <v>545</v>
      </c>
      <c r="Z168" s="155" t="s">
        <v>545</v>
      </c>
      <c r="AA168" s="155" t="s">
        <v>545</v>
      </c>
      <c r="AB168" s="155" t="s">
        <v>545</v>
      </c>
      <c r="AC168" s="154" t="s">
        <v>545</v>
      </c>
    </row>
    <row r="169" spans="1:29" ht="84" customHeight="1" x14ac:dyDescent="0.25">
      <c r="A169" s="29" t="s">
        <v>306</v>
      </c>
      <c r="B169" s="30" t="s">
        <v>38</v>
      </c>
      <c r="C169" s="30">
        <v>11</v>
      </c>
      <c r="D169" s="30" t="s">
        <v>39</v>
      </c>
      <c r="E169" s="31" t="s">
        <v>247</v>
      </c>
      <c r="F169" s="25">
        <v>339211773865</v>
      </c>
      <c r="G169" s="25">
        <f t="shared" si="208"/>
        <v>0</v>
      </c>
      <c r="H169" s="25">
        <f t="shared" si="208"/>
        <v>0</v>
      </c>
      <c r="I169" s="25">
        <v>339211773865</v>
      </c>
      <c r="J169" s="25">
        <f t="shared" si="208"/>
        <v>0</v>
      </c>
      <c r="K169" s="25">
        <f t="shared" si="208"/>
        <v>0</v>
      </c>
      <c r="L169" s="25">
        <f t="shared" si="180"/>
        <v>-339211773865</v>
      </c>
      <c r="M169" s="25">
        <f t="shared" si="208"/>
        <v>0</v>
      </c>
      <c r="N169" s="64">
        <f t="shared" si="179"/>
        <v>0</v>
      </c>
      <c r="O169" s="25">
        <f t="shared" si="208"/>
        <v>0</v>
      </c>
      <c r="P169" s="25">
        <f t="shared" si="208"/>
        <v>0</v>
      </c>
      <c r="Q169" s="25">
        <f t="shared" si="208"/>
        <v>0</v>
      </c>
      <c r="R169" s="25">
        <f t="shared" si="208"/>
        <v>0</v>
      </c>
      <c r="S169" s="25">
        <f t="shared" si="208"/>
        <v>0</v>
      </c>
      <c r="T169" s="25">
        <f t="shared" si="208"/>
        <v>0</v>
      </c>
      <c r="U169" s="25">
        <f t="shared" si="208"/>
        <v>0</v>
      </c>
      <c r="V169" s="25">
        <f t="shared" si="209"/>
        <v>0</v>
      </c>
      <c r="W169" s="25">
        <f t="shared" si="209"/>
        <v>0</v>
      </c>
      <c r="X169" s="25">
        <f t="shared" si="209"/>
        <v>0</v>
      </c>
      <c r="Y169" s="155" t="s">
        <v>545</v>
      </c>
      <c r="Z169" s="155" t="s">
        <v>545</v>
      </c>
      <c r="AA169" s="155" t="s">
        <v>545</v>
      </c>
      <c r="AB169" s="155" t="s">
        <v>545</v>
      </c>
      <c r="AC169" s="154" t="s">
        <v>545</v>
      </c>
    </row>
    <row r="170" spans="1:29" ht="42" customHeight="1" x14ac:dyDescent="0.25">
      <c r="A170" s="29" t="s">
        <v>307</v>
      </c>
      <c r="B170" s="30" t="s">
        <v>38</v>
      </c>
      <c r="C170" s="30">
        <v>11</v>
      </c>
      <c r="D170" s="30" t="s">
        <v>39</v>
      </c>
      <c r="E170" s="31" t="s">
        <v>261</v>
      </c>
      <c r="F170" s="25">
        <f t="shared" si="208"/>
        <v>0</v>
      </c>
      <c r="G170" s="25">
        <f t="shared" si="208"/>
        <v>0</v>
      </c>
      <c r="H170" s="25">
        <f t="shared" si="208"/>
        <v>0</v>
      </c>
      <c r="I170" s="25">
        <f t="shared" si="208"/>
        <v>0</v>
      </c>
      <c r="J170" s="25">
        <f t="shared" si="208"/>
        <v>0</v>
      </c>
      <c r="K170" s="25">
        <f t="shared" si="208"/>
        <v>0</v>
      </c>
      <c r="L170" s="25">
        <f t="shared" si="180"/>
        <v>0</v>
      </c>
      <c r="M170" s="25">
        <f t="shared" si="208"/>
        <v>0</v>
      </c>
      <c r="N170" s="64">
        <f t="shared" si="179"/>
        <v>0</v>
      </c>
      <c r="O170" s="25">
        <f t="shared" si="208"/>
        <v>0</v>
      </c>
      <c r="P170" s="25">
        <f t="shared" si="208"/>
        <v>0</v>
      </c>
      <c r="Q170" s="25">
        <f t="shared" si="208"/>
        <v>0</v>
      </c>
      <c r="R170" s="25">
        <f t="shared" si="208"/>
        <v>0</v>
      </c>
      <c r="S170" s="25">
        <f t="shared" si="208"/>
        <v>0</v>
      </c>
      <c r="T170" s="25">
        <f t="shared" si="208"/>
        <v>0</v>
      </c>
      <c r="U170" s="25">
        <f t="shared" si="208"/>
        <v>0</v>
      </c>
      <c r="V170" s="25">
        <f t="shared" si="209"/>
        <v>0</v>
      </c>
      <c r="W170" s="25">
        <f t="shared" si="209"/>
        <v>0</v>
      </c>
      <c r="X170" s="25">
        <f t="shared" si="209"/>
        <v>0</v>
      </c>
      <c r="Y170" s="155" t="s">
        <v>545</v>
      </c>
      <c r="Z170" s="155" t="s">
        <v>545</v>
      </c>
      <c r="AA170" s="155" t="s">
        <v>545</v>
      </c>
      <c r="AB170" s="155" t="s">
        <v>545</v>
      </c>
      <c r="AC170" s="154" t="s">
        <v>545</v>
      </c>
    </row>
    <row r="171" spans="1:29" ht="42" customHeight="1" x14ac:dyDescent="0.25">
      <c r="A171" s="36" t="s">
        <v>308</v>
      </c>
      <c r="B171" s="37" t="s">
        <v>38</v>
      </c>
      <c r="C171" s="37">
        <v>11</v>
      </c>
      <c r="D171" s="37" t="s">
        <v>39</v>
      </c>
      <c r="E171" s="38" t="s">
        <v>251</v>
      </c>
      <c r="F171" s="39">
        <v>0</v>
      </c>
      <c r="G171" s="39">
        <v>0</v>
      </c>
      <c r="H171" s="39">
        <v>0</v>
      </c>
      <c r="I171" s="39">
        <v>0</v>
      </c>
      <c r="J171" s="39">
        <v>0</v>
      </c>
      <c r="K171" s="39">
        <v>0</v>
      </c>
      <c r="L171" s="39">
        <f t="shared" si="180"/>
        <v>0</v>
      </c>
      <c r="M171" s="40">
        <f t="shared" ref="M171" si="210">+F171+L171</f>
        <v>0</v>
      </c>
      <c r="N171" s="72">
        <f t="shared" si="179"/>
        <v>0</v>
      </c>
      <c r="O171" s="39">
        <v>0</v>
      </c>
      <c r="P171" s="39">
        <v>0</v>
      </c>
      <c r="Q171" s="39">
        <f>M171-P171</f>
        <v>0</v>
      </c>
      <c r="R171" s="39">
        <v>0</v>
      </c>
      <c r="S171" s="39">
        <f>+M171-R171</f>
        <v>0</v>
      </c>
      <c r="T171" s="39">
        <f>P171-R171</f>
        <v>0</v>
      </c>
      <c r="U171" s="39">
        <v>0</v>
      </c>
      <c r="V171" s="39">
        <f>+R171-U171</f>
        <v>0</v>
      </c>
      <c r="W171" s="39">
        <v>0</v>
      </c>
      <c r="X171" s="42">
        <f>+U171-W171</f>
        <v>0</v>
      </c>
      <c r="Y171" s="43" t="s">
        <v>545</v>
      </c>
      <c r="Z171" s="43" t="s">
        <v>545</v>
      </c>
      <c r="AA171" s="43" t="s">
        <v>545</v>
      </c>
      <c r="AB171" s="43" t="s">
        <v>545</v>
      </c>
      <c r="AC171" s="157" t="s">
        <v>545</v>
      </c>
    </row>
    <row r="172" spans="1:29" ht="81.75" customHeight="1" x14ac:dyDescent="0.25">
      <c r="A172" s="29" t="s">
        <v>309</v>
      </c>
      <c r="B172" s="30" t="s">
        <v>38</v>
      </c>
      <c r="C172" s="30">
        <v>10</v>
      </c>
      <c r="D172" s="30" t="s">
        <v>39</v>
      </c>
      <c r="E172" s="31" t="s">
        <v>310</v>
      </c>
      <c r="F172" s="25">
        <f t="shared" ref="F172:X174" si="211">+F173</f>
        <v>181302207245</v>
      </c>
      <c r="G172" s="25">
        <f t="shared" si="211"/>
        <v>0</v>
      </c>
      <c r="H172" s="25">
        <f t="shared" si="211"/>
        <v>0</v>
      </c>
      <c r="I172" s="25">
        <f t="shared" si="211"/>
        <v>181302207245</v>
      </c>
      <c r="J172" s="25">
        <f t="shared" si="211"/>
        <v>0</v>
      </c>
      <c r="K172" s="25">
        <f t="shared" si="211"/>
        <v>0</v>
      </c>
      <c r="L172" s="25">
        <f t="shared" si="180"/>
        <v>-181302207245</v>
      </c>
      <c r="M172" s="25">
        <f t="shared" si="211"/>
        <v>0</v>
      </c>
      <c r="N172" s="64">
        <f t="shared" si="179"/>
        <v>0</v>
      </c>
      <c r="O172" s="25">
        <f t="shared" si="211"/>
        <v>0</v>
      </c>
      <c r="P172" s="25">
        <f t="shared" si="211"/>
        <v>0</v>
      </c>
      <c r="Q172" s="25">
        <f t="shared" si="211"/>
        <v>0</v>
      </c>
      <c r="R172" s="25">
        <f t="shared" si="211"/>
        <v>0</v>
      </c>
      <c r="S172" s="25">
        <f t="shared" si="211"/>
        <v>0</v>
      </c>
      <c r="T172" s="25">
        <f t="shared" si="211"/>
        <v>0</v>
      </c>
      <c r="U172" s="25">
        <f t="shared" si="211"/>
        <v>0</v>
      </c>
      <c r="V172" s="25">
        <f t="shared" si="211"/>
        <v>0</v>
      </c>
      <c r="W172" s="25">
        <f t="shared" si="211"/>
        <v>0</v>
      </c>
      <c r="X172" s="25">
        <f t="shared" si="211"/>
        <v>0</v>
      </c>
      <c r="Y172" s="155" t="s">
        <v>545</v>
      </c>
      <c r="Z172" s="155" t="s">
        <v>545</v>
      </c>
      <c r="AA172" s="155" t="s">
        <v>545</v>
      </c>
      <c r="AB172" s="155" t="s">
        <v>545</v>
      </c>
      <c r="AC172" s="154" t="s">
        <v>545</v>
      </c>
    </row>
    <row r="173" spans="1:29" ht="111.75" customHeight="1" x14ac:dyDescent="0.25">
      <c r="A173" s="29" t="s">
        <v>311</v>
      </c>
      <c r="B173" s="30" t="s">
        <v>38</v>
      </c>
      <c r="C173" s="30">
        <v>10</v>
      </c>
      <c r="D173" s="30" t="s">
        <v>39</v>
      </c>
      <c r="E173" s="31" t="s">
        <v>312</v>
      </c>
      <c r="F173" s="25">
        <v>181302207245</v>
      </c>
      <c r="G173" s="25">
        <f t="shared" si="211"/>
        <v>0</v>
      </c>
      <c r="H173" s="25">
        <f t="shared" si="211"/>
        <v>0</v>
      </c>
      <c r="I173" s="25">
        <v>181302207245</v>
      </c>
      <c r="J173" s="25">
        <f t="shared" si="211"/>
        <v>0</v>
      </c>
      <c r="K173" s="25">
        <f t="shared" si="211"/>
        <v>0</v>
      </c>
      <c r="L173" s="25">
        <f t="shared" si="180"/>
        <v>-181302207245</v>
      </c>
      <c r="M173" s="25">
        <f t="shared" si="211"/>
        <v>0</v>
      </c>
      <c r="N173" s="64">
        <f t="shared" si="179"/>
        <v>0</v>
      </c>
      <c r="O173" s="25">
        <f t="shared" si="211"/>
        <v>0</v>
      </c>
      <c r="P173" s="25">
        <f t="shared" si="211"/>
        <v>0</v>
      </c>
      <c r="Q173" s="25">
        <f t="shared" si="211"/>
        <v>0</v>
      </c>
      <c r="R173" s="25">
        <f t="shared" si="211"/>
        <v>0</v>
      </c>
      <c r="S173" s="25">
        <f t="shared" si="211"/>
        <v>0</v>
      </c>
      <c r="T173" s="25">
        <f t="shared" si="211"/>
        <v>0</v>
      </c>
      <c r="U173" s="25">
        <f t="shared" si="211"/>
        <v>0</v>
      </c>
      <c r="V173" s="25">
        <f t="shared" si="211"/>
        <v>0</v>
      </c>
      <c r="W173" s="25">
        <f t="shared" si="211"/>
        <v>0</v>
      </c>
      <c r="X173" s="25">
        <f t="shared" si="211"/>
        <v>0</v>
      </c>
      <c r="Y173" s="155" t="s">
        <v>545</v>
      </c>
      <c r="Z173" s="155" t="s">
        <v>545</v>
      </c>
      <c r="AA173" s="155" t="s">
        <v>545</v>
      </c>
      <c r="AB173" s="155" t="s">
        <v>545</v>
      </c>
      <c r="AC173" s="154" t="s">
        <v>545</v>
      </c>
    </row>
    <row r="174" spans="1:29" ht="42" customHeight="1" x14ac:dyDescent="0.25">
      <c r="A174" s="29" t="s">
        <v>313</v>
      </c>
      <c r="B174" s="30" t="s">
        <v>38</v>
      </c>
      <c r="C174" s="30">
        <v>10</v>
      </c>
      <c r="D174" s="30" t="s">
        <v>39</v>
      </c>
      <c r="E174" s="31" t="s">
        <v>261</v>
      </c>
      <c r="F174" s="25">
        <v>0</v>
      </c>
      <c r="G174" s="25">
        <f t="shared" si="211"/>
        <v>0</v>
      </c>
      <c r="H174" s="25">
        <f t="shared" si="211"/>
        <v>0</v>
      </c>
      <c r="I174" s="25">
        <f t="shared" si="211"/>
        <v>0</v>
      </c>
      <c r="J174" s="25">
        <f t="shared" si="211"/>
        <v>0</v>
      </c>
      <c r="K174" s="25">
        <f t="shared" si="211"/>
        <v>0</v>
      </c>
      <c r="L174" s="25">
        <f t="shared" si="180"/>
        <v>0</v>
      </c>
      <c r="M174" s="25">
        <f t="shared" si="211"/>
        <v>0</v>
      </c>
      <c r="N174" s="64">
        <f t="shared" si="179"/>
        <v>0</v>
      </c>
      <c r="O174" s="25">
        <f t="shared" si="211"/>
        <v>0</v>
      </c>
      <c r="P174" s="25">
        <f t="shared" si="211"/>
        <v>0</v>
      </c>
      <c r="Q174" s="25">
        <f t="shared" si="211"/>
        <v>0</v>
      </c>
      <c r="R174" s="25">
        <f t="shared" si="211"/>
        <v>0</v>
      </c>
      <c r="S174" s="25">
        <f t="shared" si="211"/>
        <v>0</v>
      </c>
      <c r="T174" s="25">
        <f t="shared" si="211"/>
        <v>0</v>
      </c>
      <c r="U174" s="25">
        <f t="shared" si="211"/>
        <v>0</v>
      </c>
      <c r="V174" s="25">
        <f t="shared" si="211"/>
        <v>0</v>
      </c>
      <c r="W174" s="25">
        <f t="shared" si="211"/>
        <v>0</v>
      </c>
      <c r="X174" s="25">
        <f t="shared" si="211"/>
        <v>0</v>
      </c>
      <c r="Y174" s="155" t="s">
        <v>545</v>
      </c>
      <c r="Z174" s="155" t="s">
        <v>545</v>
      </c>
      <c r="AA174" s="155" t="s">
        <v>545</v>
      </c>
      <c r="AB174" s="155" t="s">
        <v>545</v>
      </c>
      <c r="AC174" s="154" t="s">
        <v>545</v>
      </c>
    </row>
    <row r="175" spans="1:29" ht="42" customHeight="1" x14ac:dyDescent="0.25">
      <c r="A175" s="36" t="s">
        <v>314</v>
      </c>
      <c r="B175" s="37" t="s">
        <v>38</v>
      </c>
      <c r="C175" s="37">
        <v>10</v>
      </c>
      <c r="D175" s="37" t="s">
        <v>39</v>
      </c>
      <c r="E175" s="38" t="s">
        <v>251</v>
      </c>
      <c r="F175" s="39">
        <v>0</v>
      </c>
      <c r="G175" s="39">
        <v>0</v>
      </c>
      <c r="H175" s="39">
        <v>0</v>
      </c>
      <c r="I175" s="39">
        <v>0</v>
      </c>
      <c r="J175" s="39">
        <v>0</v>
      </c>
      <c r="K175" s="39">
        <v>0</v>
      </c>
      <c r="L175" s="39">
        <f t="shared" si="180"/>
        <v>0</v>
      </c>
      <c r="M175" s="40">
        <f t="shared" ref="M175" si="212">+F175+L175</f>
        <v>0</v>
      </c>
      <c r="N175" s="72">
        <f t="shared" si="179"/>
        <v>0</v>
      </c>
      <c r="O175" s="39">
        <v>0</v>
      </c>
      <c r="P175" s="68">
        <v>0</v>
      </c>
      <c r="Q175" s="39">
        <f>M175-P175</f>
        <v>0</v>
      </c>
      <c r="R175" s="39">
        <v>0</v>
      </c>
      <c r="S175" s="39">
        <f>+M175-R175</f>
        <v>0</v>
      </c>
      <c r="T175" s="39">
        <f>P175-R175</f>
        <v>0</v>
      </c>
      <c r="U175" s="39">
        <v>0</v>
      </c>
      <c r="V175" s="39">
        <f>+R175-U175</f>
        <v>0</v>
      </c>
      <c r="W175" s="39">
        <v>0</v>
      </c>
      <c r="X175" s="42">
        <f>+U175-W175</f>
        <v>0</v>
      </c>
      <c r="Y175" s="43" t="s">
        <v>545</v>
      </c>
      <c r="Z175" s="43" t="s">
        <v>545</v>
      </c>
      <c r="AA175" s="43" t="s">
        <v>545</v>
      </c>
      <c r="AB175" s="43" t="s">
        <v>545</v>
      </c>
      <c r="AC175" s="157" t="s">
        <v>545</v>
      </c>
    </row>
    <row r="176" spans="1:29" ht="84" customHeight="1" x14ac:dyDescent="0.25">
      <c r="A176" s="29" t="s">
        <v>315</v>
      </c>
      <c r="B176" s="30" t="s">
        <v>38</v>
      </c>
      <c r="C176" s="30">
        <v>11</v>
      </c>
      <c r="D176" s="30" t="s">
        <v>39</v>
      </c>
      <c r="E176" s="31" t="s">
        <v>316</v>
      </c>
      <c r="F176" s="25">
        <f t="shared" ref="F176:U178" si="213">+F177</f>
        <v>87536781330</v>
      </c>
      <c r="G176" s="25">
        <f t="shared" si="213"/>
        <v>0</v>
      </c>
      <c r="H176" s="25">
        <f t="shared" si="213"/>
        <v>0</v>
      </c>
      <c r="I176" s="25">
        <f t="shared" si="213"/>
        <v>0</v>
      </c>
      <c r="J176" s="25">
        <f t="shared" si="213"/>
        <v>0</v>
      </c>
      <c r="K176" s="25">
        <f t="shared" si="213"/>
        <v>0</v>
      </c>
      <c r="L176" s="25">
        <f t="shared" si="180"/>
        <v>0</v>
      </c>
      <c r="M176" s="25">
        <f t="shared" si="213"/>
        <v>87536781330</v>
      </c>
      <c r="N176" s="64">
        <f t="shared" si="179"/>
        <v>1.0554380673098383E-2</v>
      </c>
      <c r="O176" s="25">
        <f t="shared" si="213"/>
        <v>0</v>
      </c>
      <c r="P176" s="25">
        <f t="shared" si="213"/>
        <v>87536781330</v>
      </c>
      <c r="Q176" s="25">
        <f t="shared" si="213"/>
        <v>0</v>
      </c>
      <c r="R176" s="25">
        <f t="shared" si="213"/>
        <v>87536781330</v>
      </c>
      <c r="S176" s="25">
        <f t="shared" si="213"/>
        <v>0</v>
      </c>
      <c r="T176" s="25">
        <f t="shared" si="213"/>
        <v>0</v>
      </c>
      <c r="U176" s="25">
        <f t="shared" si="213"/>
        <v>0</v>
      </c>
      <c r="V176" s="25">
        <f t="shared" ref="V176:X178" si="214">+V177</f>
        <v>87536781330</v>
      </c>
      <c r="W176" s="25">
        <f t="shared" si="214"/>
        <v>0</v>
      </c>
      <c r="X176" s="25">
        <f t="shared" si="214"/>
        <v>0</v>
      </c>
      <c r="Y176" s="34">
        <f t="shared" si="181"/>
        <v>1</v>
      </c>
      <c r="Z176" s="34">
        <f t="shared" si="182"/>
        <v>0</v>
      </c>
      <c r="AA176" s="34">
        <f t="shared" si="183"/>
        <v>0</v>
      </c>
      <c r="AB176" s="34">
        <f t="shared" si="149"/>
        <v>0</v>
      </c>
      <c r="AC176" s="154" t="s">
        <v>545</v>
      </c>
    </row>
    <row r="177" spans="1:29" ht="84" customHeight="1" x14ac:dyDescent="0.25">
      <c r="A177" s="29" t="s">
        <v>317</v>
      </c>
      <c r="B177" s="30" t="s">
        <v>38</v>
      </c>
      <c r="C177" s="30">
        <v>11</v>
      </c>
      <c r="D177" s="30" t="s">
        <v>39</v>
      </c>
      <c r="E177" s="31" t="s">
        <v>247</v>
      </c>
      <c r="F177" s="25">
        <f t="shared" si="213"/>
        <v>87536781330</v>
      </c>
      <c r="G177" s="25">
        <f t="shared" si="213"/>
        <v>0</v>
      </c>
      <c r="H177" s="25">
        <f t="shared" si="213"/>
        <v>0</v>
      </c>
      <c r="I177" s="25">
        <f t="shared" si="213"/>
        <v>0</v>
      </c>
      <c r="J177" s="25">
        <f t="shared" si="213"/>
        <v>0</v>
      </c>
      <c r="K177" s="25">
        <f t="shared" si="213"/>
        <v>0</v>
      </c>
      <c r="L177" s="25">
        <f t="shared" si="180"/>
        <v>0</v>
      </c>
      <c r="M177" s="25">
        <f t="shared" si="213"/>
        <v>87536781330</v>
      </c>
      <c r="N177" s="64">
        <f t="shared" si="179"/>
        <v>1.0554380673098383E-2</v>
      </c>
      <c r="O177" s="25">
        <f t="shared" si="213"/>
        <v>0</v>
      </c>
      <c r="P177" s="25">
        <f t="shared" si="213"/>
        <v>87536781330</v>
      </c>
      <c r="Q177" s="25">
        <f t="shared" si="213"/>
        <v>0</v>
      </c>
      <c r="R177" s="25">
        <f t="shared" si="213"/>
        <v>87536781330</v>
      </c>
      <c r="S177" s="25">
        <f t="shared" si="213"/>
        <v>0</v>
      </c>
      <c r="T177" s="25">
        <f t="shared" si="213"/>
        <v>0</v>
      </c>
      <c r="U177" s="25">
        <f t="shared" si="213"/>
        <v>0</v>
      </c>
      <c r="V177" s="25">
        <f t="shared" si="214"/>
        <v>87536781330</v>
      </c>
      <c r="W177" s="25">
        <f t="shared" si="214"/>
        <v>0</v>
      </c>
      <c r="X177" s="25">
        <f t="shared" si="214"/>
        <v>0</v>
      </c>
      <c r="Y177" s="34">
        <f t="shared" si="181"/>
        <v>1</v>
      </c>
      <c r="Z177" s="34">
        <f t="shared" si="182"/>
        <v>0</v>
      </c>
      <c r="AA177" s="34">
        <f t="shared" si="183"/>
        <v>0</v>
      </c>
      <c r="AB177" s="34">
        <f t="shared" ref="AB177:AB240" si="215">+U177/R177</f>
        <v>0</v>
      </c>
      <c r="AC177" s="154" t="s">
        <v>545</v>
      </c>
    </row>
    <row r="178" spans="1:29" ht="42" customHeight="1" x14ac:dyDescent="0.25">
      <c r="A178" s="29" t="s">
        <v>318</v>
      </c>
      <c r="B178" s="30" t="s">
        <v>38</v>
      </c>
      <c r="C178" s="30">
        <v>11</v>
      </c>
      <c r="D178" s="30" t="s">
        <v>39</v>
      </c>
      <c r="E178" s="31" t="s">
        <v>261</v>
      </c>
      <c r="F178" s="25">
        <f t="shared" si="213"/>
        <v>87536781330</v>
      </c>
      <c r="G178" s="25">
        <f t="shared" si="213"/>
        <v>0</v>
      </c>
      <c r="H178" s="25">
        <f t="shared" si="213"/>
        <v>0</v>
      </c>
      <c r="I178" s="25">
        <f t="shared" si="213"/>
        <v>0</v>
      </c>
      <c r="J178" s="25">
        <f t="shared" si="213"/>
        <v>0</v>
      </c>
      <c r="K178" s="25">
        <f t="shared" si="213"/>
        <v>0</v>
      </c>
      <c r="L178" s="25">
        <f t="shared" si="180"/>
        <v>0</v>
      </c>
      <c r="M178" s="25">
        <f t="shared" si="213"/>
        <v>87536781330</v>
      </c>
      <c r="N178" s="64">
        <f t="shared" si="179"/>
        <v>1.0554380673098383E-2</v>
      </c>
      <c r="O178" s="25">
        <f t="shared" si="213"/>
        <v>0</v>
      </c>
      <c r="P178" s="25">
        <f t="shared" si="213"/>
        <v>87536781330</v>
      </c>
      <c r="Q178" s="25">
        <f t="shared" si="213"/>
        <v>0</v>
      </c>
      <c r="R178" s="25">
        <f t="shared" si="213"/>
        <v>87536781330</v>
      </c>
      <c r="S178" s="25">
        <f t="shared" si="213"/>
        <v>0</v>
      </c>
      <c r="T178" s="25">
        <f t="shared" si="213"/>
        <v>0</v>
      </c>
      <c r="U178" s="25">
        <f t="shared" si="213"/>
        <v>0</v>
      </c>
      <c r="V178" s="25">
        <f t="shared" si="214"/>
        <v>87536781330</v>
      </c>
      <c r="W178" s="25">
        <f t="shared" si="214"/>
        <v>0</v>
      </c>
      <c r="X178" s="25">
        <f t="shared" si="214"/>
        <v>0</v>
      </c>
      <c r="Y178" s="34">
        <f t="shared" si="181"/>
        <v>1</v>
      </c>
      <c r="Z178" s="34">
        <f t="shared" si="182"/>
        <v>0</v>
      </c>
      <c r="AA178" s="34">
        <f t="shared" si="183"/>
        <v>0</v>
      </c>
      <c r="AB178" s="34">
        <f t="shared" si="215"/>
        <v>0</v>
      </c>
      <c r="AC178" s="154" t="s">
        <v>545</v>
      </c>
    </row>
    <row r="179" spans="1:29" ht="42" customHeight="1" x14ac:dyDescent="0.25">
      <c r="A179" s="36" t="s">
        <v>319</v>
      </c>
      <c r="B179" s="37" t="s">
        <v>38</v>
      </c>
      <c r="C179" s="37">
        <v>11</v>
      </c>
      <c r="D179" s="37" t="s">
        <v>39</v>
      </c>
      <c r="E179" s="38" t="s">
        <v>251</v>
      </c>
      <c r="F179" s="39">
        <v>87536781330</v>
      </c>
      <c r="G179" s="39">
        <v>0</v>
      </c>
      <c r="H179" s="39">
        <v>0</v>
      </c>
      <c r="I179" s="39">
        <v>0</v>
      </c>
      <c r="J179" s="39">
        <v>0</v>
      </c>
      <c r="K179" s="39">
        <v>0</v>
      </c>
      <c r="L179" s="39">
        <f t="shared" si="180"/>
        <v>0</v>
      </c>
      <c r="M179" s="40">
        <f t="shared" ref="M179" si="216">+F179+L179</f>
        <v>87536781330</v>
      </c>
      <c r="N179" s="72">
        <f t="shared" si="179"/>
        <v>1.0554380673098383E-2</v>
      </c>
      <c r="O179" s="39">
        <v>0</v>
      </c>
      <c r="P179" s="39">
        <v>87536781330</v>
      </c>
      <c r="Q179" s="39">
        <f>M179-P179</f>
        <v>0</v>
      </c>
      <c r="R179" s="39">
        <v>87536781330</v>
      </c>
      <c r="S179" s="39">
        <f>+M179-R179</f>
        <v>0</v>
      </c>
      <c r="T179" s="39">
        <f>P179-R179</f>
        <v>0</v>
      </c>
      <c r="U179" s="39">
        <v>0</v>
      </c>
      <c r="V179" s="39">
        <f>+R179-U179</f>
        <v>87536781330</v>
      </c>
      <c r="W179" s="39">
        <v>0</v>
      </c>
      <c r="X179" s="42">
        <f>+U179-W179</f>
        <v>0</v>
      </c>
      <c r="Y179" s="43">
        <f t="shared" si="181"/>
        <v>1</v>
      </c>
      <c r="Z179" s="43">
        <f t="shared" si="182"/>
        <v>0</v>
      </c>
      <c r="AA179" s="43">
        <f t="shared" si="183"/>
        <v>0</v>
      </c>
      <c r="AB179" s="43">
        <f t="shared" si="215"/>
        <v>0</v>
      </c>
      <c r="AC179" s="157" t="s">
        <v>545</v>
      </c>
    </row>
    <row r="180" spans="1:29" ht="107.25" customHeight="1" x14ac:dyDescent="0.25">
      <c r="A180" s="29" t="s">
        <v>320</v>
      </c>
      <c r="B180" s="30" t="s">
        <v>38</v>
      </c>
      <c r="C180" s="30">
        <v>11</v>
      </c>
      <c r="D180" s="30" t="s">
        <v>39</v>
      </c>
      <c r="E180" s="31" t="s">
        <v>321</v>
      </c>
      <c r="F180" s="25">
        <f t="shared" ref="F180:U182" si="217">+F181</f>
        <v>224112617118</v>
      </c>
      <c r="G180" s="25">
        <f t="shared" si="217"/>
        <v>0</v>
      </c>
      <c r="H180" s="25">
        <f t="shared" si="217"/>
        <v>0</v>
      </c>
      <c r="I180" s="25">
        <f t="shared" si="217"/>
        <v>0</v>
      </c>
      <c r="J180" s="25">
        <f t="shared" si="217"/>
        <v>0</v>
      </c>
      <c r="K180" s="25">
        <f t="shared" si="217"/>
        <v>0</v>
      </c>
      <c r="L180" s="25">
        <f t="shared" si="180"/>
        <v>0</v>
      </c>
      <c r="M180" s="25">
        <f t="shared" si="217"/>
        <v>224112617118</v>
      </c>
      <c r="N180" s="64">
        <f t="shared" si="179"/>
        <v>2.7021439888115624E-2</v>
      </c>
      <c r="O180" s="25">
        <f t="shared" si="217"/>
        <v>0</v>
      </c>
      <c r="P180" s="25">
        <f t="shared" si="217"/>
        <v>224112617118</v>
      </c>
      <c r="Q180" s="25">
        <f t="shared" si="217"/>
        <v>0</v>
      </c>
      <c r="R180" s="25">
        <f t="shared" si="217"/>
        <v>224112617118</v>
      </c>
      <c r="S180" s="25">
        <f t="shared" si="217"/>
        <v>0</v>
      </c>
      <c r="T180" s="25">
        <f t="shared" si="217"/>
        <v>0</v>
      </c>
      <c r="U180" s="25">
        <f t="shared" si="217"/>
        <v>0</v>
      </c>
      <c r="V180" s="25">
        <f t="shared" ref="V180:X182" si="218">+V181</f>
        <v>224112617118</v>
      </c>
      <c r="W180" s="25">
        <f t="shared" si="218"/>
        <v>0</v>
      </c>
      <c r="X180" s="25">
        <f t="shared" si="218"/>
        <v>0</v>
      </c>
      <c r="Y180" s="34">
        <f t="shared" si="181"/>
        <v>1</v>
      </c>
      <c r="Z180" s="34">
        <f t="shared" si="182"/>
        <v>0</v>
      </c>
      <c r="AA180" s="34">
        <f t="shared" si="183"/>
        <v>0</v>
      </c>
      <c r="AB180" s="34">
        <f t="shared" si="215"/>
        <v>0</v>
      </c>
      <c r="AC180" s="154" t="s">
        <v>545</v>
      </c>
    </row>
    <row r="181" spans="1:29" ht="74.25" customHeight="1" x14ac:dyDescent="0.25">
      <c r="A181" s="29" t="s">
        <v>322</v>
      </c>
      <c r="B181" s="30" t="s">
        <v>38</v>
      </c>
      <c r="C181" s="30">
        <v>11</v>
      </c>
      <c r="D181" s="30" t="s">
        <v>39</v>
      </c>
      <c r="E181" s="31" t="s">
        <v>247</v>
      </c>
      <c r="F181" s="25">
        <f t="shared" si="217"/>
        <v>224112617118</v>
      </c>
      <c r="G181" s="25">
        <f t="shared" si="217"/>
        <v>0</v>
      </c>
      <c r="H181" s="25">
        <f t="shared" si="217"/>
        <v>0</v>
      </c>
      <c r="I181" s="25">
        <f t="shared" si="217"/>
        <v>0</v>
      </c>
      <c r="J181" s="25">
        <f t="shared" si="217"/>
        <v>0</v>
      </c>
      <c r="K181" s="25">
        <f t="shared" si="217"/>
        <v>0</v>
      </c>
      <c r="L181" s="25">
        <f t="shared" si="180"/>
        <v>0</v>
      </c>
      <c r="M181" s="25">
        <f t="shared" si="217"/>
        <v>224112617118</v>
      </c>
      <c r="N181" s="64">
        <f t="shared" si="179"/>
        <v>2.7021439888115624E-2</v>
      </c>
      <c r="O181" s="25">
        <f t="shared" si="217"/>
        <v>0</v>
      </c>
      <c r="P181" s="25">
        <f t="shared" si="217"/>
        <v>224112617118</v>
      </c>
      <c r="Q181" s="25">
        <f t="shared" si="217"/>
        <v>0</v>
      </c>
      <c r="R181" s="25">
        <f t="shared" si="217"/>
        <v>224112617118</v>
      </c>
      <c r="S181" s="25">
        <f t="shared" si="217"/>
        <v>0</v>
      </c>
      <c r="T181" s="25">
        <f t="shared" si="217"/>
        <v>0</v>
      </c>
      <c r="U181" s="25">
        <f t="shared" si="217"/>
        <v>0</v>
      </c>
      <c r="V181" s="25">
        <f t="shared" si="218"/>
        <v>224112617118</v>
      </c>
      <c r="W181" s="25">
        <f t="shared" si="218"/>
        <v>0</v>
      </c>
      <c r="X181" s="25">
        <f t="shared" si="218"/>
        <v>0</v>
      </c>
      <c r="Y181" s="34">
        <f t="shared" si="181"/>
        <v>1</v>
      </c>
      <c r="Z181" s="34">
        <f t="shared" si="182"/>
        <v>0</v>
      </c>
      <c r="AA181" s="34">
        <f t="shared" si="183"/>
        <v>0</v>
      </c>
      <c r="AB181" s="34">
        <f t="shared" si="215"/>
        <v>0</v>
      </c>
      <c r="AC181" s="154" t="s">
        <v>545</v>
      </c>
    </row>
    <row r="182" spans="1:29" ht="42" customHeight="1" x14ac:dyDescent="0.25">
      <c r="A182" s="29" t="s">
        <v>323</v>
      </c>
      <c r="B182" s="30" t="s">
        <v>38</v>
      </c>
      <c r="C182" s="30">
        <v>11</v>
      </c>
      <c r="D182" s="30" t="s">
        <v>39</v>
      </c>
      <c r="E182" s="31" t="s">
        <v>261</v>
      </c>
      <c r="F182" s="25">
        <f t="shared" si="217"/>
        <v>224112617118</v>
      </c>
      <c r="G182" s="25">
        <f t="shared" si="217"/>
        <v>0</v>
      </c>
      <c r="H182" s="25">
        <f t="shared" si="217"/>
        <v>0</v>
      </c>
      <c r="I182" s="25">
        <f t="shared" si="217"/>
        <v>0</v>
      </c>
      <c r="J182" s="25">
        <f t="shared" si="217"/>
        <v>0</v>
      </c>
      <c r="K182" s="25">
        <f t="shared" si="217"/>
        <v>0</v>
      </c>
      <c r="L182" s="25">
        <f t="shared" si="180"/>
        <v>0</v>
      </c>
      <c r="M182" s="25">
        <f t="shared" si="217"/>
        <v>224112617118</v>
      </c>
      <c r="N182" s="64">
        <f t="shared" si="179"/>
        <v>2.7021439888115624E-2</v>
      </c>
      <c r="O182" s="25">
        <f t="shared" si="217"/>
        <v>0</v>
      </c>
      <c r="P182" s="25">
        <f t="shared" si="217"/>
        <v>224112617118</v>
      </c>
      <c r="Q182" s="25">
        <f t="shared" si="217"/>
        <v>0</v>
      </c>
      <c r="R182" s="25">
        <f t="shared" si="217"/>
        <v>224112617118</v>
      </c>
      <c r="S182" s="25">
        <f t="shared" si="217"/>
        <v>0</v>
      </c>
      <c r="T182" s="25">
        <f t="shared" si="217"/>
        <v>0</v>
      </c>
      <c r="U182" s="25">
        <f t="shared" si="217"/>
        <v>0</v>
      </c>
      <c r="V182" s="25">
        <f t="shared" si="218"/>
        <v>224112617118</v>
      </c>
      <c r="W182" s="25">
        <f t="shared" si="218"/>
        <v>0</v>
      </c>
      <c r="X182" s="25">
        <f t="shared" si="218"/>
        <v>0</v>
      </c>
      <c r="Y182" s="34">
        <f t="shared" si="181"/>
        <v>1</v>
      </c>
      <c r="Z182" s="34">
        <f t="shared" si="182"/>
        <v>0</v>
      </c>
      <c r="AA182" s="34">
        <f t="shared" si="183"/>
        <v>0</v>
      </c>
      <c r="AB182" s="34">
        <f t="shared" si="215"/>
        <v>0</v>
      </c>
      <c r="AC182" s="154" t="s">
        <v>545</v>
      </c>
    </row>
    <row r="183" spans="1:29" ht="42" customHeight="1" x14ac:dyDescent="0.25">
      <c r="A183" s="36" t="s">
        <v>324</v>
      </c>
      <c r="B183" s="37" t="s">
        <v>38</v>
      </c>
      <c r="C183" s="37">
        <v>11</v>
      </c>
      <c r="D183" s="37" t="s">
        <v>39</v>
      </c>
      <c r="E183" s="38" t="s">
        <v>251</v>
      </c>
      <c r="F183" s="39">
        <v>224112617118</v>
      </c>
      <c r="G183" s="39">
        <v>0</v>
      </c>
      <c r="H183" s="39">
        <v>0</v>
      </c>
      <c r="I183" s="39">
        <v>0</v>
      </c>
      <c r="J183" s="39">
        <v>0</v>
      </c>
      <c r="K183" s="39">
        <v>0</v>
      </c>
      <c r="L183" s="39">
        <f t="shared" si="180"/>
        <v>0</v>
      </c>
      <c r="M183" s="40">
        <f t="shared" ref="M183" si="219">+F183+L183</f>
        <v>224112617118</v>
      </c>
      <c r="N183" s="72">
        <f t="shared" si="179"/>
        <v>2.7021439888115624E-2</v>
      </c>
      <c r="O183" s="39">
        <v>0</v>
      </c>
      <c r="P183" s="39">
        <v>224112617118</v>
      </c>
      <c r="Q183" s="39">
        <f>M183-P183</f>
        <v>0</v>
      </c>
      <c r="R183" s="39">
        <v>224112617118</v>
      </c>
      <c r="S183" s="39">
        <f>+M183-R183</f>
        <v>0</v>
      </c>
      <c r="T183" s="39">
        <f>P183-R183</f>
        <v>0</v>
      </c>
      <c r="U183" s="39">
        <v>0</v>
      </c>
      <c r="V183" s="39">
        <f>+R183-U183</f>
        <v>224112617118</v>
      </c>
      <c r="W183" s="39">
        <v>0</v>
      </c>
      <c r="X183" s="42">
        <f>+U183-W183</f>
        <v>0</v>
      </c>
      <c r="Y183" s="43">
        <f t="shared" si="181"/>
        <v>1</v>
      </c>
      <c r="Z183" s="43">
        <f t="shared" si="182"/>
        <v>0</v>
      </c>
      <c r="AA183" s="43">
        <f t="shared" si="183"/>
        <v>0</v>
      </c>
      <c r="AB183" s="43">
        <f t="shared" si="215"/>
        <v>0</v>
      </c>
      <c r="AC183" s="157" t="s">
        <v>545</v>
      </c>
    </row>
    <row r="184" spans="1:29" ht="71.25" customHeight="1" x14ac:dyDescent="0.25">
      <c r="A184" s="29" t="s">
        <v>325</v>
      </c>
      <c r="B184" s="30" t="s">
        <v>38</v>
      </c>
      <c r="C184" s="30">
        <v>11</v>
      </c>
      <c r="D184" s="30" t="s">
        <v>39</v>
      </c>
      <c r="E184" s="31" t="s">
        <v>326</v>
      </c>
      <c r="F184" s="25">
        <f t="shared" ref="F184:U186" si="220">+F185</f>
        <v>178011652777</v>
      </c>
      <c r="G184" s="25">
        <f t="shared" si="220"/>
        <v>0</v>
      </c>
      <c r="H184" s="25">
        <f t="shared" si="220"/>
        <v>0</v>
      </c>
      <c r="I184" s="25">
        <f t="shared" si="220"/>
        <v>0</v>
      </c>
      <c r="J184" s="25">
        <f t="shared" si="220"/>
        <v>0</v>
      </c>
      <c r="K184" s="25">
        <f t="shared" si="220"/>
        <v>0</v>
      </c>
      <c r="L184" s="25">
        <f t="shared" si="180"/>
        <v>0</v>
      </c>
      <c r="M184" s="25">
        <f t="shared" si="220"/>
        <v>178011652777</v>
      </c>
      <c r="N184" s="64">
        <f t="shared" si="179"/>
        <v>2.1463009252911367E-2</v>
      </c>
      <c r="O184" s="25">
        <f t="shared" si="220"/>
        <v>0</v>
      </c>
      <c r="P184" s="25">
        <f t="shared" si="220"/>
        <v>178011652777</v>
      </c>
      <c r="Q184" s="25">
        <f t="shared" si="220"/>
        <v>0</v>
      </c>
      <c r="R184" s="25">
        <f t="shared" si="220"/>
        <v>178011652777</v>
      </c>
      <c r="S184" s="25">
        <f t="shared" si="220"/>
        <v>0</v>
      </c>
      <c r="T184" s="25">
        <f t="shared" si="220"/>
        <v>0</v>
      </c>
      <c r="U184" s="25">
        <f t="shared" si="220"/>
        <v>0</v>
      </c>
      <c r="V184" s="25">
        <f t="shared" ref="V184:X186" si="221">+V185</f>
        <v>178011652777</v>
      </c>
      <c r="W184" s="25">
        <f t="shared" si="221"/>
        <v>0</v>
      </c>
      <c r="X184" s="25">
        <f t="shared" si="221"/>
        <v>0</v>
      </c>
      <c r="Y184" s="34">
        <f t="shared" si="181"/>
        <v>1</v>
      </c>
      <c r="Z184" s="34">
        <f t="shared" si="182"/>
        <v>0</v>
      </c>
      <c r="AA184" s="34">
        <f t="shared" si="183"/>
        <v>0</v>
      </c>
      <c r="AB184" s="34">
        <f t="shared" si="215"/>
        <v>0</v>
      </c>
      <c r="AC184" s="154" t="s">
        <v>545</v>
      </c>
    </row>
    <row r="185" spans="1:29" ht="76.5" customHeight="1" x14ac:dyDescent="0.25">
      <c r="A185" s="29" t="s">
        <v>327</v>
      </c>
      <c r="B185" s="30" t="s">
        <v>38</v>
      </c>
      <c r="C185" s="30">
        <v>11</v>
      </c>
      <c r="D185" s="30" t="s">
        <v>39</v>
      </c>
      <c r="E185" s="31" t="s">
        <v>247</v>
      </c>
      <c r="F185" s="25">
        <f t="shared" si="220"/>
        <v>178011652777</v>
      </c>
      <c r="G185" s="25">
        <f t="shared" si="220"/>
        <v>0</v>
      </c>
      <c r="H185" s="25">
        <f t="shared" si="220"/>
        <v>0</v>
      </c>
      <c r="I185" s="25">
        <f t="shared" si="220"/>
        <v>0</v>
      </c>
      <c r="J185" s="25">
        <f t="shared" si="220"/>
        <v>0</v>
      </c>
      <c r="K185" s="25">
        <f t="shared" si="220"/>
        <v>0</v>
      </c>
      <c r="L185" s="25">
        <f t="shared" si="180"/>
        <v>0</v>
      </c>
      <c r="M185" s="25">
        <f t="shared" si="220"/>
        <v>178011652777</v>
      </c>
      <c r="N185" s="64">
        <f t="shared" si="179"/>
        <v>2.1463009252911367E-2</v>
      </c>
      <c r="O185" s="25">
        <f t="shared" si="220"/>
        <v>0</v>
      </c>
      <c r="P185" s="25">
        <f t="shared" si="220"/>
        <v>178011652777</v>
      </c>
      <c r="Q185" s="25">
        <f t="shared" si="220"/>
        <v>0</v>
      </c>
      <c r="R185" s="25">
        <f t="shared" si="220"/>
        <v>178011652777</v>
      </c>
      <c r="S185" s="25">
        <f t="shared" si="220"/>
        <v>0</v>
      </c>
      <c r="T185" s="25">
        <f t="shared" si="220"/>
        <v>0</v>
      </c>
      <c r="U185" s="25">
        <f t="shared" si="220"/>
        <v>0</v>
      </c>
      <c r="V185" s="25">
        <f t="shared" si="221"/>
        <v>178011652777</v>
      </c>
      <c r="W185" s="25">
        <f t="shared" si="221"/>
        <v>0</v>
      </c>
      <c r="X185" s="25">
        <f t="shared" si="221"/>
        <v>0</v>
      </c>
      <c r="Y185" s="34">
        <f t="shared" si="181"/>
        <v>1</v>
      </c>
      <c r="Z185" s="34">
        <f t="shared" si="182"/>
        <v>0</v>
      </c>
      <c r="AA185" s="34">
        <f t="shared" si="183"/>
        <v>0</v>
      </c>
      <c r="AB185" s="34">
        <f t="shared" si="215"/>
        <v>0</v>
      </c>
      <c r="AC185" s="154" t="s">
        <v>545</v>
      </c>
    </row>
    <row r="186" spans="1:29" ht="42" customHeight="1" x14ac:dyDescent="0.25">
      <c r="A186" s="29" t="s">
        <v>328</v>
      </c>
      <c r="B186" s="30" t="s">
        <v>38</v>
      </c>
      <c r="C186" s="30">
        <v>11</v>
      </c>
      <c r="D186" s="30" t="s">
        <v>39</v>
      </c>
      <c r="E186" s="31" t="s">
        <v>261</v>
      </c>
      <c r="F186" s="25">
        <f t="shared" si="220"/>
        <v>178011652777</v>
      </c>
      <c r="G186" s="25">
        <f t="shared" si="220"/>
        <v>0</v>
      </c>
      <c r="H186" s="25">
        <f t="shared" si="220"/>
        <v>0</v>
      </c>
      <c r="I186" s="25">
        <f t="shared" si="220"/>
        <v>0</v>
      </c>
      <c r="J186" s="25">
        <f t="shared" si="220"/>
        <v>0</v>
      </c>
      <c r="K186" s="25">
        <f t="shared" si="220"/>
        <v>0</v>
      </c>
      <c r="L186" s="25">
        <f t="shared" si="180"/>
        <v>0</v>
      </c>
      <c r="M186" s="25">
        <f t="shared" si="220"/>
        <v>178011652777</v>
      </c>
      <c r="N186" s="64">
        <f t="shared" si="179"/>
        <v>2.1463009252911367E-2</v>
      </c>
      <c r="O186" s="25">
        <f t="shared" si="220"/>
        <v>0</v>
      </c>
      <c r="P186" s="25">
        <f t="shared" si="220"/>
        <v>178011652777</v>
      </c>
      <c r="Q186" s="25">
        <f t="shared" si="220"/>
        <v>0</v>
      </c>
      <c r="R186" s="25">
        <f t="shared" si="220"/>
        <v>178011652777</v>
      </c>
      <c r="S186" s="25">
        <f t="shared" si="220"/>
        <v>0</v>
      </c>
      <c r="T186" s="25">
        <f t="shared" si="220"/>
        <v>0</v>
      </c>
      <c r="U186" s="25">
        <f t="shared" si="220"/>
        <v>0</v>
      </c>
      <c r="V186" s="25">
        <f t="shared" si="221"/>
        <v>178011652777</v>
      </c>
      <c r="W186" s="25">
        <f t="shared" si="221"/>
        <v>0</v>
      </c>
      <c r="X186" s="25">
        <f t="shared" si="221"/>
        <v>0</v>
      </c>
      <c r="Y186" s="34">
        <f t="shared" si="181"/>
        <v>1</v>
      </c>
      <c r="Z186" s="34">
        <f t="shared" si="182"/>
        <v>0</v>
      </c>
      <c r="AA186" s="34">
        <f t="shared" si="183"/>
        <v>0</v>
      </c>
      <c r="AB186" s="34">
        <f t="shared" si="215"/>
        <v>0</v>
      </c>
      <c r="AC186" s="154" t="s">
        <v>545</v>
      </c>
    </row>
    <row r="187" spans="1:29" ht="42" customHeight="1" x14ac:dyDescent="0.25">
      <c r="A187" s="36" t="s">
        <v>329</v>
      </c>
      <c r="B187" s="101" t="s">
        <v>38</v>
      </c>
      <c r="C187" s="37">
        <v>11</v>
      </c>
      <c r="D187" s="37" t="s">
        <v>39</v>
      </c>
      <c r="E187" s="38" t="s">
        <v>251</v>
      </c>
      <c r="F187" s="39">
        <v>178011652777</v>
      </c>
      <c r="G187" s="39">
        <v>0</v>
      </c>
      <c r="H187" s="39">
        <v>0</v>
      </c>
      <c r="I187" s="39">
        <v>0</v>
      </c>
      <c r="J187" s="39">
        <v>0</v>
      </c>
      <c r="K187" s="39">
        <v>0</v>
      </c>
      <c r="L187" s="39">
        <f t="shared" si="180"/>
        <v>0</v>
      </c>
      <c r="M187" s="40">
        <f t="shared" ref="M187" si="222">+F187+L187</f>
        <v>178011652777</v>
      </c>
      <c r="N187" s="72">
        <f t="shared" si="179"/>
        <v>2.1463009252911367E-2</v>
      </c>
      <c r="O187" s="39">
        <v>0</v>
      </c>
      <c r="P187" s="39">
        <v>178011652777</v>
      </c>
      <c r="Q187" s="39">
        <f>M187-P187</f>
        <v>0</v>
      </c>
      <c r="R187" s="39">
        <v>178011652777</v>
      </c>
      <c r="S187" s="39">
        <f>+M187-R187</f>
        <v>0</v>
      </c>
      <c r="T187" s="39">
        <f>P187-R187</f>
        <v>0</v>
      </c>
      <c r="U187" s="39">
        <v>0</v>
      </c>
      <c r="V187" s="39">
        <f>+R187-U187</f>
        <v>178011652777</v>
      </c>
      <c r="W187" s="39">
        <v>0</v>
      </c>
      <c r="X187" s="42">
        <f>+U187-W187</f>
        <v>0</v>
      </c>
      <c r="Y187" s="43">
        <f t="shared" si="181"/>
        <v>1</v>
      </c>
      <c r="Z187" s="43">
        <f t="shared" si="182"/>
        <v>0</v>
      </c>
      <c r="AA187" s="43">
        <f t="shared" si="183"/>
        <v>0</v>
      </c>
      <c r="AB187" s="43">
        <f t="shared" si="215"/>
        <v>0</v>
      </c>
      <c r="AC187" s="157" t="s">
        <v>545</v>
      </c>
    </row>
    <row r="188" spans="1:29" ht="89.25" customHeight="1" x14ac:dyDescent="0.25">
      <c r="A188" s="29" t="s">
        <v>330</v>
      </c>
      <c r="B188" s="30" t="s">
        <v>38</v>
      </c>
      <c r="C188" s="30">
        <v>11</v>
      </c>
      <c r="D188" s="30" t="s">
        <v>39</v>
      </c>
      <c r="E188" s="31" t="s">
        <v>331</v>
      </c>
      <c r="F188" s="25">
        <f t="shared" ref="F188:U190" si="223">+F189</f>
        <v>287007159412</v>
      </c>
      <c r="G188" s="25">
        <f t="shared" si="223"/>
        <v>0</v>
      </c>
      <c r="H188" s="25">
        <f t="shared" si="223"/>
        <v>0</v>
      </c>
      <c r="I188" s="25">
        <f t="shared" si="223"/>
        <v>0</v>
      </c>
      <c r="J188" s="25">
        <f t="shared" si="223"/>
        <v>0</v>
      </c>
      <c r="K188" s="25">
        <f t="shared" si="223"/>
        <v>0</v>
      </c>
      <c r="L188" s="25">
        <f t="shared" si="180"/>
        <v>0</v>
      </c>
      <c r="M188" s="25">
        <f t="shared" si="223"/>
        <v>287007159412</v>
      </c>
      <c r="N188" s="64">
        <f t="shared" si="179"/>
        <v>3.4604685828227261E-2</v>
      </c>
      <c r="O188" s="25">
        <f t="shared" si="223"/>
        <v>0</v>
      </c>
      <c r="P188" s="25">
        <f t="shared" si="223"/>
        <v>287007159412</v>
      </c>
      <c r="Q188" s="25">
        <f t="shared" si="223"/>
        <v>0</v>
      </c>
      <c r="R188" s="25">
        <f t="shared" si="223"/>
        <v>287007159412</v>
      </c>
      <c r="S188" s="25">
        <f t="shared" si="223"/>
        <v>0</v>
      </c>
      <c r="T188" s="25">
        <f t="shared" si="223"/>
        <v>0</v>
      </c>
      <c r="U188" s="25">
        <f t="shared" si="223"/>
        <v>0</v>
      </c>
      <c r="V188" s="25">
        <f t="shared" ref="V188:X190" si="224">+V189</f>
        <v>287007159412</v>
      </c>
      <c r="W188" s="25">
        <f t="shared" si="224"/>
        <v>0</v>
      </c>
      <c r="X188" s="25">
        <f t="shared" si="224"/>
        <v>0</v>
      </c>
      <c r="Y188" s="34">
        <f t="shared" si="181"/>
        <v>1</v>
      </c>
      <c r="Z188" s="34">
        <f t="shared" si="182"/>
        <v>0</v>
      </c>
      <c r="AA188" s="34">
        <f t="shared" si="183"/>
        <v>0</v>
      </c>
      <c r="AB188" s="34">
        <f t="shared" si="215"/>
        <v>0</v>
      </c>
      <c r="AC188" s="154" t="s">
        <v>545</v>
      </c>
    </row>
    <row r="189" spans="1:29" ht="81" customHeight="1" x14ac:dyDescent="0.25">
      <c r="A189" s="29" t="s">
        <v>332</v>
      </c>
      <c r="B189" s="30" t="s">
        <v>38</v>
      </c>
      <c r="C189" s="30">
        <v>11</v>
      </c>
      <c r="D189" s="30" t="s">
        <v>39</v>
      </c>
      <c r="E189" s="31" t="s">
        <v>247</v>
      </c>
      <c r="F189" s="25">
        <f t="shared" si="223"/>
        <v>287007159412</v>
      </c>
      <c r="G189" s="25">
        <f t="shared" si="223"/>
        <v>0</v>
      </c>
      <c r="H189" s="25">
        <f t="shared" si="223"/>
        <v>0</v>
      </c>
      <c r="I189" s="25">
        <f t="shared" si="223"/>
        <v>0</v>
      </c>
      <c r="J189" s="25">
        <f t="shared" si="223"/>
        <v>0</v>
      </c>
      <c r="K189" s="25">
        <f t="shared" si="223"/>
        <v>0</v>
      </c>
      <c r="L189" s="25">
        <f t="shared" si="180"/>
        <v>0</v>
      </c>
      <c r="M189" s="25">
        <f t="shared" si="223"/>
        <v>287007159412</v>
      </c>
      <c r="N189" s="64">
        <f t="shared" si="179"/>
        <v>3.4604685828227261E-2</v>
      </c>
      <c r="O189" s="25">
        <f t="shared" si="223"/>
        <v>0</v>
      </c>
      <c r="P189" s="25">
        <f t="shared" si="223"/>
        <v>287007159412</v>
      </c>
      <c r="Q189" s="25">
        <f t="shared" si="223"/>
        <v>0</v>
      </c>
      <c r="R189" s="25">
        <f t="shared" si="223"/>
        <v>287007159412</v>
      </c>
      <c r="S189" s="25">
        <f t="shared" si="223"/>
        <v>0</v>
      </c>
      <c r="T189" s="25">
        <f t="shared" si="223"/>
        <v>0</v>
      </c>
      <c r="U189" s="25">
        <f t="shared" si="223"/>
        <v>0</v>
      </c>
      <c r="V189" s="25">
        <f t="shared" si="224"/>
        <v>287007159412</v>
      </c>
      <c r="W189" s="25">
        <f t="shared" si="224"/>
        <v>0</v>
      </c>
      <c r="X189" s="25">
        <f t="shared" si="224"/>
        <v>0</v>
      </c>
      <c r="Y189" s="34">
        <f t="shared" si="181"/>
        <v>1</v>
      </c>
      <c r="Z189" s="34">
        <f t="shared" si="182"/>
        <v>0</v>
      </c>
      <c r="AA189" s="34">
        <f t="shared" si="183"/>
        <v>0</v>
      </c>
      <c r="AB189" s="34">
        <f t="shared" si="215"/>
        <v>0</v>
      </c>
      <c r="AC189" s="154" t="s">
        <v>545</v>
      </c>
    </row>
    <row r="190" spans="1:29" ht="42" customHeight="1" x14ac:dyDescent="0.25">
      <c r="A190" s="29" t="s">
        <v>333</v>
      </c>
      <c r="B190" s="30" t="s">
        <v>38</v>
      </c>
      <c r="C190" s="30">
        <v>11</v>
      </c>
      <c r="D190" s="30" t="s">
        <v>39</v>
      </c>
      <c r="E190" s="31" t="s">
        <v>261</v>
      </c>
      <c r="F190" s="25">
        <f t="shared" si="223"/>
        <v>287007159412</v>
      </c>
      <c r="G190" s="25">
        <f t="shared" si="223"/>
        <v>0</v>
      </c>
      <c r="H190" s="25">
        <f t="shared" si="223"/>
        <v>0</v>
      </c>
      <c r="I190" s="25">
        <f t="shared" si="223"/>
        <v>0</v>
      </c>
      <c r="J190" s="25">
        <f t="shared" si="223"/>
        <v>0</v>
      </c>
      <c r="K190" s="25">
        <f t="shared" si="223"/>
        <v>0</v>
      </c>
      <c r="L190" s="25">
        <f t="shared" si="180"/>
        <v>0</v>
      </c>
      <c r="M190" s="25">
        <f t="shared" si="223"/>
        <v>287007159412</v>
      </c>
      <c r="N190" s="64">
        <f t="shared" si="179"/>
        <v>3.4604685828227261E-2</v>
      </c>
      <c r="O190" s="25">
        <f t="shared" si="223"/>
        <v>0</v>
      </c>
      <c r="P190" s="25">
        <f t="shared" si="223"/>
        <v>287007159412</v>
      </c>
      <c r="Q190" s="25">
        <f t="shared" si="223"/>
        <v>0</v>
      </c>
      <c r="R190" s="25">
        <f t="shared" si="223"/>
        <v>287007159412</v>
      </c>
      <c r="S190" s="25">
        <f t="shared" si="223"/>
        <v>0</v>
      </c>
      <c r="T190" s="25">
        <f t="shared" si="223"/>
        <v>0</v>
      </c>
      <c r="U190" s="25">
        <f t="shared" si="223"/>
        <v>0</v>
      </c>
      <c r="V190" s="25">
        <f t="shared" si="224"/>
        <v>287007159412</v>
      </c>
      <c r="W190" s="25">
        <f t="shared" si="224"/>
        <v>0</v>
      </c>
      <c r="X190" s="25">
        <f t="shared" si="224"/>
        <v>0</v>
      </c>
      <c r="Y190" s="34">
        <f t="shared" si="181"/>
        <v>1</v>
      </c>
      <c r="Z190" s="34">
        <f t="shared" si="182"/>
        <v>0</v>
      </c>
      <c r="AA190" s="34">
        <f t="shared" si="183"/>
        <v>0</v>
      </c>
      <c r="AB190" s="34">
        <f t="shared" si="215"/>
        <v>0</v>
      </c>
      <c r="AC190" s="154" t="s">
        <v>545</v>
      </c>
    </row>
    <row r="191" spans="1:29" ht="42" customHeight="1" x14ac:dyDescent="0.25">
      <c r="A191" s="36" t="s">
        <v>334</v>
      </c>
      <c r="B191" s="37" t="s">
        <v>38</v>
      </c>
      <c r="C191" s="37">
        <v>11</v>
      </c>
      <c r="D191" s="37" t="s">
        <v>39</v>
      </c>
      <c r="E191" s="38" t="s">
        <v>251</v>
      </c>
      <c r="F191" s="39">
        <v>287007159412</v>
      </c>
      <c r="G191" s="39">
        <v>0</v>
      </c>
      <c r="H191" s="39">
        <v>0</v>
      </c>
      <c r="I191" s="39">
        <v>0</v>
      </c>
      <c r="J191" s="39">
        <v>0</v>
      </c>
      <c r="K191" s="39">
        <v>0</v>
      </c>
      <c r="L191" s="39">
        <f t="shared" si="180"/>
        <v>0</v>
      </c>
      <c r="M191" s="40">
        <f t="shared" ref="M191" si="225">+F191+L191</f>
        <v>287007159412</v>
      </c>
      <c r="N191" s="72">
        <f t="shared" si="179"/>
        <v>3.4604685828227261E-2</v>
      </c>
      <c r="O191" s="39">
        <v>0</v>
      </c>
      <c r="P191" s="39">
        <v>287007159412</v>
      </c>
      <c r="Q191" s="39">
        <f>M191-P191</f>
        <v>0</v>
      </c>
      <c r="R191" s="39">
        <v>287007159412</v>
      </c>
      <c r="S191" s="39">
        <f>+M191-R191</f>
        <v>0</v>
      </c>
      <c r="T191" s="39">
        <f>P191-R191</f>
        <v>0</v>
      </c>
      <c r="U191" s="39">
        <v>0</v>
      </c>
      <c r="V191" s="39">
        <f>+R191-U191</f>
        <v>287007159412</v>
      </c>
      <c r="W191" s="39">
        <v>0</v>
      </c>
      <c r="X191" s="42">
        <f>+U191-W191</f>
        <v>0</v>
      </c>
      <c r="Y191" s="43">
        <f t="shared" si="181"/>
        <v>1</v>
      </c>
      <c r="Z191" s="43">
        <f t="shared" si="182"/>
        <v>0</v>
      </c>
      <c r="AA191" s="43">
        <f t="shared" si="183"/>
        <v>0</v>
      </c>
      <c r="AB191" s="43">
        <f t="shared" si="215"/>
        <v>0</v>
      </c>
      <c r="AC191" s="157" t="s">
        <v>545</v>
      </c>
    </row>
    <row r="192" spans="1:29" ht="78.75" customHeight="1" x14ac:dyDescent="0.25">
      <c r="A192" s="29" t="s">
        <v>335</v>
      </c>
      <c r="B192" s="30" t="s">
        <v>38</v>
      </c>
      <c r="C192" s="30">
        <v>11</v>
      </c>
      <c r="D192" s="30" t="s">
        <v>39</v>
      </c>
      <c r="E192" s="31" t="s">
        <v>336</v>
      </c>
      <c r="F192" s="25">
        <f t="shared" ref="F192:U194" si="226">+F193</f>
        <v>351661229344</v>
      </c>
      <c r="G192" s="25">
        <f t="shared" si="226"/>
        <v>0</v>
      </c>
      <c r="H192" s="25">
        <f t="shared" si="226"/>
        <v>0</v>
      </c>
      <c r="I192" s="25">
        <f t="shared" si="226"/>
        <v>0</v>
      </c>
      <c r="J192" s="25">
        <f t="shared" si="226"/>
        <v>0</v>
      </c>
      <c r="K192" s="25">
        <f t="shared" si="226"/>
        <v>0</v>
      </c>
      <c r="L192" s="25">
        <f t="shared" si="180"/>
        <v>0</v>
      </c>
      <c r="M192" s="25">
        <f t="shared" si="226"/>
        <v>351661229344</v>
      </c>
      <c r="N192" s="64">
        <f t="shared" si="179"/>
        <v>4.2400079441741241E-2</v>
      </c>
      <c r="O192" s="25">
        <f t="shared" si="226"/>
        <v>0</v>
      </c>
      <c r="P192" s="25">
        <f t="shared" si="226"/>
        <v>351661229344</v>
      </c>
      <c r="Q192" s="25">
        <f t="shared" si="226"/>
        <v>0</v>
      </c>
      <c r="R192" s="25">
        <f t="shared" si="226"/>
        <v>351661229344</v>
      </c>
      <c r="S192" s="25">
        <f t="shared" si="226"/>
        <v>0</v>
      </c>
      <c r="T192" s="25">
        <f t="shared" si="226"/>
        <v>0</v>
      </c>
      <c r="U192" s="25">
        <f t="shared" si="226"/>
        <v>0</v>
      </c>
      <c r="V192" s="25">
        <f t="shared" ref="V192:X194" si="227">+V193</f>
        <v>351661229344</v>
      </c>
      <c r="W192" s="25">
        <f t="shared" si="227"/>
        <v>0</v>
      </c>
      <c r="X192" s="25">
        <f t="shared" si="227"/>
        <v>0</v>
      </c>
      <c r="Y192" s="34">
        <f t="shared" si="181"/>
        <v>1</v>
      </c>
      <c r="Z192" s="34">
        <f t="shared" si="182"/>
        <v>0</v>
      </c>
      <c r="AA192" s="34">
        <f t="shared" si="183"/>
        <v>0</v>
      </c>
      <c r="AB192" s="34">
        <f t="shared" si="215"/>
        <v>0</v>
      </c>
      <c r="AC192" s="154" t="s">
        <v>545</v>
      </c>
    </row>
    <row r="193" spans="1:29" ht="78.75" customHeight="1" x14ac:dyDescent="0.25">
      <c r="A193" s="29" t="s">
        <v>337</v>
      </c>
      <c r="B193" s="30" t="s">
        <v>38</v>
      </c>
      <c r="C193" s="30">
        <v>11</v>
      </c>
      <c r="D193" s="30" t="s">
        <v>39</v>
      </c>
      <c r="E193" s="31" t="s">
        <v>247</v>
      </c>
      <c r="F193" s="25">
        <f t="shared" si="226"/>
        <v>351661229344</v>
      </c>
      <c r="G193" s="25">
        <f t="shared" si="226"/>
        <v>0</v>
      </c>
      <c r="H193" s="25">
        <f t="shared" si="226"/>
        <v>0</v>
      </c>
      <c r="I193" s="25">
        <f t="shared" si="226"/>
        <v>0</v>
      </c>
      <c r="J193" s="25">
        <f t="shared" si="226"/>
        <v>0</v>
      </c>
      <c r="K193" s="25">
        <f t="shared" si="226"/>
        <v>0</v>
      </c>
      <c r="L193" s="25">
        <f t="shared" si="180"/>
        <v>0</v>
      </c>
      <c r="M193" s="25">
        <f t="shared" si="226"/>
        <v>351661229344</v>
      </c>
      <c r="N193" s="64">
        <f t="shared" si="179"/>
        <v>4.2400079441741241E-2</v>
      </c>
      <c r="O193" s="25">
        <f t="shared" si="226"/>
        <v>0</v>
      </c>
      <c r="P193" s="25">
        <f t="shared" si="226"/>
        <v>351661229344</v>
      </c>
      <c r="Q193" s="25">
        <f t="shared" si="226"/>
        <v>0</v>
      </c>
      <c r="R193" s="25">
        <f t="shared" si="226"/>
        <v>351661229344</v>
      </c>
      <c r="S193" s="25">
        <f t="shared" si="226"/>
        <v>0</v>
      </c>
      <c r="T193" s="25">
        <f t="shared" si="226"/>
        <v>0</v>
      </c>
      <c r="U193" s="25">
        <f t="shared" si="226"/>
        <v>0</v>
      </c>
      <c r="V193" s="25">
        <f t="shared" si="227"/>
        <v>351661229344</v>
      </c>
      <c r="W193" s="25">
        <f t="shared" si="227"/>
        <v>0</v>
      </c>
      <c r="X193" s="25">
        <f t="shared" si="227"/>
        <v>0</v>
      </c>
      <c r="Y193" s="34">
        <f t="shared" si="181"/>
        <v>1</v>
      </c>
      <c r="Z193" s="34">
        <f t="shared" si="182"/>
        <v>0</v>
      </c>
      <c r="AA193" s="34">
        <f t="shared" si="183"/>
        <v>0</v>
      </c>
      <c r="AB193" s="34">
        <f t="shared" si="215"/>
        <v>0</v>
      </c>
      <c r="AC193" s="154" t="s">
        <v>545</v>
      </c>
    </row>
    <row r="194" spans="1:29" ht="42" customHeight="1" x14ac:dyDescent="0.25">
      <c r="A194" s="29" t="s">
        <v>338</v>
      </c>
      <c r="B194" s="30" t="s">
        <v>38</v>
      </c>
      <c r="C194" s="30">
        <v>11</v>
      </c>
      <c r="D194" s="30" t="s">
        <v>39</v>
      </c>
      <c r="E194" s="31" t="s">
        <v>261</v>
      </c>
      <c r="F194" s="25">
        <f t="shared" si="226"/>
        <v>351661229344</v>
      </c>
      <c r="G194" s="25">
        <f t="shared" si="226"/>
        <v>0</v>
      </c>
      <c r="H194" s="25">
        <f t="shared" si="226"/>
        <v>0</v>
      </c>
      <c r="I194" s="25">
        <f t="shared" si="226"/>
        <v>0</v>
      </c>
      <c r="J194" s="25">
        <f t="shared" si="226"/>
        <v>0</v>
      </c>
      <c r="K194" s="25">
        <f t="shared" si="226"/>
        <v>0</v>
      </c>
      <c r="L194" s="25">
        <f t="shared" si="180"/>
        <v>0</v>
      </c>
      <c r="M194" s="25">
        <f t="shared" si="226"/>
        <v>351661229344</v>
      </c>
      <c r="N194" s="64">
        <f t="shared" si="179"/>
        <v>4.2400079441741241E-2</v>
      </c>
      <c r="O194" s="25">
        <f t="shared" si="226"/>
        <v>0</v>
      </c>
      <c r="P194" s="25">
        <f t="shared" si="226"/>
        <v>351661229344</v>
      </c>
      <c r="Q194" s="25">
        <f t="shared" si="226"/>
        <v>0</v>
      </c>
      <c r="R194" s="25">
        <f t="shared" si="226"/>
        <v>351661229344</v>
      </c>
      <c r="S194" s="25">
        <f t="shared" si="226"/>
        <v>0</v>
      </c>
      <c r="T194" s="25">
        <f t="shared" si="226"/>
        <v>0</v>
      </c>
      <c r="U194" s="25">
        <f t="shared" si="226"/>
        <v>0</v>
      </c>
      <c r="V194" s="25">
        <f t="shared" si="227"/>
        <v>351661229344</v>
      </c>
      <c r="W194" s="25">
        <f t="shared" si="227"/>
        <v>0</v>
      </c>
      <c r="X194" s="25">
        <f t="shared" si="227"/>
        <v>0</v>
      </c>
      <c r="Y194" s="34">
        <f t="shared" si="181"/>
        <v>1</v>
      </c>
      <c r="Z194" s="34">
        <f t="shared" si="182"/>
        <v>0</v>
      </c>
      <c r="AA194" s="34">
        <f t="shared" si="183"/>
        <v>0</v>
      </c>
      <c r="AB194" s="34">
        <f t="shared" si="215"/>
        <v>0</v>
      </c>
      <c r="AC194" s="154" t="s">
        <v>545</v>
      </c>
    </row>
    <row r="195" spans="1:29" ht="42" customHeight="1" x14ac:dyDescent="0.25">
      <c r="A195" s="36" t="s">
        <v>339</v>
      </c>
      <c r="B195" s="37" t="s">
        <v>38</v>
      </c>
      <c r="C195" s="37">
        <v>11</v>
      </c>
      <c r="D195" s="37" t="s">
        <v>39</v>
      </c>
      <c r="E195" s="38" t="s">
        <v>251</v>
      </c>
      <c r="F195" s="39">
        <v>351661229344</v>
      </c>
      <c r="G195" s="39">
        <v>0</v>
      </c>
      <c r="H195" s="39">
        <v>0</v>
      </c>
      <c r="I195" s="39">
        <v>0</v>
      </c>
      <c r="J195" s="39">
        <v>0</v>
      </c>
      <c r="K195" s="39">
        <v>0</v>
      </c>
      <c r="L195" s="39">
        <f t="shared" si="180"/>
        <v>0</v>
      </c>
      <c r="M195" s="40">
        <f t="shared" ref="M195" si="228">+F195+L195</f>
        <v>351661229344</v>
      </c>
      <c r="N195" s="72">
        <f t="shared" si="179"/>
        <v>4.2400079441741241E-2</v>
      </c>
      <c r="O195" s="39">
        <v>0</v>
      </c>
      <c r="P195" s="39">
        <v>351661229344</v>
      </c>
      <c r="Q195" s="39">
        <f>M195-P195</f>
        <v>0</v>
      </c>
      <c r="R195" s="39">
        <v>351661229344</v>
      </c>
      <c r="S195" s="39">
        <f>+M195-R195</f>
        <v>0</v>
      </c>
      <c r="T195" s="39">
        <f>P195-R195</f>
        <v>0</v>
      </c>
      <c r="U195" s="39">
        <v>0</v>
      </c>
      <c r="V195" s="39">
        <f>+R195-U195</f>
        <v>351661229344</v>
      </c>
      <c r="W195" s="39">
        <v>0</v>
      </c>
      <c r="X195" s="42">
        <f>+U195-W195</f>
        <v>0</v>
      </c>
      <c r="Y195" s="43">
        <f t="shared" si="181"/>
        <v>1</v>
      </c>
      <c r="Z195" s="43">
        <f t="shared" si="182"/>
        <v>0</v>
      </c>
      <c r="AA195" s="43">
        <f t="shared" si="183"/>
        <v>0</v>
      </c>
      <c r="AB195" s="43">
        <f t="shared" si="215"/>
        <v>0</v>
      </c>
      <c r="AC195" s="157" t="s">
        <v>545</v>
      </c>
    </row>
    <row r="196" spans="1:29" ht="84" customHeight="1" x14ac:dyDescent="0.25">
      <c r="A196" s="29" t="s">
        <v>340</v>
      </c>
      <c r="B196" s="30" t="s">
        <v>38</v>
      </c>
      <c r="C196" s="30">
        <v>11</v>
      </c>
      <c r="D196" s="30" t="s">
        <v>39</v>
      </c>
      <c r="E196" s="31" t="s">
        <v>341</v>
      </c>
      <c r="F196" s="25">
        <f t="shared" ref="F196:U198" si="229">+F197</f>
        <v>188943883060</v>
      </c>
      <c r="G196" s="25">
        <f t="shared" si="229"/>
        <v>0</v>
      </c>
      <c r="H196" s="25">
        <f t="shared" si="229"/>
        <v>0</v>
      </c>
      <c r="I196" s="25">
        <f t="shared" si="229"/>
        <v>0</v>
      </c>
      <c r="J196" s="25">
        <f t="shared" si="229"/>
        <v>0</v>
      </c>
      <c r="K196" s="25">
        <f t="shared" si="229"/>
        <v>0</v>
      </c>
      <c r="L196" s="25">
        <f t="shared" si="180"/>
        <v>0</v>
      </c>
      <c r="M196" s="25">
        <f t="shared" si="229"/>
        <v>188943883060</v>
      </c>
      <c r="N196" s="64">
        <f t="shared" si="179"/>
        <v>2.2781117118652744E-2</v>
      </c>
      <c r="O196" s="25">
        <f t="shared" si="229"/>
        <v>0</v>
      </c>
      <c r="P196" s="25">
        <f t="shared" si="229"/>
        <v>188943883060</v>
      </c>
      <c r="Q196" s="25">
        <f t="shared" si="229"/>
        <v>0</v>
      </c>
      <c r="R196" s="25">
        <f t="shared" si="229"/>
        <v>188943883060</v>
      </c>
      <c r="S196" s="25">
        <f t="shared" si="229"/>
        <v>0</v>
      </c>
      <c r="T196" s="25">
        <f t="shared" si="229"/>
        <v>0</v>
      </c>
      <c r="U196" s="25">
        <f t="shared" si="229"/>
        <v>0</v>
      </c>
      <c r="V196" s="25">
        <f t="shared" ref="V196:X198" si="230">+V197</f>
        <v>188943883060</v>
      </c>
      <c r="W196" s="25">
        <f t="shared" si="230"/>
        <v>0</v>
      </c>
      <c r="X196" s="25">
        <f t="shared" si="230"/>
        <v>0</v>
      </c>
      <c r="Y196" s="34">
        <f t="shared" si="181"/>
        <v>1</v>
      </c>
      <c r="Z196" s="34">
        <f t="shared" si="182"/>
        <v>0</v>
      </c>
      <c r="AA196" s="34">
        <f t="shared" si="183"/>
        <v>0</v>
      </c>
      <c r="AB196" s="34">
        <f t="shared" si="215"/>
        <v>0</v>
      </c>
      <c r="AC196" s="154" t="s">
        <v>545</v>
      </c>
    </row>
    <row r="197" spans="1:29" ht="84" customHeight="1" x14ac:dyDescent="0.25">
      <c r="A197" s="29" t="s">
        <v>342</v>
      </c>
      <c r="B197" s="30" t="s">
        <v>38</v>
      </c>
      <c r="C197" s="30">
        <v>11</v>
      </c>
      <c r="D197" s="30" t="s">
        <v>39</v>
      </c>
      <c r="E197" s="31" t="s">
        <v>247</v>
      </c>
      <c r="F197" s="25">
        <f t="shared" si="229"/>
        <v>188943883060</v>
      </c>
      <c r="G197" s="25">
        <f t="shared" si="229"/>
        <v>0</v>
      </c>
      <c r="H197" s="25">
        <f t="shared" si="229"/>
        <v>0</v>
      </c>
      <c r="I197" s="25">
        <f t="shared" si="229"/>
        <v>0</v>
      </c>
      <c r="J197" s="25">
        <f t="shared" si="229"/>
        <v>0</v>
      </c>
      <c r="K197" s="25">
        <f t="shared" si="229"/>
        <v>0</v>
      </c>
      <c r="L197" s="25">
        <f t="shared" si="180"/>
        <v>0</v>
      </c>
      <c r="M197" s="25">
        <f t="shared" si="229"/>
        <v>188943883060</v>
      </c>
      <c r="N197" s="64">
        <f t="shared" si="179"/>
        <v>2.2781117118652744E-2</v>
      </c>
      <c r="O197" s="25">
        <f t="shared" si="229"/>
        <v>0</v>
      </c>
      <c r="P197" s="25">
        <f t="shared" si="229"/>
        <v>188943883060</v>
      </c>
      <c r="Q197" s="25">
        <f t="shared" si="229"/>
        <v>0</v>
      </c>
      <c r="R197" s="25">
        <f t="shared" si="229"/>
        <v>188943883060</v>
      </c>
      <c r="S197" s="25">
        <f t="shared" si="229"/>
        <v>0</v>
      </c>
      <c r="T197" s="25">
        <f t="shared" si="229"/>
        <v>0</v>
      </c>
      <c r="U197" s="25">
        <f t="shared" si="229"/>
        <v>0</v>
      </c>
      <c r="V197" s="25">
        <f t="shared" si="230"/>
        <v>188943883060</v>
      </c>
      <c r="W197" s="25">
        <f t="shared" si="230"/>
        <v>0</v>
      </c>
      <c r="X197" s="25">
        <f t="shared" si="230"/>
        <v>0</v>
      </c>
      <c r="Y197" s="34">
        <f t="shared" si="181"/>
        <v>1</v>
      </c>
      <c r="Z197" s="34">
        <f t="shared" si="182"/>
        <v>0</v>
      </c>
      <c r="AA197" s="34">
        <f t="shared" si="183"/>
        <v>0</v>
      </c>
      <c r="AB197" s="34">
        <f t="shared" si="215"/>
        <v>0</v>
      </c>
      <c r="AC197" s="154" t="s">
        <v>545</v>
      </c>
    </row>
    <row r="198" spans="1:29" ht="42" customHeight="1" x14ac:dyDescent="0.25">
      <c r="A198" s="29" t="s">
        <v>343</v>
      </c>
      <c r="B198" s="30" t="s">
        <v>38</v>
      </c>
      <c r="C198" s="30">
        <v>11</v>
      </c>
      <c r="D198" s="30" t="s">
        <v>39</v>
      </c>
      <c r="E198" s="31" t="s">
        <v>261</v>
      </c>
      <c r="F198" s="25">
        <f t="shared" si="229"/>
        <v>188943883060</v>
      </c>
      <c r="G198" s="25">
        <f t="shared" si="229"/>
        <v>0</v>
      </c>
      <c r="H198" s="25">
        <f t="shared" si="229"/>
        <v>0</v>
      </c>
      <c r="I198" s="25">
        <f t="shared" si="229"/>
        <v>0</v>
      </c>
      <c r="J198" s="25">
        <f t="shared" si="229"/>
        <v>0</v>
      </c>
      <c r="K198" s="25">
        <f t="shared" si="229"/>
        <v>0</v>
      </c>
      <c r="L198" s="25">
        <f t="shared" si="180"/>
        <v>0</v>
      </c>
      <c r="M198" s="25">
        <f t="shared" si="229"/>
        <v>188943883060</v>
      </c>
      <c r="N198" s="64">
        <f t="shared" si="179"/>
        <v>2.2781117118652744E-2</v>
      </c>
      <c r="O198" s="25">
        <f t="shared" si="229"/>
        <v>0</v>
      </c>
      <c r="P198" s="25">
        <f t="shared" si="229"/>
        <v>188943883060</v>
      </c>
      <c r="Q198" s="25">
        <f t="shared" si="229"/>
        <v>0</v>
      </c>
      <c r="R198" s="25">
        <f t="shared" si="229"/>
        <v>188943883060</v>
      </c>
      <c r="S198" s="25">
        <f t="shared" si="229"/>
        <v>0</v>
      </c>
      <c r="T198" s="25">
        <f t="shared" si="229"/>
        <v>0</v>
      </c>
      <c r="U198" s="25">
        <f t="shared" si="229"/>
        <v>0</v>
      </c>
      <c r="V198" s="25">
        <f t="shared" si="230"/>
        <v>188943883060</v>
      </c>
      <c r="W198" s="25">
        <f t="shared" si="230"/>
        <v>0</v>
      </c>
      <c r="X198" s="25">
        <f t="shared" si="230"/>
        <v>0</v>
      </c>
      <c r="Y198" s="34">
        <f t="shared" si="181"/>
        <v>1</v>
      </c>
      <c r="Z198" s="34">
        <f t="shared" si="182"/>
        <v>0</v>
      </c>
      <c r="AA198" s="34">
        <f t="shared" si="183"/>
        <v>0</v>
      </c>
      <c r="AB198" s="34">
        <f t="shared" si="215"/>
        <v>0</v>
      </c>
      <c r="AC198" s="154" t="s">
        <v>545</v>
      </c>
    </row>
    <row r="199" spans="1:29" ht="42" customHeight="1" x14ac:dyDescent="0.25">
      <c r="A199" s="36" t="s">
        <v>344</v>
      </c>
      <c r="B199" s="37" t="s">
        <v>38</v>
      </c>
      <c r="C199" s="37">
        <v>11</v>
      </c>
      <c r="D199" s="37" t="s">
        <v>39</v>
      </c>
      <c r="E199" s="38" t="s">
        <v>251</v>
      </c>
      <c r="F199" s="39">
        <v>188943883060</v>
      </c>
      <c r="G199" s="39">
        <v>0</v>
      </c>
      <c r="H199" s="39">
        <v>0</v>
      </c>
      <c r="I199" s="39">
        <v>0</v>
      </c>
      <c r="J199" s="39">
        <v>0</v>
      </c>
      <c r="K199" s="39">
        <v>0</v>
      </c>
      <c r="L199" s="39">
        <f t="shared" si="180"/>
        <v>0</v>
      </c>
      <c r="M199" s="40">
        <f t="shared" ref="M199" si="231">+F199+L199</f>
        <v>188943883060</v>
      </c>
      <c r="N199" s="72">
        <f t="shared" si="179"/>
        <v>2.2781117118652744E-2</v>
      </c>
      <c r="O199" s="39">
        <v>0</v>
      </c>
      <c r="P199" s="39">
        <v>188943883060</v>
      </c>
      <c r="Q199" s="39">
        <f>M199-P199</f>
        <v>0</v>
      </c>
      <c r="R199" s="39">
        <v>188943883060</v>
      </c>
      <c r="S199" s="39">
        <f>+M199-R199</f>
        <v>0</v>
      </c>
      <c r="T199" s="39">
        <f>P199-R199</f>
        <v>0</v>
      </c>
      <c r="U199" s="39">
        <v>0</v>
      </c>
      <c r="V199" s="39">
        <f>+R199-U199</f>
        <v>188943883060</v>
      </c>
      <c r="W199" s="39">
        <v>0</v>
      </c>
      <c r="X199" s="42">
        <f>+U199-W199</f>
        <v>0</v>
      </c>
      <c r="Y199" s="43">
        <f t="shared" si="181"/>
        <v>1</v>
      </c>
      <c r="Z199" s="43">
        <f t="shared" si="182"/>
        <v>0</v>
      </c>
      <c r="AA199" s="43">
        <f t="shared" si="183"/>
        <v>0</v>
      </c>
      <c r="AB199" s="43">
        <f t="shared" si="215"/>
        <v>0</v>
      </c>
      <c r="AC199" s="157" t="s">
        <v>545</v>
      </c>
    </row>
    <row r="200" spans="1:29" ht="69.75" customHeight="1" x14ac:dyDescent="0.25">
      <c r="A200" s="29" t="s">
        <v>345</v>
      </c>
      <c r="B200" s="30" t="s">
        <v>38</v>
      </c>
      <c r="C200" s="30">
        <v>11</v>
      </c>
      <c r="D200" s="30" t="s">
        <v>39</v>
      </c>
      <c r="E200" s="31" t="s">
        <v>346</v>
      </c>
      <c r="F200" s="25">
        <f t="shared" ref="F200:U202" si="232">+F201</f>
        <v>434911818167</v>
      </c>
      <c r="G200" s="25">
        <f t="shared" si="232"/>
        <v>0</v>
      </c>
      <c r="H200" s="25">
        <f t="shared" si="232"/>
        <v>0</v>
      </c>
      <c r="I200" s="25">
        <f t="shared" si="232"/>
        <v>0</v>
      </c>
      <c r="J200" s="25">
        <f t="shared" si="232"/>
        <v>0</v>
      </c>
      <c r="K200" s="25">
        <f t="shared" si="232"/>
        <v>0</v>
      </c>
      <c r="L200" s="25">
        <f t="shared" si="180"/>
        <v>0</v>
      </c>
      <c r="M200" s="25">
        <f t="shared" si="232"/>
        <v>434911818167</v>
      </c>
      <c r="N200" s="64">
        <f t="shared" si="179"/>
        <v>5.2437670410332225E-2</v>
      </c>
      <c r="O200" s="25">
        <f t="shared" si="232"/>
        <v>0</v>
      </c>
      <c r="P200" s="25">
        <f t="shared" si="232"/>
        <v>434911818167</v>
      </c>
      <c r="Q200" s="25">
        <f t="shared" si="232"/>
        <v>0</v>
      </c>
      <c r="R200" s="25">
        <f t="shared" si="232"/>
        <v>434911818167</v>
      </c>
      <c r="S200" s="25">
        <f t="shared" si="232"/>
        <v>0</v>
      </c>
      <c r="T200" s="25">
        <f t="shared" si="232"/>
        <v>0</v>
      </c>
      <c r="U200" s="25">
        <f t="shared" si="232"/>
        <v>0</v>
      </c>
      <c r="V200" s="25">
        <f t="shared" ref="V200:X202" si="233">+V201</f>
        <v>434911818167</v>
      </c>
      <c r="W200" s="25">
        <f t="shared" si="233"/>
        <v>0</v>
      </c>
      <c r="X200" s="25">
        <f t="shared" si="233"/>
        <v>0</v>
      </c>
      <c r="Y200" s="34">
        <f t="shared" si="181"/>
        <v>1</v>
      </c>
      <c r="Z200" s="34">
        <f t="shared" si="182"/>
        <v>0</v>
      </c>
      <c r="AA200" s="34">
        <f t="shared" si="183"/>
        <v>0</v>
      </c>
      <c r="AB200" s="34">
        <f t="shared" si="215"/>
        <v>0</v>
      </c>
      <c r="AC200" s="154" t="s">
        <v>545</v>
      </c>
    </row>
    <row r="201" spans="1:29" ht="81.75" customHeight="1" x14ac:dyDescent="0.25">
      <c r="A201" s="29" t="s">
        <v>347</v>
      </c>
      <c r="B201" s="30" t="s">
        <v>38</v>
      </c>
      <c r="C201" s="30">
        <v>11</v>
      </c>
      <c r="D201" s="30" t="s">
        <v>39</v>
      </c>
      <c r="E201" s="31" t="s">
        <v>247</v>
      </c>
      <c r="F201" s="25">
        <f t="shared" si="232"/>
        <v>434911818167</v>
      </c>
      <c r="G201" s="25">
        <f t="shared" si="232"/>
        <v>0</v>
      </c>
      <c r="H201" s="25">
        <f t="shared" si="232"/>
        <v>0</v>
      </c>
      <c r="I201" s="25">
        <f t="shared" si="232"/>
        <v>0</v>
      </c>
      <c r="J201" s="25">
        <f t="shared" si="232"/>
        <v>0</v>
      </c>
      <c r="K201" s="25">
        <f t="shared" si="232"/>
        <v>0</v>
      </c>
      <c r="L201" s="25">
        <f t="shared" si="180"/>
        <v>0</v>
      </c>
      <c r="M201" s="25">
        <f t="shared" si="232"/>
        <v>434911818167</v>
      </c>
      <c r="N201" s="64">
        <f t="shared" ref="N201:N231" si="234">M201/$M$322</f>
        <v>5.2437670410332225E-2</v>
      </c>
      <c r="O201" s="25">
        <f t="shared" si="232"/>
        <v>0</v>
      </c>
      <c r="P201" s="25">
        <f t="shared" si="232"/>
        <v>434911818167</v>
      </c>
      <c r="Q201" s="25">
        <f t="shared" si="232"/>
        <v>0</v>
      </c>
      <c r="R201" s="25">
        <f t="shared" si="232"/>
        <v>434911818167</v>
      </c>
      <c r="S201" s="25">
        <f t="shared" si="232"/>
        <v>0</v>
      </c>
      <c r="T201" s="25">
        <f t="shared" si="232"/>
        <v>0</v>
      </c>
      <c r="U201" s="25">
        <f t="shared" si="232"/>
        <v>0</v>
      </c>
      <c r="V201" s="25">
        <f t="shared" si="233"/>
        <v>434911818167</v>
      </c>
      <c r="W201" s="25">
        <f t="shared" si="233"/>
        <v>0</v>
      </c>
      <c r="X201" s="25">
        <f t="shared" si="233"/>
        <v>0</v>
      </c>
      <c r="Y201" s="34">
        <f t="shared" si="181"/>
        <v>1</v>
      </c>
      <c r="Z201" s="34">
        <f t="shared" si="182"/>
        <v>0</v>
      </c>
      <c r="AA201" s="34">
        <f t="shared" si="183"/>
        <v>0</v>
      </c>
      <c r="AB201" s="34">
        <f t="shared" si="215"/>
        <v>0</v>
      </c>
      <c r="AC201" s="154" t="s">
        <v>545</v>
      </c>
    </row>
    <row r="202" spans="1:29" ht="42" customHeight="1" x14ac:dyDescent="0.25">
      <c r="A202" s="29" t="s">
        <v>348</v>
      </c>
      <c r="B202" s="30" t="s">
        <v>38</v>
      </c>
      <c r="C202" s="30">
        <v>11</v>
      </c>
      <c r="D202" s="30" t="s">
        <v>39</v>
      </c>
      <c r="E202" s="31" t="s">
        <v>261</v>
      </c>
      <c r="F202" s="25">
        <f t="shared" si="232"/>
        <v>434911818167</v>
      </c>
      <c r="G202" s="25">
        <f t="shared" si="232"/>
        <v>0</v>
      </c>
      <c r="H202" s="25">
        <f t="shared" si="232"/>
        <v>0</v>
      </c>
      <c r="I202" s="25">
        <f t="shared" si="232"/>
        <v>0</v>
      </c>
      <c r="J202" s="25">
        <f t="shared" si="232"/>
        <v>0</v>
      </c>
      <c r="K202" s="25">
        <f t="shared" si="232"/>
        <v>0</v>
      </c>
      <c r="L202" s="25">
        <f t="shared" si="180"/>
        <v>0</v>
      </c>
      <c r="M202" s="25">
        <f t="shared" si="232"/>
        <v>434911818167</v>
      </c>
      <c r="N202" s="64">
        <f t="shared" si="234"/>
        <v>5.2437670410332225E-2</v>
      </c>
      <c r="O202" s="25">
        <f t="shared" si="232"/>
        <v>0</v>
      </c>
      <c r="P202" s="25">
        <f t="shared" si="232"/>
        <v>434911818167</v>
      </c>
      <c r="Q202" s="25">
        <f t="shared" si="232"/>
        <v>0</v>
      </c>
      <c r="R202" s="25">
        <f t="shared" si="232"/>
        <v>434911818167</v>
      </c>
      <c r="S202" s="25">
        <f t="shared" si="232"/>
        <v>0</v>
      </c>
      <c r="T202" s="25">
        <f t="shared" si="232"/>
        <v>0</v>
      </c>
      <c r="U202" s="25">
        <f t="shared" si="232"/>
        <v>0</v>
      </c>
      <c r="V202" s="25">
        <f t="shared" si="233"/>
        <v>434911818167</v>
      </c>
      <c r="W202" s="25">
        <f t="shared" si="233"/>
        <v>0</v>
      </c>
      <c r="X202" s="25">
        <f t="shared" si="233"/>
        <v>0</v>
      </c>
      <c r="Y202" s="34">
        <f t="shared" ref="Y202:Y265" si="235">+R202/M202</f>
        <v>1</v>
      </c>
      <c r="Z202" s="34">
        <f t="shared" ref="Z202:Z265" si="236">+U202/M202</f>
        <v>0</v>
      </c>
      <c r="AA202" s="34">
        <f t="shared" ref="AA202:AA265" si="237">+W202/M202</f>
        <v>0</v>
      </c>
      <c r="AB202" s="34">
        <f t="shared" si="215"/>
        <v>0</v>
      </c>
      <c r="AC202" s="154" t="s">
        <v>545</v>
      </c>
    </row>
    <row r="203" spans="1:29" ht="42" customHeight="1" x14ac:dyDescent="0.25">
      <c r="A203" s="36" t="s">
        <v>349</v>
      </c>
      <c r="B203" s="37" t="s">
        <v>38</v>
      </c>
      <c r="C203" s="37">
        <v>11</v>
      </c>
      <c r="D203" s="37" t="s">
        <v>39</v>
      </c>
      <c r="E203" s="38" t="s">
        <v>251</v>
      </c>
      <c r="F203" s="39">
        <v>434911818167</v>
      </c>
      <c r="G203" s="39">
        <v>0</v>
      </c>
      <c r="H203" s="39">
        <v>0</v>
      </c>
      <c r="I203" s="39">
        <v>0</v>
      </c>
      <c r="J203" s="39">
        <v>0</v>
      </c>
      <c r="K203" s="39">
        <v>0</v>
      </c>
      <c r="L203" s="39">
        <f t="shared" si="180"/>
        <v>0</v>
      </c>
      <c r="M203" s="40">
        <f t="shared" ref="M203" si="238">+F203+L203</f>
        <v>434911818167</v>
      </c>
      <c r="N203" s="72">
        <f t="shared" si="234"/>
        <v>5.2437670410332225E-2</v>
      </c>
      <c r="O203" s="39">
        <v>0</v>
      </c>
      <c r="P203" s="39">
        <v>434911818167</v>
      </c>
      <c r="Q203" s="39">
        <f>M203-P203</f>
        <v>0</v>
      </c>
      <c r="R203" s="39">
        <v>434911818167</v>
      </c>
      <c r="S203" s="39">
        <f>+M203-R203</f>
        <v>0</v>
      </c>
      <c r="T203" s="39">
        <f>P203-R203</f>
        <v>0</v>
      </c>
      <c r="U203" s="39">
        <v>0</v>
      </c>
      <c r="V203" s="39">
        <f>+R203-U203</f>
        <v>434911818167</v>
      </c>
      <c r="W203" s="39">
        <v>0</v>
      </c>
      <c r="X203" s="42">
        <f>+U203-W203</f>
        <v>0</v>
      </c>
      <c r="Y203" s="43">
        <f t="shared" si="235"/>
        <v>1</v>
      </c>
      <c r="Z203" s="43">
        <f t="shared" si="236"/>
        <v>0</v>
      </c>
      <c r="AA203" s="43">
        <f t="shared" si="237"/>
        <v>0</v>
      </c>
      <c r="AB203" s="43">
        <f t="shared" si="215"/>
        <v>0</v>
      </c>
      <c r="AC203" s="157" t="s">
        <v>545</v>
      </c>
    </row>
    <row r="204" spans="1:29" ht="91.5" customHeight="1" x14ac:dyDescent="0.25">
      <c r="A204" s="29" t="s">
        <v>350</v>
      </c>
      <c r="B204" s="30" t="s">
        <v>38</v>
      </c>
      <c r="C204" s="30">
        <v>11</v>
      </c>
      <c r="D204" s="30" t="s">
        <v>39</v>
      </c>
      <c r="E204" s="31" t="s">
        <v>351</v>
      </c>
      <c r="F204" s="25">
        <f t="shared" ref="F204:U206" si="239">+F205</f>
        <v>143479007403</v>
      </c>
      <c r="G204" s="25">
        <f t="shared" si="239"/>
        <v>0</v>
      </c>
      <c r="H204" s="25">
        <f t="shared" si="239"/>
        <v>0</v>
      </c>
      <c r="I204" s="25">
        <f t="shared" si="239"/>
        <v>0</v>
      </c>
      <c r="J204" s="25">
        <f t="shared" si="239"/>
        <v>0</v>
      </c>
      <c r="K204" s="25">
        <f t="shared" si="239"/>
        <v>0</v>
      </c>
      <c r="L204" s="25">
        <f t="shared" si="180"/>
        <v>0</v>
      </c>
      <c r="M204" s="25">
        <f t="shared" si="239"/>
        <v>143479007403</v>
      </c>
      <c r="N204" s="64">
        <f t="shared" si="234"/>
        <v>1.7299380211625186E-2</v>
      </c>
      <c r="O204" s="25">
        <f t="shared" si="239"/>
        <v>0</v>
      </c>
      <c r="P204" s="25">
        <f t="shared" si="239"/>
        <v>143479007403</v>
      </c>
      <c r="Q204" s="25">
        <f t="shared" si="239"/>
        <v>0</v>
      </c>
      <c r="R204" s="25">
        <f t="shared" si="239"/>
        <v>143479007403</v>
      </c>
      <c r="S204" s="25">
        <f t="shared" si="239"/>
        <v>0</v>
      </c>
      <c r="T204" s="25">
        <f t="shared" si="239"/>
        <v>0</v>
      </c>
      <c r="U204" s="25">
        <f t="shared" si="239"/>
        <v>0</v>
      </c>
      <c r="V204" s="25">
        <f t="shared" ref="V204:X206" si="240">+V205</f>
        <v>143479007403</v>
      </c>
      <c r="W204" s="25">
        <f t="shared" si="240"/>
        <v>0</v>
      </c>
      <c r="X204" s="25">
        <f t="shared" si="240"/>
        <v>0</v>
      </c>
      <c r="Y204" s="34">
        <f t="shared" si="235"/>
        <v>1</v>
      </c>
      <c r="Z204" s="34">
        <f t="shared" si="236"/>
        <v>0</v>
      </c>
      <c r="AA204" s="34">
        <f t="shared" si="237"/>
        <v>0</v>
      </c>
      <c r="AB204" s="34">
        <f t="shared" si="215"/>
        <v>0</v>
      </c>
      <c r="AC204" s="154" t="s">
        <v>545</v>
      </c>
    </row>
    <row r="205" spans="1:29" ht="72.75" customHeight="1" x14ac:dyDescent="0.25">
      <c r="A205" s="29" t="s">
        <v>352</v>
      </c>
      <c r="B205" s="30" t="s">
        <v>38</v>
      </c>
      <c r="C205" s="30">
        <v>11</v>
      </c>
      <c r="D205" s="30" t="s">
        <v>39</v>
      </c>
      <c r="E205" s="31" t="s">
        <v>247</v>
      </c>
      <c r="F205" s="25">
        <f t="shared" si="239"/>
        <v>143479007403</v>
      </c>
      <c r="G205" s="25">
        <f t="shared" si="239"/>
        <v>0</v>
      </c>
      <c r="H205" s="25">
        <f t="shared" si="239"/>
        <v>0</v>
      </c>
      <c r="I205" s="25">
        <f t="shared" si="239"/>
        <v>0</v>
      </c>
      <c r="J205" s="25">
        <f t="shared" si="239"/>
        <v>0</v>
      </c>
      <c r="K205" s="25">
        <f t="shared" si="239"/>
        <v>0</v>
      </c>
      <c r="L205" s="25">
        <f t="shared" si="180"/>
        <v>0</v>
      </c>
      <c r="M205" s="25">
        <f t="shared" si="239"/>
        <v>143479007403</v>
      </c>
      <c r="N205" s="64">
        <f t="shared" si="234"/>
        <v>1.7299380211625186E-2</v>
      </c>
      <c r="O205" s="25">
        <f t="shared" si="239"/>
        <v>0</v>
      </c>
      <c r="P205" s="25">
        <f t="shared" si="239"/>
        <v>143479007403</v>
      </c>
      <c r="Q205" s="25">
        <f t="shared" si="239"/>
        <v>0</v>
      </c>
      <c r="R205" s="25">
        <f t="shared" si="239"/>
        <v>143479007403</v>
      </c>
      <c r="S205" s="25">
        <f t="shared" si="239"/>
        <v>0</v>
      </c>
      <c r="T205" s="25">
        <f t="shared" si="239"/>
        <v>0</v>
      </c>
      <c r="U205" s="25">
        <f t="shared" si="239"/>
        <v>0</v>
      </c>
      <c r="V205" s="25">
        <f t="shared" si="240"/>
        <v>143479007403</v>
      </c>
      <c r="W205" s="25">
        <f t="shared" si="240"/>
        <v>0</v>
      </c>
      <c r="X205" s="25">
        <f t="shared" si="240"/>
        <v>0</v>
      </c>
      <c r="Y205" s="34">
        <f t="shared" si="235"/>
        <v>1</v>
      </c>
      <c r="Z205" s="34">
        <f t="shared" si="236"/>
        <v>0</v>
      </c>
      <c r="AA205" s="34">
        <f t="shared" si="237"/>
        <v>0</v>
      </c>
      <c r="AB205" s="34">
        <f t="shared" si="215"/>
        <v>0</v>
      </c>
      <c r="AC205" s="154" t="s">
        <v>545</v>
      </c>
    </row>
    <row r="206" spans="1:29" ht="42" customHeight="1" x14ac:dyDescent="0.25">
      <c r="A206" s="29" t="s">
        <v>353</v>
      </c>
      <c r="B206" s="30" t="s">
        <v>38</v>
      </c>
      <c r="C206" s="30">
        <v>11</v>
      </c>
      <c r="D206" s="30" t="s">
        <v>39</v>
      </c>
      <c r="E206" s="31" t="s">
        <v>261</v>
      </c>
      <c r="F206" s="25">
        <f t="shared" si="239"/>
        <v>143479007403</v>
      </c>
      <c r="G206" s="25">
        <f t="shared" si="239"/>
        <v>0</v>
      </c>
      <c r="H206" s="25">
        <f t="shared" si="239"/>
        <v>0</v>
      </c>
      <c r="I206" s="25">
        <f t="shared" si="239"/>
        <v>0</v>
      </c>
      <c r="J206" s="25">
        <f t="shared" si="239"/>
        <v>0</v>
      </c>
      <c r="K206" s="25">
        <f t="shared" si="239"/>
        <v>0</v>
      </c>
      <c r="L206" s="25">
        <f t="shared" ref="L206:L269" si="241">+G206-H206-I206+J206-K206</f>
        <v>0</v>
      </c>
      <c r="M206" s="25">
        <f t="shared" si="239"/>
        <v>143479007403</v>
      </c>
      <c r="N206" s="64">
        <f t="shared" si="234"/>
        <v>1.7299380211625186E-2</v>
      </c>
      <c r="O206" s="25">
        <f t="shared" si="239"/>
        <v>0</v>
      </c>
      <c r="P206" s="25">
        <f t="shared" si="239"/>
        <v>143479007403</v>
      </c>
      <c r="Q206" s="25">
        <f t="shared" si="239"/>
        <v>0</v>
      </c>
      <c r="R206" s="25">
        <f t="shared" si="239"/>
        <v>143479007403</v>
      </c>
      <c r="S206" s="25">
        <f t="shared" si="239"/>
        <v>0</v>
      </c>
      <c r="T206" s="25">
        <f t="shared" si="239"/>
        <v>0</v>
      </c>
      <c r="U206" s="25">
        <f t="shared" si="239"/>
        <v>0</v>
      </c>
      <c r="V206" s="25">
        <f t="shared" si="240"/>
        <v>143479007403</v>
      </c>
      <c r="W206" s="25">
        <f t="shared" si="240"/>
        <v>0</v>
      </c>
      <c r="X206" s="25">
        <f t="shared" si="240"/>
        <v>0</v>
      </c>
      <c r="Y206" s="34">
        <f t="shared" si="235"/>
        <v>1</v>
      </c>
      <c r="Z206" s="34">
        <f t="shared" si="236"/>
        <v>0</v>
      </c>
      <c r="AA206" s="34">
        <f t="shared" si="237"/>
        <v>0</v>
      </c>
      <c r="AB206" s="34">
        <f t="shared" si="215"/>
        <v>0</v>
      </c>
      <c r="AC206" s="154" t="s">
        <v>545</v>
      </c>
    </row>
    <row r="207" spans="1:29" ht="42" customHeight="1" x14ac:dyDescent="0.25">
      <c r="A207" s="36" t="s">
        <v>354</v>
      </c>
      <c r="B207" s="37" t="s">
        <v>38</v>
      </c>
      <c r="C207" s="37">
        <v>11</v>
      </c>
      <c r="D207" s="37" t="s">
        <v>39</v>
      </c>
      <c r="E207" s="38" t="s">
        <v>251</v>
      </c>
      <c r="F207" s="39">
        <v>143479007403</v>
      </c>
      <c r="G207" s="39">
        <v>0</v>
      </c>
      <c r="H207" s="39">
        <v>0</v>
      </c>
      <c r="I207" s="39">
        <v>0</v>
      </c>
      <c r="J207" s="39">
        <v>0</v>
      </c>
      <c r="K207" s="39">
        <v>0</v>
      </c>
      <c r="L207" s="39">
        <f t="shared" si="241"/>
        <v>0</v>
      </c>
      <c r="M207" s="40">
        <f t="shared" ref="M207" si="242">+F207+L207</f>
        <v>143479007403</v>
      </c>
      <c r="N207" s="72">
        <f t="shared" si="234"/>
        <v>1.7299380211625186E-2</v>
      </c>
      <c r="O207" s="39">
        <v>0</v>
      </c>
      <c r="P207" s="39">
        <v>143479007403</v>
      </c>
      <c r="Q207" s="39">
        <f>M207-P207</f>
        <v>0</v>
      </c>
      <c r="R207" s="39">
        <v>143479007403</v>
      </c>
      <c r="S207" s="39">
        <f>+M207-R207</f>
        <v>0</v>
      </c>
      <c r="T207" s="39">
        <f>P207-R207</f>
        <v>0</v>
      </c>
      <c r="U207" s="39">
        <v>0</v>
      </c>
      <c r="V207" s="39">
        <f>+R207-U207</f>
        <v>143479007403</v>
      </c>
      <c r="W207" s="39">
        <v>0</v>
      </c>
      <c r="X207" s="42">
        <f>+U207-W207</f>
        <v>0</v>
      </c>
      <c r="Y207" s="43">
        <f t="shared" si="235"/>
        <v>1</v>
      </c>
      <c r="Z207" s="43">
        <f t="shared" si="236"/>
        <v>0</v>
      </c>
      <c r="AA207" s="43">
        <f t="shared" si="237"/>
        <v>0</v>
      </c>
      <c r="AB207" s="43">
        <f t="shared" si="215"/>
        <v>0</v>
      </c>
      <c r="AC207" s="157" t="s">
        <v>545</v>
      </c>
    </row>
    <row r="208" spans="1:29" ht="94.5" customHeight="1" x14ac:dyDescent="0.25">
      <c r="A208" s="29" t="s">
        <v>355</v>
      </c>
      <c r="B208" s="30" t="s">
        <v>38</v>
      </c>
      <c r="C208" s="30">
        <v>11</v>
      </c>
      <c r="D208" s="30" t="s">
        <v>39</v>
      </c>
      <c r="E208" s="31" t="s">
        <v>356</v>
      </c>
      <c r="F208" s="25">
        <f t="shared" ref="F208:U210" si="243">+F209</f>
        <v>432330328516</v>
      </c>
      <c r="G208" s="25">
        <f t="shared" si="243"/>
        <v>0</v>
      </c>
      <c r="H208" s="25">
        <f t="shared" si="243"/>
        <v>0</v>
      </c>
      <c r="I208" s="25">
        <f t="shared" si="243"/>
        <v>0</v>
      </c>
      <c r="J208" s="25">
        <f t="shared" si="243"/>
        <v>0</v>
      </c>
      <c r="K208" s="25">
        <f t="shared" si="243"/>
        <v>0</v>
      </c>
      <c r="L208" s="25">
        <f t="shared" si="241"/>
        <v>0</v>
      </c>
      <c r="M208" s="25">
        <f t="shared" si="243"/>
        <v>432330328516</v>
      </c>
      <c r="N208" s="64">
        <f t="shared" si="234"/>
        <v>5.2126418110826203E-2</v>
      </c>
      <c r="O208" s="25">
        <f t="shared" si="243"/>
        <v>0</v>
      </c>
      <c r="P208" s="25">
        <f t="shared" si="243"/>
        <v>432330328516</v>
      </c>
      <c r="Q208" s="25">
        <f t="shared" si="243"/>
        <v>0</v>
      </c>
      <c r="R208" s="25">
        <f t="shared" si="243"/>
        <v>432330328516</v>
      </c>
      <c r="S208" s="25">
        <f t="shared" si="243"/>
        <v>0</v>
      </c>
      <c r="T208" s="25">
        <f t="shared" si="243"/>
        <v>0</v>
      </c>
      <c r="U208" s="25">
        <f t="shared" si="243"/>
        <v>0</v>
      </c>
      <c r="V208" s="25">
        <f t="shared" ref="V208:X210" si="244">+V209</f>
        <v>432330328516</v>
      </c>
      <c r="W208" s="25">
        <f t="shared" si="244"/>
        <v>0</v>
      </c>
      <c r="X208" s="25">
        <f t="shared" si="244"/>
        <v>0</v>
      </c>
      <c r="Y208" s="34">
        <f t="shared" si="235"/>
        <v>1</v>
      </c>
      <c r="Z208" s="34">
        <f t="shared" si="236"/>
        <v>0</v>
      </c>
      <c r="AA208" s="34">
        <f t="shared" si="237"/>
        <v>0</v>
      </c>
      <c r="AB208" s="34">
        <f t="shared" si="215"/>
        <v>0</v>
      </c>
      <c r="AC208" s="154" t="s">
        <v>545</v>
      </c>
    </row>
    <row r="209" spans="1:29" ht="78" customHeight="1" x14ac:dyDescent="0.25">
      <c r="A209" s="29" t="s">
        <v>357</v>
      </c>
      <c r="B209" s="30" t="s">
        <v>38</v>
      </c>
      <c r="C209" s="30">
        <v>11</v>
      </c>
      <c r="D209" s="30" t="s">
        <v>39</v>
      </c>
      <c r="E209" s="31" t="s">
        <v>247</v>
      </c>
      <c r="F209" s="25">
        <f t="shared" si="243"/>
        <v>432330328516</v>
      </c>
      <c r="G209" s="25">
        <f t="shared" si="243"/>
        <v>0</v>
      </c>
      <c r="H209" s="25">
        <f t="shared" si="243"/>
        <v>0</v>
      </c>
      <c r="I209" s="25">
        <f t="shared" si="243"/>
        <v>0</v>
      </c>
      <c r="J209" s="25">
        <f t="shared" si="243"/>
        <v>0</v>
      </c>
      <c r="K209" s="25">
        <f t="shared" si="243"/>
        <v>0</v>
      </c>
      <c r="L209" s="25">
        <f t="shared" si="241"/>
        <v>0</v>
      </c>
      <c r="M209" s="25">
        <f t="shared" si="243"/>
        <v>432330328516</v>
      </c>
      <c r="N209" s="64">
        <f t="shared" si="234"/>
        <v>5.2126418110826203E-2</v>
      </c>
      <c r="O209" s="25">
        <f t="shared" si="243"/>
        <v>0</v>
      </c>
      <c r="P209" s="25">
        <f t="shared" si="243"/>
        <v>432330328516</v>
      </c>
      <c r="Q209" s="25">
        <f t="shared" si="243"/>
        <v>0</v>
      </c>
      <c r="R209" s="25">
        <f t="shared" si="243"/>
        <v>432330328516</v>
      </c>
      <c r="S209" s="25">
        <f t="shared" si="243"/>
        <v>0</v>
      </c>
      <c r="T209" s="25">
        <f t="shared" si="243"/>
        <v>0</v>
      </c>
      <c r="U209" s="25">
        <f t="shared" si="243"/>
        <v>0</v>
      </c>
      <c r="V209" s="25">
        <f t="shared" si="244"/>
        <v>432330328516</v>
      </c>
      <c r="W209" s="25">
        <f t="shared" si="244"/>
        <v>0</v>
      </c>
      <c r="X209" s="25">
        <f t="shared" si="244"/>
        <v>0</v>
      </c>
      <c r="Y209" s="34">
        <f t="shared" si="235"/>
        <v>1</v>
      </c>
      <c r="Z209" s="34">
        <f t="shared" si="236"/>
        <v>0</v>
      </c>
      <c r="AA209" s="34">
        <f t="shared" si="237"/>
        <v>0</v>
      </c>
      <c r="AB209" s="34">
        <f t="shared" si="215"/>
        <v>0</v>
      </c>
      <c r="AC209" s="154" t="s">
        <v>545</v>
      </c>
    </row>
    <row r="210" spans="1:29" ht="42" customHeight="1" x14ac:dyDescent="0.25">
      <c r="A210" s="29" t="s">
        <v>358</v>
      </c>
      <c r="B210" s="30" t="s">
        <v>38</v>
      </c>
      <c r="C210" s="30">
        <v>11</v>
      </c>
      <c r="D210" s="30" t="s">
        <v>39</v>
      </c>
      <c r="E210" s="31" t="s">
        <v>261</v>
      </c>
      <c r="F210" s="25">
        <f t="shared" si="243"/>
        <v>432330328516</v>
      </c>
      <c r="G210" s="25">
        <f t="shared" si="243"/>
        <v>0</v>
      </c>
      <c r="H210" s="25">
        <f t="shared" si="243"/>
        <v>0</v>
      </c>
      <c r="I210" s="25">
        <f t="shared" si="243"/>
        <v>0</v>
      </c>
      <c r="J210" s="25">
        <f t="shared" si="243"/>
        <v>0</v>
      </c>
      <c r="K210" s="25">
        <f t="shared" si="243"/>
        <v>0</v>
      </c>
      <c r="L210" s="25">
        <f t="shared" si="241"/>
        <v>0</v>
      </c>
      <c r="M210" s="25">
        <f t="shared" si="243"/>
        <v>432330328516</v>
      </c>
      <c r="N210" s="64">
        <f t="shared" si="234"/>
        <v>5.2126418110826203E-2</v>
      </c>
      <c r="O210" s="25">
        <f t="shared" si="243"/>
        <v>0</v>
      </c>
      <c r="P210" s="25">
        <f t="shared" si="243"/>
        <v>432330328516</v>
      </c>
      <c r="Q210" s="25">
        <f t="shared" si="243"/>
        <v>0</v>
      </c>
      <c r="R210" s="25">
        <f t="shared" si="243"/>
        <v>432330328516</v>
      </c>
      <c r="S210" s="25">
        <f t="shared" si="243"/>
        <v>0</v>
      </c>
      <c r="T210" s="25">
        <f t="shared" si="243"/>
        <v>0</v>
      </c>
      <c r="U210" s="25">
        <f t="shared" si="243"/>
        <v>0</v>
      </c>
      <c r="V210" s="25">
        <f t="shared" si="244"/>
        <v>432330328516</v>
      </c>
      <c r="W210" s="25">
        <f t="shared" si="244"/>
        <v>0</v>
      </c>
      <c r="X210" s="25">
        <f t="shared" si="244"/>
        <v>0</v>
      </c>
      <c r="Y210" s="34">
        <f t="shared" si="235"/>
        <v>1</v>
      </c>
      <c r="Z210" s="34">
        <f t="shared" si="236"/>
        <v>0</v>
      </c>
      <c r="AA210" s="34">
        <f t="shared" si="237"/>
        <v>0</v>
      </c>
      <c r="AB210" s="34">
        <f t="shared" si="215"/>
        <v>0</v>
      </c>
      <c r="AC210" s="154" t="s">
        <v>545</v>
      </c>
    </row>
    <row r="211" spans="1:29" ht="42" customHeight="1" x14ac:dyDescent="0.25">
      <c r="A211" s="36" t="s">
        <v>359</v>
      </c>
      <c r="B211" s="37" t="s">
        <v>38</v>
      </c>
      <c r="C211" s="37">
        <v>11</v>
      </c>
      <c r="D211" s="37" t="s">
        <v>39</v>
      </c>
      <c r="E211" s="38" t="s">
        <v>251</v>
      </c>
      <c r="F211" s="39">
        <v>432330328516</v>
      </c>
      <c r="G211" s="39">
        <v>0</v>
      </c>
      <c r="H211" s="39">
        <v>0</v>
      </c>
      <c r="I211" s="39">
        <v>0</v>
      </c>
      <c r="J211" s="39">
        <v>0</v>
      </c>
      <c r="K211" s="39">
        <v>0</v>
      </c>
      <c r="L211" s="39">
        <f t="shared" si="241"/>
        <v>0</v>
      </c>
      <c r="M211" s="40">
        <f t="shared" ref="M211" si="245">+F211+L211</f>
        <v>432330328516</v>
      </c>
      <c r="N211" s="72">
        <f t="shared" si="234"/>
        <v>5.2126418110826203E-2</v>
      </c>
      <c r="O211" s="39">
        <v>0</v>
      </c>
      <c r="P211" s="39">
        <v>432330328516</v>
      </c>
      <c r="Q211" s="39">
        <f>M211-P211</f>
        <v>0</v>
      </c>
      <c r="R211" s="39">
        <v>432330328516</v>
      </c>
      <c r="S211" s="39">
        <f>+M211-R211</f>
        <v>0</v>
      </c>
      <c r="T211" s="39">
        <f>P211-R211</f>
        <v>0</v>
      </c>
      <c r="U211" s="39">
        <v>0</v>
      </c>
      <c r="V211" s="39">
        <f>+R211-U211</f>
        <v>432330328516</v>
      </c>
      <c r="W211" s="39">
        <v>0</v>
      </c>
      <c r="X211" s="42">
        <f>+U211-W211</f>
        <v>0</v>
      </c>
      <c r="Y211" s="43">
        <f t="shared" si="235"/>
        <v>1</v>
      </c>
      <c r="Z211" s="43">
        <f t="shared" si="236"/>
        <v>0</v>
      </c>
      <c r="AA211" s="43">
        <f t="shared" si="237"/>
        <v>0</v>
      </c>
      <c r="AB211" s="43">
        <f t="shared" si="215"/>
        <v>0</v>
      </c>
      <c r="AC211" s="157" t="s">
        <v>545</v>
      </c>
    </row>
    <row r="212" spans="1:29" ht="75.75" customHeight="1" x14ac:dyDescent="0.25">
      <c r="A212" s="29" t="s">
        <v>360</v>
      </c>
      <c r="B212" s="30" t="s">
        <v>38</v>
      </c>
      <c r="C212" s="30">
        <v>11</v>
      </c>
      <c r="D212" s="30" t="s">
        <v>39</v>
      </c>
      <c r="E212" s="31" t="s">
        <v>361</v>
      </c>
      <c r="F212" s="25">
        <f t="shared" ref="F212:U214" si="246">+F213</f>
        <v>71711487704</v>
      </c>
      <c r="G212" s="25">
        <f t="shared" si="246"/>
        <v>0</v>
      </c>
      <c r="H212" s="25">
        <f t="shared" si="246"/>
        <v>0</v>
      </c>
      <c r="I212" s="25">
        <f t="shared" si="246"/>
        <v>0</v>
      </c>
      <c r="J212" s="25">
        <f t="shared" si="246"/>
        <v>0</v>
      </c>
      <c r="K212" s="25">
        <f t="shared" si="246"/>
        <v>0</v>
      </c>
      <c r="L212" s="25">
        <f t="shared" si="241"/>
        <v>0</v>
      </c>
      <c r="M212" s="25">
        <f t="shared" si="246"/>
        <v>71711487704</v>
      </c>
      <c r="N212" s="64">
        <f t="shared" si="234"/>
        <v>8.6463121942871868E-3</v>
      </c>
      <c r="O212" s="25">
        <f t="shared" si="246"/>
        <v>0</v>
      </c>
      <c r="P212" s="25">
        <f t="shared" si="246"/>
        <v>71711487704</v>
      </c>
      <c r="Q212" s="25">
        <f t="shared" si="246"/>
        <v>0</v>
      </c>
      <c r="R212" s="25">
        <f t="shared" si="246"/>
        <v>71711487704</v>
      </c>
      <c r="S212" s="25">
        <f t="shared" si="246"/>
        <v>0</v>
      </c>
      <c r="T212" s="25">
        <f t="shared" si="246"/>
        <v>0</v>
      </c>
      <c r="U212" s="25">
        <f t="shared" si="246"/>
        <v>8000000000</v>
      </c>
      <c r="V212" s="25">
        <f t="shared" ref="V212:X214" si="247">+V213</f>
        <v>63711487704</v>
      </c>
      <c r="W212" s="25">
        <f t="shared" si="247"/>
        <v>8000000000</v>
      </c>
      <c r="X212" s="25">
        <f t="shared" si="247"/>
        <v>0</v>
      </c>
      <c r="Y212" s="34">
        <f t="shared" si="235"/>
        <v>1</v>
      </c>
      <c r="Z212" s="34">
        <f t="shared" si="236"/>
        <v>0.11155813742173651</v>
      </c>
      <c r="AA212" s="34">
        <f t="shared" si="237"/>
        <v>0.11155813742173651</v>
      </c>
      <c r="AB212" s="34">
        <f t="shared" si="215"/>
        <v>0.11155813742173651</v>
      </c>
      <c r="AC212" s="154">
        <f t="shared" ref="AC212:AC255" si="248">+W212/U212</f>
        <v>1</v>
      </c>
    </row>
    <row r="213" spans="1:29" ht="75" customHeight="1" x14ac:dyDescent="0.25">
      <c r="A213" s="29" t="s">
        <v>362</v>
      </c>
      <c r="B213" s="30" t="s">
        <v>38</v>
      </c>
      <c r="C213" s="30">
        <v>11</v>
      </c>
      <c r="D213" s="30" t="s">
        <v>39</v>
      </c>
      <c r="E213" s="31" t="s">
        <v>247</v>
      </c>
      <c r="F213" s="25">
        <f t="shared" si="246"/>
        <v>71711487704</v>
      </c>
      <c r="G213" s="25">
        <f t="shared" si="246"/>
        <v>0</v>
      </c>
      <c r="H213" s="25">
        <f t="shared" si="246"/>
        <v>0</v>
      </c>
      <c r="I213" s="25">
        <f t="shared" si="246"/>
        <v>0</v>
      </c>
      <c r="J213" s="25">
        <f t="shared" si="246"/>
        <v>0</v>
      </c>
      <c r="K213" s="25">
        <f t="shared" si="246"/>
        <v>0</v>
      </c>
      <c r="L213" s="25">
        <f t="shared" si="241"/>
        <v>0</v>
      </c>
      <c r="M213" s="25">
        <f t="shared" si="246"/>
        <v>71711487704</v>
      </c>
      <c r="N213" s="64">
        <f t="shared" si="234"/>
        <v>8.6463121942871868E-3</v>
      </c>
      <c r="O213" s="25">
        <f t="shared" si="246"/>
        <v>0</v>
      </c>
      <c r="P213" s="25">
        <f t="shared" si="246"/>
        <v>71711487704</v>
      </c>
      <c r="Q213" s="25">
        <f t="shared" si="246"/>
        <v>0</v>
      </c>
      <c r="R213" s="25">
        <f t="shared" si="246"/>
        <v>71711487704</v>
      </c>
      <c r="S213" s="25">
        <f t="shared" si="246"/>
        <v>0</v>
      </c>
      <c r="T213" s="25">
        <f t="shared" si="246"/>
        <v>0</v>
      </c>
      <c r="U213" s="25">
        <f t="shared" si="246"/>
        <v>8000000000</v>
      </c>
      <c r="V213" s="25">
        <f t="shared" si="247"/>
        <v>63711487704</v>
      </c>
      <c r="W213" s="25">
        <f t="shared" si="247"/>
        <v>8000000000</v>
      </c>
      <c r="X213" s="25">
        <f t="shared" si="247"/>
        <v>0</v>
      </c>
      <c r="Y213" s="34">
        <f t="shared" si="235"/>
        <v>1</v>
      </c>
      <c r="Z213" s="34">
        <f t="shared" si="236"/>
        <v>0.11155813742173651</v>
      </c>
      <c r="AA213" s="34">
        <f t="shared" si="237"/>
        <v>0.11155813742173651</v>
      </c>
      <c r="AB213" s="34">
        <f t="shared" si="215"/>
        <v>0.11155813742173651</v>
      </c>
      <c r="AC213" s="154">
        <f t="shared" si="248"/>
        <v>1</v>
      </c>
    </row>
    <row r="214" spans="1:29" ht="42" customHeight="1" x14ac:dyDescent="0.25">
      <c r="A214" s="29" t="s">
        <v>363</v>
      </c>
      <c r="B214" s="30" t="s">
        <v>38</v>
      </c>
      <c r="C214" s="30">
        <v>11</v>
      </c>
      <c r="D214" s="30" t="s">
        <v>39</v>
      </c>
      <c r="E214" s="31" t="s">
        <v>261</v>
      </c>
      <c r="F214" s="25">
        <f t="shared" si="246"/>
        <v>71711487704</v>
      </c>
      <c r="G214" s="25">
        <f t="shared" si="246"/>
        <v>0</v>
      </c>
      <c r="H214" s="25">
        <f t="shared" si="246"/>
        <v>0</v>
      </c>
      <c r="I214" s="25">
        <f t="shared" si="246"/>
        <v>0</v>
      </c>
      <c r="J214" s="25">
        <f t="shared" si="246"/>
        <v>0</v>
      </c>
      <c r="K214" s="25">
        <f t="shared" si="246"/>
        <v>0</v>
      </c>
      <c r="L214" s="25">
        <f t="shared" si="241"/>
        <v>0</v>
      </c>
      <c r="M214" s="25">
        <f t="shared" si="246"/>
        <v>71711487704</v>
      </c>
      <c r="N214" s="64">
        <f t="shared" si="234"/>
        <v>8.6463121942871868E-3</v>
      </c>
      <c r="O214" s="25">
        <f t="shared" si="246"/>
        <v>0</v>
      </c>
      <c r="P214" s="25">
        <f t="shared" si="246"/>
        <v>71711487704</v>
      </c>
      <c r="Q214" s="25">
        <f t="shared" si="246"/>
        <v>0</v>
      </c>
      <c r="R214" s="25">
        <f t="shared" si="246"/>
        <v>71711487704</v>
      </c>
      <c r="S214" s="25">
        <f t="shared" si="246"/>
        <v>0</v>
      </c>
      <c r="T214" s="25">
        <f t="shared" si="246"/>
        <v>0</v>
      </c>
      <c r="U214" s="25">
        <f t="shared" si="246"/>
        <v>8000000000</v>
      </c>
      <c r="V214" s="25">
        <f t="shared" si="247"/>
        <v>63711487704</v>
      </c>
      <c r="W214" s="25">
        <f t="shared" si="247"/>
        <v>8000000000</v>
      </c>
      <c r="X214" s="25">
        <f t="shared" si="247"/>
        <v>0</v>
      </c>
      <c r="Y214" s="34">
        <f t="shared" si="235"/>
        <v>1</v>
      </c>
      <c r="Z214" s="34">
        <f t="shared" si="236"/>
        <v>0.11155813742173651</v>
      </c>
      <c r="AA214" s="34">
        <f t="shared" si="237"/>
        <v>0.11155813742173651</v>
      </c>
      <c r="AB214" s="34">
        <f t="shared" si="215"/>
        <v>0.11155813742173651</v>
      </c>
      <c r="AC214" s="154">
        <f t="shared" si="248"/>
        <v>1</v>
      </c>
    </row>
    <row r="215" spans="1:29" ht="42" customHeight="1" x14ac:dyDescent="0.25">
      <c r="A215" s="36" t="s">
        <v>364</v>
      </c>
      <c r="B215" s="37" t="s">
        <v>38</v>
      </c>
      <c r="C215" s="37">
        <v>11</v>
      </c>
      <c r="D215" s="37" t="s">
        <v>39</v>
      </c>
      <c r="E215" s="38" t="s">
        <v>251</v>
      </c>
      <c r="F215" s="39">
        <v>71711487704</v>
      </c>
      <c r="G215" s="39">
        <v>0</v>
      </c>
      <c r="H215" s="39">
        <v>0</v>
      </c>
      <c r="I215" s="39">
        <v>0</v>
      </c>
      <c r="J215" s="39">
        <v>0</v>
      </c>
      <c r="K215" s="39">
        <v>0</v>
      </c>
      <c r="L215" s="39">
        <f t="shared" si="241"/>
        <v>0</v>
      </c>
      <c r="M215" s="40">
        <f t="shared" ref="M215" si="249">+F215+L215</f>
        <v>71711487704</v>
      </c>
      <c r="N215" s="72">
        <f t="shared" si="234"/>
        <v>8.6463121942871868E-3</v>
      </c>
      <c r="O215" s="39">
        <v>0</v>
      </c>
      <c r="P215" s="39">
        <v>71711487704</v>
      </c>
      <c r="Q215" s="39">
        <f>M215-P215</f>
        <v>0</v>
      </c>
      <c r="R215" s="39">
        <v>71711487704</v>
      </c>
      <c r="S215" s="39">
        <f>+M215-R215</f>
        <v>0</v>
      </c>
      <c r="T215" s="39">
        <f>P215-R215</f>
        <v>0</v>
      </c>
      <c r="U215" s="39">
        <v>8000000000</v>
      </c>
      <c r="V215" s="39">
        <f>+R215-U215</f>
        <v>63711487704</v>
      </c>
      <c r="W215" s="39">
        <v>8000000000</v>
      </c>
      <c r="X215" s="42">
        <f>+U215-W215</f>
        <v>0</v>
      </c>
      <c r="Y215" s="43">
        <f t="shared" si="235"/>
        <v>1</v>
      </c>
      <c r="Z215" s="43">
        <f t="shared" si="236"/>
        <v>0.11155813742173651</v>
      </c>
      <c r="AA215" s="43">
        <f t="shared" si="237"/>
        <v>0.11155813742173651</v>
      </c>
      <c r="AB215" s="43">
        <f t="shared" si="215"/>
        <v>0.11155813742173651</v>
      </c>
      <c r="AC215" s="157">
        <f t="shared" si="248"/>
        <v>1</v>
      </c>
    </row>
    <row r="216" spans="1:29" ht="74.25" customHeight="1" x14ac:dyDescent="0.25">
      <c r="A216" s="51" t="s">
        <v>365</v>
      </c>
      <c r="B216" s="102" t="s">
        <v>38</v>
      </c>
      <c r="C216" s="30">
        <v>11</v>
      </c>
      <c r="D216" s="30" t="s">
        <v>39</v>
      </c>
      <c r="E216" s="53" t="s">
        <v>366</v>
      </c>
      <c r="F216" s="48">
        <f t="shared" ref="F216:U218" si="250">+F217</f>
        <v>43684000000</v>
      </c>
      <c r="G216" s="48">
        <f t="shared" si="250"/>
        <v>0</v>
      </c>
      <c r="H216" s="48">
        <f t="shared" si="250"/>
        <v>0</v>
      </c>
      <c r="I216" s="48">
        <f t="shared" si="250"/>
        <v>0</v>
      </c>
      <c r="J216" s="48">
        <f t="shared" si="250"/>
        <v>0</v>
      </c>
      <c r="K216" s="48">
        <f t="shared" si="250"/>
        <v>0</v>
      </c>
      <c r="L216" s="25">
        <f t="shared" si="241"/>
        <v>0</v>
      </c>
      <c r="M216" s="48">
        <f t="shared" si="250"/>
        <v>43684000000</v>
      </c>
      <c r="N216" s="64">
        <f t="shared" si="234"/>
        <v>5.2670152856719131E-3</v>
      </c>
      <c r="O216" s="48">
        <f t="shared" si="250"/>
        <v>0</v>
      </c>
      <c r="P216" s="48">
        <f t="shared" si="250"/>
        <v>150000</v>
      </c>
      <c r="Q216" s="48">
        <f t="shared" si="250"/>
        <v>43683850000</v>
      </c>
      <c r="R216" s="48">
        <f t="shared" si="250"/>
        <v>0</v>
      </c>
      <c r="S216" s="48">
        <f t="shared" si="250"/>
        <v>43684000000</v>
      </c>
      <c r="T216" s="48">
        <f t="shared" si="250"/>
        <v>150000</v>
      </c>
      <c r="U216" s="48">
        <f t="shared" si="250"/>
        <v>0</v>
      </c>
      <c r="V216" s="48">
        <f t="shared" ref="V216:X218" si="251">+V217</f>
        <v>0</v>
      </c>
      <c r="W216" s="48">
        <f t="shared" si="251"/>
        <v>0</v>
      </c>
      <c r="X216" s="48">
        <f t="shared" si="251"/>
        <v>0</v>
      </c>
      <c r="Y216" s="34">
        <f t="shared" si="235"/>
        <v>0</v>
      </c>
      <c r="Z216" s="34">
        <f t="shared" si="236"/>
        <v>0</v>
      </c>
      <c r="AA216" s="34">
        <f t="shared" si="237"/>
        <v>0</v>
      </c>
      <c r="AB216" s="34" t="s">
        <v>545</v>
      </c>
      <c r="AC216" s="154" t="s">
        <v>545</v>
      </c>
    </row>
    <row r="217" spans="1:29" ht="81.75" customHeight="1" x14ac:dyDescent="0.25">
      <c r="A217" s="51" t="s">
        <v>367</v>
      </c>
      <c r="B217" s="102" t="s">
        <v>38</v>
      </c>
      <c r="C217" s="30">
        <v>11</v>
      </c>
      <c r="D217" s="30" t="s">
        <v>39</v>
      </c>
      <c r="E217" s="31" t="s">
        <v>247</v>
      </c>
      <c r="F217" s="48">
        <f t="shared" si="250"/>
        <v>43684000000</v>
      </c>
      <c r="G217" s="48">
        <f t="shared" si="250"/>
        <v>0</v>
      </c>
      <c r="H217" s="48">
        <f t="shared" si="250"/>
        <v>0</v>
      </c>
      <c r="I217" s="48">
        <f t="shared" si="250"/>
        <v>0</v>
      </c>
      <c r="J217" s="48">
        <f t="shared" si="250"/>
        <v>0</v>
      </c>
      <c r="K217" s="48">
        <f t="shared" si="250"/>
        <v>0</v>
      </c>
      <c r="L217" s="25">
        <f t="shared" si="241"/>
        <v>0</v>
      </c>
      <c r="M217" s="48">
        <f t="shared" si="250"/>
        <v>43684000000</v>
      </c>
      <c r="N217" s="64">
        <f t="shared" si="234"/>
        <v>5.2670152856719131E-3</v>
      </c>
      <c r="O217" s="48">
        <f t="shared" si="250"/>
        <v>0</v>
      </c>
      <c r="P217" s="48">
        <f t="shared" si="250"/>
        <v>150000</v>
      </c>
      <c r="Q217" s="48">
        <f t="shared" si="250"/>
        <v>43683850000</v>
      </c>
      <c r="R217" s="48">
        <f t="shared" si="250"/>
        <v>0</v>
      </c>
      <c r="S217" s="48">
        <f t="shared" si="250"/>
        <v>43684000000</v>
      </c>
      <c r="T217" s="48">
        <f t="shared" si="250"/>
        <v>150000</v>
      </c>
      <c r="U217" s="48">
        <f t="shared" si="250"/>
        <v>0</v>
      </c>
      <c r="V217" s="48">
        <f t="shared" si="251"/>
        <v>0</v>
      </c>
      <c r="W217" s="48">
        <f t="shared" si="251"/>
        <v>0</v>
      </c>
      <c r="X217" s="48">
        <f t="shared" si="251"/>
        <v>0</v>
      </c>
      <c r="Y217" s="34">
        <f t="shared" si="235"/>
        <v>0</v>
      </c>
      <c r="Z217" s="34">
        <f t="shared" si="236"/>
        <v>0</v>
      </c>
      <c r="AA217" s="34">
        <f t="shared" si="237"/>
        <v>0</v>
      </c>
      <c r="AB217" s="34" t="s">
        <v>545</v>
      </c>
      <c r="AC217" s="154" t="s">
        <v>545</v>
      </c>
    </row>
    <row r="218" spans="1:29" ht="41.25" customHeight="1" x14ac:dyDescent="0.25">
      <c r="A218" s="51" t="s">
        <v>368</v>
      </c>
      <c r="B218" s="102" t="s">
        <v>38</v>
      </c>
      <c r="C218" s="30">
        <v>11</v>
      </c>
      <c r="D218" s="30" t="s">
        <v>39</v>
      </c>
      <c r="E218" s="53" t="s">
        <v>261</v>
      </c>
      <c r="F218" s="48">
        <f t="shared" si="250"/>
        <v>43684000000</v>
      </c>
      <c r="G218" s="48">
        <f t="shared" si="250"/>
        <v>0</v>
      </c>
      <c r="H218" s="48">
        <f t="shared" si="250"/>
        <v>0</v>
      </c>
      <c r="I218" s="48">
        <f t="shared" si="250"/>
        <v>0</v>
      </c>
      <c r="J218" s="48">
        <f t="shared" si="250"/>
        <v>0</v>
      </c>
      <c r="K218" s="48">
        <f t="shared" si="250"/>
        <v>0</v>
      </c>
      <c r="L218" s="25">
        <f t="shared" si="241"/>
        <v>0</v>
      </c>
      <c r="M218" s="48">
        <f t="shared" si="250"/>
        <v>43684000000</v>
      </c>
      <c r="N218" s="64">
        <f t="shared" si="234"/>
        <v>5.2670152856719131E-3</v>
      </c>
      <c r="O218" s="48">
        <f t="shared" si="250"/>
        <v>0</v>
      </c>
      <c r="P218" s="48">
        <f t="shared" si="250"/>
        <v>150000</v>
      </c>
      <c r="Q218" s="48">
        <f t="shared" si="250"/>
        <v>43683850000</v>
      </c>
      <c r="R218" s="48">
        <f t="shared" si="250"/>
        <v>0</v>
      </c>
      <c r="S218" s="48">
        <f t="shared" si="250"/>
        <v>43684000000</v>
      </c>
      <c r="T218" s="48">
        <f t="shared" si="250"/>
        <v>150000</v>
      </c>
      <c r="U218" s="48">
        <f t="shared" si="250"/>
        <v>0</v>
      </c>
      <c r="V218" s="48">
        <f t="shared" si="251"/>
        <v>0</v>
      </c>
      <c r="W218" s="48">
        <f t="shared" si="251"/>
        <v>0</v>
      </c>
      <c r="X218" s="48">
        <f t="shared" si="251"/>
        <v>0</v>
      </c>
      <c r="Y218" s="34">
        <f t="shared" si="235"/>
        <v>0</v>
      </c>
      <c r="Z218" s="34">
        <f t="shared" si="236"/>
        <v>0</v>
      </c>
      <c r="AA218" s="34">
        <f t="shared" si="237"/>
        <v>0</v>
      </c>
      <c r="AB218" s="34" t="s">
        <v>545</v>
      </c>
      <c r="AC218" s="154" t="s">
        <v>545</v>
      </c>
    </row>
    <row r="219" spans="1:29" ht="42" customHeight="1" x14ac:dyDescent="0.25">
      <c r="A219" s="104" t="s">
        <v>369</v>
      </c>
      <c r="B219" s="105" t="s">
        <v>38</v>
      </c>
      <c r="C219" s="37">
        <v>11</v>
      </c>
      <c r="D219" s="37" t="s">
        <v>39</v>
      </c>
      <c r="E219" s="38" t="s">
        <v>251</v>
      </c>
      <c r="F219" s="39">
        <v>43684000000</v>
      </c>
      <c r="G219" s="39">
        <v>0</v>
      </c>
      <c r="H219" s="39">
        <v>0</v>
      </c>
      <c r="I219" s="39">
        <v>0</v>
      </c>
      <c r="J219" s="39">
        <v>0</v>
      </c>
      <c r="K219" s="39">
        <v>0</v>
      </c>
      <c r="L219" s="39">
        <f t="shared" si="241"/>
        <v>0</v>
      </c>
      <c r="M219" s="40">
        <f t="shared" ref="M219" si="252">+F219+L219</f>
        <v>43684000000</v>
      </c>
      <c r="N219" s="41">
        <f t="shared" si="234"/>
        <v>5.2670152856719131E-3</v>
      </c>
      <c r="O219" s="39">
        <v>0</v>
      </c>
      <c r="P219" s="39">
        <v>150000</v>
      </c>
      <c r="Q219" s="39">
        <f>M219-P219</f>
        <v>43683850000</v>
      </c>
      <c r="R219" s="39">
        <v>0</v>
      </c>
      <c r="S219" s="39">
        <f>+M219-R219</f>
        <v>43684000000</v>
      </c>
      <c r="T219" s="39">
        <f>P219-R219</f>
        <v>150000</v>
      </c>
      <c r="U219" s="39">
        <v>0</v>
      </c>
      <c r="V219" s="39">
        <f>+R219-U219</f>
        <v>0</v>
      </c>
      <c r="W219" s="39">
        <v>0</v>
      </c>
      <c r="X219" s="42">
        <f>+U219-W219</f>
        <v>0</v>
      </c>
      <c r="Y219" s="43">
        <f t="shared" si="235"/>
        <v>0</v>
      </c>
      <c r="Z219" s="43">
        <f t="shared" si="236"/>
        <v>0</v>
      </c>
      <c r="AA219" s="43">
        <f t="shared" si="237"/>
        <v>0</v>
      </c>
      <c r="AB219" s="43" t="s">
        <v>545</v>
      </c>
      <c r="AC219" s="157" t="s">
        <v>545</v>
      </c>
    </row>
    <row r="220" spans="1:29" ht="90" customHeight="1" x14ac:dyDescent="0.25">
      <c r="A220" s="51" t="s">
        <v>370</v>
      </c>
      <c r="B220" s="102" t="s">
        <v>38</v>
      </c>
      <c r="C220" s="30">
        <v>11</v>
      </c>
      <c r="D220" s="30" t="s">
        <v>39</v>
      </c>
      <c r="E220" s="53" t="s">
        <v>371</v>
      </c>
      <c r="F220" s="48">
        <f t="shared" ref="F220:U222" si="253">+F221</f>
        <v>358942237391</v>
      </c>
      <c r="G220" s="48">
        <f t="shared" si="253"/>
        <v>0</v>
      </c>
      <c r="H220" s="48">
        <f t="shared" si="253"/>
        <v>0</v>
      </c>
      <c r="I220" s="48">
        <f t="shared" si="253"/>
        <v>0</v>
      </c>
      <c r="J220" s="48">
        <f t="shared" si="253"/>
        <v>0</v>
      </c>
      <c r="K220" s="48">
        <f t="shared" si="253"/>
        <v>0</v>
      </c>
      <c r="L220" s="25">
        <f t="shared" si="241"/>
        <v>0</v>
      </c>
      <c r="M220" s="48">
        <f t="shared" si="253"/>
        <v>358942237391</v>
      </c>
      <c r="N220" s="64">
        <f t="shared" si="234"/>
        <v>4.3277956483190036E-2</v>
      </c>
      <c r="O220" s="48">
        <f t="shared" si="253"/>
        <v>0</v>
      </c>
      <c r="P220" s="48">
        <f t="shared" si="253"/>
        <v>358942237391</v>
      </c>
      <c r="Q220" s="48">
        <f t="shared" si="253"/>
        <v>0</v>
      </c>
      <c r="R220" s="48">
        <f t="shared" si="253"/>
        <v>358942237391</v>
      </c>
      <c r="S220" s="48">
        <f t="shared" si="253"/>
        <v>0</v>
      </c>
      <c r="T220" s="48">
        <f t="shared" si="253"/>
        <v>0</v>
      </c>
      <c r="U220" s="48">
        <f t="shared" si="253"/>
        <v>0</v>
      </c>
      <c r="V220" s="48">
        <f t="shared" ref="V220:X222" si="254">+V221</f>
        <v>358942237391</v>
      </c>
      <c r="W220" s="48">
        <f t="shared" si="254"/>
        <v>0</v>
      </c>
      <c r="X220" s="48">
        <f t="shared" si="254"/>
        <v>0</v>
      </c>
      <c r="Y220" s="34">
        <f t="shared" si="235"/>
        <v>1</v>
      </c>
      <c r="Z220" s="34">
        <f t="shared" si="236"/>
        <v>0</v>
      </c>
      <c r="AA220" s="34">
        <f t="shared" si="237"/>
        <v>0</v>
      </c>
      <c r="AB220" s="34">
        <f t="shared" si="215"/>
        <v>0</v>
      </c>
      <c r="AC220" s="154" t="s">
        <v>545</v>
      </c>
    </row>
    <row r="221" spans="1:29" ht="84.75" customHeight="1" x14ac:dyDescent="0.25">
      <c r="A221" s="51" t="s">
        <v>372</v>
      </c>
      <c r="B221" s="102" t="s">
        <v>38</v>
      </c>
      <c r="C221" s="30">
        <v>11</v>
      </c>
      <c r="D221" s="30" t="s">
        <v>39</v>
      </c>
      <c r="E221" s="31" t="s">
        <v>247</v>
      </c>
      <c r="F221" s="48">
        <f t="shared" si="253"/>
        <v>358942237391</v>
      </c>
      <c r="G221" s="48">
        <f t="shared" si="253"/>
        <v>0</v>
      </c>
      <c r="H221" s="48">
        <f t="shared" si="253"/>
        <v>0</v>
      </c>
      <c r="I221" s="48">
        <f t="shared" si="253"/>
        <v>0</v>
      </c>
      <c r="J221" s="48">
        <f t="shared" si="253"/>
        <v>0</v>
      </c>
      <c r="K221" s="48">
        <f t="shared" si="253"/>
        <v>0</v>
      </c>
      <c r="L221" s="25">
        <f t="shared" si="241"/>
        <v>0</v>
      </c>
      <c r="M221" s="48">
        <f t="shared" si="253"/>
        <v>358942237391</v>
      </c>
      <c r="N221" s="64">
        <f t="shared" si="234"/>
        <v>4.3277956483190036E-2</v>
      </c>
      <c r="O221" s="48">
        <f t="shared" si="253"/>
        <v>0</v>
      </c>
      <c r="P221" s="48">
        <f t="shared" si="253"/>
        <v>358942237391</v>
      </c>
      <c r="Q221" s="48">
        <f t="shared" si="253"/>
        <v>0</v>
      </c>
      <c r="R221" s="48">
        <f t="shared" si="253"/>
        <v>358942237391</v>
      </c>
      <c r="S221" s="48">
        <f t="shared" si="253"/>
        <v>0</v>
      </c>
      <c r="T221" s="48">
        <f t="shared" si="253"/>
        <v>0</v>
      </c>
      <c r="U221" s="48">
        <f t="shared" si="253"/>
        <v>0</v>
      </c>
      <c r="V221" s="48">
        <f t="shared" si="254"/>
        <v>358942237391</v>
      </c>
      <c r="W221" s="48">
        <f t="shared" si="254"/>
        <v>0</v>
      </c>
      <c r="X221" s="48">
        <f t="shared" si="254"/>
        <v>0</v>
      </c>
      <c r="Y221" s="34">
        <f t="shared" si="235"/>
        <v>1</v>
      </c>
      <c r="Z221" s="34">
        <f t="shared" si="236"/>
        <v>0</v>
      </c>
      <c r="AA221" s="34">
        <f t="shared" si="237"/>
        <v>0</v>
      </c>
      <c r="AB221" s="34">
        <f t="shared" si="215"/>
        <v>0</v>
      </c>
      <c r="AC221" s="154" t="s">
        <v>545</v>
      </c>
    </row>
    <row r="222" spans="1:29" ht="42" customHeight="1" x14ac:dyDescent="0.25">
      <c r="A222" s="51" t="s">
        <v>373</v>
      </c>
      <c r="B222" s="102" t="s">
        <v>38</v>
      </c>
      <c r="C222" s="30">
        <v>11</v>
      </c>
      <c r="D222" s="30" t="s">
        <v>39</v>
      </c>
      <c r="E222" s="53" t="s">
        <v>261</v>
      </c>
      <c r="F222" s="48">
        <f t="shared" si="253"/>
        <v>358942237391</v>
      </c>
      <c r="G222" s="48">
        <f t="shared" si="253"/>
        <v>0</v>
      </c>
      <c r="H222" s="48">
        <f t="shared" si="253"/>
        <v>0</v>
      </c>
      <c r="I222" s="48">
        <f t="shared" si="253"/>
        <v>0</v>
      </c>
      <c r="J222" s="48">
        <f t="shared" si="253"/>
        <v>0</v>
      </c>
      <c r="K222" s="48">
        <f t="shared" si="253"/>
        <v>0</v>
      </c>
      <c r="L222" s="25">
        <f t="shared" si="241"/>
        <v>0</v>
      </c>
      <c r="M222" s="48">
        <f t="shared" si="253"/>
        <v>358942237391</v>
      </c>
      <c r="N222" s="64">
        <f t="shared" si="234"/>
        <v>4.3277956483190036E-2</v>
      </c>
      <c r="O222" s="48">
        <f t="shared" si="253"/>
        <v>0</v>
      </c>
      <c r="P222" s="48">
        <f t="shared" si="253"/>
        <v>358942237391</v>
      </c>
      <c r="Q222" s="48">
        <f t="shared" si="253"/>
        <v>0</v>
      </c>
      <c r="R222" s="48">
        <f t="shared" si="253"/>
        <v>358942237391</v>
      </c>
      <c r="S222" s="48">
        <f t="shared" si="253"/>
        <v>0</v>
      </c>
      <c r="T222" s="48">
        <f t="shared" si="253"/>
        <v>0</v>
      </c>
      <c r="U222" s="48">
        <f t="shared" si="253"/>
        <v>0</v>
      </c>
      <c r="V222" s="48">
        <f t="shared" si="254"/>
        <v>358942237391</v>
      </c>
      <c r="W222" s="48">
        <f t="shared" si="254"/>
        <v>0</v>
      </c>
      <c r="X222" s="48">
        <f t="shared" si="254"/>
        <v>0</v>
      </c>
      <c r="Y222" s="34">
        <f t="shared" si="235"/>
        <v>1</v>
      </c>
      <c r="Z222" s="34">
        <f t="shared" si="236"/>
        <v>0</v>
      </c>
      <c r="AA222" s="34">
        <f t="shared" si="237"/>
        <v>0</v>
      </c>
      <c r="AB222" s="34">
        <f t="shared" si="215"/>
        <v>0</v>
      </c>
      <c r="AC222" s="154" t="s">
        <v>545</v>
      </c>
    </row>
    <row r="223" spans="1:29" ht="42" customHeight="1" x14ac:dyDescent="0.25">
      <c r="A223" s="104" t="s">
        <v>374</v>
      </c>
      <c r="B223" s="105" t="s">
        <v>38</v>
      </c>
      <c r="C223" s="37">
        <v>11</v>
      </c>
      <c r="D223" s="37" t="s">
        <v>39</v>
      </c>
      <c r="E223" s="38" t="s">
        <v>251</v>
      </c>
      <c r="F223" s="39">
        <v>358942237391</v>
      </c>
      <c r="G223" s="39">
        <v>0</v>
      </c>
      <c r="H223" s="39">
        <v>0</v>
      </c>
      <c r="I223" s="39">
        <v>0</v>
      </c>
      <c r="J223" s="39">
        <v>0</v>
      </c>
      <c r="K223" s="39">
        <v>0</v>
      </c>
      <c r="L223" s="39">
        <f t="shared" si="241"/>
        <v>0</v>
      </c>
      <c r="M223" s="40">
        <f t="shared" ref="M223" si="255">+F223+L223</f>
        <v>358942237391</v>
      </c>
      <c r="N223" s="72">
        <f t="shared" si="234"/>
        <v>4.3277956483190036E-2</v>
      </c>
      <c r="O223" s="39">
        <v>0</v>
      </c>
      <c r="P223" s="39">
        <v>358942237391</v>
      </c>
      <c r="Q223" s="39">
        <f>M223-P223</f>
        <v>0</v>
      </c>
      <c r="R223" s="39">
        <v>358942237391</v>
      </c>
      <c r="S223" s="39">
        <f>+M223-R223</f>
        <v>0</v>
      </c>
      <c r="T223" s="39">
        <f>P223-R223</f>
        <v>0</v>
      </c>
      <c r="U223" s="39">
        <v>0</v>
      </c>
      <c r="V223" s="39">
        <f>+R223-U223</f>
        <v>358942237391</v>
      </c>
      <c r="W223" s="39">
        <v>0</v>
      </c>
      <c r="X223" s="42">
        <f>+U223-W223</f>
        <v>0</v>
      </c>
      <c r="Y223" s="43">
        <f t="shared" si="235"/>
        <v>1</v>
      </c>
      <c r="Z223" s="43">
        <f t="shared" si="236"/>
        <v>0</v>
      </c>
      <c r="AA223" s="43">
        <f t="shared" si="237"/>
        <v>0</v>
      </c>
      <c r="AB223" s="43">
        <f t="shared" si="215"/>
        <v>0</v>
      </c>
      <c r="AC223" s="157" t="s">
        <v>545</v>
      </c>
    </row>
    <row r="224" spans="1:29" ht="88.5" customHeight="1" x14ac:dyDescent="0.25">
      <c r="A224" s="51" t="s">
        <v>375</v>
      </c>
      <c r="B224" s="102" t="s">
        <v>38</v>
      </c>
      <c r="C224" s="30">
        <v>11</v>
      </c>
      <c r="D224" s="30" t="s">
        <v>39</v>
      </c>
      <c r="E224" s="53" t="s">
        <v>376</v>
      </c>
      <c r="F224" s="48">
        <f t="shared" ref="F224:U226" si="256">+F225</f>
        <v>175734523132</v>
      </c>
      <c r="G224" s="48">
        <f t="shared" si="256"/>
        <v>0</v>
      </c>
      <c r="H224" s="48">
        <f t="shared" si="256"/>
        <v>0</v>
      </c>
      <c r="I224" s="48">
        <f t="shared" si="256"/>
        <v>0</v>
      </c>
      <c r="J224" s="48">
        <f t="shared" si="256"/>
        <v>0</v>
      </c>
      <c r="K224" s="48">
        <f t="shared" si="256"/>
        <v>0</v>
      </c>
      <c r="L224" s="25">
        <f t="shared" si="241"/>
        <v>0</v>
      </c>
      <c r="M224" s="48">
        <f t="shared" si="256"/>
        <v>175734523132</v>
      </c>
      <c r="N224" s="64">
        <f t="shared" si="234"/>
        <v>2.118845388601109E-2</v>
      </c>
      <c r="O224" s="48">
        <f t="shared" si="256"/>
        <v>0</v>
      </c>
      <c r="P224" s="48">
        <f t="shared" si="256"/>
        <v>175734523132</v>
      </c>
      <c r="Q224" s="48">
        <f t="shared" si="256"/>
        <v>0</v>
      </c>
      <c r="R224" s="48">
        <f t="shared" si="256"/>
        <v>175734523132</v>
      </c>
      <c r="S224" s="48">
        <f t="shared" si="256"/>
        <v>0</v>
      </c>
      <c r="T224" s="48">
        <f t="shared" si="256"/>
        <v>0</v>
      </c>
      <c r="U224" s="48">
        <f t="shared" si="256"/>
        <v>0</v>
      </c>
      <c r="V224" s="48">
        <f t="shared" ref="V224:X226" si="257">+V225</f>
        <v>175734523132</v>
      </c>
      <c r="W224" s="48">
        <f t="shared" si="257"/>
        <v>0</v>
      </c>
      <c r="X224" s="48">
        <f t="shared" si="257"/>
        <v>0</v>
      </c>
      <c r="Y224" s="34">
        <f t="shared" si="235"/>
        <v>1</v>
      </c>
      <c r="Z224" s="34">
        <f t="shared" si="236"/>
        <v>0</v>
      </c>
      <c r="AA224" s="34">
        <f t="shared" si="237"/>
        <v>0</v>
      </c>
      <c r="AB224" s="34">
        <f t="shared" si="215"/>
        <v>0</v>
      </c>
      <c r="AC224" s="154" t="s">
        <v>545</v>
      </c>
    </row>
    <row r="225" spans="1:29" ht="88.5" customHeight="1" x14ac:dyDescent="0.25">
      <c r="A225" s="51" t="s">
        <v>377</v>
      </c>
      <c r="B225" s="102" t="s">
        <v>38</v>
      </c>
      <c r="C225" s="30">
        <v>11</v>
      </c>
      <c r="D225" s="30" t="s">
        <v>39</v>
      </c>
      <c r="E225" s="31" t="s">
        <v>247</v>
      </c>
      <c r="F225" s="48">
        <f t="shared" si="256"/>
        <v>175734523132</v>
      </c>
      <c r="G225" s="48">
        <f t="shared" si="256"/>
        <v>0</v>
      </c>
      <c r="H225" s="48">
        <f t="shared" si="256"/>
        <v>0</v>
      </c>
      <c r="I225" s="48">
        <f t="shared" si="256"/>
        <v>0</v>
      </c>
      <c r="J225" s="48">
        <f t="shared" si="256"/>
        <v>0</v>
      </c>
      <c r="K225" s="48">
        <f t="shared" si="256"/>
        <v>0</v>
      </c>
      <c r="L225" s="25">
        <f t="shared" si="241"/>
        <v>0</v>
      </c>
      <c r="M225" s="48">
        <f t="shared" si="256"/>
        <v>175734523132</v>
      </c>
      <c r="N225" s="64">
        <f t="shared" si="234"/>
        <v>2.118845388601109E-2</v>
      </c>
      <c r="O225" s="48">
        <f t="shared" si="256"/>
        <v>0</v>
      </c>
      <c r="P225" s="48">
        <f t="shared" si="256"/>
        <v>175734523132</v>
      </c>
      <c r="Q225" s="48">
        <f t="shared" si="256"/>
        <v>0</v>
      </c>
      <c r="R225" s="48">
        <f t="shared" si="256"/>
        <v>175734523132</v>
      </c>
      <c r="S225" s="48">
        <f t="shared" si="256"/>
        <v>0</v>
      </c>
      <c r="T225" s="48">
        <f t="shared" si="256"/>
        <v>0</v>
      </c>
      <c r="U225" s="48">
        <f t="shared" si="256"/>
        <v>0</v>
      </c>
      <c r="V225" s="48">
        <f t="shared" si="257"/>
        <v>175734523132</v>
      </c>
      <c r="W225" s="48">
        <f t="shared" si="257"/>
        <v>0</v>
      </c>
      <c r="X225" s="48">
        <f t="shared" si="257"/>
        <v>0</v>
      </c>
      <c r="Y225" s="34">
        <f t="shared" si="235"/>
        <v>1</v>
      </c>
      <c r="Z225" s="34">
        <f t="shared" si="236"/>
        <v>0</v>
      </c>
      <c r="AA225" s="34">
        <f t="shared" si="237"/>
        <v>0</v>
      </c>
      <c r="AB225" s="34">
        <f t="shared" si="215"/>
        <v>0</v>
      </c>
      <c r="AC225" s="154" t="s">
        <v>545</v>
      </c>
    </row>
    <row r="226" spans="1:29" ht="42" customHeight="1" x14ac:dyDescent="0.25">
      <c r="A226" s="51" t="s">
        <v>378</v>
      </c>
      <c r="B226" s="102" t="s">
        <v>38</v>
      </c>
      <c r="C226" s="30">
        <v>11</v>
      </c>
      <c r="D226" s="30" t="s">
        <v>39</v>
      </c>
      <c r="E226" s="53" t="s">
        <v>261</v>
      </c>
      <c r="F226" s="48">
        <f t="shared" si="256"/>
        <v>175734523132</v>
      </c>
      <c r="G226" s="48">
        <f t="shared" si="256"/>
        <v>0</v>
      </c>
      <c r="H226" s="48">
        <f t="shared" si="256"/>
        <v>0</v>
      </c>
      <c r="I226" s="48">
        <f t="shared" si="256"/>
        <v>0</v>
      </c>
      <c r="J226" s="48">
        <f t="shared" si="256"/>
        <v>0</v>
      </c>
      <c r="K226" s="48">
        <f t="shared" si="256"/>
        <v>0</v>
      </c>
      <c r="L226" s="25">
        <f t="shared" si="241"/>
        <v>0</v>
      </c>
      <c r="M226" s="48">
        <f t="shared" si="256"/>
        <v>175734523132</v>
      </c>
      <c r="N226" s="64">
        <f t="shared" si="234"/>
        <v>2.118845388601109E-2</v>
      </c>
      <c r="O226" s="48">
        <f t="shared" si="256"/>
        <v>0</v>
      </c>
      <c r="P226" s="48">
        <f t="shared" si="256"/>
        <v>175734523132</v>
      </c>
      <c r="Q226" s="48">
        <f t="shared" si="256"/>
        <v>0</v>
      </c>
      <c r="R226" s="48">
        <f t="shared" si="256"/>
        <v>175734523132</v>
      </c>
      <c r="S226" s="48">
        <f t="shared" si="256"/>
        <v>0</v>
      </c>
      <c r="T226" s="48">
        <f t="shared" si="256"/>
        <v>0</v>
      </c>
      <c r="U226" s="48">
        <f t="shared" si="256"/>
        <v>0</v>
      </c>
      <c r="V226" s="48">
        <f t="shared" si="257"/>
        <v>175734523132</v>
      </c>
      <c r="W226" s="48">
        <f t="shared" si="257"/>
        <v>0</v>
      </c>
      <c r="X226" s="48">
        <f t="shared" si="257"/>
        <v>0</v>
      </c>
      <c r="Y226" s="34">
        <f t="shared" si="235"/>
        <v>1</v>
      </c>
      <c r="Z226" s="34">
        <f t="shared" si="236"/>
        <v>0</v>
      </c>
      <c r="AA226" s="34">
        <f t="shared" si="237"/>
        <v>0</v>
      </c>
      <c r="AB226" s="34">
        <f t="shared" si="215"/>
        <v>0</v>
      </c>
      <c r="AC226" s="154" t="s">
        <v>545</v>
      </c>
    </row>
    <row r="227" spans="1:29" ht="42" customHeight="1" x14ac:dyDescent="0.25">
      <c r="A227" s="104" t="s">
        <v>379</v>
      </c>
      <c r="B227" s="105" t="s">
        <v>38</v>
      </c>
      <c r="C227" s="37">
        <v>11</v>
      </c>
      <c r="D227" s="37" t="s">
        <v>39</v>
      </c>
      <c r="E227" s="38" t="s">
        <v>251</v>
      </c>
      <c r="F227" s="39">
        <v>175734523132</v>
      </c>
      <c r="G227" s="39">
        <v>0</v>
      </c>
      <c r="H227" s="39">
        <v>0</v>
      </c>
      <c r="I227" s="39">
        <v>0</v>
      </c>
      <c r="J227" s="39">
        <v>0</v>
      </c>
      <c r="K227" s="39">
        <v>0</v>
      </c>
      <c r="L227" s="39">
        <f t="shared" si="241"/>
        <v>0</v>
      </c>
      <c r="M227" s="40">
        <f t="shared" ref="M227" si="258">+F227+L227</f>
        <v>175734523132</v>
      </c>
      <c r="N227" s="72">
        <f t="shared" si="234"/>
        <v>2.118845388601109E-2</v>
      </c>
      <c r="O227" s="39">
        <v>0</v>
      </c>
      <c r="P227" s="39">
        <v>175734523132</v>
      </c>
      <c r="Q227" s="39">
        <f>M227-P227</f>
        <v>0</v>
      </c>
      <c r="R227" s="39">
        <v>175734523132</v>
      </c>
      <c r="S227" s="39">
        <f>+M227-R227</f>
        <v>0</v>
      </c>
      <c r="T227" s="39">
        <f>P227-R227</f>
        <v>0</v>
      </c>
      <c r="U227" s="39">
        <v>0</v>
      </c>
      <c r="V227" s="39">
        <f>+R227-U227</f>
        <v>175734523132</v>
      </c>
      <c r="W227" s="39">
        <v>0</v>
      </c>
      <c r="X227" s="42">
        <f>+U227-W227</f>
        <v>0</v>
      </c>
      <c r="Y227" s="43">
        <f t="shared" si="235"/>
        <v>1</v>
      </c>
      <c r="Z227" s="43">
        <f t="shared" si="236"/>
        <v>0</v>
      </c>
      <c r="AA227" s="43">
        <f t="shared" si="237"/>
        <v>0</v>
      </c>
      <c r="AB227" s="43">
        <f t="shared" si="215"/>
        <v>0</v>
      </c>
      <c r="AC227" s="157" t="s">
        <v>545</v>
      </c>
    </row>
    <row r="228" spans="1:29" ht="93" customHeight="1" x14ac:dyDescent="0.25">
      <c r="A228" s="51" t="s">
        <v>380</v>
      </c>
      <c r="B228" s="102" t="s">
        <v>38</v>
      </c>
      <c r="C228" s="30">
        <v>11</v>
      </c>
      <c r="D228" s="30" t="s">
        <v>39</v>
      </c>
      <c r="E228" s="53" t="s">
        <v>381</v>
      </c>
      <c r="F228" s="48">
        <f t="shared" ref="F228:U230" si="259">+F229</f>
        <v>395927154984</v>
      </c>
      <c r="G228" s="48">
        <f t="shared" si="259"/>
        <v>0</v>
      </c>
      <c r="H228" s="48">
        <f t="shared" si="259"/>
        <v>0</v>
      </c>
      <c r="I228" s="48">
        <f t="shared" si="259"/>
        <v>0</v>
      </c>
      <c r="J228" s="48">
        <f t="shared" si="259"/>
        <v>0</v>
      </c>
      <c r="K228" s="48">
        <f t="shared" si="259"/>
        <v>0</v>
      </c>
      <c r="L228" s="25">
        <f t="shared" si="241"/>
        <v>0</v>
      </c>
      <c r="M228" s="48">
        <f t="shared" si="259"/>
        <v>395927154984</v>
      </c>
      <c r="N228" s="64">
        <f t="shared" si="234"/>
        <v>4.7737257973475888E-2</v>
      </c>
      <c r="O228" s="48">
        <f t="shared" si="259"/>
        <v>0</v>
      </c>
      <c r="P228" s="48">
        <f t="shared" si="259"/>
        <v>0</v>
      </c>
      <c r="Q228" s="48">
        <f t="shared" si="259"/>
        <v>395927154984</v>
      </c>
      <c r="R228" s="48">
        <f t="shared" si="259"/>
        <v>0</v>
      </c>
      <c r="S228" s="48">
        <f t="shared" si="259"/>
        <v>395927154984</v>
      </c>
      <c r="T228" s="48">
        <f t="shared" si="259"/>
        <v>0</v>
      </c>
      <c r="U228" s="48">
        <f t="shared" si="259"/>
        <v>0</v>
      </c>
      <c r="V228" s="48">
        <f t="shared" ref="V228:X230" si="260">+V229</f>
        <v>0</v>
      </c>
      <c r="W228" s="48">
        <f t="shared" si="260"/>
        <v>0</v>
      </c>
      <c r="X228" s="48">
        <f t="shared" si="260"/>
        <v>0</v>
      </c>
      <c r="Y228" s="34">
        <f t="shared" si="235"/>
        <v>0</v>
      </c>
      <c r="Z228" s="34">
        <f t="shared" si="236"/>
        <v>0</v>
      </c>
      <c r="AA228" s="34">
        <f t="shared" si="237"/>
        <v>0</v>
      </c>
      <c r="AB228" s="34" t="s">
        <v>545</v>
      </c>
      <c r="AC228" s="154" t="s">
        <v>545</v>
      </c>
    </row>
    <row r="229" spans="1:29" ht="89.25" customHeight="1" x14ac:dyDescent="0.25">
      <c r="A229" s="51" t="s">
        <v>382</v>
      </c>
      <c r="B229" s="102" t="s">
        <v>38</v>
      </c>
      <c r="C229" s="30">
        <v>11</v>
      </c>
      <c r="D229" s="30" t="s">
        <v>39</v>
      </c>
      <c r="E229" s="31" t="s">
        <v>312</v>
      </c>
      <c r="F229" s="48">
        <f t="shared" si="259"/>
        <v>395927154984</v>
      </c>
      <c r="G229" s="48">
        <f t="shared" si="259"/>
        <v>0</v>
      </c>
      <c r="H229" s="48">
        <f t="shared" si="259"/>
        <v>0</v>
      </c>
      <c r="I229" s="48">
        <f t="shared" si="259"/>
        <v>0</v>
      </c>
      <c r="J229" s="48">
        <f t="shared" si="259"/>
        <v>0</v>
      </c>
      <c r="K229" s="48">
        <f t="shared" si="259"/>
        <v>0</v>
      </c>
      <c r="L229" s="25">
        <f t="shared" si="241"/>
        <v>0</v>
      </c>
      <c r="M229" s="48">
        <f t="shared" si="259"/>
        <v>395927154984</v>
      </c>
      <c r="N229" s="64">
        <f t="shared" si="234"/>
        <v>4.7737257973475888E-2</v>
      </c>
      <c r="O229" s="48">
        <f t="shared" si="259"/>
        <v>0</v>
      </c>
      <c r="P229" s="48">
        <f t="shared" si="259"/>
        <v>0</v>
      </c>
      <c r="Q229" s="48">
        <f t="shared" si="259"/>
        <v>395927154984</v>
      </c>
      <c r="R229" s="48">
        <f t="shared" si="259"/>
        <v>0</v>
      </c>
      <c r="S229" s="48">
        <f t="shared" si="259"/>
        <v>395927154984</v>
      </c>
      <c r="T229" s="48">
        <f t="shared" si="259"/>
        <v>0</v>
      </c>
      <c r="U229" s="48">
        <f t="shared" si="259"/>
        <v>0</v>
      </c>
      <c r="V229" s="48">
        <f t="shared" si="260"/>
        <v>0</v>
      </c>
      <c r="W229" s="48">
        <f t="shared" si="260"/>
        <v>0</v>
      </c>
      <c r="X229" s="48">
        <f t="shared" si="260"/>
        <v>0</v>
      </c>
      <c r="Y229" s="34">
        <f t="shared" si="235"/>
        <v>0</v>
      </c>
      <c r="Z229" s="34">
        <f t="shared" si="236"/>
        <v>0</v>
      </c>
      <c r="AA229" s="34">
        <f t="shared" si="237"/>
        <v>0</v>
      </c>
      <c r="AB229" s="34" t="s">
        <v>545</v>
      </c>
      <c r="AC229" s="154" t="s">
        <v>545</v>
      </c>
    </row>
    <row r="230" spans="1:29" ht="42" customHeight="1" x14ac:dyDescent="0.25">
      <c r="A230" s="51" t="s">
        <v>383</v>
      </c>
      <c r="B230" s="102" t="s">
        <v>38</v>
      </c>
      <c r="C230" s="30">
        <v>11</v>
      </c>
      <c r="D230" s="30" t="s">
        <v>39</v>
      </c>
      <c r="E230" s="53" t="s">
        <v>261</v>
      </c>
      <c r="F230" s="48">
        <f t="shared" si="259"/>
        <v>395927154984</v>
      </c>
      <c r="G230" s="48">
        <f t="shared" si="259"/>
        <v>0</v>
      </c>
      <c r="H230" s="48">
        <f t="shared" si="259"/>
        <v>0</v>
      </c>
      <c r="I230" s="48">
        <f t="shared" si="259"/>
        <v>0</v>
      </c>
      <c r="J230" s="48">
        <f t="shared" si="259"/>
        <v>0</v>
      </c>
      <c r="K230" s="48">
        <f t="shared" si="259"/>
        <v>0</v>
      </c>
      <c r="L230" s="25">
        <f t="shared" si="241"/>
        <v>0</v>
      </c>
      <c r="M230" s="48">
        <f t="shared" si="259"/>
        <v>395927154984</v>
      </c>
      <c r="N230" s="64">
        <f t="shared" si="234"/>
        <v>4.7737257973475888E-2</v>
      </c>
      <c r="O230" s="48">
        <f t="shared" si="259"/>
        <v>0</v>
      </c>
      <c r="P230" s="48">
        <f t="shared" si="259"/>
        <v>0</v>
      </c>
      <c r="Q230" s="48">
        <f t="shared" si="259"/>
        <v>395927154984</v>
      </c>
      <c r="R230" s="48">
        <f t="shared" si="259"/>
        <v>0</v>
      </c>
      <c r="S230" s="48">
        <f t="shared" si="259"/>
        <v>395927154984</v>
      </c>
      <c r="T230" s="48">
        <f t="shared" si="259"/>
        <v>0</v>
      </c>
      <c r="U230" s="48">
        <f t="shared" si="259"/>
        <v>0</v>
      </c>
      <c r="V230" s="48">
        <f t="shared" si="260"/>
        <v>0</v>
      </c>
      <c r="W230" s="48">
        <f t="shared" si="260"/>
        <v>0</v>
      </c>
      <c r="X230" s="48">
        <f t="shared" si="260"/>
        <v>0</v>
      </c>
      <c r="Y230" s="34">
        <f t="shared" si="235"/>
        <v>0</v>
      </c>
      <c r="Z230" s="34">
        <f t="shared" si="236"/>
        <v>0</v>
      </c>
      <c r="AA230" s="34">
        <f t="shared" si="237"/>
        <v>0</v>
      </c>
      <c r="AB230" s="34" t="s">
        <v>545</v>
      </c>
      <c r="AC230" s="154" t="s">
        <v>545</v>
      </c>
    </row>
    <row r="231" spans="1:29" ht="42" customHeight="1" x14ac:dyDescent="0.25">
      <c r="A231" s="104" t="s">
        <v>384</v>
      </c>
      <c r="B231" s="105" t="s">
        <v>38</v>
      </c>
      <c r="C231" s="37">
        <v>11</v>
      </c>
      <c r="D231" s="37" t="s">
        <v>39</v>
      </c>
      <c r="E231" s="38" t="s">
        <v>251</v>
      </c>
      <c r="F231" s="39">
        <v>395927154984</v>
      </c>
      <c r="G231" s="39">
        <v>0</v>
      </c>
      <c r="H231" s="39">
        <v>0</v>
      </c>
      <c r="I231" s="39">
        <v>0</v>
      </c>
      <c r="J231" s="39">
        <v>0</v>
      </c>
      <c r="K231" s="39">
        <v>0</v>
      </c>
      <c r="L231" s="39">
        <f t="shared" si="241"/>
        <v>0</v>
      </c>
      <c r="M231" s="40">
        <f t="shared" ref="M231" si="261">+F231+L231</f>
        <v>395927154984</v>
      </c>
      <c r="N231" s="72">
        <f t="shared" si="234"/>
        <v>4.7737257973475888E-2</v>
      </c>
      <c r="O231" s="39">
        <v>0</v>
      </c>
      <c r="P231" s="39">
        <v>0</v>
      </c>
      <c r="Q231" s="39">
        <f>M231-P231</f>
        <v>395927154984</v>
      </c>
      <c r="R231" s="39">
        <v>0</v>
      </c>
      <c r="S231" s="39">
        <f>+M231-R231</f>
        <v>395927154984</v>
      </c>
      <c r="T231" s="39">
        <f>P231-R231</f>
        <v>0</v>
      </c>
      <c r="U231" s="39">
        <v>0</v>
      </c>
      <c r="V231" s="39">
        <f>+R231-U231</f>
        <v>0</v>
      </c>
      <c r="W231" s="39">
        <v>0</v>
      </c>
      <c r="X231" s="42">
        <f>+U231-W231</f>
        <v>0</v>
      </c>
      <c r="Y231" s="43">
        <f t="shared" si="235"/>
        <v>0</v>
      </c>
      <c r="Z231" s="43">
        <f t="shared" si="236"/>
        <v>0</v>
      </c>
      <c r="AA231" s="43">
        <f t="shared" si="237"/>
        <v>0</v>
      </c>
      <c r="AB231" s="43" t="s">
        <v>545</v>
      </c>
      <c r="AC231" s="157" t="s">
        <v>545</v>
      </c>
    </row>
    <row r="232" spans="1:29" ht="88.5" customHeight="1" x14ac:dyDescent="0.25">
      <c r="A232" s="51" t="s">
        <v>385</v>
      </c>
      <c r="B232" s="102" t="s">
        <v>38</v>
      </c>
      <c r="C232" s="30">
        <v>10</v>
      </c>
      <c r="D232" s="30" t="s">
        <v>39</v>
      </c>
      <c r="E232" s="53" t="s">
        <v>386</v>
      </c>
      <c r="F232" s="48">
        <f>+F233</f>
        <v>10000000000</v>
      </c>
      <c r="G232" s="48">
        <f t="shared" ref="G232:K232" si="262">+G233</f>
        <v>0</v>
      </c>
      <c r="H232" s="48">
        <f t="shared" si="262"/>
        <v>0</v>
      </c>
      <c r="I232" s="48">
        <f t="shared" si="262"/>
        <v>0</v>
      </c>
      <c r="J232" s="48">
        <f t="shared" si="262"/>
        <v>0</v>
      </c>
      <c r="K232" s="48">
        <f t="shared" si="262"/>
        <v>0</v>
      </c>
      <c r="L232" s="25">
        <f t="shared" si="241"/>
        <v>0</v>
      </c>
      <c r="M232" s="48">
        <f>+M233</f>
        <v>10000000000</v>
      </c>
      <c r="N232" s="48">
        <f>+N233</f>
        <v>1.2057081049519076E-3</v>
      </c>
      <c r="O232" s="48">
        <f t="shared" ref="O232:X232" si="263">+O233</f>
        <v>0</v>
      </c>
      <c r="P232" s="48">
        <f t="shared" si="263"/>
        <v>1247153574</v>
      </c>
      <c r="Q232" s="48">
        <f t="shared" si="263"/>
        <v>8752846426</v>
      </c>
      <c r="R232" s="48">
        <f t="shared" si="263"/>
        <v>451622975</v>
      </c>
      <c r="S232" s="48">
        <f t="shared" si="263"/>
        <v>9548377025</v>
      </c>
      <c r="T232" s="48">
        <f t="shared" si="263"/>
        <v>795530599</v>
      </c>
      <c r="U232" s="48">
        <f t="shared" si="263"/>
        <v>11436195</v>
      </c>
      <c r="V232" s="48">
        <f t="shared" si="263"/>
        <v>440186780</v>
      </c>
      <c r="W232" s="48">
        <f t="shared" si="263"/>
        <v>11436195</v>
      </c>
      <c r="X232" s="48">
        <f t="shared" si="263"/>
        <v>0</v>
      </c>
      <c r="Y232" s="34">
        <f t="shared" si="235"/>
        <v>4.5162297499999997E-2</v>
      </c>
      <c r="Z232" s="34">
        <f t="shared" si="236"/>
        <v>1.1436195E-3</v>
      </c>
      <c r="AA232" s="34">
        <f t="shared" si="237"/>
        <v>1.1436195E-3</v>
      </c>
      <c r="AB232" s="34">
        <f t="shared" si="215"/>
        <v>2.5322438478689001E-2</v>
      </c>
      <c r="AC232" s="154">
        <f t="shared" si="248"/>
        <v>1</v>
      </c>
    </row>
    <row r="233" spans="1:29" ht="88.5" customHeight="1" x14ac:dyDescent="0.25">
      <c r="A233" s="51" t="s">
        <v>387</v>
      </c>
      <c r="B233" s="102" t="s">
        <v>38</v>
      </c>
      <c r="C233" s="30">
        <v>10</v>
      </c>
      <c r="D233" s="30" t="s">
        <v>39</v>
      </c>
      <c r="E233" s="53" t="s">
        <v>388</v>
      </c>
      <c r="F233" s="48">
        <f>+F234+F236</f>
        <v>10000000000</v>
      </c>
      <c r="G233" s="48">
        <f t="shared" ref="G233:K233" si="264">+G234+G236</f>
        <v>0</v>
      </c>
      <c r="H233" s="48">
        <f t="shared" si="264"/>
        <v>0</v>
      </c>
      <c r="I233" s="48">
        <f t="shared" si="264"/>
        <v>0</v>
      </c>
      <c r="J233" s="48">
        <f t="shared" si="264"/>
        <v>0</v>
      </c>
      <c r="K233" s="48">
        <f t="shared" si="264"/>
        <v>0</v>
      </c>
      <c r="L233" s="25">
        <f t="shared" si="241"/>
        <v>0</v>
      </c>
      <c r="M233" s="48">
        <f>+M234+M236</f>
        <v>10000000000</v>
      </c>
      <c r="N233" s="48">
        <f>+N234+N236</f>
        <v>1.2057081049519076E-3</v>
      </c>
      <c r="O233" s="48">
        <f t="shared" ref="O233:X233" si="265">+O234+O236</f>
        <v>0</v>
      </c>
      <c r="P233" s="48">
        <f>+P234+P236</f>
        <v>1247153574</v>
      </c>
      <c r="Q233" s="48">
        <f t="shared" si="265"/>
        <v>8752846426</v>
      </c>
      <c r="R233" s="48">
        <f t="shared" si="265"/>
        <v>451622975</v>
      </c>
      <c r="S233" s="48">
        <f t="shared" si="265"/>
        <v>9548377025</v>
      </c>
      <c r="T233" s="48">
        <f t="shared" si="265"/>
        <v>795530599</v>
      </c>
      <c r="U233" s="48">
        <f t="shared" si="265"/>
        <v>11436195</v>
      </c>
      <c r="V233" s="48">
        <f t="shared" si="265"/>
        <v>440186780</v>
      </c>
      <c r="W233" s="48">
        <f t="shared" si="265"/>
        <v>11436195</v>
      </c>
      <c r="X233" s="48">
        <f t="shared" si="265"/>
        <v>0</v>
      </c>
      <c r="Y233" s="34">
        <f t="shared" si="235"/>
        <v>4.5162297499999997E-2</v>
      </c>
      <c r="Z233" s="34">
        <f t="shared" si="236"/>
        <v>1.1436195E-3</v>
      </c>
      <c r="AA233" s="34">
        <f t="shared" si="237"/>
        <v>1.1436195E-3</v>
      </c>
      <c r="AB233" s="34">
        <f t="shared" si="215"/>
        <v>2.5322438478689001E-2</v>
      </c>
      <c r="AC233" s="154">
        <f t="shared" si="248"/>
        <v>1</v>
      </c>
    </row>
    <row r="234" spans="1:29" ht="42" customHeight="1" x14ac:dyDescent="0.25">
      <c r="A234" s="51" t="s">
        <v>389</v>
      </c>
      <c r="B234" s="102" t="s">
        <v>38</v>
      </c>
      <c r="C234" s="30">
        <v>10</v>
      </c>
      <c r="D234" s="30" t="s">
        <v>39</v>
      </c>
      <c r="E234" s="53" t="s">
        <v>390</v>
      </c>
      <c r="F234" s="48">
        <f t="shared" ref="F234:X234" si="266">+F235</f>
        <v>2004858778</v>
      </c>
      <c r="G234" s="48">
        <f t="shared" si="266"/>
        <v>0</v>
      </c>
      <c r="H234" s="48">
        <f t="shared" si="266"/>
        <v>0</v>
      </c>
      <c r="I234" s="48">
        <f t="shared" si="266"/>
        <v>0</v>
      </c>
      <c r="J234" s="48">
        <f t="shared" si="266"/>
        <v>0</v>
      </c>
      <c r="K234" s="48">
        <f t="shared" si="266"/>
        <v>0</v>
      </c>
      <c r="L234" s="25">
        <f t="shared" si="241"/>
        <v>0</v>
      </c>
      <c r="M234" s="48">
        <f t="shared" si="266"/>
        <v>2004858778</v>
      </c>
      <c r="N234" s="64">
        <f t="shared" ref="N234:N297" si="267">M234/$M$322</f>
        <v>2.4172744779185775E-4</v>
      </c>
      <c r="O234" s="48">
        <f t="shared" si="266"/>
        <v>0</v>
      </c>
      <c r="P234" s="48">
        <f t="shared" si="266"/>
        <v>0</v>
      </c>
      <c r="Q234" s="48">
        <f t="shared" si="266"/>
        <v>2004858778</v>
      </c>
      <c r="R234" s="48">
        <f t="shared" si="266"/>
        <v>0</v>
      </c>
      <c r="S234" s="48">
        <f t="shared" si="266"/>
        <v>2004858778</v>
      </c>
      <c r="T234" s="48">
        <f t="shared" si="266"/>
        <v>0</v>
      </c>
      <c r="U234" s="48">
        <f t="shared" si="266"/>
        <v>0</v>
      </c>
      <c r="V234" s="48">
        <f t="shared" si="266"/>
        <v>0</v>
      </c>
      <c r="W234" s="48">
        <f t="shared" si="266"/>
        <v>0</v>
      </c>
      <c r="X234" s="48">
        <f t="shared" si="266"/>
        <v>0</v>
      </c>
      <c r="Y234" s="34">
        <f t="shared" si="235"/>
        <v>0</v>
      </c>
      <c r="Z234" s="34">
        <f t="shared" si="236"/>
        <v>0</v>
      </c>
      <c r="AA234" s="34">
        <f t="shared" si="237"/>
        <v>0</v>
      </c>
      <c r="AB234" s="34" t="s">
        <v>545</v>
      </c>
      <c r="AC234" s="154" t="s">
        <v>545</v>
      </c>
    </row>
    <row r="235" spans="1:29" ht="42" customHeight="1" x14ac:dyDescent="0.25">
      <c r="A235" s="104" t="s">
        <v>391</v>
      </c>
      <c r="B235" s="105" t="s">
        <v>38</v>
      </c>
      <c r="C235" s="37">
        <v>10</v>
      </c>
      <c r="D235" s="37" t="s">
        <v>39</v>
      </c>
      <c r="E235" s="38" t="s">
        <v>251</v>
      </c>
      <c r="F235" s="39">
        <v>2004858778</v>
      </c>
      <c r="G235" s="39">
        <v>0</v>
      </c>
      <c r="H235" s="39">
        <v>0</v>
      </c>
      <c r="I235" s="39">
        <v>0</v>
      </c>
      <c r="J235" s="39">
        <v>0</v>
      </c>
      <c r="K235" s="39">
        <v>0</v>
      </c>
      <c r="L235" s="39">
        <f t="shared" si="241"/>
        <v>0</v>
      </c>
      <c r="M235" s="40">
        <f t="shared" ref="M235" si="268">+F235+L235</f>
        <v>2004858778</v>
      </c>
      <c r="N235" s="72">
        <f t="shared" si="267"/>
        <v>2.4172744779185775E-4</v>
      </c>
      <c r="O235" s="40">
        <v>0</v>
      </c>
      <c r="P235" s="40">
        <v>0</v>
      </c>
      <c r="Q235" s="40">
        <f>M235-P235</f>
        <v>2004858778</v>
      </c>
      <c r="R235" s="39">
        <v>0</v>
      </c>
      <c r="S235" s="39">
        <f>+M235-R235</f>
        <v>2004858778</v>
      </c>
      <c r="T235" s="39">
        <f>P235-R235</f>
        <v>0</v>
      </c>
      <c r="U235" s="39">
        <v>0</v>
      </c>
      <c r="V235" s="39">
        <f>+R235-U235</f>
        <v>0</v>
      </c>
      <c r="W235" s="39">
        <v>0</v>
      </c>
      <c r="X235" s="42">
        <f>+U235-W235</f>
        <v>0</v>
      </c>
      <c r="Y235" s="43">
        <f t="shared" si="235"/>
        <v>0</v>
      </c>
      <c r="Z235" s="43">
        <f t="shared" si="236"/>
        <v>0</v>
      </c>
      <c r="AA235" s="43">
        <f t="shared" si="237"/>
        <v>0</v>
      </c>
      <c r="AB235" s="43" t="s">
        <v>545</v>
      </c>
      <c r="AC235" s="157" t="s">
        <v>545</v>
      </c>
    </row>
    <row r="236" spans="1:29" ht="42" customHeight="1" x14ac:dyDescent="0.25">
      <c r="A236" s="51" t="s">
        <v>392</v>
      </c>
      <c r="B236" s="102" t="s">
        <v>38</v>
      </c>
      <c r="C236" s="30">
        <v>10</v>
      </c>
      <c r="D236" s="30" t="s">
        <v>39</v>
      </c>
      <c r="E236" s="53" t="s">
        <v>393</v>
      </c>
      <c r="F236" s="48">
        <f t="shared" ref="F236:X236" si="269">+F237</f>
        <v>7995141222</v>
      </c>
      <c r="G236" s="48">
        <f t="shared" si="269"/>
        <v>0</v>
      </c>
      <c r="H236" s="48">
        <f t="shared" si="269"/>
        <v>0</v>
      </c>
      <c r="I236" s="48">
        <f t="shared" si="269"/>
        <v>0</v>
      </c>
      <c r="J236" s="48">
        <f t="shared" si="269"/>
        <v>0</v>
      </c>
      <c r="K236" s="48">
        <f t="shared" si="269"/>
        <v>0</v>
      </c>
      <c r="L236" s="25">
        <f t="shared" si="241"/>
        <v>0</v>
      </c>
      <c r="M236" s="48">
        <f t="shared" si="269"/>
        <v>7995141222</v>
      </c>
      <c r="N236" s="64">
        <f t="shared" si="267"/>
        <v>9.6398065716004993E-4</v>
      </c>
      <c r="O236" s="48">
        <f t="shared" si="269"/>
        <v>0</v>
      </c>
      <c r="P236" s="48">
        <f t="shared" si="269"/>
        <v>1247153574</v>
      </c>
      <c r="Q236" s="48">
        <f t="shared" si="269"/>
        <v>6747987648</v>
      </c>
      <c r="R236" s="48">
        <f t="shared" si="269"/>
        <v>451622975</v>
      </c>
      <c r="S236" s="48">
        <f t="shared" si="269"/>
        <v>7543518247</v>
      </c>
      <c r="T236" s="48">
        <f t="shared" si="269"/>
        <v>795530599</v>
      </c>
      <c r="U236" s="48">
        <f t="shared" si="269"/>
        <v>11436195</v>
      </c>
      <c r="V236" s="48">
        <f t="shared" si="269"/>
        <v>440186780</v>
      </c>
      <c r="W236" s="48">
        <f t="shared" si="269"/>
        <v>11436195</v>
      </c>
      <c r="X236" s="48">
        <f t="shared" si="269"/>
        <v>0</v>
      </c>
      <c r="Y236" s="34">
        <f t="shared" si="235"/>
        <v>5.6487179207952209E-2</v>
      </c>
      <c r="Z236" s="34">
        <f t="shared" si="236"/>
        <v>1.4303931203280501E-3</v>
      </c>
      <c r="AA236" s="34">
        <f t="shared" si="237"/>
        <v>1.4303931203280501E-3</v>
      </c>
      <c r="AB236" s="34">
        <f t="shared" si="215"/>
        <v>2.5322438478689001E-2</v>
      </c>
      <c r="AC236" s="154">
        <f t="shared" si="248"/>
        <v>1</v>
      </c>
    </row>
    <row r="237" spans="1:29" ht="42" customHeight="1" x14ac:dyDescent="0.25">
      <c r="A237" s="104" t="s">
        <v>394</v>
      </c>
      <c r="B237" s="105" t="s">
        <v>38</v>
      </c>
      <c r="C237" s="37">
        <v>10</v>
      </c>
      <c r="D237" s="37" t="s">
        <v>39</v>
      </c>
      <c r="E237" s="38" t="s">
        <v>251</v>
      </c>
      <c r="F237" s="39">
        <v>7995141222</v>
      </c>
      <c r="G237" s="39">
        <v>0</v>
      </c>
      <c r="H237" s="39">
        <v>0</v>
      </c>
      <c r="I237" s="39">
        <v>0</v>
      </c>
      <c r="J237" s="39">
        <v>0</v>
      </c>
      <c r="K237" s="39">
        <v>0</v>
      </c>
      <c r="L237" s="39">
        <f t="shared" si="241"/>
        <v>0</v>
      </c>
      <c r="M237" s="40">
        <f t="shared" ref="M237" si="270">+F237+L237</f>
        <v>7995141222</v>
      </c>
      <c r="N237" s="72">
        <f t="shared" si="267"/>
        <v>9.6398065716004993E-4</v>
      </c>
      <c r="O237" s="40">
        <v>0</v>
      </c>
      <c r="P237" s="40">
        <v>1247153574</v>
      </c>
      <c r="Q237" s="40">
        <f>M237-P237</f>
        <v>6747987648</v>
      </c>
      <c r="R237" s="39">
        <v>451622975</v>
      </c>
      <c r="S237" s="39">
        <f>+M237-R237</f>
        <v>7543518247</v>
      </c>
      <c r="T237" s="39">
        <f>P237-R237</f>
        <v>795530599</v>
      </c>
      <c r="U237" s="39">
        <v>11436195</v>
      </c>
      <c r="V237" s="39">
        <f>+R237-U237</f>
        <v>440186780</v>
      </c>
      <c r="W237" s="39">
        <v>11436195</v>
      </c>
      <c r="X237" s="42">
        <f>+U237-W237</f>
        <v>0</v>
      </c>
      <c r="Y237" s="43">
        <f t="shared" si="235"/>
        <v>5.6487179207952209E-2</v>
      </c>
      <c r="Z237" s="43">
        <f t="shared" si="236"/>
        <v>1.4303931203280501E-3</v>
      </c>
      <c r="AA237" s="43">
        <f t="shared" si="237"/>
        <v>1.4303931203280501E-3</v>
      </c>
      <c r="AB237" s="43">
        <f t="shared" si="215"/>
        <v>2.5322438478689001E-2</v>
      </c>
      <c r="AC237" s="157">
        <f t="shared" si="248"/>
        <v>1</v>
      </c>
    </row>
    <row r="238" spans="1:29" ht="42" customHeight="1" x14ac:dyDescent="0.25">
      <c r="A238" s="29" t="s">
        <v>395</v>
      </c>
      <c r="B238" s="30" t="s">
        <v>38</v>
      </c>
      <c r="C238" s="30">
        <v>10</v>
      </c>
      <c r="D238" s="30" t="s">
        <v>39</v>
      </c>
      <c r="E238" s="53" t="s">
        <v>396</v>
      </c>
      <c r="F238" s="54">
        <f t="shared" ref="F238:X238" si="271">+F239</f>
        <v>3278504049</v>
      </c>
      <c r="G238" s="54">
        <f t="shared" si="271"/>
        <v>0</v>
      </c>
      <c r="H238" s="54">
        <f t="shared" si="271"/>
        <v>0</v>
      </c>
      <c r="I238" s="54">
        <f t="shared" si="271"/>
        <v>0</v>
      </c>
      <c r="J238" s="54">
        <f t="shared" si="271"/>
        <v>0</v>
      </c>
      <c r="K238" s="54">
        <f t="shared" si="271"/>
        <v>0</v>
      </c>
      <c r="L238" s="25">
        <f t="shared" si="241"/>
        <v>0</v>
      </c>
      <c r="M238" s="54">
        <f t="shared" si="271"/>
        <v>3278504049</v>
      </c>
      <c r="N238" s="33">
        <f t="shared" si="267"/>
        <v>3.9529189039969466E-4</v>
      </c>
      <c r="O238" s="54">
        <f t="shared" si="271"/>
        <v>0</v>
      </c>
      <c r="P238" s="54">
        <f t="shared" si="271"/>
        <v>1108645413.24</v>
      </c>
      <c r="Q238" s="54">
        <f t="shared" si="271"/>
        <v>2169858635.7600002</v>
      </c>
      <c r="R238" s="54">
        <f t="shared" si="271"/>
        <v>660403826.41999996</v>
      </c>
      <c r="S238" s="54">
        <f t="shared" si="271"/>
        <v>2618100222.5799999</v>
      </c>
      <c r="T238" s="54">
        <f t="shared" si="271"/>
        <v>448241586.82000005</v>
      </c>
      <c r="U238" s="54">
        <f t="shared" si="271"/>
        <v>13792478</v>
      </c>
      <c r="V238" s="54">
        <f t="shared" si="271"/>
        <v>646611348.41999996</v>
      </c>
      <c r="W238" s="54">
        <f t="shared" si="271"/>
        <v>13792478</v>
      </c>
      <c r="X238" s="54">
        <f t="shared" si="271"/>
        <v>0</v>
      </c>
      <c r="Y238" s="34">
        <f t="shared" si="235"/>
        <v>0.20143450078136535</v>
      </c>
      <c r="Z238" s="34">
        <f t="shared" si="236"/>
        <v>4.2069424938507988E-3</v>
      </c>
      <c r="AA238" s="34">
        <f t="shared" si="237"/>
        <v>4.2069424938507988E-3</v>
      </c>
      <c r="AB238" s="34">
        <f t="shared" si="215"/>
        <v>2.0884915332438331E-2</v>
      </c>
      <c r="AC238" s="154">
        <f t="shared" si="248"/>
        <v>1</v>
      </c>
    </row>
    <row r="239" spans="1:29" ht="42" customHeight="1" x14ac:dyDescent="0.25">
      <c r="A239" s="29" t="s">
        <v>397</v>
      </c>
      <c r="B239" s="30" t="s">
        <v>38</v>
      </c>
      <c r="C239" s="30">
        <v>10</v>
      </c>
      <c r="D239" s="30" t="s">
        <v>39</v>
      </c>
      <c r="E239" s="31" t="s">
        <v>243</v>
      </c>
      <c r="F239" s="25">
        <f t="shared" ref="F239:K239" si="272">+F240+F244</f>
        <v>3278504049</v>
      </c>
      <c r="G239" s="25">
        <f t="shared" si="272"/>
        <v>0</v>
      </c>
      <c r="H239" s="25">
        <f t="shared" si="272"/>
        <v>0</v>
      </c>
      <c r="I239" s="25">
        <f t="shared" si="272"/>
        <v>0</v>
      </c>
      <c r="J239" s="25">
        <f t="shared" si="272"/>
        <v>0</v>
      </c>
      <c r="K239" s="25">
        <f t="shared" si="272"/>
        <v>0</v>
      </c>
      <c r="L239" s="25">
        <f t="shared" si="241"/>
        <v>0</v>
      </c>
      <c r="M239" s="25">
        <f t="shared" ref="M239" si="273">+M240+M244</f>
        <v>3278504049</v>
      </c>
      <c r="N239" s="33">
        <f t="shared" si="267"/>
        <v>3.9529189039969466E-4</v>
      </c>
      <c r="O239" s="25">
        <f t="shared" ref="O239:X239" si="274">+O240+O244</f>
        <v>0</v>
      </c>
      <c r="P239" s="25">
        <f t="shared" si="274"/>
        <v>1108645413.24</v>
      </c>
      <c r="Q239" s="25">
        <f t="shared" si="274"/>
        <v>2169858635.7600002</v>
      </c>
      <c r="R239" s="25">
        <f t="shared" si="274"/>
        <v>660403826.41999996</v>
      </c>
      <c r="S239" s="25">
        <f t="shared" si="274"/>
        <v>2618100222.5799999</v>
      </c>
      <c r="T239" s="25">
        <f t="shared" si="274"/>
        <v>448241586.82000005</v>
      </c>
      <c r="U239" s="25">
        <f t="shared" si="274"/>
        <v>13792478</v>
      </c>
      <c r="V239" s="25">
        <f t="shared" si="274"/>
        <v>646611348.41999996</v>
      </c>
      <c r="W239" s="25">
        <f t="shared" si="274"/>
        <v>13792478</v>
      </c>
      <c r="X239" s="25">
        <f t="shared" si="274"/>
        <v>0</v>
      </c>
      <c r="Y239" s="34">
        <f t="shared" si="235"/>
        <v>0.20143450078136535</v>
      </c>
      <c r="Z239" s="34">
        <f t="shared" si="236"/>
        <v>4.2069424938507988E-3</v>
      </c>
      <c r="AA239" s="34">
        <f t="shared" si="237"/>
        <v>4.2069424938507988E-3</v>
      </c>
      <c r="AB239" s="34">
        <f t="shared" si="215"/>
        <v>2.0884915332438331E-2</v>
      </c>
      <c r="AC239" s="154">
        <f t="shared" si="248"/>
        <v>1</v>
      </c>
    </row>
    <row r="240" spans="1:29" s="2" customFormat="1" ht="63.75" customHeight="1" x14ac:dyDescent="0.25">
      <c r="A240" s="29" t="s">
        <v>398</v>
      </c>
      <c r="B240" s="30" t="s">
        <v>38</v>
      </c>
      <c r="C240" s="30">
        <v>10</v>
      </c>
      <c r="D240" s="30" t="s">
        <v>39</v>
      </c>
      <c r="E240" s="31" t="s">
        <v>399</v>
      </c>
      <c r="F240" s="25">
        <f t="shared" ref="F240:X242" si="275">+F241</f>
        <v>1878504049</v>
      </c>
      <c r="G240" s="25">
        <f t="shared" si="275"/>
        <v>0</v>
      </c>
      <c r="H240" s="25">
        <f t="shared" si="275"/>
        <v>0</v>
      </c>
      <c r="I240" s="25">
        <f t="shared" si="275"/>
        <v>0</v>
      </c>
      <c r="J240" s="25">
        <f t="shared" si="275"/>
        <v>0</v>
      </c>
      <c r="K240" s="25">
        <f t="shared" si="275"/>
        <v>0</v>
      </c>
      <c r="L240" s="25">
        <f t="shared" si="241"/>
        <v>0</v>
      </c>
      <c r="M240" s="25">
        <f t="shared" si="275"/>
        <v>1878504049</v>
      </c>
      <c r="N240" s="33">
        <f t="shared" si="267"/>
        <v>2.2649275570642754E-4</v>
      </c>
      <c r="O240" s="25">
        <f t="shared" si="275"/>
        <v>0</v>
      </c>
      <c r="P240" s="25">
        <f t="shared" si="275"/>
        <v>1108545413.24</v>
      </c>
      <c r="Q240" s="25">
        <f t="shared" si="275"/>
        <v>769958635.75999999</v>
      </c>
      <c r="R240" s="25">
        <f t="shared" si="275"/>
        <v>660375701.91999996</v>
      </c>
      <c r="S240" s="25">
        <f t="shared" si="275"/>
        <v>1218128347.0799999</v>
      </c>
      <c r="T240" s="25">
        <f t="shared" si="275"/>
        <v>448169711.32000005</v>
      </c>
      <c r="U240" s="25">
        <f t="shared" si="275"/>
        <v>13792478</v>
      </c>
      <c r="V240" s="25">
        <f t="shared" si="275"/>
        <v>646583223.91999996</v>
      </c>
      <c r="W240" s="25">
        <f t="shared" si="275"/>
        <v>13792478</v>
      </c>
      <c r="X240" s="25">
        <f t="shared" si="275"/>
        <v>0</v>
      </c>
      <c r="Y240" s="34">
        <f t="shared" si="235"/>
        <v>0.35154340086280006</v>
      </c>
      <c r="Z240" s="34">
        <f t="shared" si="236"/>
        <v>7.3422668465060095E-3</v>
      </c>
      <c r="AA240" s="34">
        <f t="shared" si="237"/>
        <v>7.3422668465060095E-3</v>
      </c>
      <c r="AB240" s="34">
        <f t="shared" si="215"/>
        <v>2.088580479248291E-2</v>
      </c>
      <c r="AC240" s="154">
        <f t="shared" si="248"/>
        <v>1</v>
      </c>
    </row>
    <row r="241" spans="1:29" s="2" customFormat="1" ht="63.75" customHeight="1" x14ac:dyDescent="0.25">
      <c r="A241" s="29" t="s">
        <v>400</v>
      </c>
      <c r="B241" s="30" t="s">
        <v>38</v>
      </c>
      <c r="C241" s="30">
        <v>10</v>
      </c>
      <c r="D241" s="30" t="s">
        <v>39</v>
      </c>
      <c r="E241" s="31" t="s">
        <v>401</v>
      </c>
      <c r="F241" s="25">
        <f t="shared" si="275"/>
        <v>1878504049</v>
      </c>
      <c r="G241" s="25">
        <f t="shared" si="275"/>
        <v>0</v>
      </c>
      <c r="H241" s="25">
        <f t="shared" si="275"/>
        <v>0</v>
      </c>
      <c r="I241" s="25">
        <f t="shared" si="275"/>
        <v>0</v>
      </c>
      <c r="J241" s="25">
        <f t="shared" si="275"/>
        <v>0</v>
      </c>
      <c r="K241" s="25">
        <f t="shared" si="275"/>
        <v>0</v>
      </c>
      <c r="L241" s="25">
        <f t="shared" si="241"/>
        <v>0</v>
      </c>
      <c r="M241" s="25">
        <f t="shared" si="275"/>
        <v>1878504049</v>
      </c>
      <c r="N241" s="33">
        <f t="shared" si="267"/>
        <v>2.2649275570642754E-4</v>
      </c>
      <c r="O241" s="25">
        <f t="shared" si="275"/>
        <v>0</v>
      </c>
      <c r="P241" s="25">
        <f t="shared" si="275"/>
        <v>1108545413.24</v>
      </c>
      <c r="Q241" s="25">
        <f t="shared" si="275"/>
        <v>769958635.75999999</v>
      </c>
      <c r="R241" s="25">
        <f t="shared" si="275"/>
        <v>660375701.91999996</v>
      </c>
      <c r="S241" s="25">
        <f t="shared" si="275"/>
        <v>1218128347.0799999</v>
      </c>
      <c r="T241" s="25">
        <f t="shared" si="275"/>
        <v>448169711.32000005</v>
      </c>
      <c r="U241" s="25">
        <f t="shared" si="275"/>
        <v>13792478</v>
      </c>
      <c r="V241" s="25">
        <f t="shared" si="275"/>
        <v>646583223.91999996</v>
      </c>
      <c r="W241" s="25">
        <f t="shared" si="275"/>
        <v>13792478</v>
      </c>
      <c r="X241" s="25">
        <f t="shared" si="275"/>
        <v>0</v>
      </c>
      <c r="Y241" s="34">
        <f t="shared" si="235"/>
        <v>0.35154340086280006</v>
      </c>
      <c r="Z241" s="34">
        <f t="shared" si="236"/>
        <v>7.3422668465060095E-3</v>
      </c>
      <c r="AA241" s="34">
        <f t="shared" si="237"/>
        <v>7.3422668465060095E-3</v>
      </c>
      <c r="AB241" s="34">
        <f t="shared" ref="AB241:AB304" si="276">+U241/R241</f>
        <v>2.088580479248291E-2</v>
      </c>
      <c r="AC241" s="154">
        <f t="shared" si="248"/>
        <v>1</v>
      </c>
    </row>
    <row r="242" spans="1:29" ht="42" customHeight="1" x14ac:dyDescent="0.25">
      <c r="A242" s="29" t="s">
        <v>402</v>
      </c>
      <c r="B242" s="30" t="s">
        <v>38</v>
      </c>
      <c r="C242" s="30">
        <v>10</v>
      </c>
      <c r="D242" s="30" t="s">
        <v>39</v>
      </c>
      <c r="E242" s="53" t="s">
        <v>390</v>
      </c>
      <c r="F242" s="25">
        <f t="shared" si="275"/>
        <v>1878504049</v>
      </c>
      <c r="G242" s="25">
        <f t="shared" si="275"/>
        <v>0</v>
      </c>
      <c r="H242" s="25">
        <f t="shared" si="275"/>
        <v>0</v>
      </c>
      <c r="I242" s="25">
        <f t="shared" si="275"/>
        <v>0</v>
      </c>
      <c r="J242" s="25">
        <f t="shared" si="275"/>
        <v>0</v>
      </c>
      <c r="K242" s="25">
        <f t="shared" si="275"/>
        <v>0</v>
      </c>
      <c r="L242" s="25">
        <f t="shared" si="241"/>
        <v>0</v>
      </c>
      <c r="M242" s="25">
        <f t="shared" si="275"/>
        <v>1878504049</v>
      </c>
      <c r="N242" s="33">
        <f t="shared" si="267"/>
        <v>2.2649275570642754E-4</v>
      </c>
      <c r="O242" s="25">
        <f t="shared" si="275"/>
        <v>0</v>
      </c>
      <c r="P242" s="25">
        <f t="shared" si="275"/>
        <v>1108545413.24</v>
      </c>
      <c r="Q242" s="25">
        <f t="shared" si="275"/>
        <v>769958635.75999999</v>
      </c>
      <c r="R242" s="25">
        <f t="shared" si="275"/>
        <v>660375701.91999996</v>
      </c>
      <c r="S242" s="25">
        <f t="shared" si="275"/>
        <v>1218128347.0799999</v>
      </c>
      <c r="T242" s="25">
        <f t="shared" si="275"/>
        <v>448169711.32000005</v>
      </c>
      <c r="U242" s="25">
        <f t="shared" si="275"/>
        <v>13792478</v>
      </c>
      <c r="V242" s="25">
        <f t="shared" si="275"/>
        <v>646583223.91999996</v>
      </c>
      <c r="W242" s="25">
        <f t="shared" si="275"/>
        <v>13792478</v>
      </c>
      <c r="X242" s="25">
        <f t="shared" si="275"/>
        <v>0</v>
      </c>
      <c r="Y242" s="34">
        <f t="shared" si="235"/>
        <v>0.35154340086280006</v>
      </c>
      <c r="Z242" s="34">
        <f t="shared" si="236"/>
        <v>7.3422668465060095E-3</v>
      </c>
      <c r="AA242" s="34">
        <f t="shared" si="237"/>
        <v>7.3422668465060095E-3</v>
      </c>
      <c r="AB242" s="34">
        <f t="shared" si="276"/>
        <v>2.088580479248291E-2</v>
      </c>
      <c r="AC242" s="154">
        <f t="shared" si="248"/>
        <v>1</v>
      </c>
    </row>
    <row r="243" spans="1:29" ht="42" customHeight="1" x14ac:dyDescent="0.25">
      <c r="A243" s="36" t="s">
        <v>403</v>
      </c>
      <c r="B243" s="37" t="s">
        <v>38</v>
      </c>
      <c r="C243" s="37">
        <v>10</v>
      </c>
      <c r="D243" s="37" t="s">
        <v>39</v>
      </c>
      <c r="E243" s="38" t="s">
        <v>251</v>
      </c>
      <c r="F243" s="39">
        <v>1878504049</v>
      </c>
      <c r="G243" s="39">
        <v>0</v>
      </c>
      <c r="H243" s="39">
        <v>0</v>
      </c>
      <c r="I243" s="39">
        <v>0</v>
      </c>
      <c r="J243" s="39">
        <v>0</v>
      </c>
      <c r="K243" s="39">
        <v>0</v>
      </c>
      <c r="L243" s="39">
        <f t="shared" si="241"/>
        <v>0</v>
      </c>
      <c r="M243" s="40">
        <f t="shared" ref="M243" si="277">+F243+L243</f>
        <v>1878504049</v>
      </c>
      <c r="N243" s="41">
        <f t="shared" si="267"/>
        <v>2.2649275570642754E-4</v>
      </c>
      <c r="O243" s="39">
        <v>0</v>
      </c>
      <c r="P243" s="39">
        <v>1108545413.24</v>
      </c>
      <c r="Q243" s="40">
        <f>M243-P243</f>
        <v>769958635.75999999</v>
      </c>
      <c r="R243" s="39">
        <v>660375701.91999996</v>
      </c>
      <c r="S243" s="39">
        <f>+M243-R243</f>
        <v>1218128347.0799999</v>
      </c>
      <c r="T243" s="39">
        <f>P243-R243</f>
        <v>448169711.32000005</v>
      </c>
      <c r="U243" s="39">
        <v>13792478</v>
      </c>
      <c r="V243" s="39">
        <f>+R243-U243</f>
        <v>646583223.91999996</v>
      </c>
      <c r="W243" s="39">
        <v>13792478</v>
      </c>
      <c r="X243" s="42">
        <f>+U243-W243</f>
        <v>0</v>
      </c>
      <c r="Y243" s="43">
        <f t="shared" si="235"/>
        <v>0.35154340086280006</v>
      </c>
      <c r="Z243" s="43">
        <f t="shared" si="236"/>
        <v>7.3422668465060095E-3</v>
      </c>
      <c r="AA243" s="43">
        <f t="shared" si="237"/>
        <v>7.3422668465060095E-3</v>
      </c>
      <c r="AB243" s="43">
        <f t="shared" si="276"/>
        <v>2.088580479248291E-2</v>
      </c>
      <c r="AC243" s="157">
        <f t="shared" si="248"/>
        <v>1</v>
      </c>
    </row>
    <row r="244" spans="1:29" s="2" customFormat="1" ht="63.75" customHeight="1" x14ac:dyDescent="0.25">
      <c r="A244" s="29" t="s">
        <v>404</v>
      </c>
      <c r="B244" s="30" t="s">
        <v>38</v>
      </c>
      <c r="C244" s="30">
        <v>10</v>
      </c>
      <c r="D244" s="30" t="s">
        <v>39</v>
      </c>
      <c r="E244" s="31" t="s">
        <v>405</v>
      </c>
      <c r="F244" s="25">
        <f t="shared" ref="F244:U246" si="278">+F245</f>
        <v>1400000000</v>
      </c>
      <c r="G244" s="25">
        <f t="shared" si="278"/>
        <v>0</v>
      </c>
      <c r="H244" s="25">
        <f t="shared" si="278"/>
        <v>0</v>
      </c>
      <c r="I244" s="25">
        <f t="shared" si="278"/>
        <v>0</v>
      </c>
      <c r="J244" s="25">
        <f t="shared" si="278"/>
        <v>0</v>
      </c>
      <c r="K244" s="25">
        <f t="shared" si="278"/>
        <v>0</v>
      </c>
      <c r="L244" s="25">
        <f t="shared" si="241"/>
        <v>0</v>
      </c>
      <c r="M244" s="25">
        <f t="shared" si="278"/>
        <v>1400000000</v>
      </c>
      <c r="N244" s="33">
        <f t="shared" si="267"/>
        <v>1.6879913469326709E-4</v>
      </c>
      <c r="O244" s="25">
        <f t="shared" si="278"/>
        <v>0</v>
      </c>
      <c r="P244" s="25">
        <f t="shared" si="278"/>
        <v>100000</v>
      </c>
      <c r="Q244" s="25">
        <f t="shared" si="278"/>
        <v>1399900000</v>
      </c>
      <c r="R244" s="25">
        <f t="shared" si="278"/>
        <v>28124.5</v>
      </c>
      <c r="S244" s="25">
        <f t="shared" si="278"/>
        <v>1399971875.5</v>
      </c>
      <c r="T244" s="25">
        <f t="shared" si="278"/>
        <v>71875.5</v>
      </c>
      <c r="U244" s="25">
        <f t="shared" si="278"/>
        <v>0</v>
      </c>
      <c r="V244" s="25">
        <f t="shared" ref="V244:X246" si="279">+V245</f>
        <v>28124.5</v>
      </c>
      <c r="W244" s="25">
        <f t="shared" si="279"/>
        <v>0</v>
      </c>
      <c r="X244" s="25">
        <f t="shared" si="279"/>
        <v>0</v>
      </c>
      <c r="Y244" s="34">
        <f t="shared" si="235"/>
        <v>2.0088928571428572E-5</v>
      </c>
      <c r="Z244" s="34">
        <f t="shared" si="236"/>
        <v>0</v>
      </c>
      <c r="AA244" s="34">
        <f t="shared" si="237"/>
        <v>0</v>
      </c>
      <c r="AB244" s="34">
        <f t="shared" si="276"/>
        <v>0</v>
      </c>
      <c r="AC244" s="154" t="s">
        <v>545</v>
      </c>
    </row>
    <row r="245" spans="1:29" s="2" customFormat="1" ht="60" customHeight="1" x14ac:dyDescent="0.25">
      <c r="A245" s="29" t="s">
        <v>406</v>
      </c>
      <c r="B245" s="30" t="s">
        <v>38</v>
      </c>
      <c r="C245" s="30">
        <v>10</v>
      </c>
      <c r="D245" s="30" t="s">
        <v>39</v>
      </c>
      <c r="E245" s="31" t="s">
        <v>401</v>
      </c>
      <c r="F245" s="25">
        <f t="shared" si="278"/>
        <v>1400000000</v>
      </c>
      <c r="G245" s="25">
        <f t="shared" si="278"/>
        <v>0</v>
      </c>
      <c r="H245" s="25">
        <f t="shared" si="278"/>
        <v>0</v>
      </c>
      <c r="I245" s="25">
        <f t="shared" si="278"/>
        <v>0</v>
      </c>
      <c r="J245" s="25">
        <f t="shared" si="278"/>
        <v>0</v>
      </c>
      <c r="K245" s="25">
        <f t="shared" si="278"/>
        <v>0</v>
      </c>
      <c r="L245" s="25">
        <f t="shared" si="241"/>
        <v>0</v>
      </c>
      <c r="M245" s="25">
        <f t="shared" si="278"/>
        <v>1400000000</v>
      </c>
      <c r="N245" s="33">
        <f t="shared" si="267"/>
        <v>1.6879913469326709E-4</v>
      </c>
      <c r="O245" s="25">
        <f t="shared" si="278"/>
        <v>0</v>
      </c>
      <c r="P245" s="25">
        <f t="shared" si="278"/>
        <v>100000</v>
      </c>
      <c r="Q245" s="25">
        <f t="shared" si="278"/>
        <v>1399900000</v>
      </c>
      <c r="R245" s="25">
        <f t="shared" si="278"/>
        <v>28124.5</v>
      </c>
      <c r="S245" s="25">
        <f t="shared" si="278"/>
        <v>1399971875.5</v>
      </c>
      <c r="T245" s="25">
        <f t="shared" si="278"/>
        <v>71875.5</v>
      </c>
      <c r="U245" s="25">
        <f t="shared" si="278"/>
        <v>0</v>
      </c>
      <c r="V245" s="25">
        <f t="shared" si="279"/>
        <v>28124.5</v>
      </c>
      <c r="W245" s="25">
        <f t="shared" si="279"/>
        <v>0</v>
      </c>
      <c r="X245" s="25">
        <f t="shared" si="279"/>
        <v>0</v>
      </c>
      <c r="Y245" s="34">
        <f t="shared" si="235"/>
        <v>2.0088928571428572E-5</v>
      </c>
      <c r="Z245" s="34">
        <f t="shared" si="236"/>
        <v>0</v>
      </c>
      <c r="AA245" s="34">
        <f t="shared" si="237"/>
        <v>0</v>
      </c>
      <c r="AB245" s="34">
        <f t="shared" si="276"/>
        <v>0</v>
      </c>
      <c r="AC245" s="154" t="s">
        <v>545</v>
      </c>
    </row>
    <row r="246" spans="1:29" ht="42" customHeight="1" x14ac:dyDescent="0.25">
      <c r="A246" s="29" t="s">
        <v>407</v>
      </c>
      <c r="B246" s="30" t="s">
        <v>38</v>
      </c>
      <c r="C246" s="30">
        <v>10</v>
      </c>
      <c r="D246" s="30" t="s">
        <v>39</v>
      </c>
      <c r="E246" s="53" t="s">
        <v>390</v>
      </c>
      <c r="F246" s="25">
        <f t="shared" si="278"/>
        <v>1400000000</v>
      </c>
      <c r="G246" s="25">
        <f t="shared" si="278"/>
        <v>0</v>
      </c>
      <c r="H246" s="25">
        <f t="shared" si="278"/>
        <v>0</v>
      </c>
      <c r="I246" s="25">
        <f t="shared" si="278"/>
        <v>0</v>
      </c>
      <c r="J246" s="25">
        <f t="shared" si="278"/>
        <v>0</v>
      </c>
      <c r="K246" s="25">
        <f t="shared" si="278"/>
        <v>0</v>
      </c>
      <c r="L246" s="25">
        <f t="shared" si="241"/>
        <v>0</v>
      </c>
      <c r="M246" s="25">
        <f t="shared" si="278"/>
        <v>1400000000</v>
      </c>
      <c r="N246" s="33">
        <f t="shared" si="267"/>
        <v>1.6879913469326709E-4</v>
      </c>
      <c r="O246" s="25">
        <f t="shared" si="278"/>
        <v>0</v>
      </c>
      <c r="P246" s="25">
        <f t="shared" si="278"/>
        <v>100000</v>
      </c>
      <c r="Q246" s="25">
        <f t="shared" si="278"/>
        <v>1399900000</v>
      </c>
      <c r="R246" s="25">
        <f t="shared" si="278"/>
        <v>28124.5</v>
      </c>
      <c r="S246" s="25">
        <f t="shared" si="278"/>
        <v>1399971875.5</v>
      </c>
      <c r="T246" s="25">
        <f t="shared" si="278"/>
        <v>71875.5</v>
      </c>
      <c r="U246" s="25">
        <f t="shared" si="278"/>
        <v>0</v>
      </c>
      <c r="V246" s="25">
        <f t="shared" si="279"/>
        <v>28124.5</v>
      </c>
      <c r="W246" s="25">
        <f t="shared" si="279"/>
        <v>0</v>
      </c>
      <c r="X246" s="25">
        <f t="shared" si="279"/>
        <v>0</v>
      </c>
      <c r="Y246" s="34">
        <f t="shared" si="235"/>
        <v>2.0088928571428572E-5</v>
      </c>
      <c r="Z246" s="34">
        <f t="shared" si="236"/>
        <v>0</v>
      </c>
      <c r="AA246" s="34">
        <f t="shared" si="237"/>
        <v>0</v>
      </c>
      <c r="AB246" s="34">
        <f t="shared" si="276"/>
        <v>0</v>
      </c>
      <c r="AC246" s="154" t="s">
        <v>545</v>
      </c>
    </row>
    <row r="247" spans="1:29" ht="42" customHeight="1" x14ac:dyDescent="0.25">
      <c r="A247" s="36" t="s">
        <v>408</v>
      </c>
      <c r="B247" s="37" t="s">
        <v>38</v>
      </c>
      <c r="C247" s="37">
        <v>10</v>
      </c>
      <c r="D247" s="37" t="s">
        <v>39</v>
      </c>
      <c r="E247" s="38" t="s">
        <v>251</v>
      </c>
      <c r="F247" s="39">
        <v>1400000000</v>
      </c>
      <c r="G247" s="39">
        <v>0</v>
      </c>
      <c r="H247" s="39">
        <v>0</v>
      </c>
      <c r="I247" s="39">
        <v>0</v>
      </c>
      <c r="J247" s="39">
        <v>0</v>
      </c>
      <c r="K247" s="39">
        <v>0</v>
      </c>
      <c r="L247" s="39">
        <f t="shared" si="241"/>
        <v>0</v>
      </c>
      <c r="M247" s="40">
        <f t="shared" ref="M247" si="280">+F247+L247</f>
        <v>1400000000</v>
      </c>
      <c r="N247" s="41">
        <f t="shared" si="267"/>
        <v>1.6879913469326709E-4</v>
      </c>
      <c r="O247" s="39">
        <v>0</v>
      </c>
      <c r="P247" s="39">
        <v>100000</v>
      </c>
      <c r="Q247" s="39">
        <f>M247-P247</f>
        <v>1399900000</v>
      </c>
      <c r="R247" s="39">
        <v>28124.5</v>
      </c>
      <c r="S247" s="39">
        <f>+M247-R247</f>
        <v>1399971875.5</v>
      </c>
      <c r="T247" s="39">
        <f>P247-R247</f>
        <v>71875.5</v>
      </c>
      <c r="U247" s="39">
        <v>0</v>
      </c>
      <c r="V247" s="39">
        <f>+R247-U247</f>
        <v>28124.5</v>
      </c>
      <c r="W247" s="39">
        <v>0</v>
      </c>
      <c r="X247" s="42">
        <f>+U247-W247</f>
        <v>0</v>
      </c>
      <c r="Y247" s="43">
        <f t="shared" si="235"/>
        <v>2.0088928571428572E-5</v>
      </c>
      <c r="Z247" s="43">
        <f t="shared" si="236"/>
        <v>0</v>
      </c>
      <c r="AA247" s="43">
        <f t="shared" si="237"/>
        <v>0</v>
      </c>
      <c r="AB247" s="43">
        <f t="shared" si="276"/>
        <v>0</v>
      </c>
      <c r="AC247" s="157" t="s">
        <v>545</v>
      </c>
    </row>
    <row r="248" spans="1:29" s="2" customFormat="1" ht="29.25" customHeight="1" x14ac:dyDescent="0.25">
      <c r="A248" s="266" t="s">
        <v>409</v>
      </c>
      <c r="B248" s="30" t="s">
        <v>38</v>
      </c>
      <c r="C248" s="30">
        <v>10</v>
      </c>
      <c r="D248" s="326" t="s">
        <v>39</v>
      </c>
      <c r="E248" s="327" t="s">
        <v>410</v>
      </c>
      <c r="F248" s="25">
        <f>+F250</f>
        <v>6568192616</v>
      </c>
      <c r="G248" s="25">
        <f t="shared" ref="G248:K249" si="281">+G250</f>
        <v>0</v>
      </c>
      <c r="H248" s="25">
        <f t="shared" si="281"/>
        <v>0</v>
      </c>
      <c r="I248" s="25">
        <f t="shared" si="281"/>
        <v>0</v>
      </c>
      <c r="J248" s="25">
        <f t="shared" si="281"/>
        <v>0</v>
      </c>
      <c r="K248" s="25">
        <f t="shared" si="281"/>
        <v>0</v>
      </c>
      <c r="L248" s="25">
        <f t="shared" si="241"/>
        <v>0</v>
      </c>
      <c r="M248" s="25">
        <f t="shared" ref="M248:M249" si="282">+M250</f>
        <v>6568192616</v>
      </c>
      <c r="N248" s="33">
        <f t="shared" si="267"/>
        <v>7.9193230719964731E-4</v>
      </c>
      <c r="O248" s="25">
        <f t="shared" ref="O248:X249" si="283">+O250</f>
        <v>0</v>
      </c>
      <c r="P248" s="25">
        <f t="shared" si="283"/>
        <v>1051155231.24</v>
      </c>
      <c r="Q248" s="25">
        <f t="shared" si="283"/>
        <v>5517037384.7600002</v>
      </c>
      <c r="R248" s="25">
        <f t="shared" si="283"/>
        <v>535577016.56999999</v>
      </c>
      <c r="S248" s="25">
        <f t="shared" si="283"/>
        <v>6032615599.4300003</v>
      </c>
      <c r="T248" s="25">
        <f t="shared" si="283"/>
        <v>515578214.67000002</v>
      </c>
      <c r="U248" s="25">
        <f t="shared" si="283"/>
        <v>9033397.3300000001</v>
      </c>
      <c r="V248" s="25">
        <f t="shared" si="283"/>
        <v>526543619.24000001</v>
      </c>
      <c r="W248" s="25">
        <f t="shared" si="283"/>
        <v>9017774</v>
      </c>
      <c r="X248" s="25">
        <f t="shared" si="283"/>
        <v>15623.330000000075</v>
      </c>
      <c r="Y248" s="34">
        <f t="shared" si="235"/>
        <v>8.154100342084121E-2</v>
      </c>
      <c r="Z248" s="34">
        <f t="shared" si="236"/>
        <v>1.3753246681583006E-3</v>
      </c>
      <c r="AA248" s="34">
        <f t="shared" si="237"/>
        <v>1.3729460335911684E-3</v>
      </c>
      <c r="AB248" s="34">
        <f t="shared" si="276"/>
        <v>1.686666352460876E-2</v>
      </c>
      <c r="AC248" s="154">
        <f t="shared" si="248"/>
        <v>0.998270492326501</v>
      </c>
    </row>
    <row r="249" spans="1:29" s="107" customFormat="1" ht="29.25" customHeight="1" x14ac:dyDescent="0.25">
      <c r="A249" s="267"/>
      <c r="B249" s="52" t="s">
        <v>41</v>
      </c>
      <c r="C249" s="52">
        <v>20</v>
      </c>
      <c r="D249" s="326"/>
      <c r="E249" s="327"/>
      <c r="F249" s="54">
        <f t="shared" ref="F249" si="284">+F251</f>
        <v>121330438170</v>
      </c>
      <c r="G249" s="54">
        <f t="shared" si="281"/>
        <v>0</v>
      </c>
      <c r="H249" s="54">
        <f t="shared" si="281"/>
        <v>0</v>
      </c>
      <c r="I249" s="54">
        <f t="shared" si="281"/>
        <v>0</v>
      </c>
      <c r="J249" s="54">
        <f t="shared" si="281"/>
        <v>0</v>
      </c>
      <c r="K249" s="54">
        <f t="shared" si="281"/>
        <v>0</v>
      </c>
      <c r="L249" s="25">
        <f t="shared" si="241"/>
        <v>0</v>
      </c>
      <c r="M249" s="54">
        <f t="shared" si="282"/>
        <v>121330438170</v>
      </c>
      <c r="N249" s="106">
        <f t="shared" si="267"/>
        <v>1.4628909267893531E-2</v>
      </c>
      <c r="O249" s="54">
        <f t="shared" si="283"/>
        <v>0</v>
      </c>
      <c r="P249" s="54">
        <f t="shared" si="283"/>
        <v>17419612339</v>
      </c>
      <c r="Q249" s="54">
        <f t="shared" si="283"/>
        <v>103910825831</v>
      </c>
      <c r="R249" s="54">
        <f t="shared" si="283"/>
        <v>17419521872.239998</v>
      </c>
      <c r="S249" s="54">
        <f t="shared" si="283"/>
        <v>103910916297.75999</v>
      </c>
      <c r="T249" s="54">
        <f t="shared" si="283"/>
        <v>90466.760000228882</v>
      </c>
      <c r="U249" s="54">
        <f t="shared" si="283"/>
        <v>9533.24</v>
      </c>
      <c r="V249" s="54">
        <f t="shared" si="283"/>
        <v>17419512339</v>
      </c>
      <c r="W249" s="54">
        <f t="shared" si="283"/>
        <v>0</v>
      </c>
      <c r="X249" s="54">
        <f t="shared" si="283"/>
        <v>9533.24</v>
      </c>
      <c r="Y249" s="34">
        <f t="shared" si="235"/>
        <v>0.14357091373751527</v>
      </c>
      <c r="Z249" s="34">
        <f t="shared" si="236"/>
        <v>7.8572534178461215E-8</v>
      </c>
      <c r="AA249" s="34">
        <f t="shared" si="237"/>
        <v>0</v>
      </c>
      <c r="AB249" s="34">
        <f t="shared" si="276"/>
        <v>5.4727334480932623E-7</v>
      </c>
      <c r="AC249" s="154">
        <f t="shared" si="248"/>
        <v>0</v>
      </c>
    </row>
    <row r="250" spans="1:29" ht="30" customHeight="1" x14ac:dyDescent="0.25">
      <c r="A250" s="266" t="s">
        <v>411</v>
      </c>
      <c r="B250" s="30" t="s">
        <v>38</v>
      </c>
      <c r="C250" s="30">
        <v>10</v>
      </c>
      <c r="D250" s="326" t="s">
        <v>39</v>
      </c>
      <c r="E250" s="327" t="s">
        <v>243</v>
      </c>
      <c r="F250" s="25">
        <f>+F252+F262</f>
        <v>6568192616</v>
      </c>
      <c r="G250" s="25">
        <f t="shared" ref="G250:K250" si="285">+G252+G262</f>
        <v>0</v>
      </c>
      <c r="H250" s="25">
        <f t="shared" si="285"/>
        <v>0</v>
      </c>
      <c r="I250" s="25">
        <f t="shared" si="285"/>
        <v>0</v>
      </c>
      <c r="J250" s="25">
        <f t="shared" si="285"/>
        <v>0</v>
      </c>
      <c r="K250" s="25">
        <f t="shared" si="285"/>
        <v>0</v>
      </c>
      <c r="L250" s="25">
        <f t="shared" si="241"/>
        <v>0</v>
      </c>
      <c r="M250" s="25">
        <f t="shared" ref="M250" si="286">+M252+M262</f>
        <v>6568192616</v>
      </c>
      <c r="N250" s="64">
        <f t="shared" si="267"/>
        <v>7.9193230719964731E-4</v>
      </c>
      <c r="O250" s="25">
        <f t="shared" ref="O250:X250" si="287">+O252+O262</f>
        <v>0</v>
      </c>
      <c r="P250" s="25">
        <f t="shared" si="287"/>
        <v>1051155231.24</v>
      </c>
      <c r="Q250" s="25">
        <f t="shared" si="287"/>
        <v>5517037384.7600002</v>
      </c>
      <c r="R250" s="25">
        <f t="shared" si="287"/>
        <v>535577016.56999999</v>
      </c>
      <c r="S250" s="25">
        <f t="shared" si="287"/>
        <v>6032615599.4300003</v>
      </c>
      <c r="T250" s="25">
        <f t="shared" si="287"/>
        <v>515578214.67000002</v>
      </c>
      <c r="U250" s="25">
        <f t="shared" si="287"/>
        <v>9033397.3300000001</v>
      </c>
      <c r="V250" s="25">
        <f t="shared" si="287"/>
        <v>526543619.24000001</v>
      </c>
      <c r="W250" s="25">
        <f t="shared" si="287"/>
        <v>9017774</v>
      </c>
      <c r="X250" s="25">
        <f t="shared" si="287"/>
        <v>15623.330000000075</v>
      </c>
      <c r="Y250" s="34">
        <f t="shared" si="235"/>
        <v>8.154100342084121E-2</v>
      </c>
      <c r="Z250" s="34">
        <f t="shared" si="236"/>
        <v>1.3753246681583006E-3</v>
      </c>
      <c r="AA250" s="34">
        <f t="shared" si="237"/>
        <v>1.3729460335911684E-3</v>
      </c>
      <c r="AB250" s="34">
        <f t="shared" si="276"/>
        <v>1.686666352460876E-2</v>
      </c>
      <c r="AC250" s="154">
        <f t="shared" si="248"/>
        <v>0.998270492326501</v>
      </c>
    </row>
    <row r="251" spans="1:29" ht="30" customHeight="1" x14ac:dyDescent="0.25">
      <c r="A251" s="267"/>
      <c r="B251" s="30" t="s">
        <v>41</v>
      </c>
      <c r="C251" s="30">
        <v>20</v>
      </c>
      <c r="D251" s="326"/>
      <c r="E251" s="327"/>
      <c r="F251" s="25">
        <f>+F253</f>
        <v>121330438170</v>
      </c>
      <c r="G251" s="25">
        <f t="shared" ref="G251:K254" si="288">+G253</f>
        <v>0</v>
      </c>
      <c r="H251" s="25">
        <f t="shared" si="288"/>
        <v>0</v>
      </c>
      <c r="I251" s="25">
        <f t="shared" si="288"/>
        <v>0</v>
      </c>
      <c r="J251" s="25">
        <f t="shared" si="288"/>
        <v>0</v>
      </c>
      <c r="K251" s="25">
        <f t="shared" si="288"/>
        <v>0</v>
      </c>
      <c r="L251" s="25">
        <f t="shared" si="241"/>
        <v>0</v>
      </c>
      <c r="M251" s="25">
        <f>+M253</f>
        <v>121330438170</v>
      </c>
      <c r="N251" s="64">
        <f t="shared" si="267"/>
        <v>1.4628909267893531E-2</v>
      </c>
      <c r="O251" s="25">
        <f t="shared" ref="O251:X254" si="289">+O253</f>
        <v>0</v>
      </c>
      <c r="P251" s="25">
        <f t="shared" si="289"/>
        <v>17419612339</v>
      </c>
      <c r="Q251" s="25">
        <f t="shared" si="289"/>
        <v>103910825831</v>
      </c>
      <c r="R251" s="25">
        <f t="shared" si="289"/>
        <v>17419521872.239998</v>
      </c>
      <c r="S251" s="25">
        <f t="shared" si="289"/>
        <v>103910916297.75999</v>
      </c>
      <c r="T251" s="25">
        <f t="shared" si="289"/>
        <v>90466.760000228882</v>
      </c>
      <c r="U251" s="25">
        <f t="shared" si="289"/>
        <v>9533.24</v>
      </c>
      <c r="V251" s="25">
        <f t="shared" si="289"/>
        <v>17419512339</v>
      </c>
      <c r="W251" s="25">
        <f t="shared" si="289"/>
        <v>0</v>
      </c>
      <c r="X251" s="25">
        <f t="shared" si="289"/>
        <v>9533.24</v>
      </c>
      <c r="Y251" s="34">
        <f t="shared" si="235"/>
        <v>0.14357091373751527</v>
      </c>
      <c r="Z251" s="34">
        <f t="shared" si="236"/>
        <v>7.8572534178461215E-8</v>
      </c>
      <c r="AA251" s="34">
        <f t="shared" si="237"/>
        <v>0</v>
      </c>
      <c r="AB251" s="34">
        <f t="shared" si="276"/>
        <v>5.4727334480932623E-7</v>
      </c>
      <c r="AC251" s="154">
        <f t="shared" si="248"/>
        <v>0</v>
      </c>
    </row>
    <row r="252" spans="1:29" ht="37.5" customHeight="1" x14ac:dyDescent="0.25">
      <c r="A252" s="266" t="s">
        <v>412</v>
      </c>
      <c r="B252" s="30" t="s">
        <v>38</v>
      </c>
      <c r="C252" s="30">
        <v>10</v>
      </c>
      <c r="D252" s="326" t="s">
        <v>39</v>
      </c>
      <c r="E252" s="327" t="s">
        <v>413</v>
      </c>
      <c r="F252" s="25">
        <f>+F254</f>
        <v>4448192616</v>
      </c>
      <c r="G252" s="25">
        <f t="shared" si="288"/>
        <v>0</v>
      </c>
      <c r="H252" s="25">
        <f t="shared" si="288"/>
        <v>0</v>
      </c>
      <c r="I252" s="25">
        <f t="shared" si="288"/>
        <v>0</v>
      </c>
      <c r="J252" s="25">
        <f t="shared" si="288"/>
        <v>0</v>
      </c>
      <c r="K252" s="25">
        <f t="shared" si="288"/>
        <v>0</v>
      </c>
      <c r="L252" s="25">
        <f t="shared" si="241"/>
        <v>0</v>
      </c>
      <c r="M252" s="25">
        <f>+M254</f>
        <v>4448192616</v>
      </c>
      <c r="N252" s="33">
        <f t="shared" si="267"/>
        <v>5.3632218894984285E-4</v>
      </c>
      <c r="O252" s="25">
        <f t="shared" si="289"/>
        <v>0</v>
      </c>
      <c r="P252" s="25">
        <f t="shared" si="289"/>
        <v>50000</v>
      </c>
      <c r="Q252" s="25">
        <f t="shared" si="289"/>
        <v>4448142616</v>
      </c>
      <c r="R252" s="25">
        <f t="shared" si="289"/>
        <v>0</v>
      </c>
      <c r="S252" s="25">
        <f t="shared" si="289"/>
        <v>4448192616</v>
      </c>
      <c r="T252" s="25">
        <f t="shared" si="289"/>
        <v>50000</v>
      </c>
      <c r="U252" s="25">
        <f t="shared" si="289"/>
        <v>0</v>
      </c>
      <c r="V252" s="25">
        <f t="shared" si="289"/>
        <v>0</v>
      </c>
      <c r="W252" s="25">
        <f t="shared" si="289"/>
        <v>0</v>
      </c>
      <c r="X252" s="25">
        <f t="shared" si="289"/>
        <v>0</v>
      </c>
      <c r="Y252" s="34">
        <f t="shared" si="235"/>
        <v>0</v>
      </c>
      <c r="Z252" s="34">
        <f t="shared" si="236"/>
        <v>0</v>
      </c>
      <c r="AA252" s="34">
        <f t="shared" si="237"/>
        <v>0</v>
      </c>
      <c r="AB252" s="34" t="s">
        <v>545</v>
      </c>
      <c r="AC252" s="154" t="s">
        <v>545</v>
      </c>
    </row>
    <row r="253" spans="1:29" ht="37.5" customHeight="1" x14ac:dyDescent="0.25">
      <c r="A253" s="267"/>
      <c r="B253" s="30" t="s">
        <v>41</v>
      </c>
      <c r="C253" s="30">
        <v>20</v>
      </c>
      <c r="D253" s="326"/>
      <c r="E253" s="327"/>
      <c r="F253" s="25">
        <f>+F255</f>
        <v>121330438170</v>
      </c>
      <c r="G253" s="25">
        <f t="shared" si="288"/>
        <v>0</v>
      </c>
      <c r="H253" s="25">
        <f t="shared" si="288"/>
        <v>0</v>
      </c>
      <c r="I253" s="25">
        <f t="shared" si="288"/>
        <v>0</v>
      </c>
      <c r="J253" s="25">
        <f t="shared" si="288"/>
        <v>0</v>
      </c>
      <c r="K253" s="25">
        <f t="shared" si="288"/>
        <v>0</v>
      </c>
      <c r="L253" s="25">
        <f t="shared" si="241"/>
        <v>0</v>
      </c>
      <c r="M253" s="25">
        <f>+M255</f>
        <v>121330438170</v>
      </c>
      <c r="N253" s="64">
        <f t="shared" si="267"/>
        <v>1.4628909267893531E-2</v>
      </c>
      <c r="O253" s="25">
        <f t="shared" si="289"/>
        <v>0</v>
      </c>
      <c r="P253" s="25">
        <f t="shared" si="289"/>
        <v>17419612339</v>
      </c>
      <c r="Q253" s="25">
        <f t="shared" si="289"/>
        <v>103910825831</v>
      </c>
      <c r="R253" s="25">
        <f t="shared" si="289"/>
        <v>17419521872.239998</v>
      </c>
      <c r="S253" s="25">
        <f t="shared" si="289"/>
        <v>103910916297.75999</v>
      </c>
      <c r="T253" s="25">
        <f t="shared" si="289"/>
        <v>90466.760000228882</v>
      </c>
      <c r="U253" s="25">
        <f t="shared" si="289"/>
        <v>9533.24</v>
      </c>
      <c r="V253" s="25">
        <f t="shared" si="289"/>
        <v>17419512339</v>
      </c>
      <c r="W253" s="25">
        <f t="shared" si="289"/>
        <v>0</v>
      </c>
      <c r="X253" s="25">
        <f t="shared" si="289"/>
        <v>9533.24</v>
      </c>
      <c r="Y253" s="34">
        <f t="shared" si="235"/>
        <v>0.14357091373751527</v>
      </c>
      <c r="Z253" s="34">
        <f t="shared" si="236"/>
        <v>7.8572534178461215E-8</v>
      </c>
      <c r="AA253" s="34">
        <f t="shared" si="237"/>
        <v>0</v>
      </c>
      <c r="AB253" s="34">
        <f t="shared" si="276"/>
        <v>5.4727334480932623E-7</v>
      </c>
      <c r="AC253" s="154">
        <f t="shared" si="248"/>
        <v>0</v>
      </c>
    </row>
    <row r="254" spans="1:29" ht="60" customHeight="1" x14ac:dyDescent="0.25">
      <c r="A254" s="266" t="s">
        <v>414</v>
      </c>
      <c r="B254" s="30" t="s">
        <v>38</v>
      </c>
      <c r="C254" s="30">
        <v>10</v>
      </c>
      <c r="D254" s="326" t="s">
        <v>39</v>
      </c>
      <c r="E254" s="327" t="s">
        <v>415</v>
      </c>
      <c r="F254" s="25">
        <f>+F256</f>
        <v>4448192616</v>
      </c>
      <c r="G254" s="25">
        <f t="shared" si="288"/>
        <v>0</v>
      </c>
      <c r="H254" s="25">
        <f t="shared" si="288"/>
        <v>0</v>
      </c>
      <c r="I254" s="25">
        <f t="shared" si="288"/>
        <v>0</v>
      </c>
      <c r="J254" s="25">
        <f t="shared" si="288"/>
        <v>0</v>
      </c>
      <c r="K254" s="25">
        <f t="shared" si="288"/>
        <v>0</v>
      </c>
      <c r="L254" s="25">
        <f t="shared" si="241"/>
        <v>0</v>
      </c>
      <c r="M254" s="25">
        <f>+M256</f>
        <v>4448192616</v>
      </c>
      <c r="N254" s="33">
        <f t="shared" si="267"/>
        <v>5.3632218894984285E-4</v>
      </c>
      <c r="O254" s="25">
        <f t="shared" si="289"/>
        <v>0</v>
      </c>
      <c r="P254" s="25">
        <f t="shared" si="289"/>
        <v>50000</v>
      </c>
      <c r="Q254" s="25">
        <f t="shared" si="289"/>
        <v>4448142616</v>
      </c>
      <c r="R254" s="25">
        <f t="shared" si="289"/>
        <v>0</v>
      </c>
      <c r="S254" s="25">
        <f t="shared" si="289"/>
        <v>4448192616</v>
      </c>
      <c r="T254" s="25">
        <f t="shared" si="289"/>
        <v>50000</v>
      </c>
      <c r="U254" s="25">
        <f t="shared" si="289"/>
        <v>0</v>
      </c>
      <c r="V254" s="25">
        <f t="shared" si="289"/>
        <v>0</v>
      </c>
      <c r="W254" s="25">
        <f t="shared" si="289"/>
        <v>0</v>
      </c>
      <c r="X254" s="25">
        <f t="shared" si="289"/>
        <v>0</v>
      </c>
      <c r="Y254" s="34">
        <f t="shared" si="235"/>
        <v>0</v>
      </c>
      <c r="Z254" s="34">
        <f t="shared" si="236"/>
        <v>0</v>
      </c>
      <c r="AA254" s="34">
        <f t="shared" si="237"/>
        <v>0</v>
      </c>
      <c r="AB254" s="34" t="s">
        <v>545</v>
      </c>
      <c r="AC254" s="154" t="s">
        <v>545</v>
      </c>
    </row>
    <row r="255" spans="1:29" ht="56.25" customHeight="1" x14ac:dyDescent="0.25">
      <c r="A255" s="267"/>
      <c r="B255" s="30" t="s">
        <v>41</v>
      </c>
      <c r="C255" s="30">
        <v>20</v>
      </c>
      <c r="D255" s="326"/>
      <c r="E255" s="327"/>
      <c r="F255" s="25">
        <f>+F258+F260</f>
        <v>121330438170</v>
      </c>
      <c r="G255" s="25">
        <f t="shared" ref="G255:K255" si="290">+G258+G260</f>
        <v>0</v>
      </c>
      <c r="H255" s="25">
        <f t="shared" si="290"/>
        <v>0</v>
      </c>
      <c r="I255" s="25">
        <f t="shared" si="290"/>
        <v>0</v>
      </c>
      <c r="J255" s="25">
        <f t="shared" si="290"/>
        <v>0</v>
      </c>
      <c r="K255" s="25">
        <f t="shared" si="290"/>
        <v>0</v>
      </c>
      <c r="L255" s="25">
        <f t="shared" si="241"/>
        <v>0</v>
      </c>
      <c r="M255" s="25">
        <f>+M258+M260</f>
        <v>121330438170</v>
      </c>
      <c r="N255" s="64">
        <f t="shared" si="267"/>
        <v>1.4628909267893531E-2</v>
      </c>
      <c r="O255" s="25">
        <f t="shared" ref="O255:X255" si="291">+O258+O260</f>
        <v>0</v>
      </c>
      <c r="P255" s="25">
        <f>+P258+P260</f>
        <v>17419612339</v>
      </c>
      <c r="Q255" s="25">
        <f t="shared" si="291"/>
        <v>103910825831</v>
      </c>
      <c r="R255" s="25">
        <f t="shared" si="291"/>
        <v>17419521872.239998</v>
      </c>
      <c r="S255" s="25">
        <f t="shared" si="291"/>
        <v>103910916297.75999</v>
      </c>
      <c r="T255" s="25">
        <f t="shared" si="291"/>
        <v>90466.760000228882</v>
      </c>
      <c r="U255" s="25">
        <f t="shared" si="291"/>
        <v>9533.24</v>
      </c>
      <c r="V255" s="25">
        <f t="shared" si="291"/>
        <v>17419512339</v>
      </c>
      <c r="W255" s="25">
        <f t="shared" si="291"/>
        <v>0</v>
      </c>
      <c r="X255" s="25">
        <f t="shared" si="291"/>
        <v>9533.24</v>
      </c>
      <c r="Y255" s="34">
        <f t="shared" si="235"/>
        <v>0.14357091373751527</v>
      </c>
      <c r="Z255" s="34">
        <f t="shared" si="236"/>
        <v>7.8572534178461215E-8</v>
      </c>
      <c r="AA255" s="34">
        <f t="shared" si="237"/>
        <v>0</v>
      </c>
      <c r="AB255" s="34">
        <f t="shared" si="276"/>
        <v>5.4727334480932623E-7</v>
      </c>
      <c r="AC255" s="154">
        <f t="shared" si="248"/>
        <v>0</v>
      </c>
    </row>
    <row r="256" spans="1:29" ht="42" customHeight="1" x14ac:dyDescent="0.25">
      <c r="A256" s="29" t="s">
        <v>416</v>
      </c>
      <c r="B256" s="30" t="s">
        <v>38</v>
      </c>
      <c r="C256" s="30">
        <v>10</v>
      </c>
      <c r="D256" s="30" t="s">
        <v>39</v>
      </c>
      <c r="E256" s="31" t="s">
        <v>417</v>
      </c>
      <c r="F256" s="25">
        <f t="shared" ref="F256:X256" si="292">+F257</f>
        <v>4448192616</v>
      </c>
      <c r="G256" s="25">
        <f t="shared" si="292"/>
        <v>0</v>
      </c>
      <c r="H256" s="25">
        <f t="shared" si="292"/>
        <v>0</v>
      </c>
      <c r="I256" s="25">
        <f t="shared" si="292"/>
        <v>0</v>
      </c>
      <c r="J256" s="25">
        <f t="shared" si="292"/>
        <v>0</v>
      </c>
      <c r="K256" s="25">
        <f t="shared" si="292"/>
        <v>0</v>
      </c>
      <c r="L256" s="25">
        <f t="shared" si="241"/>
        <v>0</v>
      </c>
      <c r="M256" s="25">
        <f t="shared" si="292"/>
        <v>4448192616</v>
      </c>
      <c r="N256" s="33">
        <f t="shared" si="267"/>
        <v>5.3632218894984285E-4</v>
      </c>
      <c r="O256" s="25">
        <f t="shared" si="292"/>
        <v>0</v>
      </c>
      <c r="P256" s="25">
        <f t="shared" si="292"/>
        <v>50000</v>
      </c>
      <c r="Q256" s="25">
        <f t="shared" si="292"/>
        <v>4448142616</v>
      </c>
      <c r="R256" s="25">
        <f t="shared" si="292"/>
        <v>0</v>
      </c>
      <c r="S256" s="25">
        <f t="shared" si="292"/>
        <v>4448192616</v>
      </c>
      <c r="T256" s="25">
        <f t="shared" si="292"/>
        <v>50000</v>
      </c>
      <c r="U256" s="25">
        <f t="shared" si="292"/>
        <v>0</v>
      </c>
      <c r="V256" s="25">
        <f t="shared" si="292"/>
        <v>0</v>
      </c>
      <c r="W256" s="25">
        <f t="shared" si="292"/>
        <v>0</v>
      </c>
      <c r="X256" s="25">
        <f t="shared" si="292"/>
        <v>0</v>
      </c>
      <c r="Y256" s="34">
        <f t="shared" si="235"/>
        <v>0</v>
      </c>
      <c r="Z256" s="34">
        <f t="shared" si="236"/>
        <v>0</v>
      </c>
      <c r="AA256" s="34">
        <f t="shared" si="237"/>
        <v>0</v>
      </c>
      <c r="AB256" s="34" t="s">
        <v>545</v>
      </c>
      <c r="AC256" s="154" t="s">
        <v>545</v>
      </c>
    </row>
    <row r="257" spans="1:30" ht="42" customHeight="1" x14ac:dyDescent="0.25">
      <c r="A257" s="36" t="s">
        <v>418</v>
      </c>
      <c r="B257" s="37" t="s">
        <v>38</v>
      </c>
      <c r="C257" s="37">
        <v>10</v>
      </c>
      <c r="D257" s="37" t="s">
        <v>39</v>
      </c>
      <c r="E257" s="38" t="s">
        <v>251</v>
      </c>
      <c r="F257" s="39">
        <v>4448192616</v>
      </c>
      <c r="G257" s="39">
        <v>0</v>
      </c>
      <c r="H257" s="39">
        <v>0</v>
      </c>
      <c r="I257" s="39">
        <v>0</v>
      </c>
      <c r="J257" s="39">
        <v>0</v>
      </c>
      <c r="K257" s="39">
        <v>0</v>
      </c>
      <c r="L257" s="39">
        <f t="shared" si="241"/>
        <v>0</v>
      </c>
      <c r="M257" s="40">
        <f t="shared" ref="M257" si="293">+F257+L257</f>
        <v>4448192616</v>
      </c>
      <c r="N257" s="41">
        <f t="shared" si="267"/>
        <v>5.3632218894984285E-4</v>
      </c>
      <c r="O257" s="39">
        <v>0</v>
      </c>
      <c r="P257" s="39">
        <v>50000</v>
      </c>
      <c r="Q257" s="39">
        <f>M257-P257</f>
        <v>4448142616</v>
      </c>
      <c r="R257" s="39">
        <v>0</v>
      </c>
      <c r="S257" s="39">
        <f>+M257-R257</f>
        <v>4448192616</v>
      </c>
      <c r="T257" s="39">
        <f>P257-R257</f>
        <v>50000</v>
      </c>
      <c r="U257" s="39">
        <v>0</v>
      </c>
      <c r="V257" s="39">
        <f>+R257-U257</f>
        <v>0</v>
      </c>
      <c r="W257" s="39">
        <v>0</v>
      </c>
      <c r="X257" s="42">
        <f>+U257-W257</f>
        <v>0</v>
      </c>
      <c r="Y257" s="43">
        <f t="shared" si="235"/>
        <v>0</v>
      </c>
      <c r="Z257" s="43">
        <f t="shared" si="236"/>
        <v>0</v>
      </c>
      <c r="AA257" s="43">
        <f t="shared" si="237"/>
        <v>0</v>
      </c>
      <c r="AB257" s="43" t="s">
        <v>545</v>
      </c>
      <c r="AC257" s="157" t="s">
        <v>545</v>
      </c>
    </row>
    <row r="258" spans="1:30" ht="42" customHeight="1" x14ac:dyDescent="0.25">
      <c r="A258" s="29" t="s">
        <v>416</v>
      </c>
      <c r="B258" s="30" t="s">
        <v>41</v>
      </c>
      <c r="C258" s="30">
        <v>20</v>
      </c>
      <c r="D258" s="30" t="s">
        <v>39</v>
      </c>
      <c r="E258" s="31" t="s">
        <v>417</v>
      </c>
      <c r="F258" s="25">
        <f t="shared" ref="F258:X258" si="294">+F259</f>
        <v>116756585630</v>
      </c>
      <c r="G258" s="25">
        <f t="shared" si="294"/>
        <v>0</v>
      </c>
      <c r="H258" s="25">
        <f t="shared" si="294"/>
        <v>0</v>
      </c>
      <c r="I258" s="25">
        <f t="shared" si="294"/>
        <v>0</v>
      </c>
      <c r="J258" s="25">
        <f t="shared" si="294"/>
        <v>0</v>
      </c>
      <c r="K258" s="25">
        <f t="shared" si="294"/>
        <v>0</v>
      </c>
      <c r="L258" s="25">
        <f t="shared" si="241"/>
        <v>0</v>
      </c>
      <c r="M258" s="25">
        <f t="shared" si="294"/>
        <v>116756585630</v>
      </c>
      <c r="N258" s="64">
        <f t="shared" si="267"/>
        <v>1.4077436160060243E-2</v>
      </c>
      <c r="O258" s="25">
        <f t="shared" si="294"/>
        <v>0</v>
      </c>
      <c r="P258" s="25">
        <f t="shared" si="294"/>
        <v>12971419723</v>
      </c>
      <c r="Q258" s="25">
        <f t="shared" si="294"/>
        <v>103785165907</v>
      </c>
      <c r="R258" s="25">
        <f t="shared" si="294"/>
        <v>12971329256.24</v>
      </c>
      <c r="S258" s="25">
        <f t="shared" si="294"/>
        <v>103785256373.75999</v>
      </c>
      <c r="T258" s="25">
        <f t="shared" si="294"/>
        <v>90466.760000228882</v>
      </c>
      <c r="U258" s="25">
        <f t="shared" si="294"/>
        <v>9533.24</v>
      </c>
      <c r="V258" s="25">
        <f t="shared" si="294"/>
        <v>12971319723</v>
      </c>
      <c r="W258" s="25">
        <f t="shared" si="294"/>
        <v>0</v>
      </c>
      <c r="X258" s="25">
        <f t="shared" si="294"/>
        <v>9533.24</v>
      </c>
      <c r="Y258" s="34">
        <f t="shared" si="235"/>
        <v>0.11109719581339901</v>
      </c>
      <c r="Z258" s="34">
        <f t="shared" si="236"/>
        <v>8.1650554857870765E-8</v>
      </c>
      <c r="AA258" s="34">
        <f t="shared" si="237"/>
        <v>0</v>
      </c>
      <c r="AB258" s="34">
        <f t="shared" si="276"/>
        <v>7.3494703678221184E-7</v>
      </c>
      <c r="AC258" s="154">
        <f t="shared" ref="AC258:AC313" si="295">+W258/U258</f>
        <v>0</v>
      </c>
    </row>
    <row r="259" spans="1:30" ht="42" customHeight="1" x14ac:dyDescent="0.25">
      <c r="A259" s="36" t="s">
        <v>418</v>
      </c>
      <c r="B259" s="37" t="s">
        <v>41</v>
      </c>
      <c r="C259" s="37">
        <v>20</v>
      </c>
      <c r="D259" s="37" t="s">
        <v>39</v>
      </c>
      <c r="E259" s="108" t="s">
        <v>251</v>
      </c>
      <c r="F259" s="39">
        <v>116756585630</v>
      </c>
      <c r="G259" s="39">
        <v>0</v>
      </c>
      <c r="H259" s="39">
        <v>0</v>
      </c>
      <c r="I259" s="39">
        <v>0</v>
      </c>
      <c r="J259" s="39">
        <v>0</v>
      </c>
      <c r="K259" s="39">
        <v>0</v>
      </c>
      <c r="L259" s="39">
        <f t="shared" si="241"/>
        <v>0</v>
      </c>
      <c r="M259" s="40">
        <f t="shared" ref="M259" si="296">+F259+L259</f>
        <v>116756585630</v>
      </c>
      <c r="N259" s="41">
        <f t="shared" si="267"/>
        <v>1.4077436160060243E-2</v>
      </c>
      <c r="O259" s="39">
        <v>0</v>
      </c>
      <c r="P259" s="39">
        <v>12971419723</v>
      </c>
      <c r="Q259" s="39">
        <f>M259-P259</f>
        <v>103785165907</v>
      </c>
      <c r="R259" s="39">
        <v>12971329256.24</v>
      </c>
      <c r="S259" s="39">
        <f>+M259-R259</f>
        <v>103785256373.75999</v>
      </c>
      <c r="T259" s="39">
        <f>P259-R259</f>
        <v>90466.760000228882</v>
      </c>
      <c r="U259" s="39">
        <v>9533.24</v>
      </c>
      <c r="V259" s="39">
        <f>+R259-U259</f>
        <v>12971319723</v>
      </c>
      <c r="W259" s="39">
        <v>0</v>
      </c>
      <c r="X259" s="42">
        <f>+U259-W259</f>
        <v>9533.24</v>
      </c>
      <c r="Y259" s="43">
        <f t="shared" si="235"/>
        <v>0.11109719581339901</v>
      </c>
      <c r="Z259" s="43">
        <f t="shared" si="236"/>
        <v>8.1650554857870765E-8</v>
      </c>
      <c r="AA259" s="43">
        <f t="shared" si="237"/>
        <v>0</v>
      </c>
      <c r="AB259" s="43">
        <f t="shared" si="276"/>
        <v>7.3494703678221184E-7</v>
      </c>
      <c r="AC259" s="157">
        <f t="shared" si="295"/>
        <v>0</v>
      </c>
    </row>
    <row r="260" spans="1:30" ht="42" customHeight="1" x14ac:dyDescent="0.25">
      <c r="A260" s="29" t="s">
        <v>419</v>
      </c>
      <c r="B260" s="30" t="s">
        <v>41</v>
      </c>
      <c r="C260" s="30">
        <v>20</v>
      </c>
      <c r="D260" s="30" t="s">
        <v>39</v>
      </c>
      <c r="E260" s="31" t="s">
        <v>420</v>
      </c>
      <c r="F260" s="25">
        <f t="shared" ref="F260:X260" si="297">+F261</f>
        <v>4573852540</v>
      </c>
      <c r="G260" s="25">
        <f t="shared" si="297"/>
        <v>0</v>
      </c>
      <c r="H260" s="25">
        <f t="shared" si="297"/>
        <v>0</v>
      </c>
      <c r="I260" s="25">
        <f t="shared" si="297"/>
        <v>0</v>
      </c>
      <c r="J260" s="25">
        <f t="shared" si="297"/>
        <v>0</v>
      </c>
      <c r="K260" s="25">
        <f t="shared" si="297"/>
        <v>0</v>
      </c>
      <c r="L260" s="25">
        <f t="shared" si="241"/>
        <v>0</v>
      </c>
      <c r="M260" s="25">
        <f t="shared" si="297"/>
        <v>4573852540</v>
      </c>
      <c r="N260" s="64">
        <f t="shared" si="267"/>
        <v>5.5147310783328692E-4</v>
      </c>
      <c r="O260" s="25">
        <f t="shared" si="297"/>
        <v>0</v>
      </c>
      <c r="P260" s="25">
        <f t="shared" si="297"/>
        <v>4448192616</v>
      </c>
      <c r="Q260" s="25">
        <f t="shared" si="297"/>
        <v>125659924</v>
      </c>
      <c r="R260" s="25">
        <f t="shared" si="297"/>
        <v>4448192616</v>
      </c>
      <c r="S260" s="25">
        <f t="shared" si="297"/>
        <v>125659924</v>
      </c>
      <c r="T260" s="25">
        <f t="shared" si="297"/>
        <v>0</v>
      </c>
      <c r="U260" s="25">
        <f t="shared" si="297"/>
        <v>0</v>
      </c>
      <c r="V260" s="25">
        <f t="shared" si="297"/>
        <v>4448192616</v>
      </c>
      <c r="W260" s="25">
        <f t="shared" si="297"/>
        <v>0</v>
      </c>
      <c r="X260" s="25">
        <f t="shared" si="297"/>
        <v>0</v>
      </c>
      <c r="Y260" s="34">
        <f t="shared" si="235"/>
        <v>0.97252645928108561</v>
      </c>
      <c r="Z260" s="34">
        <f t="shared" si="236"/>
        <v>0</v>
      </c>
      <c r="AA260" s="34">
        <f t="shared" si="237"/>
        <v>0</v>
      </c>
      <c r="AB260" s="34">
        <f t="shared" si="276"/>
        <v>0</v>
      </c>
      <c r="AC260" s="154" t="s">
        <v>545</v>
      </c>
    </row>
    <row r="261" spans="1:30" s="50" customFormat="1" ht="42" customHeight="1" x14ac:dyDescent="0.25">
      <c r="A261" s="104" t="s">
        <v>421</v>
      </c>
      <c r="B261" s="101" t="s">
        <v>41</v>
      </c>
      <c r="C261" s="101">
        <v>20</v>
      </c>
      <c r="D261" s="101" t="s">
        <v>39</v>
      </c>
      <c r="E261" s="109" t="s">
        <v>251</v>
      </c>
      <c r="F261" s="110">
        <v>4573852540</v>
      </c>
      <c r="G261" s="110">
        <v>0</v>
      </c>
      <c r="H261" s="110">
        <v>0</v>
      </c>
      <c r="I261" s="110">
        <v>0</v>
      </c>
      <c r="J261" s="110">
        <v>0</v>
      </c>
      <c r="K261" s="110">
        <v>0</v>
      </c>
      <c r="L261" s="39">
        <f t="shared" si="241"/>
        <v>0</v>
      </c>
      <c r="M261" s="40">
        <f t="shared" ref="M261" si="298">+F261+L261</f>
        <v>4573852540</v>
      </c>
      <c r="N261" s="41">
        <f t="shared" si="267"/>
        <v>5.5147310783328692E-4</v>
      </c>
      <c r="O261" s="110">
        <v>0</v>
      </c>
      <c r="P261" s="39">
        <v>4448192616</v>
      </c>
      <c r="Q261" s="39">
        <f>M261-P261</f>
        <v>125659924</v>
      </c>
      <c r="R261" s="39">
        <v>4448192616</v>
      </c>
      <c r="S261" s="39">
        <f>+M261-R261</f>
        <v>125659924</v>
      </c>
      <c r="T261" s="39">
        <f>P261-R261</f>
        <v>0</v>
      </c>
      <c r="U261" s="39">
        <v>0</v>
      </c>
      <c r="V261" s="39">
        <f>+R261-U261</f>
        <v>4448192616</v>
      </c>
      <c r="W261" s="39">
        <v>0</v>
      </c>
      <c r="X261" s="42">
        <f>+U261-W261</f>
        <v>0</v>
      </c>
      <c r="Y261" s="43">
        <f t="shared" si="235"/>
        <v>0.97252645928108561</v>
      </c>
      <c r="Z261" s="43">
        <f t="shared" si="236"/>
        <v>0</v>
      </c>
      <c r="AA261" s="43">
        <f t="shared" si="237"/>
        <v>0</v>
      </c>
      <c r="AB261" s="43">
        <f t="shared" si="276"/>
        <v>0</v>
      </c>
      <c r="AC261" s="157" t="s">
        <v>545</v>
      </c>
    </row>
    <row r="262" spans="1:30" ht="55.5" customHeight="1" x14ac:dyDescent="0.25">
      <c r="A262" s="29" t="s">
        <v>422</v>
      </c>
      <c r="B262" s="30" t="s">
        <v>38</v>
      </c>
      <c r="C262" s="30">
        <v>10</v>
      </c>
      <c r="D262" s="30" t="s">
        <v>39</v>
      </c>
      <c r="E262" s="31" t="s">
        <v>423</v>
      </c>
      <c r="F262" s="54">
        <f t="shared" ref="F262:X264" si="299">+F263</f>
        <v>2120000000</v>
      </c>
      <c r="G262" s="54">
        <f t="shared" si="299"/>
        <v>0</v>
      </c>
      <c r="H262" s="54">
        <f t="shared" si="299"/>
        <v>0</v>
      </c>
      <c r="I262" s="54">
        <f t="shared" si="299"/>
        <v>0</v>
      </c>
      <c r="J262" s="54">
        <f t="shared" si="299"/>
        <v>0</v>
      </c>
      <c r="K262" s="54">
        <f t="shared" si="299"/>
        <v>0</v>
      </c>
      <c r="L262" s="25">
        <f t="shared" si="241"/>
        <v>0</v>
      </c>
      <c r="M262" s="54">
        <f t="shared" si="299"/>
        <v>2120000000</v>
      </c>
      <c r="N262" s="33">
        <f t="shared" si="267"/>
        <v>2.5561011824980445E-4</v>
      </c>
      <c r="O262" s="54">
        <f t="shared" si="299"/>
        <v>0</v>
      </c>
      <c r="P262" s="54">
        <f t="shared" si="299"/>
        <v>1051105231.24</v>
      </c>
      <c r="Q262" s="54">
        <f t="shared" si="299"/>
        <v>1068894768.76</v>
      </c>
      <c r="R262" s="54">
        <f t="shared" si="299"/>
        <v>535577016.56999999</v>
      </c>
      <c r="S262" s="54">
        <f t="shared" si="299"/>
        <v>1584422983.4300001</v>
      </c>
      <c r="T262" s="54">
        <f t="shared" si="299"/>
        <v>515528214.67000002</v>
      </c>
      <c r="U262" s="54">
        <f t="shared" si="299"/>
        <v>9033397.3300000001</v>
      </c>
      <c r="V262" s="54">
        <f t="shared" si="299"/>
        <v>526543619.24000001</v>
      </c>
      <c r="W262" s="54">
        <f t="shared" si="299"/>
        <v>9017774</v>
      </c>
      <c r="X262" s="54">
        <f t="shared" si="299"/>
        <v>15623.330000000075</v>
      </c>
      <c r="Y262" s="34">
        <f t="shared" si="235"/>
        <v>0.25263066819339625</v>
      </c>
      <c r="Z262" s="34">
        <f t="shared" si="236"/>
        <v>4.2610364764150942E-3</v>
      </c>
      <c r="AA262" s="34">
        <f t="shared" si="237"/>
        <v>4.2536669811320755E-3</v>
      </c>
      <c r="AB262" s="34">
        <f t="shared" si="276"/>
        <v>1.686666352460876E-2</v>
      </c>
      <c r="AC262" s="154">
        <f t="shared" si="295"/>
        <v>0.998270492326501</v>
      </c>
    </row>
    <row r="263" spans="1:30" ht="113.25" customHeight="1" x14ac:dyDescent="0.25">
      <c r="A263" s="29" t="s">
        <v>424</v>
      </c>
      <c r="B263" s="30" t="s">
        <v>38</v>
      </c>
      <c r="C263" s="30">
        <v>10</v>
      </c>
      <c r="D263" s="30" t="s">
        <v>39</v>
      </c>
      <c r="E263" s="31" t="s">
        <v>415</v>
      </c>
      <c r="F263" s="25">
        <f t="shared" si="299"/>
        <v>2120000000</v>
      </c>
      <c r="G263" s="25">
        <f t="shared" si="299"/>
        <v>0</v>
      </c>
      <c r="H263" s="25">
        <f t="shared" si="299"/>
        <v>0</v>
      </c>
      <c r="I263" s="25">
        <f t="shared" si="299"/>
        <v>0</v>
      </c>
      <c r="J263" s="25">
        <f t="shared" si="299"/>
        <v>0</v>
      </c>
      <c r="K263" s="25">
        <f t="shared" si="299"/>
        <v>0</v>
      </c>
      <c r="L263" s="25">
        <f t="shared" si="241"/>
        <v>0</v>
      </c>
      <c r="M263" s="25">
        <f t="shared" si="299"/>
        <v>2120000000</v>
      </c>
      <c r="N263" s="33">
        <f t="shared" si="267"/>
        <v>2.5561011824980445E-4</v>
      </c>
      <c r="O263" s="25">
        <f t="shared" si="299"/>
        <v>0</v>
      </c>
      <c r="P263" s="25">
        <f t="shared" si="299"/>
        <v>1051105231.24</v>
      </c>
      <c r="Q263" s="25">
        <f t="shared" si="299"/>
        <v>1068894768.76</v>
      </c>
      <c r="R263" s="25">
        <f t="shared" si="299"/>
        <v>535577016.56999999</v>
      </c>
      <c r="S263" s="25">
        <f t="shared" si="299"/>
        <v>1584422983.4300001</v>
      </c>
      <c r="T263" s="25">
        <f t="shared" si="299"/>
        <v>515528214.67000002</v>
      </c>
      <c r="U263" s="25">
        <f t="shared" si="299"/>
        <v>9033397.3300000001</v>
      </c>
      <c r="V263" s="25">
        <f t="shared" si="299"/>
        <v>526543619.24000001</v>
      </c>
      <c r="W263" s="25">
        <f t="shared" si="299"/>
        <v>9017774</v>
      </c>
      <c r="X263" s="25">
        <f t="shared" si="299"/>
        <v>15623.330000000075</v>
      </c>
      <c r="Y263" s="34">
        <f t="shared" si="235"/>
        <v>0.25263066819339625</v>
      </c>
      <c r="Z263" s="34">
        <f t="shared" si="236"/>
        <v>4.2610364764150942E-3</v>
      </c>
      <c r="AA263" s="34">
        <f t="shared" si="237"/>
        <v>4.2536669811320755E-3</v>
      </c>
      <c r="AB263" s="34">
        <f t="shared" si="276"/>
        <v>1.686666352460876E-2</v>
      </c>
      <c r="AC263" s="154">
        <f t="shared" si="295"/>
        <v>0.998270492326501</v>
      </c>
    </row>
    <row r="264" spans="1:30" ht="42" customHeight="1" x14ac:dyDescent="0.25">
      <c r="A264" s="29" t="s">
        <v>425</v>
      </c>
      <c r="B264" s="30" t="s">
        <v>38</v>
      </c>
      <c r="C264" s="30">
        <v>10</v>
      </c>
      <c r="D264" s="30" t="s">
        <v>39</v>
      </c>
      <c r="E264" s="31" t="s">
        <v>390</v>
      </c>
      <c r="F264" s="32">
        <f t="shared" si="299"/>
        <v>2120000000</v>
      </c>
      <c r="G264" s="32">
        <f t="shared" si="299"/>
        <v>0</v>
      </c>
      <c r="H264" s="32">
        <f t="shared" si="299"/>
        <v>0</v>
      </c>
      <c r="I264" s="32">
        <f t="shared" si="299"/>
        <v>0</v>
      </c>
      <c r="J264" s="32">
        <f t="shared" si="299"/>
        <v>0</v>
      </c>
      <c r="K264" s="32">
        <f t="shared" si="299"/>
        <v>0</v>
      </c>
      <c r="L264" s="25">
        <f t="shared" si="241"/>
        <v>0</v>
      </c>
      <c r="M264" s="32">
        <f t="shared" si="299"/>
        <v>2120000000</v>
      </c>
      <c r="N264" s="33">
        <f t="shared" si="267"/>
        <v>2.5561011824980445E-4</v>
      </c>
      <c r="O264" s="32">
        <f t="shared" si="299"/>
        <v>0</v>
      </c>
      <c r="P264" s="32">
        <f t="shared" si="299"/>
        <v>1051105231.24</v>
      </c>
      <c r="Q264" s="32">
        <f t="shared" si="299"/>
        <v>1068894768.76</v>
      </c>
      <c r="R264" s="32">
        <f t="shared" si="299"/>
        <v>535577016.56999999</v>
      </c>
      <c r="S264" s="32">
        <f t="shared" si="299"/>
        <v>1584422983.4300001</v>
      </c>
      <c r="T264" s="32">
        <f t="shared" si="299"/>
        <v>515528214.67000002</v>
      </c>
      <c r="U264" s="32">
        <f t="shared" si="299"/>
        <v>9033397.3300000001</v>
      </c>
      <c r="V264" s="32">
        <f t="shared" si="299"/>
        <v>526543619.24000001</v>
      </c>
      <c r="W264" s="32">
        <f t="shared" si="299"/>
        <v>9017774</v>
      </c>
      <c r="X264" s="32">
        <f t="shared" si="299"/>
        <v>15623.330000000075</v>
      </c>
      <c r="Y264" s="34">
        <f t="shared" si="235"/>
        <v>0.25263066819339625</v>
      </c>
      <c r="Z264" s="34">
        <f t="shared" si="236"/>
        <v>4.2610364764150942E-3</v>
      </c>
      <c r="AA264" s="34">
        <f t="shared" si="237"/>
        <v>4.2536669811320755E-3</v>
      </c>
      <c r="AB264" s="34">
        <f t="shared" si="276"/>
        <v>1.686666352460876E-2</v>
      </c>
      <c r="AC264" s="154">
        <f t="shared" si="295"/>
        <v>0.998270492326501</v>
      </c>
    </row>
    <row r="265" spans="1:30" ht="42" customHeight="1" x14ac:dyDescent="0.25">
      <c r="A265" s="36" t="s">
        <v>426</v>
      </c>
      <c r="B265" s="37" t="s">
        <v>38</v>
      </c>
      <c r="C265" s="37">
        <v>10</v>
      </c>
      <c r="D265" s="37" t="s">
        <v>39</v>
      </c>
      <c r="E265" s="38" t="s">
        <v>251</v>
      </c>
      <c r="F265" s="39">
        <v>2120000000</v>
      </c>
      <c r="G265" s="110">
        <v>0</v>
      </c>
      <c r="H265" s="110">
        <v>0</v>
      </c>
      <c r="I265" s="110">
        <v>0</v>
      </c>
      <c r="J265" s="110">
        <v>0</v>
      </c>
      <c r="K265" s="110">
        <v>0</v>
      </c>
      <c r="L265" s="39">
        <f t="shared" si="241"/>
        <v>0</v>
      </c>
      <c r="M265" s="40">
        <f t="shared" ref="M265" si="300">+F265+L265</f>
        <v>2120000000</v>
      </c>
      <c r="N265" s="41">
        <f t="shared" si="267"/>
        <v>2.5561011824980445E-4</v>
      </c>
      <c r="O265" s="39">
        <v>0</v>
      </c>
      <c r="P265" s="39">
        <v>1051105231.24</v>
      </c>
      <c r="Q265" s="39">
        <f>M265-P265</f>
        <v>1068894768.76</v>
      </c>
      <c r="R265" s="39">
        <v>535577016.56999999</v>
      </c>
      <c r="S265" s="39">
        <f>+M265-R265</f>
        <v>1584422983.4300001</v>
      </c>
      <c r="T265" s="39">
        <f>P265-R265</f>
        <v>515528214.67000002</v>
      </c>
      <c r="U265" s="39">
        <v>9033397.3300000001</v>
      </c>
      <c r="V265" s="39">
        <f>+R265-U265</f>
        <v>526543619.24000001</v>
      </c>
      <c r="W265" s="39">
        <v>9017774</v>
      </c>
      <c r="X265" s="42">
        <f>+U265-W265</f>
        <v>15623.330000000075</v>
      </c>
      <c r="Y265" s="43">
        <f t="shared" si="235"/>
        <v>0.25263066819339625</v>
      </c>
      <c r="Z265" s="43">
        <f t="shared" si="236"/>
        <v>4.2610364764150942E-3</v>
      </c>
      <c r="AA265" s="43">
        <f t="shared" si="237"/>
        <v>4.2536669811320755E-3</v>
      </c>
      <c r="AB265" s="43">
        <f t="shared" si="276"/>
        <v>1.686666352460876E-2</v>
      </c>
      <c r="AC265" s="157">
        <f t="shared" si="295"/>
        <v>0.998270492326501</v>
      </c>
    </row>
    <row r="266" spans="1:30" ht="42" customHeight="1" x14ac:dyDescent="0.25">
      <c r="A266" s="29" t="s">
        <v>427</v>
      </c>
      <c r="B266" s="30" t="s">
        <v>38</v>
      </c>
      <c r="C266" s="30">
        <v>10</v>
      </c>
      <c r="D266" s="30" t="s">
        <v>39</v>
      </c>
      <c r="E266" s="31" t="s">
        <v>428</v>
      </c>
      <c r="F266" s="48">
        <f t="shared" ref="F266:X266" si="301">+F267</f>
        <v>3143327526</v>
      </c>
      <c r="G266" s="48">
        <f t="shared" si="301"/>
        <v>0</v>
      </c>
      <c r="H266" s="48">
        <f t="shared" si="301"/>
        <v>0</v>
      </c>
      <c r="I266" s="48">
        <f t="shared" si="301"/>
        <v>0</v>
      </c>
      <c r="J266" s="48">
        <f t="shared" si="301"/>
        <v>0</v>
      </c>
      <c r="K266" s="48">
        <f t="shared" si="301"/>
        <v>0</v>
      </c>
      <c r="L266" s="25">
        <f t="shared" si="241"/>
        <v>0</v>
      </c>
      <c r="M266" s="48">
        <f t="shared" si="301"/>
        <v>3143327526</v>
      </c>
      <c r="N266" s="33">
        <f t="shared" si="267"/>
        <v>3.7899354746166286E-4</v>
      </c>
      <c r="O266" s="48">
        <f t="shared" si="301"/>
        <v>0</v>
      </c>
      <c r="P266" s="48">
        <f t="shared" si="301"/>
        <v>1316486856.24</v>
      </c>
      <c r="Q266" s="48">
        <f t="shared" si="301"/>
        <v>1826840669.76</v>
      </c>
      <c r="R266" s="48">
        <f t="shared" si="301"/>
        <v>842169864.82000005</v>
      </c>
      <c r="S266" s="48">
        <f t="shared" si="301"/>
        <v>2301157661.1799998</v>
      </c>
      <c r="T266" s="48">
        <f t="shared" si="301"/>
        <v>474316991.41999996</v>
      </c>
      <c r="U266" s="48">
        <f t="shared" si="301"/>
        <v>14585121.58</v>
      </c>
      <c r="V266" s="48">
        <f t="shared" si="301"/>
        <v>827584743.24000001</v>
      </c>
      <c r="W266" s="48">
        <f t="shared" si="301"/>
        <v>14565690</v>
      </c>
      <c r="X266" s="48">
        <f t="shared" si="301"/>
        <v>19431.579999999627</v>
      </c>
      <c r="Y266" s="34">
        <f t="shared" ref="Y266:Y322" si="302">+R266/M266</f>
        <v>0.26792303947138851</v>
      </c>
      <c r="Z266" s="34">
        <f t="shared" ref="Z266:Z322" si="303">+U266/M266</f>
        <v>4.6400260422623232E-3</v>
      </c>
      <c r="AA266" s="34">
        <f t="shared" ref="AA266:AA322" si="304">+W266/M266</f>
        <v>4.6338441920290045E-3</v>
      </c>
      <c r="AB266" s="34">
        <f t="shared" si="276"/>
        <v>1.7318503296383479E-2</v>
      </c>
      <c r="AC266" s="154">
        <f t="shared" si="295"/>
        <v>0.99866771216863592</v>
      </c>
    </row>
    <row r="267" spans="1:30" ht="42" customHeight="1" x14ac:dyDescent="0.25">
      <c r="A267" s="29" t="s">
        <v>429</v>
      </c>
      <c r="B267" s="30" t="s">
        <v>38</v>
      </c>
      <c r="C267" s="30">
        <v>10</v>
      </c>
      <c r="D267" s="30" t="s">
        <v>39</v>
      </c>
      <c r="E267" s="53" t="s">
        <v>243</v>
      </c>
      <c r="F267" s="48">
        <f t="shared" ref="F267:K267" si="305">+F268+F272</f>
        <v>3143327526</v>
      </c>
      <c r="G267" s="48">
        <f t="shared" si="305"/>
        <v>0</v>
      </c>
      <c r="H267" s="48">
        <f t="shared" si="305"/>
        <v>0</v>
      </c>
      <c r="I267" s="48">
        <f t="shared" si="305"/>
        <v>0</v>
      </c>
      <c r="J267" s="48">
        <f t="shared" si="305"/>
        <v>0</v>
      </c>
      <c r="K267" s="48">
        <f t="shared" si="305"/>
        <v>0</v>
      </c>
      <c r="L267" s="25">
        <f t="shared" si="241"/>
        <v>0</v>
      </c>
      <c r="M267" s="48">
        <f t="shared" ref="M267" si="306">+M268+M272</f>
        <v>3143327526</v>
      </c>
      <c r="N267" s="33">
        <f t="shared" si="267"/>
        <v>3.7899354746166286E-4</v>
      </c>
      <c r="O267" s="48">
        <f t="shared" ref="O267:X267" si="307">+O268+O272</f>
        <v>0</v>
      </c>
      <c r="P267" s="48">
        <f t="shared" si="307"/>
        <v>1316486856.24</v>
      </c>
      <c r="Q267" s="48">
        <f t="shared" si="307"/>
        <v>1826840669.76</v>
      </c>
      <c r="R267" s="48">
        <f t="shared" si="307"/>
        <v>842169864.82000005</v>
      </c>
      <c r="S267" s="48">
        <f t="shared" si="307"/>
        <v>2301157661.1799998</v>
      </c>
      <c r="T267" s="48">
        <f t="shared" si="307"/>
        <v>474316991.41999996</v>
      </c>
      <c r="U267" s="48">
        <f t="shared" si="307"/>
        <v>14585121.58</v>
      </c>
      <c r="V267" s="48">
        <f t="shared" si="307"/>
        <v>827584743.24000001</v>
      </c>
      <c r="W267" s="48">
        <f t="shared" si="307"/>
        <v>14565690</v>
      </c>
      <c r="X267" s="48">
        <f t="shared" si="307"/>
        <v>19431.579999999627</v>
      </c>
      <c r="Y267" s="34">
        <f t="shared" si="302"/>
        <v>0.26792303947138851</v>
      </c>
      <c r="Z267" s="34">
        <f t="shared" si="303"/>
        <v>4.6400260422623232E-3</v>
      </c>
      <c r="AA267" s="34">
        <f t="shared" si="304"/>
        <v>4.6338441920290045E-3</v>
      </c>
      <c r="AB267" s="34">
        <f t="shared" si="276"/>
        <v>1.7318503296383479E-2</v>
      </c>
      <c r="AC267" s="154">
        <f t="shared" si="295"/>
        <v>0.99866771216863592</v>
      </c>
    </row>
    <row r="268" spans="1:30" ht="42" customHeight="1" x14ac:dyDescent="0.25">
      <c r="A268" s="29" t="s">
        <v>430</v>
      </c>
      <c r="B268" s="30" t="s">
        <v>38</v>
      </c>
      <c r="C268" s="30">
        <v>10</v>
      </c>
      <c r="D268" s="30" t="s">
        <v>39</v>
      </c>
      <c r="E268" s="31" t="s">
        <v>431</v>
      </c>
      <c r="F268" s="48">
        <f t="shared" ref="F268:X268" si="308">F269</f>
        <v>400000000</v>
      </c>
      <c r="G268" s="48">
        <f t="shared" si="308"/>
        <v>0</v>
      </c>
      <c r="H268" s="48">
        <f t="shared" si="308"/>
        <v>0</v>
      </c>
      <c r="I268" s="48">
        <f t="shared" si="308"/>
        <v>0</v>
      </c>
      <c r="J268" s="48">
        <f t="shared" si="308"/>
        <v>0</v>
      </c>
      <c r="K268" s="48">
        <f t="shared" si="308"/>
        <v>0</v>
      </c>
      <c r="L268" s="25">
        <f t="shared" si="241"/>
        <v>0</v>
      </c>
      <c r="M268" s="48">
        <f t="shared" si="308"/>
        <v>400000000</v>
      </c>
      <c r="N268" s="33">
        <f t="shared" si="267"/>
        <v>4.8228324198076309E-5</v>
      </c>
      <c r="O268" s="48">
        <f t="shared" si="308"/>
        <v>0</v>
      </c>
      <c r="P268" s="48">
        <f t="shared" si="308"/>
        <v>10000</v>
      </c>
      <c r="Q268" s="48">
        <f t="shared" si="308"/>
        <v>399990000</v>
      </c>
      <c r="R268" s="48">
        <f t="shared" si="308"/>
        <v>85.73</v>
      </c>
      <c r="S268" s="48">
        <f t="shared" si="308"/>
        <v>399999914.26999998</v>
      </c>
      <c r="T268" s="48">
        <f t="shared" si="308"/>
        <v>9914.27</v>
      </c>
      <c r="U268" s="48">
        <f t="shared" si="308"/>
        <v>85.73</v>
      </c>
      <c r="V268" s="48">
        <f t="shared" si="308"/>
        <v>0</v>
      </c>
      <c r="W268" s="48">
        <f t="shared" si="308"/>
        <v>0</v>
      </c>
      <c r="X268" s="48">
        <f t="shared" si="308"/>
        <v>85.73</v>
      </c>
      <c r="Y268" s="255">
        <f t="shared" si="302"/>
        <v>2.1432500000000001E-7</v>
      </c>
      <c r="Z268" s="255">
        <f t="shared" si="303"/>
        <v>2.1432500000000001E-7</v>
      </c>
      <c r="AA268" s="34">
        <f t="shared" si="304"/>
        <v>0</v>
      </c>
      <c r="AB268" s="34">
        <f t="shared" si="276"/>
        <v>1</v>
      </c>
      <c r="AC268" s="154">
        <f t="shared" si="295"/>
        <v>0</v>
      </c>
    </row>
    <row r="269" spans="1:30" ht="63" customHeight="1" x14ac:dyDescent="0.25">
      <c r="A269" s="29" t="s">
        <v>432</v>
      </c>
      <c r="B269" s="30" t="s">
        <v>38</v>
      </c>
      <c r="C269" s="30">
        <v>10</v>
      </c>
      <c r="D269" s="30" t="s">
        <v>39</v>
      </c>
      <c r="E269" s="31" t="s">
        <v>401</v>
      </c>
      <c r="F269" s="48">
        <f t="shared" ref="F269:U270" si="309">+F270</f>
        <v>400000000</v>
      </c>
      <c r="G269" s="48">
        <f t="shared" si="309"/>
        <v>0</v>
      </c>
      <c r="H269" s="48">
        <f t="shared" si="309"/>
        <v>0</v>
      </c>
      <c r="I269" s="48">
        <f t="shared" si="309"/>
        <v>0</v>
      </c>
      <c r="J269" s="48">
        <f t="shared" si="309"/>
        <v>0</v>
      </c>
      <c r="K269" s="48">
        <f t="shared" si="309"/>
        <v>0</v>
      </c>
      <c r="L269" s="25">
        <f t="shared" si="241"/>
        <v>0</v>
      </c>
      <c r="M269" s="48">
        <f t="shared" si="309"/>
        <v>400000000</v>
      </c>
      <c r="N269" s="33">
        <f t="shared" si="267"/>
        <v>4.8228324198076309E-5</v>
      </c>
      <c r="O269" s="48">
        <f t="shared" si="309"/>
        <v>0</v>
      </c>
      <c r="P269" s="48">
        <f t="shared" si="309"/>
        <v>10000</v>
      </c>
      <c r="Q269" s="48">
        <f t="shared" si="309"/>
        <v>399990000</v>
      </c>
      <c r="R269" s="48">
        <f t="shared" si="309"/>
        <v>85.73</v>
      </c>
      <c r="S269" s="48">
        <f t="shared" si="309"/>
        <v>399999914.26999998</v>
      </c>
      <c r="T269" s="48">
        <f t="shared" si="309"/>
        <v>9914.27</v>
      </c>
      <c r="U269" s="48">
        <f t="shared" si="309"/>
        <v>85.73</v>
      </c>
      <c r="V269" s="48">
        <f t="shared" ref="V269:X270" si="310">+V270</f>
        <v>0</v>
      </c>
      <c r="W269" s="48">
        <f t="shared" si="310"/>
        <v>0</v>
      </c>
      <c r="X269" s="48">
        <f t="shared" si="310"/>
        <v>85.73</v>
      </c>
      <c r="Y269" s="255">
        <f t="shared" si="302"/>
        <v>2.1432500000000001E-7</v>
      </c>
      <c r="Z269" s="255">
        <f t="shared" si="303"/>
        <v>2.1432500000000001E-7</v>
      </c>
      <c r="AA269" s="34">
        <f t="shared" si="304"/>
        <v>0</v>
      </c>
      <c r="AB269" s="34">
        <f t="shared" si="276"/>
        <v>1</v>
      </c>
      <c r="AC269" s="154">
        <f t="shared" si="295"/>
        <v>0</v>
      </c>
      <c r="AD269" s="1" t="s">
        <v>552</v>
      </c>
    </row>
    <row r="270" spans="1:30" ht="42" customHeight="1" x14ac:dyDescent="0.25">
      <c r="A270" s="29" t="s">
        <v>433</v>
      </c>
      <c r="B270" s="30" t="s">
        <v>38</v>
      </c>
      <c r="C270" s="30">
        <v>10</v>
      </c>
      <c r="D270" s="30" t="s">
        <v>39</v>
      </c>
      <c r="E270" s="31" t="s">
        <v>434</v>
      </c>
      <c r="F270" s="48">
        <f t="shared" si="309"/>
        <v>400000000</v>
      </c>
      <c r="G270" s="48">
        <f t="shared" si="309"/>
        <v>0</v>
      </c>
      <c r="H270" s="48">
        <f t="shared" si="309"/>
        <v>0</v>
      </c>
      <c r="I270" s="48">
        <f t="shared" si="309"/>
        <v>0</v>
      </c>
      <c r="J270" s="48">
        <f t="shared" si="309"/>
        <v>0</v>
      </c>
      <c r="K270" s="48">
        <f t="shared" si="309"/>
        <v>0</v>
      </c>
      <c r="L270" s="25">
        <f t="shared" ref="L270:L321" si="311">+G270-H270-I270+J270-K270</f>
        <v>0</v>
      </c>
      <c r="M270" s="48">
        <f t="shared" si="309"/>
        <v>400000000</v>
      </c>
      <c r="N270" s="33">
        <f t="shared" si="267"/>
        <v>4.8228324198076309E-5</v>
      </c>
      <c r="O270" s="48">
        <f t="shared" si="309"/>
        <v>0</v>
      </c>
      <c r="P270" s="48">
        <f t="shared" si="309"/>
        <v>10000</v>
      </c>
      <c r="Q270" s="48">
        <f t="shared" si="309"/>
        <v>399990000</v>
      </c>
      <c r="R270" s="48">
        <f t="shared" si="309"/>
        <v>85.73</v>
      </c>
      <c r="S270" s="48">
        <f t="shared" si="309"/>
        <v>399999914.26999998</v>
      </c>
      <c r="T270" s="48">
        <f t="shared" si="309"/>
        <v>9914.27</v>
      </c>
      <c r="U270" s="48">
        <f t="shared" si="309"/>
        <v>85.73</v>
      </c>
      <c r="V270" s="48">
        <f t="shared" si="310"/>
        <v>0</v>
      </c>
      <c r="W270" s="48">
        <f t="shared" si="310"/>
        <v>0</v>
      </c>
      <c r="X270" s="48">
        <f t="shared" si="310"/>
        <v>85.73</v>
      </c>
      <c r="Y270" s="255">
        <f t="shared" si="302"/>
        <v>2.1432500000000001E-7</v>
      </c>
      <c r="Z270" s="255">
        <f t="shared" si="303"/>
        <v>2.1432500000000001E-7</v>
      </c>
      <c r="AA270" s="34">
        <f t="shared" si="304"/>
        <v>0</v>
      </c>
      <c r="AB270" s="34">
        <f t="shared" si="276"/>
        <v>1</v>
      </c>
      <c r="AC270" s="154">
        <f t="shared" si="295"/>
        <v>0</v>
      </c>
    </row>
    <row r="271" spans="1:30" ht="42" customHeight="1" x14ac:dyDescent="0.25">
      <c r="A271" s="36" t="s">
        <v>435</v>
      </c>
      <c r="B271" s="37" t="s">
        <v>38</v>
      </c>
      <c r="C271" s="37">
        <v>10</v>
      </c>
      <c r="D271" s="37" t="s">
        <v>39</v>
      </c>
      <c r="E271" s="38" t="s">
        <v>251</v>
      </c>
      <c r="F271" s="39">
        <v>400000000</v>
      </c>
      <c r="G271" s="110">
        <v>0</v>
      </c>
      <c r="H271" s="110">
        <v>0</v>
      </c>
      <c r="I271" s="110">
        <v>0</v>
      </c>
      <c r="J271" s="110">
        <v>0</v>
      </c>
      <c r="K271" s="110">
        <v>0</v>
      </c>
      <c r="L271" s="39">
        <f t="shared" si="311"/>
        <v>0</v>
      </c>
      <c r="M271" s="40">
        <f t="shared" ref="M271" si="312">+F271+L271</f>
        <v>400000000</v>
      </c>
      <c r="N271" s="41">
        <f t="shared" si="267"/>
        <v>4.8228324198076309E-5</v>
      </c>
      <c r="O271" s="39">
        <v>0</v>
      </c>
      <c r="P271" s="39">
        <v>10000</v>
      </c>
      <c r="Q271" s="39">
        <f>M271-P271</f>
        <v>399990000</v>
      </c>
      <c r="R271" s="39">
        <v>85.73</v>
      </c>
      <c r="S271" s="39">
        <f>+M271-R271</f>
        <v>399999914.26999998</v>
      </c>
      <c r="T271" s="39">
        <f>P271-R271</f>
        <v>9914.27</v>
      </c>
      <c r="U271" s="39">
        <v>85.73</v>
      </c>
      <c r="V271" s="39">
        <f>+R271-U271</f>
        <v>0</v>
      </c>
      <c r="W271" s="39">
        <v>0</v>
      </c>
      <c r="X271" s="42">
        <f>+U271-W271</f>
        <v>85.73</v>
      </c>
      <c r="Y271" s="256">
        <f t="shared" si="302"/>
        <v>2.1432500000000001E-7</v>
      </c>
      <c r="Z271" s="256">
        <f t="shared" si="303"/>
        <v>2.1432500000000001E-7</v>
      </c>
      <c r="AA271" s="43">
        <f t="shared" si="304"/>
        <v>0</v>
      </c>
      <c r="AB271" s="43">
        <f t="shared" si="276"/>
        <v>1</v>
      </c>
      <c r="AC271" s="157">
        <f t="shared" si="295"/>
        <v>0</v>
      </c>
    </row>
    <row r="272" spans="1:30" ht="63.75" customHeight="1" x14ac:dyDescent="0.25">
      <c r="A272" s="29" t="s">
        <v>436</v>
      </c>
      <c r="B272" s="30" t="s">
        <v>38</v>
      </c>
      <c r="C272" s="30">
        <v>10</v>
      </c>
      <c r="D272" s="30" t="s">
        <v>39</v>
      </c>
      <c r="E272" s="31" t="s">
        <v>437</v>
      </c>
      <c r="F272" s="25">
        <f t="shared" ref="F272:X274" si="313">+F273</f>
        <v>2743327526</v>
      </c>
      <c r="G272" s="25">
        <f t="shared" si="313"/>
        <v>0</v>
      </c>
      <c r="H272" s="25">
        <f t="shared" si="313"/>
        <v>0</v>
      </c>
      <c r="I272" s="25">
        <f t="shared" si="313"/>
        <v>0</v>
      </c>
      <c r="J272" s="25">
        <f t="shared" si="313"/>
        <v>0</v>
      </c>
      <c r="K272" s="25">
        <f t="shared" si="313"/>
        <v>0</v>
      </c>
      <c r="L272" s="25">
        <f t="shared" si="311"/>
        <v>0</v>
      </c>
      <c r="M272" s="25">
        <f t="shared" si="313"/>
        <v>2743327526</v>
      </c>
      <c r="N272" s="33">
        <f t="shared" si="267"/>
        <v>3.307652232635865E-4</v>
      </c>
      <c r="O272" s="25">
        <f t="shared" si="313"/>
        <v>0</v>
      </c>
      <c r="P272" s="25">
        <f t="shared" si="313"/>
        <v>1316476856.24</v>
      </c>
      <c r="Q272" s="25">
        <f t="shared" si="313"/>
        <v>1426850669.76</v>
      </c>
      <c r="R272" s="25">
        <f t="shared" si="313"/>
        <v>842169779.09000003</v>
      </c>
      <c r="S272" s="25">
        <f t="shared" si="313"/>
        <v>1901157746.9099998</v>
      </c>
      <c r="T272" s="25">
        <f t="shared" si="313"/>
        <v>474307077.14999998</v>
      </c>
      <c r="U272" s="25">
        <f t="shared" si="313"/>
        <v>14585035.85</v>
      </c>
      <c r="V272" s="25">
        <f t="shared" si="313"/>
        <v>827584743.24000001</v>
      </c>
      <c r="W272" s="25">
        <f t="shared" si="313"/>
        <v>14565690</v>
      </c>
      <c r="X272" s="25">
        <f t="shared" si="313"/>
        <v>19345.849999999627</v>
      </c>
      <c r="Y272" s="34">
        <f t="shared" si="302"/>
        <v>0.30698841866612758</v>
      </c>
      <c r="Z272" s="34">
        <f t="shared" si="303"/>
        <v>5.3165492314605966E-3</v>
      </c>
      <c r="AA272" s="34">
        <f t="shared" si="304"/>
        <v>5.3094972663501059E-3</v>
      </c>
      <c r="AB272" s="34">
        <f t="shared" si="276"/>
        <v>1.7318403262771724E-2</v>
      </c>
      <c r="AC272" s="154">
        <f t="shared" si="295"/>
        <v>0.99867358227988179</v>
      </c>
    </row>
    <row r="273" spans="1:29" ht="63.75" customHeight="1" x14ac:dyDescent="0.25">
      <c r="A273" s="29" t="s">
        <v>438</v>
      </c>
      <c r="B273" s="30" t="s">
        <v>38</v>
      </c>
      <c r="C273" s="30">
        <v>10</v>
      </c>
      <c r="D273" s="30" t="s">
        <v>39</v>
      </c>
      <c r="E273" s="31" t="s">
        <v>401</v>
      </c>
      <c r="F273" s="25">
        <f t="shared" si="313"/>
        <v>2743327526</v>
      </c>
      <c r="G273" s="25">
        <f t="shared" si="313"/>
        <v>0</v>
      </c>
      <c r="H273" s="25">
        <f t="shared" si="313"/>
        <v>0</v>
      </c>
      <c r="I273" s="25">
        <f t="shared" si="313"/>
        <v>0</v>
      </c>
      <c r="J273" s="25">
        <f t="shared" si="313"/>
        <v>0</v>
      </c>
      <c r="K273" s="25">
        <f t="shared" si="313"/>
        <v>0</v>
      </c>
      <c r="L273" s="25">
        <f t="shared" si="311"/>
        <v>0</v>
      </c>
      <c r="M273" s="25">
        <f t="shared" si="313"/>
        <v>2743327526</v>
      </c>
      <c r="N273" s="33">
        <f t="shared" si="267"/>
        <v>3.307652232635865E-4</v>
      </c>
      <c r="O273" s="25">
        <f t="shared" si="313"/>
        <v>0</v>
      </c>
      <c r="P273" s="25">
        <f t="shared" si="313"/>
        <v>1316476856.24</v>
      </c>
      <c r="Q273" s="25">
        <f t="shared" si="313"/>
        <v>1426850669.76</v>
      </c>
      <c r="R273" s="25">
        <f t="shared" si="313"/>
        <v>842169779.09000003</v>
      </c>
      <c r="S273" s="25">
        <f t="shared" si="313"/>
        <v>1901157746.9099998</v>
      </c>
      <c r="T273" s="25">
        <f t="shared" si="313"/>
        <v>474307077.14999998</v>
      </c>
      <c r="U273" s="25">
        <f t="shared" si="313"/>
        <v>14585035.85</v>
      </c>
      <c r="V273" s="25">
        <f t="shared" si="313"/>
        <v>827584743.24000001</v>
      </c>
      <c r="W273" s="25">
        <f t="shared" si="313"/>
        <v>14565690</v>
      </c>
      <c r="X273" s="25">
        <f t="shared" si="313"/>
        <v>19345.849999999627</v>
      </c>
      <c r="Y273" s="34">
        <f t="shared" si="302"/>
        <v>0.30698841866612758</v>
      </c>
      <c r="Z273" s="34">
        <f t="shared" si="303"/>
        <v>5.3165492314605966E-3</v>
      </c>
      <c r="AA273" s="34">
        <f t="shared" si="304"/>
        <v>5.3094972663501059E-3</v>
      </c>
      <c r="AB273" s="34">
        <f t="shared" si="276"/>
        <v>1.7318403262771724E-2</v>
      </c>
      <c r="AC273" s="154">
        <f t="shared" si="295"/>
        <v>0.99867358227988179</v>
      </c>
    </row>
    <row r="274" spans="1:29" ht="42" customHeight="1" x14ac:dyDescent="0.25">
      <c r="A274" s="29" t="s">
        <v>439</v>
      </c>
      <c r="B274" s="30" t="s">
        <v>38</v>
      </c>
      <c r="C274" s="30">
        <v>10</v>
      </c>
      <c r="D274" s="30" t="s">
        <v>39</v>
      </c>
      <c r="E274" s="31" t="s">
        <v>390</v>
      </c>
      <c r="F274" s="25">
        <f t="shared" si="313"/>
        <v>2743327526</v>
      </c>
      <c r="G274" s="25">
        <f t="shared" si="313"/>
        <v>0</v>
      </c>
      <c r="H274" s="25">
        <f t="shared" si="313"/>
        <v>0</v>
      </c>
      <c r="I274" s="25">
        <f t="shared" si="313"/>
        <v>0</v>
      </c>
      <c r="J274" s="25">
        <f t="shared" si="313"/>
        <v>0</v>
      </c>
      <c r="K274" s="25">
        <f t="shared" si="313"/>
        <v>0</v>
      </c>
      <c r="L274" s="25">
        <f t="shared" si="311"/>
        <v>0</v>
      </c>
      <c r="M274" s="25">
        <f t="shared" si="313"/>
        <v>2743327526</v>
      </c>
      <c r="N274" s="33">
        <f t="shared" si="267"/>
        <v>3.307652232635865E-4</v>
      </c>
      <c r="O274" s="25">
        <f t="shared" si="313"/>
        <v>0</v>
      </c>
      <c r="P274" s="25">
        <f t="shared" si="313"/>
        <v>1316476856.24</v>
      </c>
      <c r="Q274" s="25">
        <f t="shared" si="313"/>
        <v>1426850669.76</v>
      </c>
      <c r="R274" s="25">
        <f t="shared" si="313"/>
        <v>842169779.09000003</v>
      </c>
      <c r="S274" s="25">
        <f t="shared" si="313"/>
        <v>1901157746.9099998</v>
      </c>
      <c r="T274" s="25">
        <f t="shared" si="313"/>
        <v>474307077.14999998</v>
      </c>
      <c r="U274" s="25">
        <f t="shared" si="313"/>
        <v>14585035.85</v>
      </c>
      <c r="V274" s="25">
        <f t="shared" si="313"/>
        <v>827584743.24000001</v>
      </c>
      <c r="W274" s="25">
        <f t="shared" si="313"/>
        <v>14565690</v>
      </c>
      <c r="X274" s="25">
        <f t="shared" si="313"/>
        <v>19345.849999999627</v>
      </c>
      <c r="Y274" s="34">
        <f t="shared" si="302"/>
        <v>0.30698841866612758</v>
      </c>
      <c r="Z274" s="34">
        <f t="shared" si="303"/>
        <v>5.3165492314605966E-3</v>
      </c>
      <c r="AA274" s="34">
        <f t="shared" si="304"/>
        <v>5.3094972663501059E-3</v>
      </c>
      <c r="AB274" s="34">
        <f t="shared" si="276"/>
        <v>1.7318403262771724E-2</v>
      </c>
      <c r="AC274" s="154">
        <f t="shared" si="295"/>
        <v>0.99867358227988179</v>
      </c>
    </row>
    <row r="275" spans="1:29" ht="42" customHeight="1" x14ac:dyDescent="0.25">
      <c r="A275" s="36" t="s">
        <v>440</v>
      </c>
      <c r="B275" s="37" t="s">
        <v>38</v>
      </c>
      <c r="C275" s="37">
        <v>10</v>
      </c>
      <c r="D275" s="37" t="s">
        <v>39</v>
      </c>
      <c r="E275" s="38" t="s">
        <v>251</v>
      </c>
      <c r="F275" s="39">
        <v>2743327526</v>
      </c>
      <c r="G275" s="39">
        <v>0</v>
      </c>
      <c r="H275" s="39">
        <v>0</v>
      </c>
      <c r="I275" s="39">
        <v>0</v>
      </c>
      <c r="J275" s="39">
        <v>0</v>
      </c>
      <c r="K275" s="39">
        <v>0</v>
      </c>
      <c r="L275" s="39">
        <f t="shared" si="311"/>
        <v>0</v>
      </c>
      <c r="M275" s="40">
        <f t="shared" ref="M275" si="314">+F275+L275</f>
        <v>2743327526</v>
      </c>
      <c r="N275" s="41">
        <f t="shared" si="267"/>
        <v>3.307652232635865E-4</v>
      </c>
      <c r="O275" s="39">
        <v>0</v>
      </c>
      <c r="P275" s="39">
        <v>1316476856.24</v>
      </c>
      <c r="Q275" s="39">
        <f>M275-P275</f>
        <v>1426850669.76</v>
      </c>
      <c r="R275" s="39">
        <v>842169779.09000003</v>
      </c>
      <c r="S275" s="39">
        <f>+M275-R275</f>
        <v>1901157746.9099998</v>
      </c>
      <c r="T275" s="39">
        <f>P275-R275</f>
        <v>474307077.14999998</v>
      </c>
      <c r="U275" s="39">
        <v>14585035.85</v>
      </c>
      <c r="V275" s="39">
        <f>+R275-U275</f>
        <v>827584743.24000001</v>
      </c>
      <c r="W275" s="39">
        <v>14565690</v>
      </c>
      <c r="X275" s="42">
        <f>+U275-W275</f>
        <v>19345.849999999627</v>
      </c>
      <c r="Y275" s="43">
        <f t="shared" si="302"/>
        <v>0.30698841866612758</v>
      </c>
      <c r="Z275" s="43">
        <f t="shared" si="303"/>
        <v>5.3165492314605966E-3</v>
      </c>
      <c r="AA275" s="43">
        <f t="shared" si="304"/>
        <v>5.3094972663501059E-3</v>
      </c>
      <c r="AB275" s="43">
        <f t="shared" si="276"/>
        <v>1.7318403262771724E-2</v>
      </c>
      <c r="AC275" s="157">
        <f t="shared" si="295"/>
        <v>0.99867358227988179</v>
      </c>
    </row>
    <row r="276" spans="1:29" ht="30.75" customHeight="1" x14ac:dyDescent="0.25">
      <c r="A276" s="266" t="s">
        <v>441</v>
      </c>
      <c r="B276" s="326" t="s">
        <v>38</v>
      </c>
      <c r="C276" s="30">
        <v>10</v>
      </c>
      <c r="D276" s="326" t="s">
        <v>39</v>
      </c>
      <c r="E276" s="327" t="s">
        <v>442</v>
      </c>
      <c r="F276" s="48">
        <f t="shared" ref="F276:K278" si="315">+F278</f>
        <v>926711656</v>
      </c>
      <c r="G276" s="48">
        <f t="shared" si="315"/>
        <v>0</v>
      </c>
      <c r="H276" s="48">
        <f t="shared" si="315"/>
        <v>0</v>
      </c>
      <c r="I276" s="48">
        <f t="shared" si="315"/>
        <v>0</v>
      </c>
      <c r="J276" s="48">
        <f t="shared" si="315"/>
        <v>0</v>
      </c>
      <c r="K276" s="48">
        <f t="shared" si="315"/>
        <v>0</v>
      </c>
      <c r="L276" s="25">
        <f t="shared" si="311"/>
        <v>0</v>
      </c>
      <c r="M276" s="48">
        <f>+M278</f>
        <v>926711656</v>
      </c>
      <c r="N276" s="33">
        <f t="shared" si="267"/>
        <v>1.1173437545926041E-4</v>
      </c>
      <c r="O276" s="48">
        <f>+O278</f>
        <v>0</v>
      </c>
      <c r="P276" s="48">
        <f t="shared" ref="P276:X278" si="316">+P278</f>
        <v>330835424</v>
      </c>
      <c r="Q276" s="48">
        <f t="shared" si="316"/>
        <v>595876232</v>
      </c>
      <c r="R276" s="48">
        <f t="shared" si="316"/>
        <v>146139886.66999999</v>
      </c>
      <c r="S276" s="48">
        <f t="shared" si="316"/>
        <v>780571769.33000004</v>
      </c>
      <c r="T276" s="48">
        <f t="shared" si="316"/>
        <v>184695537.33000001</v>
      </c>
      <c r="U276" s="48">
        <f t="shared" si="316"/>
        <v>1158196.67</v>
      </c>
      <c r="V276" s="48">
        <f t="shared" si="316"/>
        <v>144981690</v>
      </c>
      <c r="W276" s="48">
        <f t="shared" si="316"/>
        <v>1154335</v>
      </c>
      <c r="X276" s="48">
        <f t="shared" si="316"/>
        <v>3861.6699999999255</v>
      </c>
      <c r="Y276" s="34">
        <f t="shared" si="302"/>
        <v>0.15769725752753452</v>
      </c>
      <c r="Z276" s="34">
        <f t="shared" si="303"/>
        <v>1.249791844638242E-3</v>
      </c>
      <c r="AA276" s="34">
        <f t="shared" si="304"/>
        <v>1.2456247771636963E-3</v>
      </c>
      <c r="AB276" s="34">
        <f t="shared" si="276"/>
        <v>7.9252604911028562E-3</v>
      </c>
      <c r="AC276" s="154">
        <f t="shared" si="295"/>
        <v>0.99666579079354467</v>
      </c>
    </row>
    <row r="277" spans="1:29" ht="30.75" customHeight="1" x14ac:dyDescent="0.25">
      <c r="A277" s="267"/>
      <c r="B277" s="326"/>
      <c r="C277" s="30">
        <v>11</v>
      </c>
      <c r="D277" s="326"/>
      <c r="E277" s="327"/>
      <c r="F277" s="48">
        <f t="shared" si="315"/>
        <v>710970447824</v>
      </c>
      <c r="G277" s="48">
        <f t="shared" si="315"/>
        <v>0</v>
      </c>
      <c r="H277" s="48">
        <f t="shared" si="315"/>
        <v>0</v>
      </c>
      <c r="I277" s="48">
        <f t="shared" si="315"/>
        <v>710970447824</v>
      </c>
      <c r="J277" s="48">
        <f t="shared" si="315"/>
        <v>0</v>
      </c>
      <c r="K277" s="48">
        <f t="shared" si="315"/>
        <v>0</v>
      </c>
      <c r="L277" s="39">
        <f t="shared" si="311"/>
        <v>-710970447824</v>
      </c>
      <c r="M277" s="48">
        <f>+M279</f>
        <v>0</v>
      </c>
      <c r="N277" s="41">
        <f t="shared" si="267"/>
        <v>0</v>
      </c>
      <c r="O277" s="48">
        <f>+O279</f>
        <v>0</v>
      </c>
      <c r="P277" s="48">
        <f t="shared" si="316"/>
        <v>0</v>
      </c>
      <c r="Q277" s="48">
        <f t="shared" si="316"/>
        <v>0</v>
      </c>
      <c r="R277" s="48">
        <f t="shared" si="316"/>
        <v>0</v>
      </c>
      <c r="S277" s="48">
        <f t="shared" si="316"/>
        <v>0</v>
      </c>
      <c r="T277" s="48">
        <f t="shared" si="316"/>
        <v>0</v>
      </c>
      <c r="U277" s="48">
        <f t="shared" si="316"/>
        <v>0</v>
      </c>
      <c r="V277" s="48">
        <f t="shared" si="316"/>
        <v>0</v>
      </c>
      <c r="W277" s="48">
        <f t="shared" si="316"/>
        <v>0</v>
      </c>
      <c r="X277" s="48">
        <f t="shared" si="316"/>
        <v>0</v>
      </c>
      <c r="Y277" s="34" t="s">
        <v>545</v>
      </c>
      <c r="Z277" s="34" t="s">
        <v>545</v>
      </c>
      <c r="AA277" s="34" t="s">
        <v>545</v>
      </c>
      <c r="AB277" s="34" t="s">
        <v>545</v>
      </c>
      <c r="AC277" s="154" t="s">
        <v>545</v>
      </c>
    </row>
    <row r="278" spans="1:29" ht="28.5" customHeight="1" x14ac:dyDescent="0.25">
      <c r="A278" s="266" t="s">
        <v>443</v>
      </c>
      <c r="B278" s="326" t="s">
        <v>38</v>
      </c>
      <c r="C278" s="30">
        <v>10</v>
      </c>
      <c r="D278" s="270" t="s">
        <v>39</v>
      </c>
      <c r="E278" s="331" t="s">
        <v>243</v>
      </c>
      <c r="F278" s="48">
        <f t="shared" si="315"/>
        <v>926711656</v>
      </c>
      <c r="G278" s="48">
        <f t="shared" si="315"/>
        <v>0</v>
      </c>
      <c r="H278" s="48">
        <f t="shared" si="315"/>
        <v>0</v>
      </c>
      <c r="I278" s="48">
        <f t="shared" si="315"/>
        <v>0</v>
      </c>
      <c r="J278" s="48">
        <f t="shared" si="315"/>
        <v>0</v>
      </c>
      <c r="K278" s="48">
        <f t="shared" si="315"/>
        <v>0</v>
      </c>
      <c r="L278" s="25">
        <f t="shared" si="311"/>
        <v>0</v>
      </c>
      <c r="M278" s="48">
        <f>+M280</f>
        <v>926711656</v>
      </c>
      <c r="N278" s="33">
        <f t="shared" si="267"/>
        <v>1.1173437545926041E-4</v>
      </c>
      <c r="O278" s="48">
        <f>+O280</f>
        <v>0</v>
      </c>
      <c r="P278" s="48">
        <f t="shared" si="316"/>
        <v>330835424</v>
      </c>
      <c r="Q278" s="48">
        <f t="shared" si="316"/>
        <v>595876232</v>
      </c>
      <c r="R278" s="48">
        <f t="shared" si="316"/>
        <v>146139886.66999999</v>
      </c>
      <c r="S278" s="48">
        <f t="shared" si="316"/>
        <v>780571769.33000004</v>
      </c>
      <c r="T278" s="48">
        <f t="shared" si="316"/>
        <v>184695537.33000001</v>
      </c>
      <c r="U278" s="48">
        <f t="shared" si="316"/>
        <v>1158196.67</v>
      </c>
      <c r="V278" s="48">
        <f t="shared" si="316"/>
        <v>144981690</v>
      </c>
      <c r="W278" s="48">
        <f t="shared" si="316"/>
        <v>1154335</v>
      </c>
      <c r="X278" s="48">
        <f t="shared" si="316"/>
        <v>3861.6699999999255</v>
      </c>
      <c r="Y278" s="34">
        <f t="shared" si="302"/>
        <v>0.15769725752753452</v>
      </c>
      <c r="Z278" s="34">
        <f t="shared" si="303"/>
        <v>1.249791844638242E-3</v>
      </c>
      <c r="AA278" s="34">
        <f t="shared" si="304"/>
        <v>1.2456247771636963E-3</v>
      </c>
      <c r="AB278" s="34">
        <f t="shared" si="276"/>
        <v>7.9252604911028562E-3</v>
      </c>
      <c r="AC278" s="154">
        <f t="shared" si="295"/>
        <v>0.99666579079354467</v>
      </c>
    </row>
    <row r="279" spans="1:29" ht="28.5" customHeight="1" x14ac:dyDescent="0.25">
      <c r="A279" s="267"/>
      <c r="B279" s="326"/>
      <c r="C279" s="30">
        <v>11</v>
      </c>
      <c r="D279" s="271"/>
      <c r="E279" s="331"/>
      <c r="F279" s="48">
        <f>+F284</f>
        <v>710970447824</v>
      </c>
      <c r="G279" s="48">
        <f>+G284</f>
        <v>0</v>
      </c>
      <c r="H279" s="48">
        <f t="shared" ref="H279:K279" si="317">+H284</f>
        <v>0</v>
      </c>
      <c r="I279" s="48">
        <f t="shared" si="317"/>
        <v>710970447824</v>
      </c>
      <c r="J279" s="48">
        <f t="shared" si="317"/>
        <v>0</v>
      </c>
      <c r="K279" s="48">
        <f t="shared" si="317"/>
        <v>0</v>
      </c>
      <c r="L279" s="39">
        <f t="shared" si="311"/>
        <v>-710970447824</v>
      </c>
      <c r="M279" s="48">
        <f>+M284</f>
        <v>0</v>
      </c>
      <c r="N279" s="41">
        <f t="shared" si="267"/>
        <v>0</v>
      </c>
      <c r="O279" s="48">
        <f>+O284</f>
        <v>0</v>
      </c>
      <c r="P279" s="48">
        <f t="shared" ref="P279:X279" si="318">+P284</f>
        <v>0</v>
      </c>
      <c r="Q279" s="48">
        <f t="shared" si="318"/>
        <v>0</v>
      </c>
      <c r="R279" s="48">
        <f t="shared" si="318"/>
        <v>0</v>
      </c>
      <c r="S279" s="48">
        <f t="shared" si="318"/>
        <v>0</v>
      </c>
      <c r="T279" s="48">
        <f t="shared" si="318"/>
        <v>0</v>
      </c>
      <c r="U279" s="48">
        <f t="shared" si="318"/>
        <v>0</v>
      </c>
      <c r="V279" s="48">
        <f t="shared" si="318"/>
        <v>0</v>
      </c>
      <c r="W279" s="48">
        <f t="shared" si="318"/>
        <v>0</v>
      </c>
      <c r="X279" s="48">
        <f t="shared" si="318"/>
        <v>0</v>
      </c>
      <c r="Y279" s="34" t="s">
        <v>545</v>
      </c>
      <c r="Z279" s="34" t="s">
        <v>545</v>
      </c>
      <c r="AA279" s="34" t="s">
        <v>545</v>
      </c>
      <c r="AB279" s="34" t="s">
        <v>545</v>
      </c>
      <c r="AC279" s="154" t="s">
        <v>545</v>
      </c>
    </row>
    <row r="280" spans="1:29" ht="42" customHeight="1" x14ac:dyDescent="0.25">
      <c r="A280" s="29" t="s">
        <v>444</v>
      </c>
      <c r="B280" s="30" t="s">
        <v>38</v>
      </c>
      <c r="C280" s="30">
        <v>10</v>
      </c>
      <c r="D280" s="30" t="s">
        <v>39</v>
      </c>
      <c r="E280" s="31" t="s">
        <v>445</v>
      </c>
      <c r="F280" s="48">
        <f>+F281</f>
        <v>926711656</v>
      </c>
      <c r="G280" s="48">
        <f>+G281</f>
        <v>0</v>
      </c>
      <c r="H280" s="48">
        <f t="shared" ref="H280:K281" si="319">+H281</f>
        <v>0</v>
      </c>
      <c r="I280" s="48">
        <f t="shared" si="319"/>
        <v>0</v>
      </c>
      <c r="J280" s="48">
        <f t="shared" si="319"/>
        <v>0</v>
      </c>
      <c r="K280" s="48">
        <f t="shared" si="319"/>
        <v>0</v>
      </c>
      <c r="L280" s="25">
        <f t="shared" si="311"/>
        <v>0</v>
      </c>
      <c r="M280" s="48">
        <f>+M281</f>
        <v>926711656</v>
      </c>
      <c r="N280" s="33">
        <f t="shared" si="267"/>
        <v>1.1173437545926041E-4</v>
      </c>
      <c r="O280" s="48">
        <f>+O281</f>
        <v>0</v>
      </c>
      <c r="P280" s="48">
        <f t="shared" ref="P280:X281" si="320">+P281</f>
        <v>330835424</v>
      </c>
      <c r="Q280" s="48">
        <f t="shared" si="320"/>
        <v>595876232</v>
      </c>
      <c r="R280" s="48">
        <f t="shared" si="320"/>
        <v>146139886.66999999</v>
      </c>
      <c r="S280" s="48">
        <f t="shared" si="320"/>
        <v>780571769.33000004</v>
      </c>
      <c r="T280" s="48">
        <f t="shared" si="320"/>
        <v>184695537.33000001</v>
      </c>
      <c r="U280" s="48">
        <f t="shared" si="320"/>
        <v>1158196.67</v>
      </c>
      <c r="V280" s="48">
        <f t="shared" si="320"/>
        <v>144981690</v>
      </c>
      <c r="W280" s="48">
        <f t="shared" si="320"/>
        <v>1154335</v>
      </c>
      <c r="X280" s="48">
        <f t="shared" si="320"/>
        <v>3861.6699999999255</v>
      </c>
      <c r="Y280" s="34">
        <f t="shared" si="302"/>
        <v>0.15769725752753452</v>
      </c>
      <c r="Z280" s="34">
        <f t="shared" si="303"/>
        <v>1.249791844638242E-3</v>
      </c>
      <c r="AA280" s="34">
        <f t="shared" si="304"/>
        <v>1.2456247771636963E-3</v>
      </c>
      <c r="AB280" s="34">
        <f t="shared" si="276"/>
        <v>7.9252604911028562E-3</v>
      </c>
      <c r="AC280" s="154">
        <f t="shared" si="295"/>
        <v>0.99666579079354467</v>
      </c>
    </row>
    <row r="281" spans="1:29" ht="80.25" customHeight="1" x14ac:dyDescent="0.25">
      <c r="A281" s="29" t="s">
        <v>446</v>
      </c>
      <c r="B281" s="30" t="s">
        <v>38</v>
      </c>
      <c r="C281" s="30">
        <v>10</v>
      </c>
      <c r="D281" s="30" t="s">
        <v>39</v>
      </c>
      <c r="E281" s="31" t="s">
        <v>447</v>
      </c>
      <c r="F281" s="48">
        <f>+F282</f>
        <v>926711656</v>
      </c>
      <c r="G281" s="48">
        <f>+G282</f>
        <v>0</v>
      </c>
      <c r="H281" s="48">
        <f t="shared" si="319"/>
        <v>0</v>
      </c>
      <c r="I281" s="48">
        <f t="shared" si="319"/>
        <v>0</v>
      </c>
      <c r="J281" s="48">
        <f t="shared" si="319"/>
        <v>0</v>
      </c>
      <c r="K281" s="48">
        <f t="shared" si="319"/>
        <v>0</v>
      </c>
      <c r="L281" s="25">
        <f t="shared" si="311"/>
        <v>0</v>
      </c>
      <c r="M281" s="48">
        <f>+M282</f>
        <v>926711656</v>
      </c>
      <c r="N281" s="33">
        <f t="shared" si="267"/>
        <v>1.1173437545926041E-4</v>
      </c>
      <c r="O281" s="48">
        <f>+O282</f>
        <v>0</v>
      </c>
      <c r="P281" s="48">
        <f t="shared" si="320"/>
        <v>330835424</v>
      </c>
      <c r="Q281" s="48">
        <f t="shared" si="320"/>
        <v>595876232</v>
      </c>
      <c r="R281" s="48">
        <f t="shared" si="320"/>
        <v>146139886.66999999</v>
      </c>
      <c r="S281" s="48">
        <f t="shared" si="320"/>
        <v>780571769.33000004</v>
      </c>
      <c r="T281" s="48">
        <f t="shared" si="320"/>
        <v>184695537.33000001</v>
      </c>
      <c r="U281" s="48">
        <f t="shared" si="320"/>
        <v>1158196.67</v>
      </c>
      <c r="V281" s="48">
        <f t="shared" si="320"/>
        <v>144981690</v>
      </c>
      <c r="W281" s="48">
        <f t="shared" si="320"/>
        <v>1154335</v>
      </c>
      <c r="X281" s="48">
        <f t="shared" si="320"/>
        <v>3861.6699999999255</v>
      </c>
      <c r="Y281" s="34">
        <f t="shared" si="302"/>
        <v>0.15769725752753452</v>
      </c>
      <c r="Z281" s="34">
        <f t="shared" si="303"/>
        <v>1.249791844638242E-3</v>
      </c>
      <c r="AA281" s="34">
        <f t="shared" si="304"/>
        <v>1.2456247771636963E-3</v>
      </c>
      <c r="AB281" s="34">
        <f t="shared" si="276"/>
        <v>7.9252604911028562E-3</v>
      </c>
      <c r="AC281" s="154">
        <f t="shared" si="295"/>
        <v>0.99666579079354467</v>
      </c>
    </row>
    <row r="282" spans="1:29" ht="42" customHeight="1" x14ac:dyDescent="0.25">
      <c r="A282" s="29" t="s">
        <v>448</v>
      </c>
      <c r="B282" s="30" t="s">
        <v>38</v>
      </c>
      <c r="C282" s="30">
        <v>10</v>
      </c>
      <c r="D282" s="30" t="s">
        <v>39</v>
      </c>
      <c r="E282" s="31" t="s">
        <v>449</v>
      </c>
      <c r="F282" s="48">
        <f t="shared" ref="F282:X282" si="321">+F283</f>
        <v>926711656</v>
      </c>
      <c r="G282" s="48">
        <f t="shared" si="321"/>
        <v>0</v>
      </c>
      <c r="H282" s="48">
        <f t="shared" si="321"/>
        <v>0</v>
      </c>
      <c r="I282" s="48">
        <f t="shared" si="321"/>
        <v>0</v>
      </c>
      <c r="J282" s="48">
        <f t="shared" si="321"/>
        <v>0</v>
      </c>
      <c r="K282" s="48">
        <f t="shared" si="321"/>
        <v>0</v>
      </c>
      <c r="L282" s="25">
        <f t="shared" si="311"/>
        <v>0</v>
      </c>
      <c r="M282" s="48">
        <f t="shared" si="321"/>
        <v>926711656</v>
      </c>
      <c r="N282" s="33">
        <f t="shared" si="267"/>
        <v>1.1173437545926041E-4</v>
      </c>
      <c r="O282" s="48">
        <f t="shared" si="321"/>
        <v>0</v>
      </c>
      <c r="P282" s="48">
        <f t="shared" si="321"/>
        <v>330835424</v>
      </c>
      <c r="Q282" s="48">
        <f t="shared" si="321"/>
        <v>595876232</v>
      </c>
      <c r="R282" s="48">
        <f t="shared" si="321"/>
        <v>146139886.66999999</v>
      </c>
      <c r="S282" s="48">
        <f t="shared" si="321"/>
        <v>780571769.33000004</v>
      </c>
      <c r="T282" s="48">
        <f t="shared" si="321"/>
        <v>184695537.33000001</v>
      </c>
      <c r="U282" s="48">
        <f t="shared" si="321"/>
        <v>1158196.67</v>
      </c>
      <c r="V282" s="48">
        <f t="shared" si="321"/>
        <v>144981690</v>
      </c>
      <c r="W282" s="48">
        <f t="shared" si="321"/>
        <v>1154335</v>
      </c>
      <c r="X282" s="48">
        <f t="shared" si="321"/>
        <v>3861.6699999999255</v>
      </c>
      <c r="Y282" s="34">
        <f t="shared" si="302"/>
        <v>0.15769725752753452</v>
      </c>
      <c r="Z282" s="34">
        <f t="shared" si="303"/>
        <v>1.249791844638242E-3</v>
      </c>
      <c r="AA282" s="34">
        <f t="shared" si="304"/>
        <v>1.2456247771636963E-3</v>
      </c>
      <c r="AB282" s="34">
        <f t="shared" si="276"/>
        <v>7.9252604911028562E-3</v>
      </c>
      <c r="AC282" s="154">
        <f t="shared" si="295"/>
        <v>0.99666579079354467</v>
      </c>
    </row>
    <row r="283" spans="1:29" ht="42" customHeight="1" x14ac:dyDescent="0.25">
      <c r="A283" s="36" t="s">
        <v>450</v>
      </c>
      <c r="B283" s="37" t="s">
        <v>38</v>
      </c>
      <c r="C283" s="37">
        <v>10</v>
      </c>
      <c r="D283" s="37" t="s">
        <v>39</v>
      </c>
      <c r="E283" s="38" t="s">
        <v>251</v>
      </c>
      <c r="F283" s="39">
        <v>926711656</v>
      </c>
      <c r="G283" s="39">
        <v>0</v>
      </c>
      <c r="H283" s="39">
        <v>0</v>
      </c>
      <c r="I283" s="39">
        <v>0</v>
      </c>
      <c r="J283" s="39">
        <v>0</v>
      </c>
      <c r="K283" s="39">
        <v>0</v>
      </c>
      <c r="L283" s="39">
        <f t="shared" si="311"/>
        <v>0</v>
      </c>
      <c r="M283" s="40">
        <f t="shared" ref="M283" si="322">+F283+L283</f>
        <v>926711656</v>
      </c>
      <c r="N283" s="41">
        <f t="shared" si="267"/>
        <v>1.1173437545926041E-4</v>
      </c>
      <c r="O283" s="39">
        <v>0</v>
      </c>
      <c r="P283" s="39">
        <v>330835424</v>
      </c>
      <c r="Q283" s="39">
        <f>M283-P283</f>
        <v>595876232</v>
      </c>
      <c r="R283" s="39">
        <v>146139886.66999999</v>
      </c>
      <c r="S283" s="39">
        <f>+M283-R283</f>
        <v>780571769.33000004</v>
      </c>
      <c r="T283" s="39">
        <f>P283-R283</f>
        <v>184695537.33000001</v>
      </c>
      <c r="U283" s="39">
        <v>1158196.67</v>
      </c>
      <c r="V283" s="39">
        <f>+R283-U283</f>
        <v>144981690</v>
      </c>
      <c r="W283" s="39">
        <v>1154335</v>
      </c>
      <c r="X283" s="42">
        <f>+U283-W283</f>
        <v>3861.6699999999255</v>
      </c>
      <c r="Y283" s="43">
        <f t="shared" si="302"/>
        <v>0.15769725752753452</v>
      </c>
      <c r="Z283" s="43">
        <f t="shared" si="303"/>
        <v>1.249791844638242E-3</v>
      </c>
      <c r="AA283" s="43">
        <f t="shared" si="304"/>
        <v>1.2456247771636963E-3</v>
      </c>
      <c r="AB283" s="43">
        <f t="shared" si="276"/>
        <v>7.9252604911028562E-3</v>
      </c>
      <c r="AC283" s="157">
        <f t="shared" si="295"/>
        <v>0.99666579079354467</v>
      </c>
    </row>
    <row r="284" spans="1:29" ht="55.5" customHeight="1" x14ac:dyDescent="0.25">
      <c r="A284" s="29" t="s">
        <v>451</v>
      </c>
      <c r="B284" s="30" t="s">
        <v>38</v>
      </c>
      <c r="C284" s="30">
        <v>11</v>
      </c>
      <c r="D284" s="30" t="s">
        <v>39</v>
      </c>
      <c r="E284" s="31" t="s">
        <v>452</v>
      </c>
      <c r="F284" s="48">
        <f>+F285</f>
        <v>710970447824</v>
      </c>
      <c r="G284" s="48">
        <f>+G285</f>
        <v>0</v>
      </c>
      <c r="H284" s="48">
        <f t="shared" ref="H284:K285" si="323">+H285</f>
        <v>0</v>
      </c>
      <c r="I284" s="48">
        <f t="shared" si="323"/>
        <v>710970447824</v>
      </c>
      <c r="J284" s="48">
        <f t="shared" si="323"/>
        <v>0</v>
      </c>
      <c r="K284" s="48">
        <f t="shared" si="323"/>
        <v>0</v>
      </c>
      <c r="L284" s="48">
        <f t="shared" si="311"/>
        <v>-710970447824</v>
      </c>
      <c r="M284" s="48">
        <f>+M285</f>
        <v>0</v>
      </c>
      <c r="N284" s="41">
        <f t="shared" si="267"/>
        <v>0</v>
      </c>
      <c r="O284" s="48">
        <f>+O285</f>
        <v>0</v>
      </c>
      <c r="P284" s="48">
        <f t="shared" ref="P284:X285" si="324">+P285</f>
        <v>0</v>
      </c>
      <c r="Q284" s="48">
        <f t="shared" si="324"/>
        <v>0</v>
      </c>
      <c r="R284" s="48">
        <f t="shared" si="324"/>
        <v>0</v>
      </c>
      <c r="S284" s="48">
        <f t="shared" si="324"/>
        <v>0</v>
      </c>
      <c r="T284" s="48">
        <f t="shared" si="324"/>
        <v>0</v>
      </c>
      <c r="U284" s="48">
        <f t="shared" si="324"/>
        <v>0</v>
      </c>
      <c r="V284" s="48">
        <f t="shared" si="324"/>
        <v>0</v>
      </c>
      <c r="W284" s="48">
        <f t="shared" si="324"/>
        <v>0</v>
      </c>
      <c r="X284" s="48">
        <f t="shared" si="324"/>
        <v>0</v>
      </c>
      <c r="Y284" s="34" t="s">
        <v>545</v>
      </c>
      <c r="Z284" s="34" t="s">
        <v>545</v>
      </c>
      <c r="AA284" s="34" t="s">
        <v>545</v>
      </c>
      <c r="AB284" s="34" t="s">
        <v>545</v>
      </c>
      <c r="AC284" s="154" t="s">
        <v>545</v>
      </c>
    </row>
    <row r="285" spans="1:29" ht="82.5" customHeight="1" x14ac:dyDescent="0.25">
      <c r="A285" s="29" t="s">
        <v>453</v>
      </c>
      <c r="B285" s="30" t="s">
        <v>38</v>
      </c>
      <c r="C285" s="30">
        <v>11</v>
      </c>
      <c r="D285" s="30" t="s">
        <v>39</v>
      </c>
      <c r="E285" s="31" t="s">
        <v>447</v>
      </c>
      <c r="F285" s="48">
        <v>710970447824</v>
      </c>
      <c r="G285" s="48">
        <f>+G286</f>
        <v>0</v>
      </c>
      <c r="H285" s="48">
        <f t="shared" si="323"/>
        <v>0</v>
      </c>
      <c r="I285" s="48">
        <v>710970447824</v>
      </c>
      <c r="J285" s="48">
        <f t="shared" si="323"/>
        <v>0</v>
      </c>
      <c r="K285" s="48">
        <f t="shared" si="323"/>
        <v>0</v>
      </c>
      <c r="L285" s="25">
        <f t="shared" si="311"/>
        <v>-710970447824</v>
      </c>
      <c r="M285" s="48">
        <f>+M286</f>
        <v>0</v>
      </c>
      <c r="N285" s="33">
        <f t="shared" si="267"/>
        <v>0</v>
      </c>
      <c r="O285" s="48">
        <f>+O286</f>
        <v>0</v>
      </c>
      <c r="P285" s="48">
        <f t="shared" si="324"/>
        <v>0</v>
      </c>
      <c r="Q285" s="48">
        <f t="shared" si="324"/>
        <v>0</v>
      </c>
      <c r="R285" s="48">
        <f t="shared" si="324"/>
        <v>0</v>
      </c>
      <c r="S285" s="48">
        <f t="shared" si="324"/>
        <v>0</v>
      </c>
      <c r="T285" s="48">
        <f t="shared" si="324"/>
        <v>0</v>
      </c>
      <c r="U285" s="48">
        <f t="shared" si="324"/>
        <v>0</v>
      </c>
      <c r="V285" s="48">
        <f t="shared" si="324"/>
        <v>0</v>
      </c>
      <c r="W285" s="48">
        <f t="shared" si="324"/>
        <v>0</v>
      </c>
      <c r="X285" s="48">
        <f t="shared" si="324"/>
        <v>0</v>
      </c>
      <c r="Y285" s="34" t="s">
        <v>545</v>
      </c>
      <c r="Z285" s="34" t="s">
        <v>545</v>
      </c>
      <c r="AA285" s="34" t="s">
        <v>545</v>
      </c>
      <c r="AB285" s="34" t="s">
        <v>545</v>
      </c>
      <c r="AC285" s="154" t="s">
        <v>545</v>
      </c>
    </row>
    <row r="286" spans="1:29" ht="61.5" customHeight="1" x14ac:dyDescent="0.25">
      <c r="A286" s="29" t="s">
        <v>454</v>
      </c>
      <c r="B286" s="30" t="s">
        <v>38</v>
      </c>
      <c r="C286" s="30">
        <v>11</v>
      </c>
      <c r="D286" s="30" t="s">
        <v>39</v>
      </c>
      <c r="E286" s="31" t="s">
        <v>455</v>
      </c>
      <c r="F286" s="48">
        <f t="shared" ref="F286:X286" si="325">+F287</f>
        <v>0</v>
      </c>
      <c r="G286" s="48">
        <f t="shared" si="325"/>
        <v>0</v>
      </c>
      <c r="H286" s="48">
        <f t="shared" si="325"/>
        <v>0</v>
      </c>
      <c r="I286" s="48">
        <f t="shared" si="325"/>
        <v>0</v>
      </c>
      <c r="J286" s="48">
        <f t="shared" si="325"/>
        <v>0</v>
      </c>
      <c r="K286" s="48">
        <f t="shared" si="325"/>
        <v>0</v>
      </c>
      <c r="L286" s="25">
        <f t="shared" si="311"/>
        <v>0</v>
      </c>
      <c r="M286" s="48">
        <f t="shared" si="325"/>
        <v>0</v>
      </c>
      <c r="N286" s="33">
        <f t="shared" si="267"/>
        <v>0</v>
      </c>
      <c r="O286" s="48">
        <f t="shared" si="325"/>
        <v>0</v>
      </c>
      <c r="P286" s="48">
        <f t="shared" si="325"/>
        <v>0</v>
      </c>
      <c r="Q286" s="48">
        <f t="shared" si="325"/>
        <v>0</v>
      </c>
      <c r="R286" s="48">
        <f t="shared" si="325"/>
        <v>0</v>
      </c>
      <c r="S286" s="48">
        <f t="shared" si="325"/>
        <v>0</v>
      </c>
      <c r="T286" s="48">
        <f t="shared" si="325"/>
        <v>0</v>
      </c>
      <c r="U286" s="48">
        <f t="shared" si="325"/>
        <v>0</v>
      </c>
      <c r="V286" s="48">
        <f t="shared" si="325"/>
        <v>0</v>
      </c>
      <c r="W286" s="48">
        <f t="shared" si="325"/>
        <v>0</v>
      </c>
      <c r="X286" s="48">
        <f t="shared" si="325"/>
        <v>0</v>
      </c>
      <c r="Y286" s="34" t="s">
        <v>545</v>
      </c>
      <c r="Z286" s="34" t="s">
        <v>545</v>
      </c>
      <c r="AA286" s="34" t="s">
        <v>545</v>
      </c>
      <c r="AB286" s="34" t="s">
        <v>545</v>
      </c>
      <c r="AC286" s="154" t="s">
        <v>545</v>
      </c>
    </row>
    <row r="287" spans="1:29" ht="42" customHeight="1" x14ac:dyDescent="0.25">
      <c r="A287" s="36" t="s">
        <v>456</v>
      </c>
      <c r="B287" s="37" t="s">
        <v>38</v>
      </c>
      <c r="C287" s="37">
        <v>11</v>
      </c>
      <c r="D287" s="37" t="s">
        <v>39</v>
      </c>
      <c r="E287" s="38" t="s">
        <v>251</v>
      </c>
      <c r="F287" s="39">
        <v>0</v>
      </c>
      <c r="G287" s="39">
        <v>0</v>
      </c>
      <c r="H287" s="39">
        <v>0</v>
      </c>
      <c r="I287" s="39">
        <v>0</v>
      </c>
      <c r="J287" s="39">
        <v>0</v>
      </c>
      <c r="K287" s="39">
        <v>0</v>
      </c>
      <c r="L287" s="39">
        <f t="shared" si="311"/>
        <v>0</v>
      </c>
      <c r="M287" s="40">
        <f t="shared" ref="M287" si="326">+F287+L287</f>
        <v>0</v>
      </c>
      <c r="N287" s="41">
        <f t="shared" si="267"/>
        <v>0</v>
      </c>
      <c r="O287" s="39">
        <v>0</v>
      </c>
      <c r="P287" s="39">
        <v>0</v>
      </c>
      <c r="Q287" s="39">
        <f>M287-P287</f>
        <v>0</v>
      </c>
      <c r="R287" s="39">
        <v>0</v>
      </c>
      <c r="S287" s="39">
        <f>+M287-R287</f>
        <v>0</v>
      </c>
      <c r="T287" s="39">
        <f>P287-R287</f>
        <v>0</v>
      </c>
      <c r="U287" s="39">
        <v>0</v>
      </c>
      <c r="V287" s="39">
        <f>+R287-U287</f>
        <v>0</v>
      </c>
      <c r="W287" s="39">
        <v>0</v>
      </c>
      <c r="X287" s="42">
        <f>+U287-W287</f>
        <v>0</v>
      </c>
      <c r="Y287" s="43" t="s">
        <v>545</v>
      </c>
      <c r="Z287" s="43" t="s">
        <v>545</v>
      </c>
      <c r="AA287" s="43" t="s">
        <v>545</v>
      </c>
      <c r="AB287" s="43" t="s">
        <v>545</v>
      </c>
      <c r="AC287" s="157" t="s">
        <v>545</v>
      </c>
    </row>
    <row r="288" spans="1:29" ht="35.25" customHeight="1" x14ac:dyDescent="0.25">
      <c r="A288" s="318" t="s">
        <v>457</v>
      </c>
      <c r="B288" s="102" t="s">
        <v>38</v>
      </c>
      <c r="C288" s="30">
        <v>10</v>
      </c>
      <c r="D288" s="326" t="s">
        <v>39</v>
      </c>
      <c r="E288" s="331" t="s">
        <v>458</v>
      </c>
      <c r="F288" s="54">
        <f>+F290</f>
        <v>19215078848</v>
      </c>
      <c r="G288" s="54">
        <f>+G290</f>
        <v>0</v>
      </c>
      <c r="H288" s="54">
        <f t="shared" ref="G288:K289" si="327">+H290</f>
        <v>0</v>
      </c>
      <c r="I288" s="54">
        <f t="shared" si="327"/>
        <v>0</v>
      </c>
      <c r="J288" s="54">
        <f t="shared" si="327"/>
        <v>0</v>
      </c>
      <c r="K288" s="54">
        <f t="shared" si="327"/>
        <v>0</v>
      </c>
      <c r="L288" s="25">
        <f t="shared" si="311"/>
        <v>0</v>
      </c>
      <c r="M288" s="54">
        <f>+M290</f>
        <v>19215078848</v>
      </c>
      <c r="N288" s="33">
        <f t="shared" si="267"/>
        <v>2.3167776304323564E-3</v>
      </c>
      <c r="O288" s="54">
        <f t="shared" ref="O288:X289" si="328">+O290</f>
        <v>0</v>
      </c>
      <c r="P288" s="54">
        <f t="shared" si="328"/>
        <v>3312466897</v>
      </c>
      <c r="Q288" s="54">
        <f t="shared" si="328"/>
        <v>15902611951</v>
      </c>
      <c r="R288" s="54">
        <f t="shared" si="328"/>
        <v>1509114469.8099999</v>
      </c>
      <c r="S288" s="54">
        <f t="shared" si="328"/>
        <v>17705964378.189999</v>
      </c>
      <c r="T288" s="54">
        <f t="shared" si="328"/>
        <v>1803352427.1899998</v>
      </c>
      <c r="U288" s="54">
        <f t="shared" si="328"/>
        <v>37176794.810000002</v>
      </c>
      <c r="V288" s="54">
        <f t="shared" si="328"/>
        <v>1471937675</v>
      </c>
      <c r="W288" s="54">
        <f t="shared" si="328"/>
        <v>36922563</v>
      </c>
      <c r="X288" s="54">
        <f t="shared" si="328"/>
        <v>254231.8099999979</v>
      </c>
      <c r="Y288" s="34">
        <f t="shared" si="302"/>
        <v>7.8538031602564881E-2</v>
      </c>
      <c r="Z288" s="34">
        <f t="shared" si="303"/>
        <v>1.934771910335905E-3</v>
      </c>
      <c r="AA288" s="34">
        <f t="shared" si="304"/>
        <v>1.9215410611673385E-3</v>
      </c>
      <c r="AB288" s="34">
        <f t="shared" si="276"/>
        <v>2.463484086444458E-2</v>
      </c>
      <c r="AC288" s="154">
        <f t="shared" si="295"/>
        <v>0.99316154576263749</v>
      </c>
    </row>
    <row r="289" spans="1:29" ht="35.25" customHeight="1" x14ac:dyDescent="0.25">
      <c r="A289" s="319"/>
      <c r="B289" s="102" t="s">
        <v>41</v>
      </c>
      <c r="C289" s="30">
        <v>20</v>
      </c>
      <c r="D289" s="326"/>
      <c r="E289" s="331"/>
      <c r="F289" s="48">
        <f>+F291</f>
        <v>51615114988</v>
      </c>
      <c r="G289" s="48">
        <f t="shared" si="327"/>
        <v>0</v>
      </c>
      <c r="H289" s="48">
        <f t="shared" si="327"/>
        <v>0</v>
      </c>
      <c r="I289" s="48">
        <f t="shared" si="327"/>
        <v>0</v>
      </c>
      <c r="J289" s="48">
        <f t="shared" si="327"/>
        <v>0</v>
      </c>
      <c r="K289" s="48">
        <f t="shared" si="327"/>
        <v>0</v>
      </c>
      <c r="L289" s="25">
        <f t="shared" si="311"/>
        <v>0</v>
      </c>
      <c r="M289" s="48">
        <f>+M291</f>
        <v>51615114988</v>
      </c>
      <c r="N289" s="33">
        <f t="shared" si="267"/>
        <v>6.223276247905629E-3</v>
      </c>
      <c r="O289" s="48">
        <f t="shared" si="328"/>
        <v>0</v>
      </c>
      <c r="P289" s="48">
        <f t="shared" si="328"/>
        <v>45315933717</v>
      </c>
      <c r="Q289" s="48">
        <f t="shared" si="328"/>
        <v>6299181271</v>
      </c>
      <c r="R289" s="48">
        <f t="shared" si="328"/>
        <v>8560988361.3400002</v>
      </c>
      <c r="S289" s="48">
        <f t="shared" si="328"/>
        <v>43054126626.660004</v>
      </c>
      <c r="T289" s="48">
        <f t="shared" si="328"/>
        <v>36754945355.660004</v>
      </c>
      <c r="U289" s="48">
        <f t="shared" si="328"/>
        <v>341290987.33999997</v>
      </c>
      <c r="V289" s="48">
        <f t="shared" si="328"/>
        <v>8219697374</v>
      </c>
      <c r="W289" s="48">
        <f t="shared" si="328"/>
        <v>338570210</v>
      </c>
      <c r="X289" s="48">
        <f t="shared" si="328"/>
        <v>2720777.3399999887</v>
      </c>
      <c r="Y289" s="34">
        <f t="shared" si="302"/>
        <v>0.16586204183271402</v>
      </c>
      <c r="Z289" s="34">
        <f t="shared" si="303"/>
        <v>6.6122295265514126E-3</v>
      </c>
      <c r="AA289" s="34">
        <f t="shared" si="304"/>
        <v>6.5595167244849534E-3</v>
      </c>
      <c r="AB289" s="34">
        <f t="shared" si="276"/>
        <v>3.9865839425879061E-2</v>
      </c>
      <c r="AC289" s="154">
        <f t="shared" si="295"/>
        <v>0.99202798362416322</v>
      </c>
    </row>
    <row r="290" spans="1:29" ht="33.75" customHeight="1" x14ac:dyDescent="0.25">
      <c r="A290" s="318" t="s">
        <v>459</v>
      </c>
      <c r="B290" s="102" t="s">
        <v>38</v>
      </c>
      <c r="C290" s="30">
        <v>10</v>
      </c>
      <c r="D290" s="326" t="s">
        <v>39</v>
      </c>
      <c r="E290" s="331" t="s">
        <v>243</v>
      </c>
      <c r="F290" s="54">
        <f>+F292+F296+F306+F310+F314+F318</f>
        <v>19215078848</v>
      </c>
      <c r="G290" s="54">
        <f t="shared" ref="G290:K290" si="329">+G292+G296+G306+G310+G314+G318</f>
        <v>0</v>
      </c>
      <c r="H290" s="54">
        <f t="shared" si="329"/>
        <v>0</v>
      </c>
      <c r="I290" s="54">
        <f t="shared" si="329"/>
        <v>0</v>
      </c>
      <c r="J290" s="54">
        <f t="shared" si="329"/>
        <v>0</v>
      </c>
      <c r="K290" s="54">
        <f t="shared" si="329"/>
        <v>0</v>
      </c>
      <c r="L290" s="25">
        <f t="shared" si="311"/>
        <v>0</v>
      </c>
      <c r="M290" s="54">
        <f>+M292+M296+M306+M310+M314+M318</f>
        <v>19215078848</v>
      </c>
      <c r="N290" s="33">
        <f t="shared" si="267"/>
        <v>2.3167776304323564E-3</v>
      </c>
      <c r="O290" s="54">
        <f t="shared" ref="O290:X290" si="330">+O292+O296+O306+O310+O314+O318</f>
        <v>0</v>
      </c>
      <c r="P290" s="54">
        <f t="shared" si="330"/>
        <v>3312466897</v>
      </c>
      <c r="Q290" s="54">
        <f t="shared" si="330"/>
        <v>15902611951</v>
      </c>
      <c r="R290" s="54">
        <f t="shared" si="330"/>
        <v>1509114469.8099999</v>
      </c>
      <c r="S290" s="54">
        <f t="shared" si="330"/>
        <v>17705964378.189999</v>
      </c>
      <c r="T290" s="54">
        <f t="shared" si="330"/>
        <v>1803352427.1899998</v>
      </c>
      <c r="U290" s="54">
        <f t="shared" si="330"/>
        <v>37176794.810000002</v>
      </c>
      <c r="V290" s="54">
        <f t="shared" si="330"/>
        <v>1471937675</v>
      </c>
      <c r="W290" s="54">
        <f t="shared" si="330"/>
        <v>36922563</v>
      </c>
      <c r="X290" s="54">
        <f t="shared" si="330"/>
        <v>254231.8099999979</v>
      </c>
      <c r="Y290" s="34">
        <f t="shared" si="302"/>
        <v>7.8538031602564881E-2</v>
      </c>
      <c r="Z290" s="34">
        <f t="shared" si="303"/>
        <v>1.934771910335905E-3</v>
      </c>
      <c r="AA290" s="34">
        <f t="shared" si="304"/>
        <v>1.9215410611673385E-3</v>
      </c>
      <c r="AB290" s="34">
        <f t="shared" si="276"/>
        <v>2.463484086444458E-2</v>
      </c>
      <c r="AC290" s="154">
        <f t="shared" si="295"/>
        <v>0.99316154576263749</v>
      </c>
    </row>
    <row r="291" spans="1:29" ht="34.5" customHeight="1" x14ac:dyDescent="0.25">
      <c r="A291" s="319"/>
      <c r="B291" s="102" t="s">
        <v>41</v>
      </c>
      <c r="C291" s="30">
        <v>20</v>
      </c>
      <c r="D291" s="326"/>
      <c r="E291" s="331"/>
      <c r="F291" s="54">
        <f t="shared" ref="F291:K291" si="331">+F297</f>
        <v>51615114988</v>
      </c>
      <c r="G291" s="54">
        <f t="shared" si="331"/>
        <v>0</v>
      </c>
      <c r="H291" s="54">
        <f t="shared" si="331"/>
        <v>0</v>
      </c>
      <c r="I291" s="54">
        <f t="shared" si="331"/>
        <v>0</v>
      </c>
      <c r="J291" s="54">
        <f t="shared" si="331"/>
        <v>0</v>
      </c>
      <c r="K291" s="54">
        <f t="shared" si="331"/>
        <v>0</v>
      </c>
      <c r="L291" s="25">
        <f t="shared" si="311"/>
        <v>0</v>
      </c>
      <c r="M291" s="54">
        <f t="shared" ref="M291" si="332">+M297</f>
        <v>51615114988</v>
      </c>
      <c r="N291" s="33">
        <f t="shared" si="267"/>
        <v>6.223276247905629E-3</v>
      </c>
      <c r="O291" s="54">
        <f t="shared" ref="O291:X291" si="333">+O297</f>
        <v>0</v>
      </c>
      <c r="P291" s="54">
        <f t="shared" si="333"/>
        <v>45315933717</v>
      </c>
      <c r="Q291" s="54">
        <f t="shared" si="333"/>
        <v>6299181271</v>
      </c>
      <c r="R291" s="54">
        <f t="shared" si="333"/>
        <v>8560988361.3400002</v>
      </c>
      <c r="S291" s="54">
        <f t="shared" si="333"/>
        <v>43054126626.660004</v>
      </c>
      <c r="T291" s="54">
        <f t="shared" si="333"/>
        <v>36754945355.660004</v>
      </c>
      <c r="U291" s="54">
        <f t="shared" si="333"/>
        <v>341290987.33999997</v>
      </c>
      <c r="V291" s="54">
        <f t="shared" si="333"/>
        <v>8219697374</v>
      </c>
      <c r="W291" s="54">
        <f t="shared" si="333"/>
        <v>338570210</v>
      </c>
      <c r="X291" s="54">
        <f t="shared" si="333"/>
        <v>2720777.3399999887</v>
      </c>
      <c r="Y291" s="34">
        <f t="shared" si="302"/>
        <v>0.16586204183271402</v>
      </c>
      <c r="Z291" s="34">
        <f t="shared" si="303"/>
        <v>6.6122295265514126E-3</v>
      </c>
      <c r="AA291" s="34">
        <f t="shared" si="304"/>
        <v>6.5595167244849534E-3</v>
      </c>
      <c r="AB291" s="34">
        <f t="shared" si="276"/>
        <v>3.9865839425879061E-2</v>
      </c>
      <c r="AC291" s="154">
        <f t="shared" si="295"/>
        <v>0.99202798362416322</v>
      </c>
    </row>
    <row r="292" spans="1:29" ht="85.5" customHeight="1" x14ac:dyDescent="0.25">
      <c r="A292" s="51" t="s">
        <v>460</v>
      </c>
      <c r="B292" s="102" t="s">
        <v>38</v>
      </c>
      <c r="C292" s="30">
        <v>10</v>
      </c>
      <c r="D292" s="30" t="s">
        <v>39</v>
      </c>
      <c r="E292" s="53" t="s">
        <v>461</v>
      </c>
      <c r="F292" s="54">
        <f t="shared" ref="F292:X294" si="334">+F293</f>
        <v>250000000</v>
      </c>
      <c r="G292" s="54">
        <f t="shared" si="334"/>
        <v>0</v>
      </c>
      <c r="H292" s="54">
        <f t="shared" si="334"/>
        <v>0</v>
      </c>
      <c r="I292" s="54">
        <f t="shared" si="334"/>
        <v>0</v>
      </c>
      <c r="J292" s="54">
        <f t="shared" si="334"/>
        <v>0</v>
      </c>
      <c r="K292" s="54">
        <f t="shared" si="334"/>
        <v>0</v>
      </c>
      <c r="L292" s="25">
        <f t="shared" si="311"/>
        <v>0</v>
      </c>
      <c r="M292" s="54">
        <f t="shared" si="334"/>
        <v>250000000</v>
      </c>
      <c r="N292" s="33">
        <f t="shared" si="267"/>
        <v>3.0142702623797693E-5</v>
      </c>
      <c r="O292" s="54">
        <f t="shared" si="334"/>
        <v>0</v>
      </c>
      <c r="P292" s="54">
        <f t="shared" si="334"/>
        <v>86412500</v>
      </c>
      <c r="Q292" s="54">
        <f t="shared" si="334"/>
        <v>163587500</v>
      </c>
      <c r="R292" s="54">
        <f t="shared" si="334"/>
        <v>14659.75</v>
      </c>
      <c r="S292" s="54">
        <f t="shared" si="334"/>
        <v>249985340.25</v>
      </c>
      <c r="T292" s="54">
        <f t="shared" si="334"/>
        <v>86397840.25</v>
      </c>
      <c r="U292" s="54">
        <f t="shared" si="334"/>
        <v>14659.75</v>
      </c>
      <c r="V292" s="54">
        <f t="shared" si="334"/>
        <v>0</v>
      </c>
      <c r="W292" s="54">
        <f t="shared" si="334"/>
        <v>0</v>
      </c>
      <c r="X292" s="54">
        <f t="shared" si="334"/>
        <v>14659.75</v>
      </c>
      <c r="Y292" s="34">
        <f t="shared" si="302"/>
        <v>5.8638999999999999E-5</v>
      </c>
      <c r="Z292" s="34">
        <f t="shared" si="303"/>
        <v>5.8638999999999999E-5</v>
      </c>
      <c r="AA292" s="34">
        <f t="shared" si="304"/>
        <v>0</v>
      </c>
      <c r="AB292" s="34">
        <f t="shared" si="276"/>
        <v>1</v>
      </c>
      <c r="AC292" s="154">
        <f t="shared" si="295"/>
        <v>0</v>
      </c>
    </row>
    <row r="293" spans="1:29" ht="78" customHeight="1" x14ac:dyDescent="0.25">
      <c r="A293" s="51" t="s">
        <v>462</v>
      </c>
      <c r="B293" s="102" t="s">
        <v>38</v>
      </c>
      <c r="C293" s="30">
        <v>10</v>
      </c>
      <c r="D293" s="30" t="s">
        <v>39</v>
      </c>
      <c r="E293" s="31" t="s">
        <v>247</v>
      </c>
      <c r="F293" s="54">
        <f t="shared" si="334"/>
        <v>250000000</v>
      </c>
      <c r="G293" s="54">
        <f t="shared" si="334"/>
        <v>0</v>
      </c>
      <c r="H293" s="54">
        <f t="shared" si="334"/>
        <v>0</v>
      </c>
      <c r="I293" s="54">
        <f t="shared" si="334"/>
        <v>0</v>
      </c>
      <c r="J293" s="54">
        <f t="shared" si="334"/>
        <v>0</v>
      </c>
      <c r="K293" s="54">
        <f t="shared" si="334"/>
        <v>0</v>
      </c>
      <c r="L293" s="25">
        <f t="shared" si="311"/>
        <v>0</v>
      </c>
      <c r="M293" s="54">
        <f t="shared" si="334"/>
        <v>250000000</v>
      </c>
      <c r="N293" s="33">
        <f t="shared" si="267"/>
        <v>3.0142702623797693E-5</v>
      </c>
      <c r="O293" s="54">
        <f t="shared" si="334"/>
        <v>0</v>
      </c>
      <c r="P293" s="54">
        <f t="shared" si="334"/>
        <v>86412500</v>
      </c>
      <c r="Q293" s="54">
        <f t="shared" si="334"/>
        <v>163587500</v>
      </c>
      <c r="R293" s="54">
        <f t="shared" si="334"/>
        <v>14659.75</v>
      </c>
      <c r="S293" s="54">
        <f t="shared" si="334"/>
        <v>249985340.25</v>
      </c>
      <c r="T293" s="54">
        <f t="shared" si="334"/>
        <v>86397840.25</v>
      </c>
      <c r="U293" s="54">
        <f t="shared" si="334"/>
        <v>14659.75</v>
      </c>
      <c r="V293" s="54">
        <f t="shared" si="334"/>
        <v>0</v>
      </c>
      <c r="W293" s="54">
        <f t="shared" si="334"/>
        <v>0</v>
      </c>
      <c r="X293" s="54">
        <f t="shared" si="334"/>
        <v>14659.75</v>
      </c>
      <c r="Y293" s="34">
        <f t="shared" si="302"/>
        <v>5.8638999999999999E-5</v>
      </c>
      <c r="Z293" s="34">
        <f t="shared" si="303"/>
        <v>5.8638999999999999E-5</v>
      </c>
      <c r="AA293" s="34">
        <f t="shared" si="304"/>
        <v>0</v>
      </c>
      <c r="AB293" s="34">
        <f t="shared" si="276"/>
        <v>1</v>
      </c>
      <c r="AC293" s="154">
        <f t="shared" si="295"/>
        <v>0</v>
      </c>
    </row>
    <row r="294" spans="1:29" ht="54" customHeight="1" x14ac:dyDescent="0.25">
      <c r="A294" s="51" t="s">
        <v>463</v>
      </c>
      <c r="B294" s="102" t="s">
        <v>38</v>
      </c>
      <c r="C294" s="30">
        <v>10</v>
      </c>
      <c r="D294" s="30" t="s">
        <v>39</v>
      </c>
      <c r="E294" s="53" t="s">
        <v>464</v>
      </c>
      <c r="F294" s="54">
        <f t="shared" si="334"/>
        <v>250000000</v>
      </c>
      <c r="G294" s="54">
        <f t="shared" si="334"/>
        <v>0</v>
      </c>
      <c r="H294" s="54">
        <f t="shared" si="334"/>
        <v>0</v>
      </c>
      <c r="I294" s="54">
        <f t="shared" si="334"/>
        <v>0</v>
      </c>
      <c r="J294" s="54">
        <f t="shared" si="334"/>
        <v>0</v>
      </c>
      <c r="K294" s="54">
        <f t="shared" si="334"/>
        <v>0</v>
      </c>
      <c r="L294" s="25">
        <f t="shared" si="311"/>
        <v>0</v>
      </c>
      <c r="M294" s="54">
        <f t="shared" si="334"/>
        <v>250000000</v>
      </c>
      <c r="N294" s="33">
        <f t="shared" si="267"/>
        <v>3.0142702623797693E-5</v>
      </c>
      <c r="O294" s="54">
        <f t="shared" si="334"/>
        <v>0</v>
      </c>
      <c r="P294" s="54">
        <f t="shared" si="334"/>
        <v>86412500</v>
      </c>
      <c r="Q294" s="54">
        <f t="shared" si="334"/>
        <v>163587500</v>
      </c>
      <c r="R294" s="54">
        <f t="shared" si="334"/>
        <v>14659.75</v>
      </c>
      <c r="S294" s="54">
        <f t="shared" si="334"/>
        <v>249985340.25</v>
      </c>
      <c r="T294" s="54">
        <f t="shared" si="334"/>
        <v>86397840.25</v>
      </c>
      <c r="U294" s="54">
        <f t="shared" si="334"/>
        <v>14659.75</v>
      </c>
      <c r="V294" s="54">
        <f t="shared" si="334"/>
        <v>0</v>
      </c>
      <c r="W294" s="54">
        <f t="shared" si="334"/>
        <v>0</v>
      </c>
      <c r="X294" s="54">
        <f t="shared" si="334"/>
        <v>14659.75</v>
      </c>
      <c r="Y294" s="34">
        <f t="shared" si="302"/>
        <v>5.8638999999999999E-5</v>
      </c>
      <c r="Z294" s="34">
        <f t="shared" si="303"/>
        <v>5.8638999999999999E-5</v>
      </c>
      <c r="AA294" s="34">
        <f t="shared" si="304"/>
        <v>0</v>
      </c>
      <c r="AB294" s="34">
        <f t="shared" si="276"/>
        <v>1</v>
      </c>
      <c r="AC294" s="154">
        <f t="shared" si="295"/>
        <v>0</v>
      </c>
    </row>
    <row r="295" spans="1:29" ht="42" customHeight="1" x14ac:dyDescent="0.25">
      <c r="A295" s="36" t="s">
        <v>465</v>
      </c>
      <c r="B295" s="111" t="s">
        <v>38</v>
      </c>
      <c r="C295" s="37">
        <v>10</v>
      </c>
      <c r="D295" s="37" t="s">
        <v>39</v>
      </c>
      <c r="E295" s="38" t="s">
        <v>251</v>
      </c>
      <c r="F295" s="68">
        <v>250000000</v>
      </c>
      <c r="G295" s="68">
        <v>0</v>
      </c>
      <c r="H295" s="68">
        <v>0</v>
      </c>
      <c r="I295" s="68">
        <v>0</v>
      </c>
      <c r="J295" s="68">
        <v>0</v>
      </c>
      <c r="K295" s="68">
        <v>0</v>
      </c>
      <c r="L295" s="68">
        <f t="shared" si="311"/>
        <v>0</v>
      </c>
      <c r="M295" s="40">
        <f t="shared" ref="M295" si="335">+F295+L295</f>
        <v>250000000</v>
      </c>
      <c r="N295" s="41">
        <f t="shared" si="267"/>
        <v>3.0142702623797693E-5</v>
      </c>
      <c r="O295" s="68">
        <v>0</v>
      </c>
      <c r="P295" s="68">
        <v>86412500</v>
      </c>
      <c r="Q295" s="68">
        <f>M295-P295</f>
        <v>163587500</v>
      </c>
      <c r="R295" s="68">
        <v>14659.75</v>
      </c>
      <c r="S295" s="68">
        <f>+M295-R295</f>
        <v>249985340.25</v>
      </c>
      <c r="T295" s="68">
        <f>P295-R295</f>
        <v>86397840.25</v>
      </c>
      <c r="U295" s="68">
        <v>14659.75</v>
      </c>
      <c r="V295" s="68">
        <f>+R295-U295</f>
        <v>0</v>
      </c>
      <c r="W295" s="68">
        <v>0</v>
      </c>
      <c r="X295" s="42">
        <f>+U295-W295</f>
        <v>14659.75</v>
      </c>
      <c r="Y295" s="43">
        <f t="shared" si="302"/>
        <v>5.8638999999999999E-5</v>
      </c>
      <c r="Z295" s="43">
        <f t="shared" si="303"/>
        <v>5.8638999999999999E-5</v>
      </c>
      <c r="AA295" s="43">
        <f t="shared" si="304"/>
        <v>0</v>
      </c>
      <c r="AB295" s="43">
        <f t="shared" si="276"/>
        <v>1</v>
      </c>
      <c r="AC295" s="157">
        <f t="shared" si="295"/>
        <v>0</v>
      </c>
    </row>
    <row r="296" spans="1:29" ht="36.75" customHeight="1" x14ac:dyDescent="0.25">
      <c r="A296" s="285" t="s">
        <v>466</v>
      </c>
      <c r="B296" s="52" t="s">
        <v>38</v>
      </c>
      <c r="C296" s="30">
        <v>10</v>
      </c>
      <c r="D296" s="326" t="s">
        <v>39</v>
      </c>
      <c r="E296" s="331" t="s">
        <v>467</v>
      </c>
      <c r="F296" s="48">
        <f>+F298</f>
        <v>10915078848</v>
      </c>
      <c r="G296" s="48">
        <f t="shared" ref="G296:K298" si="336">+G298</f>
        <v>0</v>
      </c>
      <c r="H296" s="48">
        <f t="shared" si="336"/>
        <v>0</v>
      </c>
      <c r="I296" s="48">
        <f t="shared" si="336"/>
        <v>0</v>
      </c>
      <c r="J296" s="48">
        <f t="shared" si="336"/>
        <v>0</v>
      </c>
      <c r="K296" s="48">
        <f t="shared" si="336"/>
        <v>0</v>
      </c>
      <c r="L296" s="25">
        <f t="shared" si="311"/>
        <v>0</v>
      </c>
      <c r="M296" s="48">
        <f>+M298</f>
        <v>10915078848</v>
      </c>
      <c r="N296" s="33">
        <f t="shared" si="267"/>
        <v>1.3160399033222731E-3</v>
      </c>
      <c r="O296" s="48">
        <f t="shared" ref="O296:X298" si="337">+O298</f>
        <v>0</v>
      </c>
      <c r="P296" s="48">
        <f t="shared" si="337"/>
        <v>1625565012</v>
      </c>
      <c r="Q296" s="48">
        <f t="shared" si="337"/>
        <v>9289513836</v>
      </c>
      <c r="R296" s="48">
        <f t="shared" si="337"/>
        <v>849773202.58000004</v>
      </c>
      <c r="S296" s="48">
        <f t="shared" si="337"/>
        <v>10065305645.42</v>
      </c>
      <c r="T296" s="48">
        <f t="shared" si="337"/>
        <v>775791809.41999996</v>
      </c>
      <c r="U296" s="48">
        <f t="shared" si="337"/>
        <v>28597327.579999998</v>
      </c>
      <c r="V296" s="48">
        <f t="shared" si="337"/>
        <v>821175875</v>
      </c>
      <c r="W296" s="48">
        <f t="shared" si="337"/>
        <v>28389563</v>
      </c>
      <c r="X296" s="48">
        <f t="shared" si="337"/>
        <v>207764.57999999821</v>
      </c>
      <c r="Y296" s="34">
        <f t="shared" si="302"/>
        <v>7.7853143748540701E-2</v>
      </c>
      <c r="Z296" s="34">
        <f t="shared" si="303"/>
        <v>2.619983600506923E-3</v>
      </c>
      <c r="AA296" s="34">
        <f t="shared" si="304"/>
        <v>2.6009489620133983E-3</v>
      </c>
      <c r="AB296" s="34">
        <f t="shared" si="276"/>
        <v>3.3652894081827402E-2</v>
      </c>
      <c r="AC296" s="154">
        <f t="shared" si="295"/>
        <v>0.99273482532873802</v>
      </c>
    </row>
    <row r="297" spans="1:29" ht="29.25" customHeight="1" x14ac:dyDescent="0.25">
      <c r="A297" s="286"/>
      <c r="B297" s="102" t="s">
        <v>41</v>
      </c>
      <c r="C297" s="30">
        <v>20</v>
      </c>
      <c r="D297" s="326"/>
      <c r="E297" s="331"/>
      <c r="F297" s="48">
        <f>+F299</f>
        <v>51615114988</v>
      </c>
      <c r="G297" s="48">
        <f t="shared" si="336"/>
        <v>0</v>
      </c>
      <c r="H297" s="48">
        <f t="shared" si="336"/>
        <v>0</v>
      </c>
      <c r="I297" s="48">
        <f t="shared" si="336"/>
        <v>0</v>
      </c>
      <c r="J297" s="48">
        <f t="shared" si="336"/>
        <v>0</v>
      </c>
      <c r="K297" s="48">
        <f t="shared" si="336"/>
        <v>0</v>
      </c>
      <c r="L297" s="25">
        <f t="shared" si="311"/>
        <v>0</v>
      </c>
      <c r="M297" s="48">
        <f>+M299</f>
        <v>51615114988</v>
      </c>
      <c r="N297" s="33">
        <f t="shared" si="267"/>
        <v>6.223276247905629E-3</v>
      </c>
      <c r="O297" s="48">
        <f t="shared" si="337"/>
        <v>0</v>
      </c>
      <c r="P297" s="48">
        <f t="shared" si="337"/>
        <v>45315933717</v>
      </c>
      <c r="Q297" s="48">
        <f t="shared" si="337"/>
        <v>6299181271</v>
      </c>
      <c r="R297" s="48">
        <f t="shared" si="337"/>
        <v>8560988361.3400002</v>
      </c>
      <c r="S297" s="48">
        <f t="shared" si="337"/>
        <v>43054126626.660004</v>
      </c>
      <c r="T297" s="48">
        <f t="shared" si="337"/>
        <v>36754945355.660004</v>
      </c>
      <c r="U297" s="48">
        <f t="shared" si="337"/>
        <v>341290987.33999997</v>
      </c>
      <c r="V297" s="48">
        <f t="shared" si="337"/>
        <v>8219697374</v>
      </c>
      <c r="W297" s="48">
        <f t="shared" si="337"/>
        <v>338570210</v>
      </c>
      <c r="X297" s="48">
        <f t="shared" si="337"/>
        <v>2720777.3399999887</v>
      </c>
      <c r="Y297" s="34">
        <f t="shared" si="302"/>
        <v>0.16586204183271402</v>
      </c>
      <c r="Z297" s="34">
        <f t="shared" si="303"/>
        <v>6.6122295265514126E-3</v>
      </c>
      <c r="AA297" s="34">
        <f t="shared" si="304"/>
        <v>6.5595167244849534E-3</v>
      </c>
      <c r="AB297" s="34">
        <f t="shared" si="276"/>
        <v>3.9865839425879061E-2</v>
      </c>
      <c r="AC297" s="154">
        <f t="shared" si="295"/>
        <v>0.99202798362416322</v>
      </c>
    </row>
    <row r="298" spans="1:29" ht="42.75" customHeight="1" x14ac:dyDescent="0.25">
      <c r="A298" s="285" t="s">
        <v>468</v>
      </c>
      <c r="B298" s="52" t="s">
        <v>38</v>
      </c>
      <c r="C298" s="30">
        <v>10</v>
      </c>
      <c r="D298" s="326" t="s">
        <v>39</v>
      </c>
      <c r="E298" s="327" t="s">
        <v>548</v>
      </c>
      <c r="F298" s="54">
        <f>+F300</f>
        <v>10915078848</v>
      </c>
      <c r="G298" s="54">
        <f t="shared" si="336"/>
        <v>0</v>
      </c>
      <c r="H298" s="54">
        <f t="shared" si="336"/>
        <v>0</v>
      </c>
      <c r="I298" s="54">
        <f t="shared" si="336"/>
        <v>0</v>
      </c>
      <c r="J298" s="54">
        <f t="shared" si="336"/>
        <v>0</v>
      </c>
      <c r="K298" s="54">
        <f t="shared" si="336"/>
        <v>0</v>
      </c>
      <c r="L298" s="25">
        <f t="shared" si="311"/>
        <v>0</v>
      </c>
      <c r="M298" s="54">
        <f>+M300</f>
        <v>10915078848</v>
      </c>
      <c r="N298" s="33">
        <f t="shared" ref="N298:N320" si="338">M298/$M$322</f>
        <v>1.3160399033222731E-3</v>
      </c>
      <c r="O298" s="54">
        <f t="shared" si="337"/>
        <v>0</v>
      </c>
      <c r="P298" s="54">
        <f t="shared" si="337"/>
        <v>1625565012</v>
      </c>
      <c r="Q298" s="54">
        <f t="shared" si="337"/>
        <v>9289513836</v>
      </c>
      <c r="R298" s="54">
        <f t="shared" si="337"/>
        <v>849773202.58000004</v>
      </c>
      <c r="S298" s="54">
        <f t="shared" si="337"/>
        <v>10065305645.42</v>
      </c>
      <c r="T298" s="54">
        <f t="shared" si="337"/>
        <v>775791809.41999996</v>
      </c>
      <c r="U298" s="54">
        <f t="shared" si="337"/>
        <v>28597327.579999998</v>
      </c>
      <c r="V298" s="54">
        <f t="shared" si="337"/>
        <v>821175875</v>
      </c>
      <c r="W298" s="54">
        <f t="shared" si="337"/>
        <v>28389563</v>
      </c>
      <c r="X298" s="54">
        <f t="shared" si="337"/>
        <v>207764.57999999821</v>
      </c>
      <c r="Y298" s="34">
        <f t="shared" si="302"/>
        <v>7.7853143748540701E-2</v>
      </c>
      <c r="Z298" s="34">
        <f t="shared" si="303"/>
        <v>2.619983600506923E-3</v>
      </c>
      <c r="AA298" s="34">
        <f t="shared" si="304"/>
        <v>2.6009489620133983E-3</v>
      </c>
      <c r="AB298" s="34">
        <f t="shared" si="276"/>
        <v>3.3652894081827402E-2</v>
      </c>
      <c r="AC298" s="154">
        <f t="shared" si="295"/>
        <v>0.99273482532873802</v>
      </c>
    </row>
    <row r="299" spans="1:29" ht="46.5" customHeight="1" x14ac:dyDescent="0.25">
      <c r="A299" s="286"/>
      <c r="B299" s="52" t="s">
        <v>41</v>
      </c>
      <c r="C299" s="30">
        <v>20</v>
      </c>
      <c r="D299" s="326"/>
      <c r="E299" s="327"/>
      <c r="F299" s="54">
        <f t="shared" ref="F299:K299" si="339">+F302+F304</f>
        <v>51615114988</v>
      </c>
      <c r="G299" s="54">
        <f t="shared" si="339"/>
        <v>0</v>
      </c>
      <c r="H299" s="54">
        <f t="shared" si="339"/>
        <v>0</v>
      </c>
      <c r="I299" s="54">
        <f t="shared" si="339"/>
        <v>0</v>
      </c>
      <c r="J299" s="54">
        <f t="shared" si="339"/>
        <v>0</v>
      </c>
      <c r="K299" s="54">
        <f t="shared" si="339"/>
        <v>0</v>
      </c>
      <c r="L299" s="25">
        <f t="shared" si="311"/>
        <v>0</v>
      </c>
      <c r="M299" s="54">
        <f t="shared" ref="M299" si="340">+M302+M304</f>
        <v>51615114988</v>
      </c>
      <c r="N299" s="33">
        <f t="shared" si="338"/>
        <v>6.223276247905629E-3</v>
      </c>
      <c r="O299" s="54">
        <f t="shared" ref="O299:X299" si="341">+O302+O304</f>
        <v>0</v>
      </c>
      <c r="P299" s="54">
        <f t="shared" si="341"/>
        <v>45315933717</v>
      </c>
      <c r="Q299" s="54">
        <f t="shared" si="341"/>
        <v>6299181271</v>
      </c>
      <c r="R299" s="54">
        <f t="shared" si="341"/>
        <v>8560988361.3400002</v>
      </c>
      <c r="S299" s="54">
        <f t="shared" si="341"/>
        <v>43054126626.660004</v>
      </c>
      <c r="T299" s="54">
        <f t="shared" si="341"/>
        <v>36754945355.660004</v>
      </c>
      <c r="U299" s="54">
        <f t="shared" si="341"/>
        <v>341290987.33999997</v>
      </c>
      <c r="V299" s="54">
        <f t="shared" si="341"/>
        <v>8219697374</v>
      </c>
      <c r="W299" s="54">
        <f t="shared" si="341"/>
        <v>338570210</v>
      </c>
      <c r="X299" s="54">
        <f t="shared" si="341"/>
        <v>2720777.3399999887</v>
      </c>
      <c r="Y299" s="34">
        <f t="shared" si="302"/>
        <v>0.16586204183271402</v>
      </c>
      <c r="Z299" s="34">
        <f t="shared" si="303"/>
        <v>6.6122295265514126E-3</v>
      </c>
      <c r="AA299" s="34">
        <f t="shared" si="304"/>
        <v>6.5595167244849534E-3</v>
      </c>
      <c r="AB299" s="34">
        <f t="shared" si="276"/>
        <v>3.9865839425879061E-2</v>
      </c>
      <c r="AC299" s="154">
        <f t="shared" si="295"/>
        <v>0.99202798362416322</v>
      </c>
    </row>
    <row r="300" spans="1:29" ht="42" customHeight="1" x14ac:dyDescent="0.25">
      <c r="A300" s="51" t="s">
        <v>469</v>
      </c>
      <c r="B300" s="52" t="s">
        <v>38</v>
      </c>
      <c r="C300" s="30">
        <v>10</v>
      </c>
      <c r="D300" s="30" t="s">
        <v>39</v>
      </c>
      <c r="E300" s="31" t="s">
        <v>390</v>
      </c>
      <c r="F300" s="54">
        <f t="shared" ref="F300:X300" si="342">+F301</f>
        <v>10915078848</v>
      </c>
      <c r="G300" s="54">
        <f t="shared" si="342"/>
        <v>0</v>
      </c>
      <c r="H300" s="54">
        <f t="shared" si="342"/>
        <v>0</v>
      </c>
      <c r="I300" s="54">
        <f t="shared" si="342"/>
        <v>0</v>
      </c>
      <c r="J300" s="54">
        <f t="shared" si="342"/>
        <v>0</v>
      </c>
      <c r="K300" s="54">
        <f t="shared" si="342"/>
        <v>0</v>
      </c>
      <c r="L300" s="25">
        <f t="shared" si="311"/>
        <v>0</v>
      </c>
      <c r="M300" s="54">
        <f t="shared" si="342"/>
        <v>10915078848</v>
      </c>
      <c r="N300" s="33">
        <f t="shared" si="338"/>
        <v>1.3160399033222731E-3</v>
      </c>
      <c r="O300" s="54">
        <f t="shared" si="342"/>
        <v>0</v>
      </c>
      <c r="P300" s="54">
        <f t="shared" si="342"/>
        <v>1625565012</v>
      </c>
      <c r="Q300" s="54">
        <f t="shared" si="342"/>
        <v>9289513836</v>
      </c>
      <c r="R300" s="54">
        <f t="shared" si="342"/>
        <v>849773202.58000004</v>
      </c>
      <c r="S300" s="54">
        <f t="shared" si="342"/>
        <v>10065305645.42</v>
      </c>
      <c r="T300" s="54">
        <f t="shared" si="342"/>
        <v>775791809.41999996</v>
      </c>
      <c r="U300" s="54">
        <f t="shared" si="342"/>
        <v>28597327.579999998</v>
      </c>
      <c r="V300" s="54">
        <f t="shared" si="342"/>
        <v>821175875</v>
      </c>
      <c r="W300" s="54">
        <f t="shared" si="342"/>
        <v>28389563</v>
      </c>
      <c r="X300" s="54">
        <f t="shared" si="342"/>
        <v>207764.57999999821</v>
      </c>
      <c r="Y300" s="34">
        <f t="shared" si="302"/>
        <v>7.7853143748540701E-2</v>
      </c>
      <c r="Z300" s="34">
        <f t="shared" si="303"/>
        <v>2.619983600506923E-3</v>
      </c>
      <c r="AA300" s="34">
        <f t="shared" si="304"/>
        <v>2.6009489620133983E-3</v>
      </c>
      <c r="AB300" s="34">
        <f t="shared" si="276"/>
        <v>3.3652894081827402E-2</v>
      </c>
      <c r="AC300" s="154">
        <f t="shared" si="295"/>
        <v>0.99273482532873802</v>
      </c>
    </row>
    <row r="301" spans="1:29" ht="42" customHeight="1" x14ac:dyDescent="0.25">
      <c r="A301" s="104" t="s">
        <v>470</v>
      </c>
      <c r="B301" s="101" t="s">
        <v>38</v>
      </c>
      <c r="C301" s="37">
        <v>10</v>
      </c>
      <c r="D301" s="37" t="s">
        <v>39</v>
      </c>
      <c r="E301" s="109" t="s">
        <v>251</v>
      </c>
      <c r="F301" s="110">
        <v>10915078848</v>
      </c>
      <c r="G301" s="110">
        <v>0</v>
      </c>
      <c r="H301" s="110">
        <v>0</v>
      </c>
      <c r="I301" s="39">
        <v>0</v>
      </c>
      <c r="J301" s="39">
        <v>0</v>
      </c>
      <c r="K301" s="39">
        <v>0</v>
      </c>
      <c r="L301" s="39">
        <f t="shared" si="311"/>
        <v>0</v>
      </c>
      <c r="M301" s="40">
        <f t="shared" ref="M301" si="343">+F301+L301</f>
        <v>10915078848</v>
      </c>
      <c r="N301" s="41">
        <f t="shared" si="338"/>
        <v>1.3160399033222731E-3</v>
      </c>
      <c r="O301" s="110">
        <v>0</v>
      </c>
      <c r="P301" s="39">
        <v>1625565012</v>
      </c>
      <c r="Q301" s="39">
        <f>M301-P301</f>
        <v>9289513836</v>
      </c>
      <c r="R301" s="39">
        <v>849773202.58000004</v>
      </c>
      <c r="S301" s="39">
        <f>+M301-R301</f>
        <v>10065305645.42</v>
      </c>
      <c r="T301" s="39">
        <f>P301-R301</f>
        <v>775791809.41999996</v>
      </c>
      <c r="U301" s="39">
        <v>28597327.579999998</v>
      </c>
      <c r="V301" s="39">
        <f>+R301-U301</f>
        <v>821175875</v>
      </c>
      <c r="W301" s="39">
        <v>28389563</v>
      </c>
      <c r="X301" s="42">
        <f>+U301-W301</f>
        <v>207764.57999999821</v>
      </c>
      <c r="Y301" s="43">
        <f t="shared" si="302"/>
        <v>7.7853143748540701E-2</v>
      </c>
      <c r="Z301" s="43">
        <f t="shared" si="303"/>
        <v>2.619983600506923E-3</v>
      </c>
      <c r="AA301" s="43">
        <f t="shared" si="304"/>
        <v>2.6009489620133983E-3</v>
      </c>
      <c r="AB301" s="43">
        <f t="shared" si="276"/>
        <v>3.3652894081827402E-2</v>
      </c>
      <c r="AC301" s="157">
        <f t="shared" si="295"/>
        <v>0.99273482532873802</v>
      </c>
    </row>
    <row r="302" spans="1:29" ht="42" customHeight="1" x14ac:dyDescent="0.25">
      <c r="A302" s="51" t="s">
        <v>469</v>
      </c>
      <c r="B302" s="52" t="s">
        <v>41</v>
      </c>
      <c r="C302" s="30">
        <v>20</v>
      </c>
      <c r="D302" s="30" t="s">
        <v>39</v>
      </c>
      <c r="E302" s="31" t="s">
        <v>390</v>
      </c>
      <c r="F302" s="54">
        <f t="shared" ref="F302:X302" si="344">+F303</f>
        <v>15815040396</v>
      </c>
      <c r="G302" s="54">
        <f t="shared" si="344"/>
        <v>0</v>
      </c>
      <c r="H302" s="54">
        <f t="shared" si="344"/>
        <v>0</v>
      </c>
      <c r="I302" s="54">
        <f t="shared" si="344"/>
        <v>0</v>
      </c>
      <c r="J302" s="54">
        <f t="shared" si="344"/>
        <v>0</v>
      </c>
      <c r="K302" s="54">
        <f t="shared" si="344"/>
        <v>0</v>
      </c>
      <c r="L302" s="25">
        <f t="shared" si="311"/>
        <v>0</v>
      </c>
      <c r="M302" s="54">
        <f t="shared" si="344"/>
        <v>15815040396</v>
      </c>
      <c r="N302" s="33">
        <f t="shared" si="338"/>
        <v>1.9068322385599027E-3</v>
      </c>
      <c r="O302" s="54">
        <f t="shared" si="344"/>
        <v>0</v>
      </c>
      <c r="P302" s="54">
        <f t="shared" si="344"/>
        <v>10394859125</v>
      </c>
      <c r="Q302" s="54">
        <f t="shared" si="344"/>
        <v>5420181271</v>
      </c>
      <c r="R302" s="54">
        <f t="shared" si="344"/>
        <v>8444946908.1000004</v>
      </c>
      <c r="S302" s="54">
        <f t="shared" si="344"/>
        <v>7370093487.8999996</v>
      </c>
      <c r="T302" s="54">
        <f t="shared" si="344"/>
        <v>1949912216.8999996</v>
      </c>
      <c r="U302" s="54">
        <f t="shared" si="344"/>
        <v>225249534.09999999</v>
      </c>
      <c r="V302" s="54">
        <f t="shared" si="344"/>
        <v>8219697374</v>
      </c>
      <c r="W302" s="54">
        <f t="shared" si="344"/>
        <v>222570210</v>
      </c>
      <c r="X302" s="54">
        <f t="shared" si="344"/>
        <v>2679324.099999994</v>
      </c>
      <c r="Y302" s="34">
        <f t="shared" si="302"/>
        <v>0.53398200046557764</v>
      </c>
      <c r="Z302" s="34">
        <f t="shared" si="303"/>
        <v>1.4242741621891207E-2</v>
      </c>
      <c r="AA302" s="34">
        <f t="shared" si="304"/>
        <v>1.4073325418523325E-2</v>
      </c>
      <c r="AB302" s="34">
        <f t="shared" si="276"/>
        <v>2.6672699846573472E-2</v>
      </c>
      <c r="AC302" s="154">
        <f t="shared" si="295"/>
        <v>0.98810508483089465</v>
      </c>
    </row>
    <row r="303" spans="1:29" ht="42" customHeight="1" x14ac:dyDescent="0.25">
      <c r="A303" s="104" t="s">
        <v>470</v>
      </c>
      <c r="B303" s="101" t="s">
        <v>41</v>
      </c>
      <c r="C303" s="37">
        <v>20</v>
      </c>
      <c r="D303" s="37" t="s">
        <v>39</v>
      </c>
      <c r="E303" s="109" t="s">
        <v>251</v>
      </c>
      <c r="F303" s="39">
        <v>15815040396</v>
      </c>
      <c r="G303" s="39">
        <v>0</v>
      </c>
      <c r="H303" s="39">
        <v>0</v>
      </c>
      <c r="I303" s="39">
        <v>0</v>
      </c>
      <c r="J303" s="39">
        <v>0</v>
      </c>
      <c r="K303" s="39">
        <v>0</v>
      </c>
      <c r="L303" s="39">
        <f t="shared" si="311"/>
        <v>0</v>
      </c>
      <c r="M303" s="40">
        <f t="shared" ref="M303" si="345">+F303+L303</f>
        <v>15815040396</v>
      </c>
      <c r="N303" s="41">
        <f t="shared" si="338"/>
        <v>1.9068322385599027E-3</v>
      </c>
      <c r="O303" s="39">
        <v>0</v>
      </c>
      <c r="P303" s="39">
        <v>10394859125</v>
      </c>
      <c r="Q303" s="39">
        <f>M303-P303</f>
        <v>5420181271</v>
      </c>
      <c r="R303" s="39">
        <v>8444946908.1000004</v>
      </c>
      <c r="S303" s="39">
        <f>+M303-R303</f>
        <v>7370093487.8999996</v>
      </c>
      <c r="T303" s="39">
        <f>P303-R303</f>
        <v>1949912216.8999996</v>
      </c>
      <c r="U303" s="39">
        <v>225249534.09999999</v>
      </c>
      <c r="V303" s="39">
        <f>+R303-U303</f>
        <v>8219697374</v>
      </c>
      <c r="W303" s="39">
        <v>222570210</v>
      </c>
      <c r="X303" s="42">
        <f>+U303-W303</f>
        <v>2679324.099999994</v>
      </c>
      <c r="Y303" s="43">
        <f t="shared" si="302"/>
        <v>0.53398200046557764</v>
      </c>
      <c r="Z303" s="43">
        <f t="shared" si="303"/>
        <v>1.4242741621891207E-2</v>
      </c>
      <c r="AA303" s="43">
        <f t="shared" si="304"/>
        <v>1.4073325418523325E-2</v>
      </c>
      <c r="AB303" s="43">
        <f t="shared" si="276"/>
        <v>2.6672699846573472E-2</v>
      </c>
      <c r="AC303" s="157">
        <f t="shared" si="295"/>
        <v>0.98810508483089465</v>
      </c>
    </row>
    <row r="304" spans="1:29" ht="42" customHeight="1" x14ac:dyDescent="0.25">
      <c r="A304" s="51" t="s">
        <v>471</v>
      </c>
      <c r="B304" s="52" t="s">
        <v>41</v>
      </c>
      <c r="C304" s="30">
        <v>20</v>
      </c>
      <c r="D304" s="30" t="s">
        <v>39</v>
      </c>
      <c r="E304" s="31" t="s">
        <v>393</v>
      </c>
      <c r="F304" s="25">
        <f t="shared" ref="F304:X304" si="346">+F305</f>
        <v>35800074592</v>
      </c>
      <c r="G304" s="25">
        <f t="shared" si="346"/>
        <v>0</v>
      </c>
      <c r="H304" s="25">
        <f t="shared" si="346"/>
        <v>0</v>
      </c>
      <c r="I304" s="25">
        <f t="shared" si="346"/>
        <v>0</v>
      </c>
      <c r="J304" s="25">
        <f t="shared" si="346"/>
        <v>0</v>
      </c>
      <c r="K304" s="25">
        <f t="shared" si="346"/>
        <v>0</v>
      </c>
      <c r="L304" s="25">
        <f t="shared" si="311"/>
        <v>0</v>
      </c>
      <c r="M304" s="25">
        <f t="shared" si="346"/>
        <v>35800074592</v>
      </c>
      <c r="N304" s="64">
        <f t="shared" si="338"/>
        <v>4.3164440093457256E-3</v>
      </c>
      <c r="O304" s="25">
        <f t="shared" si="346"/>
        <v>0</v>
      </c>
      <c r="P304" s="25">
        <f t="shared" si="346"/>
        <v>34921074592</v>
      </c>
      <c r="Q304" s="25">
        <f t="shared" si="346"/>
        <v>879000000</v>
      </c>
      <c r="R304" s="25">
        <f t="shared" si="346"/>
        <v>116041453.23999999</v>
      </c>
      <c r="S304" s="25">
        <f t="shared" si="346"/>
        <v>35684033138.760002</v>
      </c>
      <c r="T304" s="25">
        <f t="shared" si="346"/>
        <v>34805033138.760002</v>
      </c>
      <c r="U304" s="25">
        <f t="shared" si="346"/>
        <v>116041453.23999999</v>
      </c>
      <c r="V304" s="25">
        <f t="shared" si="346"/>
        <v>0</v>
      </c>
      <c r="W304" s="25">
        <f t="shared" si="346"/>
        <v>116000000</v>
      </c>
      <c r="X304" s="25">
        <f t="shared" si="346"/>
        <v>41453.239999994636</v>
      </c>
      <c r="Y304" s="34">
        <f t="shared" si="302"/>
        <v>3.2413746217705088E-3</v>
      </c>
      <c r="Z304" s="34">
        <f t="shared" si="303"/>
        <v>3.2413746217705088E-3</v>
      </c>
      <c r="AA304" s="34">
        <f t="shared" si="304"/>
        <v>3.2402167124512566E-3</v>
      </c>
      <c r="AB304" s="34">
        <f t="shared" si="276"/>
        <v>1</v>
      </c>
      <c r="AC304" s="154">
        <f t="shared" si="295"/>
        <v>0.99964277214010533</v>
      </c>
    </row>
    <row r="305" spans="1:29" ht="42" customHeight="1" x14ac:dyDescent="0.25">
      <c r="A305" s="104" t="s">
        <v>472</v>
      </c>
      <c r="B305" s="105" t="s">
        <v>41</v>
      </c>
      <c r="C305" s="37">
        <v>20</v>
      </c>
      <c r="D305" s="37" t="s">
        <v>39</v>
      </c>
      <c r="E305" s="109" t="s">
        <v>251</v>
      </c>
      <c r="F305" s="39">
        <v>35800074592</v>
      </c>
      <c r="G305" s="39">
        <v>0</v>
      </c>
      <c r="H305" s="39">
        <v>0</v>
      </c>
      <c r="I305" s="39">
        <v>0</v>
      </c>
      <c r="J305" s="39">
        <v>0</v>
      </c>
      <c r="K305" s="39">
        <v>0</v>
      </c>
      <c r="L305" s="39">
        <f t="shared" si="311"/>
        <v>0</v>
      </c>
      <c r="M305" s="40">
        <f t="shared" ref="M305" si="347">+F305+L305</f>
        <v>35800074592</v>
      </c>
      <c r="N305" s="72">
        <f t="shared" si="338"/>
        <v>4.3164440093457256E-3</v>
      </c>
      <c r="O305" s="39">
        <v>0</v>
      </c>
      <c r="P305" s="39">
        <v>34921074592</v>
      </c>
      <c r="Q305" s="39">
        <f>M305-P305</f>
        <v>879000000</v>
      </c>
      <c r="R305" s="39">
        <v>116041453.23999999</v>
      </c>
      <c r="S305" s="39">
        <f>+M305-R305</f>
        <v>35684033138.760002</v>
      </c>
      <c r="T305" s="39">
        <f>P305-R305</f>
        <v>34805033138.760002</v>
      </c>
      <c r="U305" s="39">
        <v>116041453.23999999</v>
      </c>
      <c r="V305" s="39">
        <f>+R305-U305</f>
        <v>0</v>
      </c>
      <c r="W305" s="39">
        <v>116000000</v>
      </c>
      <c r="X305" s="42">
        <f>+U305-W305</f>
        <v>41453.239999994636</v>
      </c>
      <c r="Y305" s="43">
        <f t="shared" si="302"/>
        <v>3.2413746217705088E-3</v>
      </c>
      <c r="Z305" s="43">
        <f t="shared" si="303"/>
        <v>3.2413746217705088E-3</v>
      </c>
      <c r="AA305" s="43">
        <f t="shared" si="304"/>
        <v>3.2402167124512566E-3</v>
      </c>
      <c r="AB305" s="43">
        <f t="shared" ref="AB305:AB322" si="348">+U305/R305</f>
        <v>1</v>
      </c>
      <c r="AC305" s="157">
        <f t="shared" si="295"/>
        <v>0.99964277214010533</v>
      </c>
    </row>
    <row r="306" spans="1:29" ht="60" customHeight="1" x14ac:dyDescent="0.25">
      <c r="A306" s="51" t="s">
        <v>473</v>
      </c>
      <c r="B306" s="102" t="s">
        <v>38</v>
      </c>
      <c r="C306" s="30">
        <v>10</v>
      </c>
      <c r="D306" s="30" t="s">
        <v>39</v>
      </c>
      <c r="E306" s="53" t="s">
        <v>474</v>
      </c>
      <c r="F306" s="54">
        <f t="shared" ref="F306:X308" si="349">+F307</f>
        <v>6000000000</v>
      </c>
      <c r="G306" s="54">
        <f t="shared" si="349"/>
        <v>0</v>
      </c>
      <c r="H306" s="54">
        <f t="shared" si="349"/>
        <v>0</v>
      </c>
      <c r="I306" s="54">
        <f t="shared" si="349"/>
        <v>0</v>
      </c>
      <c r="J306" s="54">
        <f t="shared" si="349"/>
        <v>0</v>
      </c>
      <c r="K306" s="54">
        <f t="shared" si="349"/>
        <v>0</v>
      </c>
      <c r="L306" s="25">
        <f t="shared" si="311"/>
        <v>0</v>
      </c>
      <c r="M306" s="54">
        <f t="shared" si="349"/>
        <v>6000000000</v>
      </c>
      <c r="N306" s="64">
        <f t="shared" si="338"/>
        <v>7.2342486297114459E-4</v>
      </c>
      <c r="O306" s="54">
        <f t="shared" si="349"/>
        <v>0</v>
      </c>
      <c r="P306" s="54">
        <f t="shared" si="349"/>
        <v>626652385</v>
      </c>
      <c r="Q306" s="54">
        <f t="shared" si="349"/>
        <v>5373347615</v>
      </c>
      <c r="R306" s="54">
        <f t="shared" si="349"/>
        <v>91887096.799999997</v>
      </c>
      <c r="S306" s="54">
        <f t="shared" si="349"/>
        <v>5908112903.1999998</v>
      </c>
      <c r="T306" s="54">
        <f t="shared" si="349"/>
        <v>534765288.19999999</v>
      </c>
      <c r="U306" s="54">
        <f t="shared" si="349"/>
        <v>22296.799999999999</v>
      </c>
      <c r="V306" s="54">
        <f t="shared" si="349"/>
        <v>91864800</v>
      </c>
      <c r="W306" s="54">
        <f t="shared" si="349"/>
        <v>0</v>
      </c>
      <c r="X306" s="54">
        <f t="shared" si="349"/>
        <v>22296.799999999999</v>
      </c>
      <c r="Y306" s="34">
        <f t="shared" si="302"/>
        <v>1.5314516133333332E-2</v>
      </c>
      <c r="Z306" s="34">
        <f t="shared" si="303"/>
        <v>3.7161333333333333E-6</v>
      </c>
      <c r="AA306" s="34">
        <f t="shared" si="304"/>
        <v>0</v>
      </c>
      <c r="AB306" s="34">
        <f t="shared" si="348"/>
        <v>2.4265430921743955E-4</v>
      </c>
      <c r="AC306" s="154">
        <f t="shared" si="295"/>
        <v>0</v>
      </c>
    </row>
    <row r="307" spans="1:29" ht="78.75" customHeight="1" x14ac:dyDescent="0.25">
      <c r="A307" s="51" t="s">
        <v>475</v>
      </c>
      <c r="B307" s="102" t="s">
        <v>38</v>
      </c>
      <c r="C307" s="30">
        <v>10</v>
      </c>
      <c r="D307" s="30" t="s">
        <v>39</v>
      </c>
      <c r="E307" s="31" t="s">
        <v>247</v>
      </c>
      <c r="F307" s="54">
        <f t="shared" si="349"/>
        <v>6000000000</v>
      </c>
      <c r="G307" s="54">
        <f t="shared" si="349"/>
        <v>0</v>
      </c>
      <c r="H307" s="54">
        <f t="shared" si="349"/>
        <v>0</v>
      </c>
      <c r="I307" s="54">
        <f t="shared" si="349"/>
        <v>0</v>
      </c>
      <c r="J307" s="54">
        <f t="shared" si="349"/>
        <v>0</v>
      </c>
      <c r="K307" s="54">
        <f t="shared" si="349"/>
        <v>0</v>
      </c>
      <c r="L307" s="25">
        <f t="shared" si="311"/>
        <v>0</v>
      </c>
      <c r="M307" s="54">
        <f t="shared" si="349"/>
        <v>6000000000</v>
      </c>
      <c r="N307" s="64">
        <f t="shared" si="338"/>
        <v>7.2342486297114459E-4</v>
      </c>
      <c r="O307" s="54">
        <f t="shared" si="349"/>
        <v>0</v>
      </c>
      <c r="P307" s="54">
        <f t="shared" si="349"/>
        <v>626652385</v>
      </c>
      <c r="Q307" s="54">
        <f t="shared" si="349"/>
        <v>5373347615</v>
      </c>
      <c r="R307" s="54">
        <f t="shared" si="349"/>
        <v>91887096.799999997</v>
      </c>
      <c r="S307" s="54">
        <f t="shared" si="349"/>
        <v>5908112903.1999998</v>
      </c>
      <c r="T307" s="54">
        <f t="shared" si="349"/>
        <v>534765288.19999999</v>
      </c>
      <c r="U307" s="54">
        <f t="shared" si="349"/>
        <v>22296.799999999999</v>
      </c>
      <c r="V307" s="54">
        <f t="shared" si="349"/>
        <v>91864800</v>
      </c>
      <c r="W307" s="54">
        <f t="shared" si="349"/>
        <v>0</v>
      </c>
      <c r="X307" s="54">
        <f t="shared" si="349"/>
        <v>22296.799999999999</v>
      </c>
      <c r="Y307" s="34">
        <f t="shared" si="302"/>
        <v>1.5314516133333332E-2</v>
      </c>
      <c r="Z307" s="34">
        <f t="shared" si="303"/>
        <v>3.7161333333333333E-6</v>
      </c>
      <c r="AA307" s="34">
        <f t="shared" si="304"/>
        <v>0</v>
      </c>
      <c r="AB307" s="34">
        <f t="shared" si="348"/>
        <v>2.4265430921743955E-4</v>
      </c>
      <c r="AC307" s="154">
        <f t="shared" si="295"/>
        <v>0</v>
      </c>
    </row>
    <row r="308" spans="1:29" ht="60" customHeight="1" x14ac:dyDescent="0.25">
      <c r="A308" s="51" t="s">
        <v>476</v>
      </c>
      <c r="B308" s="102" t="s">
        <v>38</v>
      </c>
      <c r="C308" s="30">
        <v>10</v>
      </c>
      <c r="D308" s="30" t="s">
        <v>39</v>
      </c>
      <c r="E308" s="53" t="s">
        <v>477</v>
      </c>
      <c r="F308" s="54">
        <f t="shared" si="349"/>
        <v>6000000000</v>
      </c>
      <c r="G308" s="54">
        <f t="shared" si="349"/>
        <v>0</v>
      </c>
      <c r="H308" s="54">
        <f t="shared" si="349"/>
        <v>0</v>
      </c>
      <c r="I308" s="54">
        <f t="shared" si="349"/>
        <v>0</v>
      </c>
      <c r="J308" s="54">
        <f t="shared" si="349"/>
        <v>0</v>
      </c>
      <c r="K308" s="54">
        <f t="shared" si="349"/>
        <v>0</v>
      </c>
      <c r="L308" s="25">
        <f t="shared" si="311"/>
        <v>0</v>
      </c>
      <c r="M308" s="54">
        <f t="shared" si="349"/>
        <v>6000000000</v>
      </c>
      <c r="N308" s="64">
        <f t="shared" si="338"/>
        <v>7.2342486297114459E-4</v>
      </c>
      <c r="O308" s="54">
        <f t="shared" si="349"/>
        <v>0</v>
      </c>
      <c r="P308" s="54">
        <f t="shared" si="349"/>
        <v>626652385</v>
      </c>
      <c r="Q308" s="54">
        <f t="shared" si="349"/>
        <v>5373347615</v>
      </c>
      <c r="R308" s="54">
        <f t="shared" si="349"/>
        <v>91887096.799999997</v>
      </c>
      <c r="S308" s="54">
        <f t="shared" si="349"/>
        <v>5908112903.1999998</v>
      </c>
      <c r="T308" s="54">
        <f t="shared" si="349"/>
        <v>534765288.19999999</v>
      </c>
      <c r="U308" s="54">
        <f t="shared" si="349"/>
        <v>22296.799999999999</v>
      </c>
      <c r="V308" s="54">
        <f t="shared" si="349"/>
        <v>91864800</v>
      </c>
      <c r="W308" s="54">
        <f t="shared" si="349"/>
        <v>0</v>
      </c>
      <c r="X308" s="54">
        <f t="shared" si="349"/>
        <v>22296.799999999999</v>
      </c>
      <c r="Y308" s="34">
        <f t="shared" si="302"/>
        <v>1.5314516133333332E-2</v>
      </c>
      <c r="Z308" s="34">
        <f t="shared" si="303"/>
        <v>3.7161333333333333E-6</v>
      </c>
      <c r="AA308" s="34">
        <f t="shared" si="304"/>
        <v>0</v>
      </c>
      <c r="AB308" s="34">
        <f t="shared" si="348"/>
        <v>2.4265430921743955E-4</v>
      </c>
      <c r="AC308" s="154">
        <f t="shared" si="295"/>
        <v>0</v>
      </c>
    </row>
    <row r="309" spans="1:29" ht="42" customHeight="1" x14ac:dyDescent="0.25">
      <c r="A309" s="36" t="s">
        <v>478</v>
      </c>
      <c r="B309" s="105" t="s">
        <v>38</v>
      </c>
      <c r="C309" s="37">
        <v>10</v>
      </c>
      <c r="D309" s="37" t="s">
        <v>39</v>
      </c>
      <c r="E309" s="109" t="s">
        <v>251</v>
      </c>
      <c r="F309" s="39">
        <v>6000000000</v>
      </c>
      <c r="G309" s="39">
        <v>0</v>
      </c>
      <c r="H309" s="39">
        <v>0</v>
      </c>
      <c r="I309" s="39">
        <v>0</v>
      </c>
      <c r="J309" s="39">
        <v>0</v>
      </c>
      <c r="K309" s="39">
        <v>0</v>
      </c>
      <c r="L309" s="39">
        <f t="shared" si="311"/>
        <v>0</v>
      </c>
      <c r="M309" s="40">
        <f t="shared" ref="M309" si="350">+F309+L309</f>
        <v>6000000000</v>
      </c>
      <c r="N309" s="72">
        <f t="shared" si="338"/>
        <v>7.2342486297114459E-4</v>
      </c>
      <c r="O309" s="39">
        <v>0</v>
      </c>
      <c r="P309" s="39">
        <v>626652385</v>
      </c>
      <c r="Q309" s="39">
        <f>M309-P309</f>
        <v>5373347615</v>
      </c>
      <c r="R309" s="39">
        <v>91887096.799999997</v>
      </c>
      <c r="S309" s="39">
        <f>+M309-R309</f>
        <v>5908112903.1999998</v>
      </c>
      <c r="T309" s="39">
        <f>P309-R309</f>
        <v>534765288.19999999</v>
      </c>
      <c r="U309" s="39">
        <v>22296.799999999999</v>
      </c>
      <c r="V309" s="39">
        <f>+R309-U309</f>
        <v>91864800</v>
      </c>
      <c r="W309" s="39">
        <v>0</v>
      </c>
      <c r="X309" s="42">
        <f>+U309-W309</f>
        <v>22296.799999999999</v>
      </c>
      <c r="Y309" s="43">
        <f t="shared" si="302"/>
        <v>1.5314516133333332E-2</v>
      </c>
      <c r="Z309" s="43">
        <f t="shared" si="303"/>
        <v>3.7161333333333333E-6</v>
      </c>
      <c r="AA309" s="43">
        <f t="shared" si="304"/>
        <v>0</v>
      </c>
      <c r="AB309" s="43">
        <f t="shared" si="348"/>
        <v>2.4265430921743955E-4</v>
      </c>
      <c r="AC309" s="157">
        <f t="shared" si="295"/>
        <v>0</v>
      </c>
    </row>
    <row r="310" spans="1:29" ht="70.5" customHeight="1" x14ac:dyDescent="0.25">
      <c r="A310" s="51" t="s">
        <v>479</v>
      </c>
      <c r="B310" s="102" t="s">
        <v>38</v>
      </c>
      <c r="C310" s="30">
        <v>10</v>
      </c>
      <c r="D310" s="30" t="s">
        <v>39</v>
      </c>
      <c r="E310" s="53" t="s">
        <v>480</v>
      </c>
      <c r="F310" s="54">
        <f t="shared" ref="F310:X312" si="351">+F311</f>
        <v>1000000000</v>
      </c>
      <c r="G310" s="54">
        <f t="shared" si="351"/>
        <v>0</v>
      </c>
      <c r="H310" s="54">
        <f t="shared" si="351"/>
        <v>0</v>
      </c>
      <c r="I310" s="54">
        <f t="shared" si="351"/>
        <v>0</v>
      </c>
      <c r="J310" s="54">
        <f t="shared" si="351"/>
        <v>0</v>
      </c>
      <c r="K310" s="54">
        <f t="shared" si="351"/>
        <v>0</v>
      </c>
      <c r="L310" s="25">
        <f t="shared" si="311"/>
        <v>0</v>
      </c>
      <c r="M310" s="54">
        <f t="shared" si="351"/>
        <v>1000000000</v>
      </c>
      <c r="N310" s="33">
        <f t="shared" si="338"/>
        <v>1.2057081049519077E-4</v>
      </c>
      <c r="O310" s="54">
        <f t="shared" si="351"/>
        <v>0</v>
      </c>
      <c r="P310" s="54">
        <f t="shared" si="351"/>
        <v>534605000</v>
      </c>
      <c r="Q310" s="54">
        <f t="shared" si="351"/>
        <v>465395000</v>
      </c>
      <c r="R310" s="54">
        <f t="shared" si="351"/>
        <v>371709510.68000001</v>
      </c>
      <c r="S310" s="54">
        <f t="shared" si="351"/>
        <v>628290489.31999993</v>
      </c>
      <c r="T310" s="54">
        <f t="shared" si="351"/>
        <v>162895489.31999999</v>
      </c>
      <c r="U310" s="54">
        <f t="shared" si="351"/>
        <v>8542510.6799999997</v>
      </c>
      <c r="V310" s="54">
        <f t="shared" si="351"/>
        <v>363167000</v>
      </c>
      <c r="W310" s="54">
        <f t="shared" si="351"/>
        <v>8533000</v>
      </c>
      <c r="X310" s="54">
        <f t="shared" si="351"/>
        <v>9510.679999999702</v>
      </c>
      <c r="Y310" s="34">
        <f t="shared" si="302"/>
        <v>0.37170951068000002</v>
      </c>
      <c r="Z310" s="34">
        <f t="shared" si="303"/>
        <v>8.5425106800000004E-3</v>
      </c>
      <c r="AA310" s="34">
        <f t="shared" si="304"/>
        <v>8.5330000000000007E-3</v>
      </c>
      <c r="AB310" s="34">
        <f t="shared" si="348"/>
        <v>2.2981684445933209E-2</v>
      </c>
      <c r="AC310" s="154">
        <f t="shared" si="295"/>
        <v>0.99888666454672792</v>
      </c>
    </row>
    <row r="311" spans="1:29" ht="75.75" customHeight="1" x14ac:dyDescent="0.25">
      <c r="A311" s="51" t="s">
        <v>481</v>
      </c>
      <c r="B311" s="102" t="s">
        <v>38</v>
      </c>
      <c r="C311" s="30">
        <v>10</v>
      </c>
      <c r="D311" s="30" t="s">
        <v>39</v>
      </c>
      <c r="E311" s="31" t="s">
        <v>247</v>
      </c>
      <c r="F311" s="54">
        <f t="shared" si="351"/>
        <v>1000000000</v>
      </c>
      <c r="G311" s="54">
        <f t="shared" si="351"/>
        <v>0</v>
      </c>
      <c r="H311" s="54">
        <f t="shared" si="351"/>
        <v>0</v>
      </c>
      <c r="I311" s="54">
        <f t="shared" si="351"/>
        <v>0</v>
      </c>
      <c r="J311" s="54">
        <f t="shared" si="351"/>
        <v>0</v>
      </c>
      <c r="K311" s="54">
        <f t="shared" si="351"/>
        <v>0</v>
      </c>
      <c r="L311" s="25">
        <f t="shared" si="311"/>
        <v>0</v>
      </c>
      <c r="M311" s="54">
        <f t="shared" si="351"/>
        <v>1000000000</v>
      </c>
      <c r="N311" s="33">
        <f t="shared" si="338"/>
        <v>1.2057081049519077E-4</v>
      </c>
      <c r="O311" s="54">
        <f t="shared" si="351"/>
        <v>0</v>
      </c>
      <c r="P311" s="54">
        <f t="shared" si="351"/>
        <v>534605000</v>
      </c>
      <c r="Q311" s="54">
        <f t="shared" si="351"/>
        <v>465395000</v>
      </c>
      <c r="R311" s="54">
        <f t="shared" si="351"/>
        <v>371709510.68000001</v>
      </c>
      <c r="S311" s="54">
        <f t="shared" si="351"/>
        <v>628290489.31999993</v>
      </c>
      <c r="T311" s="54">
        <f t="shared" si="351"/>
        <v>162895489.31999999</v>
      </c>
      <c r="U311" s="54">
        <f t="shared" si="351"/>
        <v>8542510.6799999997</v>
      </c>
      <c r="V311" s="54">
        <f t="shared" si="351"/>
        <v>363167000</v>
      </c>
      <c r="W311" s="54">
        <f t="shared" si="351"/>
        <v>8533000</v>
      </c>
      <c r="X311" s="54">
        <f t="shared" si="351"/>
        <v>9510.679999999702</v>
      </c>
      <c r="Y311" s="34">
        <f t="shared" si="302"/>
        <v>0.37170951068000002</v>
      </c>
      <c r="Z311" s="34">
        <f t="shared" si="303"/>
        <v>8.5425106800000004E-3</v>
      </c>
      <c r="AA311" s="34">
        <f t="shared" si="304"/>
        <v>8.5330000000000007E-3</v>
      </c>
      <c r="AB311" s="34">
        <f t="shared" si="348"/>
        <v>2.2981684445933209E-2</v>
      </c>
      <c r="AC311" s="154">
        <f t="shared" si="295"/>
        <v>0.99888666454672792</v>
      </c>
    </row>
    <row r="312" spans="1:29" ht="42" customHeight="1" x14ac:dyDescent="0.25">
      <c r="A312" s="51" t="s">
        <v>482</v>
      </c>
      <c r="B312" s="102" t="s">
        <v>38</v>
      </c>
      <c r="C312" s="30">
        <v>10</v>
      </c>
      <c r="D312" s="30" t="s">
        <v>39</v>
      </c>
      <c r="E312" s="53" t="s">
        <v>483</v>
      </c>
      <c r="F312" s="54">
        <f t="shared" si="351"/>
        <v>1000000000</v>
      </c>
      <c r="G312" s="54">
        <f t="shared" si="351"/>
        <v>0</v>
      </c>
      <c r="H312" s="54">
        <f t="shared" si="351"/>
        <v>0</v>
      </c>
      <c r="I312" s="54">
        <f t="shared" si="351"/>
        <v>0</v>
      </c>
      <c r="J312" s="54">
        <f t="shared" si="351"/>
        <v>0</v>
      </c>
      <c r="K312" s="54">
        <f t="shared" si="351"/>
        <v>0</v>
      </c>
      <c r="L312" s="25">
        <f t="shared" si="311"/>
        <v>0</v>
      </c>
      <c r="M312" s="54">
        <f t="shared" si="351"/>
        <v>1000000000</v>
      </c>
      <c r="N312" s="33">
        <f t="shared" si="338"/>
        <v>1.2057081049519077E-4</v>
      </c>
      <c r="O312" s="54">
        <f t="shared" si="351"/>
        <v>0</v>
      </c>
      <c r="P312" s="54">
        <f t="shared" si="351"/>
        <v>534605000</v>
      </c>
      <c r="Q312" s="54">
        <f t="shared" si="351"/>
        <v>465395000</v>
      </c>
      <c r="R312" s="54">
        <f t="shared" si="351"/>
        <v>371709510.68000001</v>
      </c>
      <c r="S312" s="54">
        <f t="shared" si="351"/>
        <v>628290489.31999993</v>
      </c>
      <c r="T312" s="54">
        <f t="shared" si="351"/>
        <v>162895489.31999999</v>
      </c>
      <c r="U312" s="54">
        <f t="shared" si="351"/>
        <v>8542510.6799999997</v>
      </c>
      <c r="V312" s="54">
        <f t="shared" si="351"/>
        <v>363167000</v>
      </c>
      <c r="W312" s="54">
        <f t="shared" si="351"/>
        <v>8533000</v>
      </c>
      <c r="X312" s="54">
        <f t="shared" si="351"/>
        <v>9510.679999999702</v>
      </c>
      <c r="Y312" s="34">
        <f t="shared" si="302"/>
        <v>0.37170951068000002</v>
      </c>
      <c r="Z312" s="34">
        <f t="shared" si="303"/>
        <v>8.5425106800000004E-3</v>
      </c>
      <c r="AA312" s="34">
        <f t="shared" si="304"/>
        <v>8.5330000000000007E-3</v>
      </c>
      <c r="AB312" s="34">
        <f t="shared" si="348"/>
        <v>2.2981684445933209E-2</v>
      </c>
      <c r="AC312" s="154">
        <f t="shared" si="295"/>
        <v>0.99888666454672792</v>
      </c>
    </row>
    <row r="313" spans="1:29" ht="42" customHeight="1" x14ac:dyDescent="0.25">
      <c r="A313" s="36" t="s">
        <v>484</v>
      </c>
      <c r="B313" s="105" t="s">
        <v>38</v>
      </c>
      <c r="C313" s="37">
        <v>10</v>
      </c>
      <c r="D313" s="37" t="s">
        <v>39</v>
      </c>
      <c r="E313" s="109" t="s">
        <v>251</v>
      </c>
      <c r="F313" s="110">
        <v>1000000000</v>
      </c>
      <c r="G313" s="39">
        <v>0</v>
      </c>
      <c r="H313" s="39">
        <v>0</v>
      </c>
      <c r="I313" s="68">
        <v>0</v>
      </c>
      <c r="J313" s="39">
        <v>0</v>
      </c>
      <c r="K313" s="39">
        <v>0</v>
      </c>
      <c r="L313" s="39">
        <f t="shared" si="311"/>
        <v>0</v>
      </c>
      <c r="M313" s="40">
        <f t="shared" ref="M313" si="352">+F313+L313</f>
        <v>1000000000</v>
      </c>
      <c r="N313" s="41">
        <f t="shared" si="338"/>
        <v>1.2057081049519077E-4</v>
      </c>
      <c r="O313" s="110">
        <v>0</v>
      </c>
      <c r="P313" s="39">
        <v>534605000</v>
      </c>
      <c r="Q313" s="39">
        <f>M313-P313</f>
        <v>465395000</v>
      </c>
      <c r="R313" s="39">
        <v>371709510.68000001</v>
      </c>
      <c r="S313" s="39">
        <f>+M313-R313</f>
        <v>628290489.31999993</v>
      </c>
      <c r="T313" s="39">
        <f>P313-R313</f>
        <v>162895489.31999999</v>
      </c>
      <c r="U313" s="39">
        <v>8542510.6799999997</v>
      </c>
      <c r="V313" s="39">
        <f>+R313-U313</f>
        <v>363167000</v>
      </c>
      <c r="W313" s="39">
        <v>8533000</v>
      </c>
      <c r="X313" s="42">
        <f>+U313-W313</f>
        <v>9510.679999999702</v>
      </c>
      <c r="Y313" s="43">
        <f t="shared" si="302"/>
        <v>0.37170951068000002</v>
      </c>
      <c r="Z313" s="43">
        <f t="shared" si="303"/>
        <v>8.5425106800000004E-3</v>
      </c>
      <c r="AA313" s="43">
        <f t="shared" si="304"/>
        <v>8.5330000000000007E-3</v>
      </c>
      <c r="AB313" s="43">
        <f t="shared" si="348"/>
        <v>2.2981684445933209E-2</v>
      </c>
      <c r="AC313" s="157">
        <f t="shared" si="295"/>
        <v>0.99888666454672792</v>
      </c>
    </row>
    <row r="314" spans="1:29" ht="95.25" customHeight="1" x14ac:dyDescent="0.25">
      <c r="A314" s="51" t="s">
        <v>485</v>
      </c>
      <c r="B314" s="102" t="s">
        <v>38</v>
      </c>
      <c r="C314" s="30">
        <v>10</v>
      </c>
      <c r="D314" s="30" t="s">
        <v>39</v>
      </c>
      <c r="E314" s="53" t="s">
        <v>486</v>
      </c>
      <c r="F314" s="54">
        <f t="shared" ref="F314:U320" si="353">+F315</f>
        <v>550000000</v>
      </c>
      <c r="G314" s="54">
        <f t="shared" si="353"/>
        <v>0</v>
      </c>
      <c r="H314" s="54">
        <f t="shared" si="353"/>
        <v>0</v>
      </c>
      <c r="I314" s="54">
        <f t="shared" si="353"/>
        <v>0</v>
      </c>
      <c r="J314" s="54">
        <f t="shared" si="353"/>
        <v>0</v>
      </c>
      <c r="K314" s="54">
        <f t="shared" si="353"/>
        <v>0</v>
      </c>
      <c r="L314" s="25">
        <f t="shared" si="311"/>
        <v>0</v>
      </c>
      <c r="M314" s="54">
        <f t="shared" si="353"/>
        <v>550000000</v>
      </c>
      <c r="N314" s="33">
        <f t="shared" si="338"/>
        <v>6.6313945772354923E-5</v>
      </c>
      <c r="O314" s="54">
        <f t="shared" si="353"/>
        <v>0</v>
      </c>
      <c r="P314" s="54">
        <f t="shared" si="353"/>
        <v>1000</v>
      </c>
      <c r="Q314" s="54">
        <f t="shared" si="353"/>
        <v>549999000</v>
      </c>
      <c r="R314" s="54">
        <f t="shared" si="353"/>
        <v>0</v>
      </c>
      <c r="S314" s="54">
        <f t="shared" si="353"/>
        <v>550000000</v>
      </c>
      <c r="T314" s="54">
        <f t="shared" si="353"/>
        <v>1000</v>
      </c>
      <c r="U314" s="54">
        <f t="shared" si="353"/>
        <v>0</v>
      </c>
      <c r="V314" s="54">
        <f t="shared" ref="V314:X316" si="354">+V315</f>
        <v>0</v>
      </c>
      <c r="W314" s="54">
        <f t="shared" si="354"/>
        <v>0</v>
      </c>
      <c r="X314" s="54">
        <f t="shared" si="354"/>
        <v>0</v>
      </c>
      <c r="Y314" s="34">
        <f t="shared" si="302"/>
        <v>0</v>
      </c>
      <c r="Z314" s="34">
        <f t="shared" si="303"/>
        <v>0</v>
      </c>
      <c r="AA314" s="34">
        <f t="shared" si="304"/>
        <v>0</v>
      </c>
      <c r="AB314" s="34" t="s">
        <v>545</v>
      </c>
      <c r="AC314" s="154" t="s">
        <v>545</v>
      </c>
    </row>
    <row r="315" spans="1:29" ht="75.75" customHeight="1" x14ac:dyDescent="0.25">
      <c r="A315" s="51" t="s">
        <v>487</v>
      </c>
      <c r="B315" s="102" t="s">
        <v>38</v>
      </c>
      <c r="C315" s="30">
        <v>10</v>
      </c>
      <c r="D315" s="30" t="s">
        <v>39</v>
      </c>
      <c r="E315" s="31" t="s">
        <v>488</v>
      </c>
      <c r="F315" s="54">
        <f t="shared" si="353"/>
        <v>550000000</v>
      </c>
      <c r="G315" s="54">
        <f t="shared" si="353"/>
        <v>0</v>
      </c>
      <c r="H315" s="54">
        <f t="shared" si="353"/>
        <v>0</v>
      </c>
      <c r="I315" s="54">
        <f t="shared" si="353"/>
        <v>0</v>
      </c>
      <c r="J315" s="54">
        <f t="shared" si="353"/>
        <v>0</v>
      </c>
      <c r="K315" s="54">
        <f t="shared" si="353"/>
        <v>0</v>
      </c>
      <c r="L315" s="25">
        <f t="shared" si="311"/>
        <v>0</v>
      </c>
      <c r="M315" s="54">
        <f t="shared" si="353"/>
        <v>550000000</v>
      </c>
      <c r="N315" s="33">
        <f t="shared" si="338"/>
        <v>6.6313945772354923E-5</v>
      </c>
      <c r="O315" s="54">
        <f t="shared" si="353"/>
        <v>0</v>
      </c>
      <c r="P315" s="54">
        <f t="shared" si="353"/>
        <v>1000</v>
      </c>
      <c r="Q315" s="54">
        <f t="shared" si="353"/>
        <v>549999000</v>
      </c>
      <c r="R315" s="54">
        <f t="shared" si="353"/>
        <v>0</v>
      </c>
      <c r="S315" s="54">
        <f t="shared" si="353"/>
        <v>550000000</v>
      </c>
      <c r="T315" s="54">
        <f t="shared" si="353"/>
        <v>1000</v>
      </c>
      <c r="U315" s="54">
        <f t="shared" si="353"/>
        <v>0</v>
      </c>
      <c r="V315" s="54">
        <f t="shared" si="354"/>
        <v>0</v>
      </c>
      <c r="W315" s="54">
        <f t="shared" si="354"/>
        <v>0</v>
      </c>
      <c r="X315" s="54">
        <f t="shared" si="354"/>
        <v>0</v>
      </c>
      <c r="Y315" s="34">
        <f t="shared" si="302"/>
        <v>0</v>
      </c>
      <c r="Z315" s="34">
        <f t="shared" si="303"/>
        <v>0</v>
      </c>
      <c r="AA315" s="34">
        <f t="shared" si="304"/>
        <v>0</v>
      </c>
      <c r="AB315" s="34" t="s">
        <v>545</v>
      </c>
      <c r="AC315" s="154" t="s">
        <v>545</v>
      </c>
    </row>
    <row r="316" spans="1:29" ht="42" customHeight="1" x14ac:dyDescent="0.25">
      <c r="A316" s="51" t="s">
        <v>489</v>
      </c>
      <c r="B316" s="102" t="s">
        <v>38</v>
      </c>
      <c r="C316" s="30">
        <v>10</v>
      </c>
      <c r="D316" s="30" t="s">
        <v>39</v>
      </c>
      <c r="E316" s="53" t="s">
        <v>393</v>
      </c>
      <c r="F316" s="54">
        <f t="shared" si="353"/>
        <v>550000000</v>
      </c>
      <c r="G316" s="54">
        <f t="shared" si="353"/>
        <v>0</v>
      </c>
      <c r="H316" s="54">
        <f t="shared" si="353"/>
        <v>0</v>
      </c>
      <c r="I316" s="54">
        <f t="shared" si="353"/>
        <v>0</v>
      </c>
      <c r="J316" s="54">
        <f t="shared" si="353"/>
        <v>0</v>
      </c>
      <c r="K316" s="54">
        <f t="shared" si="353"/>
        <v>0</v>
      </c>
      <c r="L316" s="25">
        <f t="shared" si="311"/>
        <v>0</v>
      </c>
      <c r="M316" s="54">
        <f t="shared" si="353"/>
        <v>550000000</v>
      </c>
      <c r="N316" s="33">
        <f t="shared" si="338"/>
        <v>6.6313945772354923E-5</v>
      </c>
      <c r="O316" s="54">
        <f t="shared" si="353"/>
        <v>0</v>
      </c>
      <c r="P316" s="54">
        <f t="shared" si="353"/>
        <v>1000</v>
      </c>
      <c r="Q316" s="54">
        <f t="shared" si="353"/>
        <v>549999000</v>
      </c>
      <c r="R316" s="54">
        <f t="shared" si="353"/>
        <v>0</v>
      </c>
      <c r="S316" s="54">
        <f t="shared" si="353"/>
        <v>550000000</v>
      </c>
      <c r="T316" s="54">
        <f t="shared" si="353"/>
        <v>1000</v>
      </c>
      <c r="U316" s="54">
        <f t="shared" si="353"/>
        <v>0</v>
      </c>
      <c r="V316" s="54">
        <f t="shared" si="354"/>
        <v>0</v>
      </c>
      <c r="W316" s="54">
        <f t="shared" si="354"/>
        <v>0</v>
      </c>
      <c r="X316" s="54">
        <f t="shared" si="354"/>
        <v>0</v>
      </c>
      <c r="Y316" s="34">
        <f t="shared" si="302"/>
        <v>0</v>
      </c>
      <c r="Z316" s="34">
        <f t="shared" si="303"/>
        <v>0</v>
      </c>
      <c r="AA316" s="34">
        <f t="shared" si="304"/>
        <v>0</v>
      </c>
      <c r="AB316" s="34" t="s">
        <v>545</v>
      </c>
      <c r="AC316" s="154" t="s">
        <v>545</v>
      </c>
    </row>
    <row r="317" spans="1:29" ht="42" customHeight="1" x14ac:dyDescent="0.25">
      <c r="A317" s="36" t="s">
        <v>490</v>
      </c>
      <c r="B317" s="105" t="s">
        <v>38</v>
      </c>
      <c r="C317" s="37">
        <v>10</v>
      </c>
      <c r="D317" s="37" t="s">
        <v>39</v>
      </c>
      <c r="E317" s="109" t="s">
        <v>251</v>
      </c>
      <c r="F317" s="110">
        <v>550000000</v>
      </c>
      <c r="G317" s="39">
        <v>0</v>
      </c>
      <c r="H317" s="39">
        <v>0</v>
      </c>
      <c r="I317" s="68">
        <v>0</v>
      </c>
      <c r="J317" s="39">
        <v>0</v>
      </c>
      <c r="K317" s="39">
        <v>0</v>
      </c>
      <c r="L317" s="39">
        <f t="shared" si="311"/>
        <v>0</v>
      </c>
      <c r="M317" s="40">
        <f t="shared" ref="M317" si="355">+F317+L317</f>
        <v>550000000</v>
      </c>
      <c r="N317" s="41">
        <f t="shared" si="338"/>
        <v>6.6313945772354923E-5</v>
      </c>
      <c r="O317" s="110">
        <v>0</v>
      </c>
      <c r="P317" s="39">
        <v>1000</v>
      </c>
      <c r="Q317" s="39">
        <f>M317-P317</f>
        <v>549999000</v>
      </c>
      <c r="R317" s="39">
        <v>0</v>
      </c>
      <c r="S317" s="39">
        <f>+M317-R317</f>
        <v>550000000</v>
      </c>
      <c r="T317" s="39">
        <f>P317-R317</f>
        <v>1000</v>
      </c>
      <c r="U317" s="39">
        <v>0</v>
      </c>
      <c r="V317" s="39">
        <f>+R317-U317</f>
        <v>0</v>
      </c>
      <c r="W317" s="39">
        <v>0</v>
      </c>
      <c r="X317" s="42">
        <f>+U317-W317</f>
        <v>0</v>
      </c>
      <c r="Y317" s="43">
        <f t="shared" si="302"/>
        <v>0</v>
      </c>
      <c r="Z317" s="43">
        <f t="shared" si="303"/>
        <v>0</v>
      </c>
      <c r="AA317" s="43">
        <f t="shared" si="304"/>
        <v>0</v>
      </c>
      <c r="AB317" s="43" t="s">
        <v>545</v>
      </c>
      <c r="AC317" s="157" t="s">
        <v>545</v>
      </c>
    </row>
    <row r="318" spans="1:29" ht="92.25" customHeight="1" x14ac:dyDescent="0.25">
      <c r="A318" s="51" t="s">
        <v>491</v>
      </c>
      <c r="B318" s="102" t="s">
        <v>38</v>
      </c>
      <c r="C318" s="30">
        <v>10</v>
      </c>
      <c r="D318" s="30" t="s">
        <v>39</v>
      </c>
      <c r="E318" s="53" t="s">
        <v>492</v>
      </c>
      <c r="F318" s="54">
        <f t="shared" si="353"/>
        <v>500000000</v>
      </c>
      <c r="G318" s="54">
        <f t="shared" si="353"/>
        <v>0</v>
      </c>
      <c r="H318" s="54">
        <f t="shared" si="353"/>
        <v>0</v>
      </c>
      <c r="I318" s="54">
        <f t="shared" si="353"/>
        <v>0</v>
      </c>
      <c r="J318" s="54">
        <f t="shared" si="353"/>
        <v>0</v>
      </c>
      <c r="K318" s="54">
        <f t="shared" si="353"/>
        <v>0</v>
      </c>
      <c r="L318" s="25">
        <f t="shared" si="311"/>
        <v>0</v>
      </c>
      <c r="M318" s="54">
        <f t="shared" si="353"/>
        <v>500000000</v>
      </c>
      <c r="N318" s="33">
        <f t="shared" si="338"/>
        <v>6.0285405247595385E-5</v>
      </c>
      <c r="O318" s="54">
        <f t="shared" si="353"/>
        <v>0</v>
      </c>
      <c r="P318" s="54">
        <f t="shared" si="353"/>
        <v>439231000</v>
      </c>
      <c r="Q318" s="54">
        <f t="shared" si="353"/>
        <v>60769000</v>
      </c>
      <c r="R318" s="54">
        <f t="shared" si="353"/>
        <v>195730000</v>
      </c>
      <c r="S318" s="54">
        <f t="shared" si="353"/>
        <v>304270000</v>
      </c>
      <c r="T318" s="54">
        <f t="shared" si="353"/>
        <v>243501000</v>
      </c>
      <c r="U318" s="54">
        <f t="shared" si="353"/>
        <v>0</v>
      </c>
      <c r="V318" s="54">
        <f t="shared" ref="V318:X320" si="356">+V319</f>
        <v>195730000</v>
      </c>
      <c r="W318" s="54">
        <f t="shared" si="356"/>
        <v>0</v>
      </c>
      <c r="X318" s="54">
        <f t="shared" si="356"/>
        <v>0</v>
      </c>
      <c r="Y318" s="34">
        <f t="shared" si="302"/>
        <v>0.39145999999999997</v>
      </c>
      <c r="Z318" s="34">
        <f t="shared" si="303"/>
        <v>0</v>
      </c>
      <c r="AA318" s="34">
        <f t="shared" si="304"/>
        <v>0</v>
      </c>
      <c r="AB318" s="34">
        <f t="shared" si="348"/>
        <v>0</v>
      </c>
      <c r="AC318" s="154" t="s">
        <v>545</v>
      </c>
    </row>
    <row r="319" spans="1:29" ht="75.75" customHeight="1" x14ac:dyDescent="0.25">
      <c r="A319" s="51" t="s">
        <v>493</v>
      </c>
      <c r="B319" s="102" t="s">
        <v>38</v>
      </c>
      <c r="C319" s="30">
        <v>10</v>
      </c>
      <c r="D319" s="30" t="s">
        <v>39</v>
      </c>
      <c r="E319" s="31" t="s">
        <v>494</v>
      </c>
      <c r="F319" s="54">
        <f t="shared" si="353"/>
        <v>500000000</v>
      </c>
      <c r="G319" s="54">
        <f t="shared" si="353"/>
        <v>0</v>
      </c>
      <c r="H319" s="54">
        <f t="shared" si="353"/>
        <v>0</v>
      </c>
      <c r="I319" s="54">
        <f t="shared" si="353"/>
        <v>0</v>
      </c>
      <c r="J319" s="54">
        <f t="shared" si="353"/>
        <v>0</v>
      </c>
      <c r="K319" s="54">
        <f t="shared" si="353"/>
        <v>0</v>
      </c>
      <c r="L319" s="25">
        <f t="shared" si="311"/>
        <v>0</v>
      </c>
      <c r="M319" s="54">
        <f t="shared" si="353"/>
        <v>500000000</v>
      </c>
      <c r="N319" s="33">
        <f t="shared" si="338"/>
        <v>6.0285405247595385E-5</v>
      </c>
      <c r="O319" s="54">
        <f t="shared" si="353"/>
        <v>0</v>
      </c>
      <c r="P319" s="54">
        <f t="shared" si="353"/>
        <v>439231000</v>
      </c>
      <c r="Q319" s="54">
        <f t="shared" si="353"/>
        <v>60769000</v>
      </c>
      <c r="R319" s="54">
        <f t="shared" si="353"/>
        <v>195730000</v>
      </c>
      <c r="S319" s="54">
        <f t="shared" si="353"/>
        <v>304270000</v>
      </c>
      <c r="T319" s="54">
        <f t="shared" si="353"/>
        <v>243501000</v>
      </c>
      <c r="U319" s="54">
        <f t="shared" si="353"/>
        <v>0</v>
      </c>
      <c r="V319" s="54">
        <f t="shared" si="356"/>
        <v>195730000</v>
      </c>
      <c r="W319" s="54">
        <f t="shared" si="356"/>
        <v>0</v>
      </c>
      <c r="X319" s="54">
        <f t="shared" si="356"/>
        <v>0</v>
      </c>
      <c r="Y319" s="34">
        <f t="shared" si="302"/>
        <v>0.39145999999999997</v>
      </c>
      <c r="Z319" s="34">
        <f t="shared" si="303"/>
        <v>0</v>
      </c>
      <c r="AA319" s="34">
        <f t="shared" si="304"/>
        <v>0</v>
      </c>
      <c r="AB319" s="34">
        <f t="shared" si="348"/>
        <v>0</v>
      </c>
      <c r="AC319" s="154" t="s">
        <v>545</v>
      </c>
    </row>
    <row r="320" spans="1:29" ht="42" customHeight="1" x14ac:dyDescent="0.25">
      <c r="A320" s="51" t="s">
        <v>495</v>
      </c>
      <c r="B320" s="102" t="s">
        <v>38</v>
      </c>
      <c r="C320" s="30">
        <v>10</v>
      </c>
      <c r="D320" s="30" t="s">
        <v>39</v>
      </c>
      <c r="E320" s="53" t="s">
        <v>464</v>
      </c>
      <c r="F320" s="54">
        <f t="shared" si="353"/>
        <v>500000000</v>
      </c>
      <c r="G320" s="54">
        <f t="shared" si="353"/>
        <v>0</v>
      </c>
      <c r="H320" s="54">
        <f t="shared" si="353"/>
        <v>0</v>
      </c>
      <c r="I320" s="54">
        <f t="shared" si="353"/>
        <v>0</v>
      </c>
      <c r="J320" s="54">
        <f t="shared" si="353"/>
        <v>0</v>
      </c>
      <c r="K320" s="54">
        <f t="shared" si="353"/>
        <v>0</v>
      </c>
      <c r="L320" s="25">
        <f t="shared" si="311"/>
        <v>0</v>
      </c>
      <c r="M320" s="54">
        <f t="shared" si="353"/>
        <v>500000000</v>
      </c>
      <c r="N320" s="33">
        <f t="shared" si="338"/>
        <v>6.0285405247595385E-5</v>
      </c>
      <c r="O320" s="54">
        <f t="shared" si="353"/>
        <v>0</v>
      </c>
      <c r="P320" s="54">
        <f t="shared" si="353"/>
        <v>439231000</v>
      </c>
      <c r="Q320" s="54">
        <f t="shared" si="353"/>
        <v>60769000</v>
      </c>
      <c r="R320" s="54">
        <f t="shared" si="353"/>
        <v>195730000</v>
      </c>
      <c r="S320" s="54">
        <f t="shared" si="353"/>
        <v>304270000</v>
      </c>
      <c r="T320" s="54">
        <f t="shared" si="353"/>
        <v>243501000</v>
      </c>
      <c r="U320" s="54">
        <f t="shared" si="353"/>
        <v>0</v>
      </c>
      <c r="V320" s="54">
        <f t="shared" si="356"/>
        <v>195730000</v>
      </c>
      <c r="W320" s="54">
        <f t="shared" si="356"/>
        <v>0</v>
      </c>
      <c r="X320" s="54">
        <f t="shared" si="356"/>
        <v>0</v>
      </c>
      <c r="Y320" s="34">
        <f t="shared" si="302"/>
        <v>0.39145999999999997</v>
      </c>
      <c r="Z320" s="34">
        <f t="shared" si="303"/>
        <v>0</v>
      </c>
      <c r="AA320" s="34">
        <f t="shared" si="304"/>
        <v>0</v>
      </c>
      <c r="AB320" s="34">
        <f t="shared" si="348"/>
        <v>0</v>
      </c>
      <c r="AC320" s="154" t="s">
        <v>545</v>
      </c>
    </row>
    <row r="321" spans="1:29" ht="42" customHeight="1" thickBot="1" x14ac:dyDescent="0.3">
      <c r="A321" s="73" t="s">
        <v>496</v>
      </c>
      <c r="B321" s="126" t="s">
        <v>38</v>
      </c>
      <c r="C321" s="74">
        <v>10</v>
      </c>
      <c r="D321" s="74" t="s">
        <v>39</v>
      </c>
      <c r="E321" s="153" t="s">
        <v>251</v>
      </c>
      <c r="F321" s="151">
        <v>500000000</v>
      </c>
      <c r="G321" s="76">
        <v>0</v>
      </c>
      <c r="H321" s="76">
        <v>0</v>
      </c>
      <c r="I321" s="168">
        <v>0</v>
      </c>
      <c r="J321" s="76">
        <v>0</v>
      </c>
      <c r="K321" s="76">
        <v>0</v>
      </c>
      <c r="L321" s="76">
        <f t="shared" si="311"/>
        <v>0</v>
      </c>
      <c r="M321" s="77">
        <f t="shared" ref="M321" si="357">+F321+L321</f>
        <v>500000000</v>
      </c>
      <c r="N321" s="257">
        <f>M321/$M$322</f>
        <v>6.0285405247595385E-5</v>
      </c>
      <c r="O321" s="151">
        <v>0</v>
      </c>
      <c r="P321" s="76">
        <v>439231000</v>
      </c>
      <c r="Q321" s="76">
        <f>M321-P321</f>
        <v>60769000</v>
      </c>
      <c r="R321" s="76">
        <v>195730000</v>
      </c>
      <c r="S321" s="76">
        <f>+M321-R321</f>
        <v>304270000</v>
      </c>
      <c r="T321" s="76">
        <f>P321-R321</f>
        <v>243501000</v>
      </c>
      <c r="U321" s="76">
        <v>0</v>
      </c>
      <c r="V321" s="76">
        <f>+R321-U321</f>
        <v>195730000</v>
      </c>
      <c r="W321" s="76">
        <v>0</v>
      </c>
      <c r="X321" s="79">
        <f>+U321-W321</f>
        <v>0</v>
      </c>
      <c r="Y321" s="85">
        <f t="shared" si="302"/>
        <v>0.39145999999999997</v>
      </c>
      <c r="Z321" s="85">
        <f t="shared" si="303"/>
        <v>0</v>
      </c>
      <c r="AA321" s="85">
        <f t="shared" si="304"/>
        <v>0</v>
      </c>
      <c r="AB321" s="85">
        <f t="shared" si="348"/>
        <v>0</v>
      </c>
      <c r="AC321" s="148" t="s">
        <v>545</v>
      </c>
    </row>
    <row r="322" spans="1:29" ht="30.75" customHeight="1" thickBot="1" x14ac:dyDescent="0.3">
      <c r="A322" s="320" t="s">
        <v>497</v>
      </c>
      <c r="B322" s="321"/>
      <c r="C322" s="321"/>
      <c r="D322" s="321"/>
      <c r="E322" s="322"/>
      <c r="F322" s="20">
        <f>+F9+F10+F104+F105+F113+F114+F115</f>
        <v>9530365807793</v>
      </c>
      <c r="G322" s="20">
        <f t="shared" ref="G322:I322" si="358">+G9+G10+G104+G105+G113+G114+G115</f>
        <v>0</v>
      </c>
      <c r="H322" s="20">
        <f t="shared" si="358"/>
        <v>0</v>
      </c>
      <c r="I322" s="20">
        <f t="shared" si="358"/>
        <v>1236484428934</v>
      </c>
      <c r="J322" s="20">
        <f>+J9+J10+J104+J105+J113+J114+J115</f>
        <v>0</v>
      </c>
      <c r="K322" s="20">
        <f>+K9+K10+K104+K105+K113+K114+K115</f>
        <v>0</v>
      </c>
      <c r="L322" s="20">
        <f t="shared" ref="L322" si="359">+L9+L10+L104+L105+L113+L114+L115</f>
        <v>-1236484428934</v>
      </c>
      <c r="M322" s="20">
        <f>+M9+M10+M104+M105+M113+M114+M115</f>
        <v>8293881378859</v>
      </c>
      <c r="N322" s="258">
        <f t="shared" ref="N322:X322" si="360">+N9+N10+N104+N105+N113+N114+N115</f>
        <v>0.99999999999999989</v>
      </c>
      <c r="O322" s="20">
        <f t="shared" si="360"/>
        <v>17038192110</v>
      </c>
      <c r="P322" s="20">
        <f t="shared" si="360"/>
        <v>5647607248460.5098</v>
      </c>
      <c r="Q322" s="20">
        <f t="shared" si="360"/>
        <v>2646274130398.4902</v>
      </c>
      <c r="R322" s="20">
        <f>+R9+R10+R104+R105+R113+R114+R115</f>
        <v>5543330956503.1797</v>
      </c>
      <c r="S322" s="20">
        <f t="shared" si="360"/>
        <v>2750550422355.8198</v>
      </c>
      <c r="T322" s="20">
        <f t="shared" si="360"/>
        <v>104276291957.32999</v>
      </c>
      <c r="U322" s="20">
        <f t="shared" si="360"/>
        <v>19942100237.23</v>
      </c>
      <c r="V322" s="20">
        <f t="shared" si="360"/>
        <v>5523388856265.9502</v>
      </c>
      <c r="W322" s="20">
        <f t="shared" si="360"/>
        <v>18514623145.73</v>
      </c>
      <c r="X322" s="20">
        <f t="shared" si="360"/>
        <v>1427477091.5</v>
      </c>
      <c r="Y322" s="258">
        <f t="shared" si="302"/>
        <v>0.66836390626866948</v>
      </c>
      <c r="Z322" s="258">
        <f t="shared" si="303"/>
        <v>2.404435188579157E-3</v>
      </c>
      <c r="AA322" s="258">
        <f t="shared" si="304"/>
        <v>2.2323231186936847E-3</v>
      </c>
      <c r="AB322" s="258">
        <f t="shared" si="348"/>
        <v>3.5974940687665147E-3</v>
      </c>
      <c r="AC322" s="259">
        <f t="shared" ref="AC322" si="361">+W322/U322</f>
        <v>0.92841891904469342</v>
      </c>
    </row>
    <row r="323" spans="1:29" s="134" customFormat="1" ht="35.25" customHeight="1" thickBot="1" x14ac:dyDescent="0.3">
      <c r="A323" s="3" t="s">
        <v>498</v>
      </c>
      <c r="E323" s="135"/>
      <c r="F323" s="136"/>
      <c r="G323" s="136"/>
      <c r="H323" s="136"/>
      <c r="I323" s="136"/>
      <c r="J323" s="136">
        <f>+J322-K322</f>
        <v>0</v>
      </c>
      <c r="K323" s="136">
        <f>+K322-J322</f>
        <v>0</v>
      </c>
      <c r="L323" s="136"/>
      <c r="M323" s="137"/>
      <c r="N323" s="138"/>
      <c r="O323" s="136"/>
      <c r="P323" s="136">
        <v>-1236484428934</v>
      </c>
      <c r="Q323" s="136">
        <v>-1236484428934</v>
      </c>
      <c r="R323" s="136"/>
      <c r="S323" s="136"/>
      <c r="T323" s="136"/>
      <c r="U323" s="136"/>
      <c r="V323" s="136"/>
      <c r="W323" s="139"/>
      <c r="X323" s="136"/>
      <c r="Y323" s="140"/>
      <c r="Z323" s="140"/>
      <c r="AA323" s="140"/>
      <c r="AB323" s="140"/>
      <c r="AC323" s="140"/>
    </row>
    <row r="324" spans="1:29" ht="241.5" customHeight="1" thickBot="1" x14ac:dyDescent="0.3">
      <c r="A324" s="323" t="s">
        <v>499</v>
      </c>
      <c r="B324" s="324"/>
      <c r="C324" s="324"/>
      <c r="D324" s="324"/>
      <c r="E324" s="324"/>
      <c r="F324" s="324"/>
      <c r="G324" s="324"/>
      <c r="H324" s="324"/>
      <c r="I324" s="324"/>
      <c r="J324" s="324"/>
      <c r="K324" s="324"/>
      <c r="L324" s="324"/>
      <c r="M324" s="324"/>
      <c r="N324" s="324"/>
      <c r="O324" s="325"/>
    </row>
    <row r="325" spans="1:29" s="142" customFormat="1" ht="16.5" customHeight="1" x14ac:dyDescent="0.25">
      <c r="A325" s="100" t="s">
        <v>553</v>
      </c>
      <c r="B325" s="1"/>
      <c r="C325" s="1"/>
      <c r="D325" s="1"/>
      <c r="E325" s="141"/>
      <c r="F325" s="1"/>
      <c r="J325" s="143"/>
    </row>
    <row r="326" spans="1:29" ht="16.5" customHeight="1" x14ac:dyDescent="0.25">
      <c r="A326" s="1" t="s">
        <v>554</v>
      </c>
      <c r="E326" s="141"/>
    </row>
    <row r="327" spans="1:29" s="142" customFormat="1" x14ac:dyDescent="0.25">
      <c r="A327" s="1"/>
      <c r="B327" s="134"/>
      <c r="C327" s="134"/>
      <c r="D327" s="134"/>
      <c r="E327" s="134"/>
      <c r="F327" s="1"/>
    </row>
    <row r="328" spans="1:29" s="142" customFormat="1" x14ac:dyDescent="0.25"/>
  </sheetData>
  <mergeCells count="92">
    <mergeCell ref="A276:A277"/>
    <mergeCell ref="A278:A279"/>
    <mergeCell ref="A288:A289"/>
    <mergeCell ref="A290:A291"/>
    <mergeCell ref="A296:A297"/>
    <mergeCell ref="A130:A131"/>
    <mergeCell ref="A248:A249"/>
    <mergeCell ref="A250:A251"/>
    <mergeCell ref="A252:A253"/>
    <mergeCell ref="A254:A255"/>
    <mergeCell ref="A87:A88"/>
    <mergeCell ref="A106:A107"/>
    <mergeCell ref="A116:A117"/>
    <mergeCell ref="A118:A119"/>
    <mergeCell ref="A128:A129"/>
    <mergeCell ref="A113:A115"/>
    <mergeCell ref="A104:A105"/>
    <mergeCell ref="A324:O324"/>
    <mergeCell ref="B278:B279"/>
    <mergeCell ref="E278:E279"/>
    <mergeCell ref="D288:D289"/>
    <mergeCell ref="E288:E289"/>
    <mergeCell ref="D290:D291"/>
    <mergeCell ref="E290:E291"/>
    <mergeCell ref="D296:D297"/>
    <mergeCell ref="E296:E297"/>
    <mergeCell ref="D298:D299"/>
    <mergeCell ref="E298:E299"/>
    <mergeCell ref="A322:E322"/>
    <mergeCell ref="A298:A299"/>
    <mergeCell ref="D278:D279"/>
    <mergeCell ref="D252:D253"/>
    <mergeCell ref="E252:E253"/>
    <mergeCell ref="D254:D255"/>
    <mergeCell ref="E254:E255"/>
    <mergeCell ref="B276:B277"/>
    <mergeCell ref="D276:D277"/>
    <mergeCell ref="E276:E277"/>
    <mergeCell ref="B116:B117"/>
    <mergeCell ref="D116:D117"/>
    <mergeCell ref="E116:E117"/>
    <mergeCell ref="D250:D251"/>
    <mergeCell ref="E250:E251"/>
    <mergeCell ref="B118:B119"/>
    <mergeCell ref="D118:D119"/>
    <mergeCell ref="E118:E119"/>
    <mergeCell ref="B128:B129"/>
    <mergeCell ref="D128:D129"/>
    <mergeCell ref="E128:E129"/>
    <mergeCell ref="B130:B131"/>
    <mergeCell ref="D130:D131"/>
    <mergeCell ref="E130:E131"/>
    <mergeCell ref="D248:D249"/>
    <mergeCell ref="E248:E249"/>
    <mergeCell ref="V7:V8"/>
    <mergeCell ref="W7:W8"/>
    <mergeCell ref="G7:L7"/>
    <mergeCell ref="M7:M8"/>
    <mergeCell ref="N7:N8"/>
    <mergeCell ref="O7:O8"/>
    <mergeCell ref="A1:AB1"/>
    <mergeCell ref="A2:AB2"/>
    <mergeCell ref="A3:AB3"/>
    <mergeCell ref="A4:AB4"/>
    <mergeCell ref="A7:A8"/>
    <mergeCell ref="B7:B8"/>
    <mergeCell ref="C7:C8"/>
    <mergeCell ref="D7:D8"/>
    <mergeCell ref="E7:E8"/>
    <mergeCell ref="F7:F8"/>
    <mergeCell ref="X7:X8"/>
    <mergeCell ref="Y7:AC7"/>
    <mergeCell ref="R7:R8"/>
    <mergeCell ref="S7:S8"/>
    <mergeCell ref="T7:T8"/>
    <mergeCell ref="U7:U8"/>
    <mergeCell ref="A9:A10"/>
    <mergeCell ref="P7:P8"/>
    <mergeCell ref="Q7:Q8"/>
    <mergeCell ref="D9:D10"/>
    <mergeCell ref="E9:E10"/>
    <mergeCell ref="B106:B107"/>
    <mergeCell ref="C106:C107"/>
    <mergeCell ref="E106:E107"/>
    <mergeCell ref="B113:B114"/>
    <mergeCell ref="D87:D88"/>
    <mergeCell ref="E87:E88"/>
    <mergeCell ref="B104:B105"/>
    <mergeCell ref="C104:C105"/>
    <mergeCell ref="E104:E105"/>
    <mergeCell ref="D113:D115"/>
    <mergeCell ref="E113:E115"/>
  </mergeCells>
  <printOptions horizontalCentered="1" verticalCentered="1"/>
  <pageMargins left="0.11811023622047245" right="0.11811023622047245" top="0.19685039370078741" bottom="0.19685039370078741" header="0.31496062992125984" footer="0.31496062992125984"/>
  <pageSetup paperSize="5"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B7E55-FDEF-4B03-A0B3-DBEFCF42395C}">
  <sheetPr>
    <tabColor theme="0"/>
  </sheetPr>
  <dimension ref="A1:O227"/>
  <sheetViews>
    <sheetView zoomScale="75" zoomScaleNormal="75" workbookViewId="0">
      <selection activeCell="A158" sqref="A158:A159"/>
    </sheetView>
  </sheetViews>
  <sheetFormatPr baseColWidth="10" defaultColWidth="11.42578125" defaultRowHeight="15.75" x14ac:dyDescent="0.25"/>
  <cols>
    <col min="1" max="1" width="38.5703125" style="1" customWidth="1"/>
    <col min="2" max="2" width="13.85546875" style="1" customWidth="1"/>
    <col min="3" max="4" width="11.42578125" style="1"/>
    <col min="5" max="5" width="44" style="1" customWidth="1"/>
    <col min="6" max="6" width="24.42578125" style="1" customWidth="1"/>
    <col min="7" max="7" width="18.7109375" style="1" customWidth="1"/>
    <col min="8" max="8" width="24.140625" style="1" customWidth="1"/>
    <col min="9" max="9" width="21.28515625" style="1" customWidth="1"/>
    <col min="10" max="10" width="23.85546875" style="1" customWidth="1"/>
    <col min="11" max="11" width="21.7109375" style="1" customWidth="1"/>
    <col min="12" max="12" width="23.5703125" style="1" customWidth="1"/>
    <col min="13" max="13" width="19.5703125" style="1" customWidth="1"/>
    <col min="14" max="14" width="20.42578125" style="1" customWidth="1"/>
    <col min="15" max="15" width="27.7109375" style="1" customWidth="1"/>
    <col min="16" max="16384" width="11.42578125" style="1"/>
  </cols>
  <sheetData>
    <row r="1" spans="1:15" x14ac:dyDescent="0.25">
      <c r="E1" s="4"/>
      <c r="F1" s="11"/>
    </row>
    <row r="2" spans="1:15" ht="9" customHeight="1" x14ac:dyDescent="0.25">
      <c r="A2" s="175"/>
      <c r="B2" s="175"/>
      <c r="C2" s="180"/>
      <c r="D2" s="180"/>
      <c r="E2" s="175"/>
      <c r="F2" s="175"/>
      <c r="G2" s="179"/>
      <c r="H2" s="181"/>
      <c r="I2" s="181"/>
      <c r="J2" s="181"/>
      <c r="K2" s="175"/>
      <c r="L2" s="175"/>
      <c r="M2" s="175"/>
      <c r="N2" s="175"/>
      <c r="O2" s="175"/>
    </row>
    <row r="3" spans="1:15" ht="24" x14ac:dyDescent="0.25">
      <c r="A3" s="360" t="s">
        <v>0</v>
      </c>
      <c r="B3" s="360"/>
      <c r="C3" s="360"/>
      <c r="D3" s="360"/>
      <c r="E3" s="360"/>
      <c r="F3" s="360"/>
      <c r="G3" s="360"/>
      <c r="H3" s="360"/>
      <c r="I3" s="360"/>
      <c r="J3" s="360"/>
      <c r="K3" s="175"/>
      <c r="L3" s="175"/>
      <c r="M3" s="175"/>
      <c r="N3" s="175"/>
      <c r="O3" s="175"/>
    </row>
    <row r="4" spans="1:15" ht="21" x14ac:dyDescent="0.25">
      <c r="A4" s="361" t="s">
        <v>534</v>
      </c>
      <c r="B4" s="361"/>
      <c r="C4" s="361"/>
      <c r="D4" s="361"/>
      <c r="E4" s="361"/>
      <c r="F4" s="361"/>
      <c r="G4" s="361"/>
      <c r="H4" s="361"/>
      <c r="I4" s="361"/>
      <c r="J4" s="361"/>
      <c r="K4" s="179"/>
      <c r="L4" s="175"/>
      <c r="M4" s="175"/>
      <c r="N4" s="175"/>
      <c r="O4" s="175"/>
    </row>
    <row r="5" spans="1:15" x14ac:dyDescent="0.25">
      <c r="A5" s="362" t="s">
        <v>533</v>
      </c>
      <c r="B5" s="362"/>
      <c r="C5" s="362"/>
      <c r="D5" s="362"/>
      <c r="E5" s="362"/>
      <c r="F5" s="362"/>
      <c r="G5" s="362"/>
      <c r="H5" s="362"/>
      <c r="I5" s="362"/>
      <c r="J5" s="362"/>
      <c r="K5" s="175"/>
      <c r="L5" s="175"/>
      <c r="M5" s="175"/>
      <c r="N5" s="175"/>
      <c r="O5" s="175"/>
    </row>
    <row r="6" spans="1:15" ht="16.5" thickBot="1" x14ac:dyDescent="0.3">
      <c r="A6" s="175"/>
      <c r="B6" s="175"/>
      <c r="C6" s="180"/>
      <c r="D6" s="180"/>
      <c r="E6" s="175"/>
      <c r="F6" s="179"/>
      <c r="G6" s="179"/>
      <c r="H6" s="178" t="s">
        <v>3</v>
      </c>
      <c r="I6" s="177" t="s">
        <v>4</v>
      </c>
      <c r="J6" s="176" t="s">
        <v>5</v>
      </c>
      <c r="K6" s="175"/>
      <c r="L6" s="175"/>
      <c r="M6" s="175"/>
      <c r="N6" s="175"/>
      <c r="O6" s="175"/>
    </row>
    <row r="7" spans="1:15" ht="42" customHeight="1" x14ac:dyDescent="0.25">
      <c r="A7" s="279" t="s">
        <v>6</v>
      </c>
      <c r="B7" s="279" t="s">
        <v>7</v>
      </c>
      <c r="C7" s="279" t="s">
        <v>8</v>
      </c>
      <c r="D7" s="279" t="s">
        <v>9</v>
      </c>
      <c r="E7" s="279" t="s">
        <v>10</v>
      </c>
      <c r="F7" s="363" t="s">
        <v>532</v>
      </c>
      <c r="G7" s="365" t="s">
        <v>531</v>
      </c>
      <c r="H7" s="363" t="s">
        <v>530</v>
      </c>
      <c r="I7" s="367" t="s">
        <v>14</v>
      </c>
      <c r="J7" s="363" t="s">
        <v>529</v>
      </c>
      <c r="K7" s="363" t="s">
        <v>528</v>
      </c>
      <c r="L7" s="363" t="s">
        <v>527</v>
      </c>
      <c r="M7" s="358" t="s">
        <v>526</v>
      </c>
      <c r="N7" s="358"/>
      <c r="O7" s="359"/>
    </row>
    <row r="8" spans="1:15" ht="84.75" customHeight="1" thickBot="1" x14ac:dyDescent="0.3">
      <c r="A8" s="280"/>
      <c r="B8" s="346"/>
      <c r="C8" s="346"/>
      <c r="D8" s="346"/>
      <c r="E8" s="346"/>
      <c r="F8" s="364"/>
      <c r="G8" s="366"/>
      <c r="H8" s="364"/>
      <c r="I8" s="368"/>
      <c r="J8" s="364"/>
      <c r="K8" s="364"/>
      <c r="L8" s="364"/>
      <c r="M8" s="228" t="s">
        <v>525</v>
      </c>
      <c r="N8" s="228" t="s">
        <v>524</v>
      </c>
      <c r="O8" s="229" t="s">
        <v>523</v>
      </c>
    </row>
    <row r="9" spans="1:15" s="2" customFormat="1" ht="28.5" customHeight="1" thickBot="1" x14ac:dyDescent="0.3">
      <c r="A9" s="338" t="s">
        <v>37</v>
      </c>
      <c r="B9" s="19" t="s">
        <v>38</v>
      </c>
      <c r="C9" s="19">
        <v>10</v>
      </c>
      <c r="D9" s="341" t="s">
        <v>39</v>
      </c>
      <c r="E9" s="369" t="s">
        <v>40</v>
      </c>
      <c r="F9" s="20">
        <f>+F36</f>
        <v>60516773.300000191</v>
      </c>
      <c r="G9" s="20">
        <f>+G36</f>
        <v>0</v>
      </c>
      <c r="H9" s="20">
        <f>+H36</f>
        <v>60516773.300000191</v>
      </c>
      <c r="I9" s="167">
        <f t="shared" ref="I9:I72" si="0">+H9/$H$222</f>
        <v>1.4405322516695567E-5</v>
      </c>
      <c r="J9" s="20">
        <f>+J36</f>
        <v>60516773.300000191</v>
      </c>
      <c r="K9" s="20">
        <f>+K36</f>
        <v>0</v>
      </c>
      <c r="L9" s="20">
        <f>+L36</f>
        <v>60516773.300000191</v>
      </c>
      <c r="M9" s="166">
        <f t="shared" ref="M9:M72" si="1">+J9/H9</f>
        <v>1</v>
      </c>
      <c r="N9" s="166">
        <f t="shared" ref="N9:N72" si="2">+K9/H9</f>
        <v>0</v>
      </c>
      <c r="O9" s="165">
        <f>+K9/J9</f>
        <v>0</v>
      </c>
    </row>
    <row r="10" spans="1:15" s="2" customFormat="1" ht="28.5" customHeight="1" thickBot="1" x14ac:dyDescent="0.3">
      <c r="A10" s="339"/>
      <c r="B10" s="19" t="s">
        <v>41</v>
      </c>
      <c r="C10" s="19">
        <v>20</v>
      </c>
      <c r="D10" s="342"/>
      <c r="E10" s="370"/>
      <c r="F10" s="20">
        <f>+F11</f>
        <v>1273145554.3699999</v>
      </c>
      <c r="G10" s="20">
        <f>+G11</f>
        <v>0</v>
      </c>
      <c r="H10" s="20">
        <f>+H11</f>
        <v>1273145554.3699999</v>
      </c>
      <c r="I10" s="166">
        <f t="shared" si="0"/>
        <v>3.0305767015170591E-4</v>
      </c>
      <c r="J10" s="20">
        <f>+J11</f>
        <v>523334</v>
      </c>
      <c r="K10" s="20">
        <f>+K11</f>
        <v>0</v>
      </c>
      <c r="L10" s="20">
        <f>+L11</f>
        <v>523334</v>
      </c>
      <c r="M10" s="166">
        <f t="shared" si="1"/>
        <v>4.1105590653298498E-4</v>
      </c>
      <c r="N10" s="166">
        <f t="shared" si="2"/>
        <v>0</v>
      </c>
      <c r="O10" s="165">
        <f>+K10/J10</f>
        <v>0</v>
      </c>
    </row>
    <row r="11" spans="1:15" s="50" customFormat="1" ht="42" customHeight="1" x14ac:dyDescent="0.25">
      <c r="A11" s="121" t="s">
        <v>100</v>
      </c>
      <c r="B11" s="174" t="s">
        <v>41</v>
      </c>
      <c r="C11" s="174">
        <v>20</v>
      </c>
      <c r="D11" s="174" t="s">
        <v>39</v>
      </c>
      <c r="E11" s="125" t="s">
        <v>101</v>
      </c>
      <c r="F11" s="123">
        <f>+F12+F18</f>
        <v>1273145554.3699999</v>
      </c>
      <c r="G11" s="123">
        <f>+G12+G18</f>
        <v>0</v>
      </c>
      <c r="H11" s="123">
        <f>+H12+H18</f>
        <v>1273145554.3699999</v>
      </c>
      <c r="I11" s="173">
        <f t="shared" si="0"/>
        <v>3.0305767015170591E-4</v>
      </c>
      <c r="J11" s="123">
        <f>+J12+J18</f>
        <v>523334</v>
      </c>
      <c r="K11" s="123">
        <f>+K12+K18</f>
        <v>0</v>
      </c>
      <c r="L11" s="123">
        <f>+L12+L18</f>
        <v>523334</v>
      </c>
      <c r="M11" s="173">
        <f t="shared" si="1"/>
        <v>4.1105590653298498E-4</v>
      </c>
      <c r="N11" s="173">
        <f t="shared" si="2"/>
        <v>0</v>
      </c>
      <c r="O11" s="172">
        <f>+K11/J11</f>
        <v>0</v>
      </c>
    </row>
    <row r="12" spans="1:15" ht="42" customHeight="1" x14ac:dyDescent="0.25">
      <c r="A12" s="29" t="s">
        <v>522</v>
      </c>
      <c r="B12" s="30" t="s">
        <v>41</v>
      </c>
      <c r="C12" s="30">
        <v>20</v>
      </c>
      <c r="D12" s="30" t="s">
        <v>39</v>
      </c>
      <c r="E12" s="31" t="s">
        <v>521</v>
      </c>
      <c r="F12" s="54">
        <f>+F13</f>
        <v>1249303136.3699999</v>
      </c>
      <c r="G12" s="54">
        <f>+G13</f>
        <v>0</v>
      </c>
      <c r="H12" s="54">
        <f>+H13</f>
        <v>1249303136.3699999</v>
      </c>
      <c r="I12" s="155">
        <f t="shared" si="0"/>
        <v>2.9738225650786796E-4</v>
      </c>
      <c r="J12" s="54">
        <f>+J13</f>
        <v>0</v>
      </c>
      <c r="K12" s="54">
        <f>+K13</f>
        <v>0</v>
      </c>
      <c r="L12" s="54">
        <f>+L13</f>
        <v>0</v>
      </c>
      <c r="M12" s="155">
        <f t="shared" si="1"/>
        <v>0</v>
      </c>
      <c r="N12" s="155">
        <f t="shared" si="2"/>
        <v>0</v>
      </c>
      <c r="O12" s="154" t="s">
        <v>545</v>
      </c>
    </row>
    <row r="13" spans="1:15" ht="42" customHeight="1" x14ac:dyDescent="0.25">
      <c r="A13" s="29" t="s">
        <v>520</v>
      </c>
      <c r="B13" s="30" t="s">
        <v>41</v>
      </c>
      <c r="C13" s="30">
        <v>20</v>
      </c>
      <c r="D13" s="30" t="s">
        <v>39</v>
      </c>
      <c r="E13" s="31" t="s">
        <v>519</v>
      </c>
      <c r="F13" s="25">
        <f>+F14+F16</f>
        <v>1249303136.3699999</v>
      </c>
      <c r="G13" s="25">
        <f>+G14+G16</f>
        <v>0</v>
      </c>
      <c r="H13" s="25">
        <f>+H14+H16</f>
        <v>1249303136.3699999</v>
      </c>
      <c r="I13" s="155">
        <f t="shared" si="0"/>
        <v>2.9738225650786796E-4</v>
      </c>
      <c r="J13" s="25">
        <f>+J14+J16</f>
        <v>0</v>
      </c>
      <c r="K13" s="25">
        <f>+K14+K16</f>
        <v>0</v>
      </c>
      <c r="L13" s="25">
        <f>+L14+L16</f>
        <v>0</v>
      </c>
      <c r="M13" s="155">
        <f t="shared" si="1"/>
        <v>0</v>
      </c>
      <c r="N13" s="155">
        <f t="shared" si="2"/>
        <v>0</v>
      </c>
      <c r="O13" s="154" t="s">
        <v>545</v>
      </c>
    </row>
    <row r="14" spans="1:15" ht="42" customHeight="1" x14ac:dyDescent="0.25">
      <c r="A14" s="29" t="s">
        <v>518</v>
      </c>
      <c r="B14" s="30" t="s">
        <v>41</v>
      </c>
      <c r="C14" s="30">
        <v>20</v>
      </c>
      <c r="D14" s="30" t="s">
        <v>39</v>
      </c>
      <c r="E14" s="31" t="s">
        <v>517</v>
      </c>
      <c r="F14" s="25">
        <f>+F15</f>
        <v>4168533</v>
      </c>
      <c r="G14" s="25">
        <f>+G15</f>
        <v>0</v>
      </c>
      <c r="H14" s="25">
        <f>+H15</f>
        <v>4168533</v>
      </c>
      <c r="I14" s="162">
        <f t="shared" si="0"/>
        <v>9.922713821638659E-7</v>
      </c>
      <c r="J14" s="25">
        <f>+J15</f>
        <v>0</v>
      </c>
      <c r="K14" s="25">
        <f>+K15</f>
        <v>0</v>
      </c>
      <c r="L14" s="25">
        <f>+L15</f>
        <v>0</v>
      </c>
      <c r="M14" s="155">
        <f t="shared" si="1"/>
        <v>0</v>
      </c>
      <c r="N14" s="155">
        <f t="shared" si="2"/>
        <v>0</v>
      </c>
      <c r="O14" s="154" t="s">
        <v>545</v>
      </c>
    </row>
    <row r="15" spans="1:15" ht="42" customHeight="1" x14ac:dyDescent="0.25">
      <c r="A15" s="36" t="s">
        <v>516</v>
      </c>
      <c r="B15" s="37" t="s">
        <v>41</v>
      </c>
      <c r="C15" s="37">
        <v>20</v>
      </c>
      <c r="D15" s="37" t="s">
        <v>39</v>
      </c>
      <c r="E15" s="38" t="s">
        <v>515</v>
      </c>
      <c r="F15" s="39">
        <v>4168533</v>
      </c>
      <c r="G15" s="39">
        <v>0</v>
      </c>
      <c r="H15" s="159">
        <f>+F15-G15</f>
        <v>4168533</v>
      </c>
      <c r="I15" s="161">
        <f t="shared" si="0"/>
        <v>9.922713821638659E-7</v>
      </c>
      <c r="J15" s="39">
        <v>0</v>
      </c>
      <c r="K15" s="39">
        <v>0</v>
      </c>
      <c r="L15" s="159">
        <f>+J15-K15</f>
        <v>0</v>
      </c>
      <c r="M15" s="158">
        <f t="shared" si="1"/>
        <v>0</v>
      </c>
      <c r="N15" s="158">
        <f t="shared" si="2"/>
        <v>0</v>
      </c>
      <c r="O15" s="157" t="s">
        <v>545</v>
      </c>
    </row>
    <row r="16" spans="1:15" ht="42" customHeight="1" x14ac:dyDescent="0.25">
      <c r="A16" s="29" t="s">
        <v>514</v>
      </c>
      <c r="B16" s="30" t="s">
        <v>41</v>
      </c>
      <c r="C16" s="30">
        <v>20</v>
      </c>
      <c r="D16" s="30" t="s">
        <v>39</v>
      </c>
      <c r="E16" s="31" t="s">
        <v>513</v>
      </c>
      <c r="F16" s="25">
        <f>+F17</f>
        <v>1245134603.3699999</v>
      </c>
      <c r="G16" s="25">
        <f>+G17</f>
        <v>0</v>
      </c>
      <c r="H16" s="25">
        <f>+H17</f>
        <v>1245134603.3699999</v>
      </c>
      <c r="I16" s="155">
        <f t="shared" si="0"/>
        <v>2.9638998512570409E-4</v>
      </c>
      <c r="J16" s="25">
        <f>+J17</f>
        <v>0</v>
      </c>
      <c r="K16" s="25">
        <f>+K17</f>
        <v>0</v>
      </c>
      <c r="L16" s="25">
        <f>+L17</f>
        <v>0</v>
      </c>
      <c r="M16" s="155">
        <f t="shared" si="1"/>
        <v>0</v>
      </c>
      <c r="N16" s="155">
        <f t="shared" si="2"/>
        <v>0</v>
      </c>
      <c r="O16" s="154" t="s">
        <v>545</v>
      </c>
    </row>
    <row r="17" spans="1:15" ht="42" customHeight="1" x14ac:dyDescent="0.25">
      <c r="A17" s="36" t="s">
        <v>512</v>
      </c>
      <c r="B17" s="37" t="s">
        <v>41</v>
      </c>
      <c r="C17" s="37">
        <v>20</v>
      </c>
      <c r="D17" s="37" t="s">
        <v>39</v>
      </c>
      <c r="E17" s="38" t="s">
        <v>511</v>
      </c>
      <c r="F17" s="39">
        <v>1245134603.3699999</v>
      </c>
      <c r="G17" s="39">
        <v>0</v>
      </c>
      <c r="H17" s="159">
        <f>+F17-G17</f>
        <v>1245134603.3699999</v>
      </c>
      <c r="I17" s="158">
        <f t="shared" si="0"/>
        <v>2.9638998512570409E-4</v>
      </c>
      <c r="J17" s="39">
        <v>0</v>
      </c>
      <c r="K17" s="39">
        <v>0</v>
      </c>
      <c r="L17" s="159">
        <f>+J17-K17</f>
        <v>0</v>
      </c>
      <c r="M17" s="158">
        <f t="shared" si="1"/>
        <v>0</v>
      </c>
      <c r="N17" s="158">
        <f t="shared" si="2"/>
        <v>0</v>
      </c>
      <c r="O17" s="157" t="s">
        <v>545</v>
      </c>
    </row>
    <row r="18" spans="1:15" ht="42" customHeight="1" x14ac:dyDescent="0.25">
      <c r="A18" s="29" t="s">
        <v>102</v>
      </c>
      <c r="B18" s="30" t="s">
        <v>41</v>
      </c>
      <c r="C18" s="30">
        <v>20</v>
      </c>
      <c r="D18" s="30" t="s">
        <v>39</v>
      </c>
      <c r="E18" s="31" t="s">
        <v>103</v>
      </c>
      <c r="F18" s="54">
        <f>+F19+F27</f>
        <v>23842418</v>
      </c>
      <c r="G18" s="54">
        <f>+G19+G27</f>
        <v>0</v>
      </c>
      <c r="H18" s="54">
        <f>+H19+H27</f>
        <v>23842418</v>
      </c>
      <c r="I18" s="156">
        <f t="shared" si="0"/>
        <v>5.6754136438379243E-6</v>
      </c>
      <c r="J18" s="54">
        <f>+J19+J27</f>
        <v>523334</v>
      </c>
      <c r="K18" s="54">
        <f>+K19+K27</f>
        <v>0</v>
      </c>
      <c r="L18" s="54">
        <f>+L19+L27</f>
        <v>523334</v>
      </c>
      <c r="M18" s="155">
        <f t="shared" si="1"/>
        <v>2.1949703255768772E-2</v>
      </c>
      <c r="N18" s="155">
        <f t="shared" si="2"/>
        <v>0</v>
      </c>
      <c r="O18" s="154">
        <f>+K18/J18</f>
        <v>0</v>
      </c>
    </row>
    <row r="19" spans="1:15" ht="42" customHeight="1" x14ac:dyDescent="0.25">
      <c r="A19" s="29" t="s">
        <v>104</v>
      </c>
      <c r="B19" s="30" t="s">
        <v>41</v>
      </c>
      <c r="C19" s="30">
        <v>20</v>
      </c>
      <c r="D19" s="30" t="s">
        <v>39</v>
      </c>
      <c r="E19" s="31" t="s">
        <v>105</v>
      </c>
      <c r="F19" s="25">
        <f>+F20+F24</f>
        <v>15391003.000000002</v>
      </c>
      <c r="G19" s="25">
        <f>+G20+G24</f>
        <v>0</v>
      </c>
      <c r="H19" s="25">
        <f>+H20+H24</f>
        <v>15391003.000000002</v>
      </c>
      <c r="I19" s="162">
        <f t="shared" si="0"/>
        <v>3.6636514139862174E-6</v>
      </c>
      <c r="J19" s="25">
        <f>+J20+J24</f>
        <v>0</v>
      </c>
      <c r="K19" s="25">
        <f>+K20+K24</f>
        <v>0</v>
      </c>
      <c r="L19" s="25">
        <f>+L20+L24</f>
        <v>0</v>
      </c>
      <c r="M19" s="155">
        <f t="shared" si="1"/>
        <v>0</v>
      </c>
      <c r="N19" s="155">
        <f t="shared" si="2"/>
        <v>0</v>
      </c>
      <c r="O19" s="154" t="s">
        <v>545</v>
      </c>
    </row>
    <row r="20" spans="1:15" ht="67.5" customHeight="1" x14ac:dyDescent="0.25">
      <c r="A20" s="61" t="s">
        <v>114</v>
      </c>
      <c r="B20" s="30" t="s">
        <v>41</v>
      </c>
      <c r="C20" s="30">
        <v>20</v>
      </c>
      <c r="D20" s="30" t="s">
        <v>39</v>
      </c>
      <c r="E20" s="31" t="s">
        <v>115</v>
      </c>
      <c r="F20" s="25">
        <f>SUM(F21:F23)</f>
        <v>13065562.000000002</v>
      </c>
      <c r="G20" s="25">
        <f>SUM(G21:G23)</f>
        <v>0</v>
      </c>
      <c r="H20" s="25">
        <f>SUM(H21:H23)</f>
        <v>13065562.000000002</v>
      </c>
      <c r="I20" s="162">
        <f t="shared" si="0"/>
        <v>3.1101069043924292E-6</v>
      </c>
      <c r="J20" s="25">
        <f>SUM(J21:J23)</f>
        <v>0</v>
      </c>
      <c r="K20" s="25">
        <f>SUM(K21:K23)</f>
        <v>0</v>
      </c>
      <c r="L20" s="25">
        <f>SUM(L21:L23)</f>
        <v>0</v>
      </c>
      <c r="M20" s="155">
        <f t="shared" si="1"/>
        <v>0</v>
      </c>
      <c r="N20" s="155">
        <f t="shared" si="2"/>
        <v>0</v>
      </c>
      <c r="O20" s="154" t="s">
        <v>545</v>
      </c>
    </row>
    <row r="21" spans="1:15" ht="70.5" customHeight="1" x14ac:dyDescent="0.25">
      <c r="A21" s="62" t="s">
        <v>116</v>
      </c>
      <c r="B21" s="37" t="s">
        <v>41</v>
      </c>
      <c r="C21" s="37">
        <v>20</v>
      </c>
      <c r="D21" s="37" t="s">
        <v>39</v>
      </c>
      <c r="E21" s="38" t="s">
        <v>117</v>
      </c>
      <c r="F21" s="39">
        <v>4857657.0000000019</v>
      </c>
      <c r="G21" s="39">
        <v>0</v>
      </c>
      <c r="H21" s="159">
        <f>+F21-G21</f>
        <v>4857657.0000000019</v>
      </c>
      <c r="I21" s="161">
        <f t="shared" si="0"/>
        <v>1.1563094319915375E-6</v>
      </c>
      <c r="J21" s="39">
        <v>0</v>
      </c>
      <c r="K21" s="39">
        <v>0</v>
      </c>
      <c r="L21" s="159">
        <f>+J21-K21</f>
        <v>0</v>
      </c>
      <c r="M21" s="158">
        <f t="shared" si="1"/>
        <v>0</v>
      </c>
      <c r="N21" s="158">
        <f t="shared" si="2"/>
        <v>0</v>
      </c>
      <c r="O21" s="157" t="s">
        <v>545</v>
      </c>
    </row>
    <row r="22" spans="1:15" ht="42" customHeight="1" x14ac:dyDescent="0.25">
      <c r="A22" s="62" t="s">
        <v>122</v>
      </c>
      <c r="B22" s="37" t="s">
        <v>41</v>
      </c>
      <c r="C22" s="37">
        <v>20</v>
      </c>
      <c r="D22" s="37" t="s">
        <v>39</v>
      </c>
      <c r="E22" s="38" t="s">
        <v>123</v>
      </c>
      <c r="F22" s="39">
        <v>4222170</v>
      </c>
      <c r="G22" s="39">
        <v>0</v>
      </c>
      <c r="H22" s="159">
        <f>+F22-G22</f>
        <v>4222170</v>
      </c>
      <c r="I22" s="161">
        <f t="shared" si="0"/>
        <v>1.0050390536984617E-6</v>
      </c>
      <c r="J22" s="39">
        <v>0</v>
      </c>
      <c r="K22" s="39">
        <v>0</v>
      </c>
      <c r="L22" s="159">
        <f>+J22-K22</f>
        <v>0</v>
      </c>
      <c r="M22" s="158">
        <f t="shared" si="1"/>
        <v>0</v>
      </c>
      <c r="N22" s="158">
        <f t="shared" si="2"/>
        <v>0</v>
      </c>
      <c r="O22" s="157" t="s">
        <v>545</v>
      </c>
    </row>
    <row r="23" spans="1:15" ht="42" customHeight="1" x14ac:dyDescent="0.25">
      <c r="A23" s="62" t="s">
        <v>126</v>
      </c>
      <c r="B23" s="37" t="s">
        <v>41</v>
      </c>
      <c r="C23" s="37">
        <v>20</v>
      </c>
      <c r="D23" s="37" t="s">
        <v>39</v>
      </c>
      <c r="E23" s="38" t="s">
        <v>127</v>
      </c>
      <c r="F23" s="39">
        <v>3985735</v>
      </c>
      <c r="G23" s="39">
        <v>0</v>
      </c>
      <c r="H23" s="159">
        <f>+F23-G23</f>
        <v>3985735</v>
      </c>
      <c r="I23" s="161">
        <f t="shared" si="0"/>
        <v>9.4875841870242988E-7</v>
      </c>
      <c r="J23" s="39">
        <v>0</v>
      </c>
      <c r="K23" s="39">
        <v>0</v>
      </c>
      <c r="L23" s="159">
        <f>+J23-K23</f>
        <v>0</v>
      </c>
      <c r="M23" s="158">
        <f t="shared" si="1"/>
        <v>0</v>
      </c>
      <c r="N23" s="158">
        <f t="shared" si="2"/>
        <v>0</v>
      </c>
      <c r="O23" s="157" t="s">
        <v>545</v>
      </c>
    </row>
    <row r="24" spans="1:15" ht="42" customHeight="1" x14ac:dyDescent="0.25">
      <c r="A24" s="29" t="s">
        <v>128</v>
      </c>
      <c r="B24" s="30" t="s">
        <v>41</v>
      </c>
      <c r="C24" s="30">
        <v>20</v>
      </c>
      <c r="D24" s="30" t="s">
        <v>39</v>
      </c>
      <c r="E24" s="31" t="s">
        <v>129</v>
      </c>
      <c r="F24" s="25">
        <f>SUM(F25:F26)</f>
        <v>2325441</v>
      </c>
      <c r="G24" s="25">
        <f>SUM(G25:G26)</f>
        <v>0</v>
      </c>
      <c r="H24" s="25">
        <f>SUM(H25:H26)</f>
        <v>2325441</v>
      </c>
      <c r="I24" s="162">
        <f t="shared" si="0"/>
        <v>5.5354450959378817E-7</v>
      </c>
      <c r="J24" s="25">
        <f>SUM(J25:J26)</f>
        <v>0</v>
      </c>
      <c r="K24" s="25">
        <f>SUM(K25:K26)</f>
        <v>0</v>
      </c>
      <c r="L24" s="25">
        <f>SUM(L25:L26)</f>
        <v>0</v>
      </c>
      <c r="M24" s="155">
        <f t="shared" si="1"/>
        <v>0</v>
      </c>
      <c r="N24" s="155">
        <f t="shared" si="2"/>
        <v>0</v>
      </c>
      <c r="O24" s="154" t="s">
        <v>545</v>
      </c>
    </row>
    <row r="25" spans="1:15" ht="54.75" customHeight="1" x14ac:dyDescent="0.25">
      <c r="A25" s="36" t="s">
        <v>130</v>
      </c>
      <c r="B25" s="37" t="s">
        <v>41</v>
      </c>
      <c r="C25" s="37">
        <v>20</v>
      </c>
      <c r="D25" s="37" t="s">
        <v>39</v>
      </c>
      <c r="E25" s="38" t="s">
        <v>131</v>
      </c>
      <c r="F25" s="39">
        <v>252881</v>
      </c>
      <c r="G25" s="39">
        <v>0</v>
      </c>
      <c r="H25" s="159">
        <f>+F25-G25</f>
        <v>252881</v>
      </c>
      <c r="I25" s="170">
        <f t="shared" si="0"/>
        <v>6.0195416323435737E-8</v>
      </c>
      <c r="J25" s="39">
        <v>0</v>
      </c>
      <c r="K25" s="39">
        <v>0</v>
      </c>
      <c r="L25" s="159">
        <f>+J25-K25</f>
        <v>0</v>
      </c>
      <c r="M25" s="158">
        <f t="shared" si="1"/>
        <v>0</v>
      </c>
      <c r="N25" s="158">
        <f t="shared" si="2"/>
        <v>0</v>
      </c>
      <c r="O25" s="157" t="s">
        <v>545</v>
      </c>
    </row>
    <row r="26" spans="1:15" ht="42" customHeight="1" x14ac:dyDescent="0.25">
      <c r="A26" s="36" t="s">
        <v>134</v>
      </c>
      <c r="B26" s="37" t="s">
        <v>41</v>
      </c>
      <c r="C26" s="37">
        <v>20</v>
      </c>
      <c r="D26" s="37" t="s">
        <v>39</v>
      </c>
      <c r="E26" s="38" t="s">
        <v>135</v>
      </c>
      <c r="F26" s="39">
        <v>2072560</v>
      </c>
      <c r="G26" s="39">
        <v>0</v>
      </c>
      <c r="H26" s="159">
        <f>+F26-G26</f>
        <v>2072560</v>
      </c>
      <c r="I26" s="170">
        <f t="shared" si="0"/>
        <v>4.9334909327035238E-7</v>
      </c>
      <c r="J26" s="39">
        <v>0</v>
      </c>
      <c r="K26" s="39">
        <v>0</v>
      </c>
      <c r="L26" s="159">
        <f>+J26-K26</f>
        <v>0</v>
      </c>
      <c r="M26" s="158">
        <f t="shared" si="1"/>
        <v>0</v>
      </c>
      <c r="N26" s="158">
        <f t="shared" si="2"/>
        <v>0</v>
      </c>
      <c r="O26" s="157" t="s">
        <v>545</v>
      </c>
    </row>
    <row r="27" spans="1:15" ht="42" customHeight="1" x14ac:dyDescent="0.25">
      <c r="A27" s="29" t="s">
        <v>138</v>
      </c>
      <c r="B27" s="30" t="s">
        <v>41</v>
      </c>
      <c r="C27" s="30">
        <v>20</v>
      </c>
      <c r="D27" s="30" t="s">
        <v>39</v>
      </c>
      <c r="E27" s="31" t="s">
        <v>139</v>
      </c>
      <c r="F27" s="25">
        <f>+F28+F31+F34</f>
        <v>8451415</v>
      </c>
      <c r="G27" s="25">
        <f>+G28+G31+G34</f>
        <v>0</v>
      </c>
      <c r="H27" s="25">
        <f>+H28+H31+H34</f>
        <v>8451415</v>
      </c>
      <c r="I27" s="162">
        <f t="shared" si="0"/>
        <v>2.0117622298517078E-6</v>
      </c>
      <c r="J27" s="25">
        <f>+J28+J31+J34</f>
        <v>523334</v>
      </c>
      <c r="K27" s="25">
        <f>+K28+K31+K34</f>
        <v>0</v>
      </c>
      <c r="L27" s="25">
        <f>+L28+L31+L34</f>
        <v>523334</v>
      </c>
      <c r="M27" s="155">
        <f t="shared" si="1"/>
        <v>6.1922648455909453E-2</v>
      </c>
      <c r="N27" s="155">
        <f t="shared" si="2"/>
        <v>0</v>
      </c>
      <c r="O27" s="154">
        <f>+K27/J27</f>
        <v>0</v>
      </c>
    </row>
    <row r="28" spans="1:15" ht="90" customHeight="1" x14ac:dyDescent="0.25">
      <c r="A28" s="29" t="s">
        <v>144</v>
      </c>
      <c r="B28" s="30" t="s">
        <v>41</v>
      </c>
      <c r="C28" s="30">
        <v>20</v>
      </c>
      <c r="D28" s="30" t="s">
        <v>39</v>
      </c>
      <c r="E28" s="31" t="s">
        <v>145</v>
      </c>
      <c r="F28" s="25">
        <f>SUM(F29:F30)</f>
        <v>622816.00000000023</v>
      </c>
      <c r="G28" s="25">
        <f>SUM(G29:G30)</f>
        <v>0</v>
      </c>
      <c r="H28" s="25">
        <f>SUM(H29:H30)</f>
        <v>622816.00000000023</v>
      </c>
      <c r="I28" s="162">
        <f t="shared" si="0"/>
        <v>1.482541923390724E-7</v>
      </c>
      <c r="J28" s="25">
        <f>SUM(J29:J30)</f>
        <v>0</v>
      </c>
      <c r="K28" s="25">
        <f>SUM(K29:K30)</f>
        <v>0</v>
      </c>
      <c r="L28" s="25">
        <f>SUM(L29:L30)</f>
        <v>0</v>
      </c>
      <c r="M28" s="155">
        <f t="shared" si="1"/>
        <v>0</v>
      </c>
      <c r="N28" s="155">
        <f t="shared" si="2"/>
        <v>0</v>
      </c>
      <c r="O28" s="154" t="s">
        <v>545</v>
      </c>
    </row>
    <row r="29" spans="1:15" ht="42" customHeight="1" x14ac:dyDescent="0.25">
      <c r="A29" s="36" t="s">
        <v>148</v>
      </c>
      <c r="B29" s="37" t="s">
        <v>41</v>
      </c>
      <c r="C29" s="37">
        <v>20</v>
      </c>
      <c r="D29" s="37" t="s">
        <v>39</v>
      </c>
      <c r="E29" s="38" t="s">
        <v>149</v>
      </c>
      <c r="F29" s="39">
        <v>586750.00000000023</v>
      </c>
      <c r="G29" s="39">
        <v>0</v>
      </c>
      <c r="H29" s="159">
        <f>+F29-G29</f>
        <v>586750.00000000023</v>
      </c>
      <c r="I29" s="170">
        <f t="shared" si="0"/>
        <v>1.3966909545507941E-7</v>
      </c>
      <c r="J29" s="39">
        <v>0</v>
      </c>
      <c r="K29" s="39">
        <v>0</v>
      </c>
      <c r="L29" s="159">
        <f>+J29-K29</f>
        <v>0</v>
      </c>
      <c r="M29" s="158">
        <f t="shared" si="1"/>
        <v>0</v>
      </c>
      <c r="N29" s="158">
        <f t="shared" si="2"/>
        <v>0</v>
      </c>
      <c r="O29" s="157" t="s">
        <v>545</v>
      </c>
    </row>
    <row r="30" spans="1:15" ht="42" customHeight="1" x14ac:dyDescent="0.25">
      <c r="A30" s="36" t="s">
        <v>150</v>
      </c>
      <c r="B30" s="37" t="s">
        <v>41</v>
      </c>
      <c r="C30" s="37">
        <v>20</v>
      </c>
      <c r="D30" s="37" t="s">
        <v>39</v>
      </c>
      <c r="E30" s="38" t="s">
        <v>151</v>
      </c>
      <c r="F30" s="39">
        <v>36066</v>
      </c>
      <c r="G30" s="39">
        <v>0</v>
      </c>
      <c r="H30" s="159">
        <f>+F30-G30</f>
        <v>36066</v>
      </c>
      <c r="I30" s="170">
        <f t="shared" si="0"/>
        <v>8.5850968839929979E-9</v>
      </c>
      <c r="J30" s="39">
        <v>0</v>
      </c>
      <c r="K30" s="39">
        <v>0</v>
      </c>
      <c r="L30" s="159">
        <f>+J30-K30</f>
        <v>0</v>
      </c>
      <c r="M30" s="158">
        <f t="shared" si="1"/>
        <v>0</v>
      </c>
      <c r="N30" s="158">
        <f t="shared" si="2"/>
        <v>0</v>
      </c>
      <c r="O30" s="157" t="s">
        <v>545</v>
      </c>
    </row>
    <row r="31" spans="1:15" ht="56.25" customHeight="1" x14ac:dyDescent="0.25">
      <c r="A31" s="29" t="s">
        <v>164</v>
      </c>
      <c r="B31" s="30" t="s">
        <v>41</v>
      </c>
      <c r="C31" s="30">
        <v>20</v>
      </c>
      <c r="D31" s="30" t="s">
        <v>39</v>
      </c>
      <c r="E31" s="31" t="s">
        <v>165</v>
      </c>
      <c r="F31" s="25">
        <f>SUM(F32:F33)</f>
        <v>1528599</v>
      </c>
      <c r="G31" s="25">
        <f>SUM(G32:G33)</f>
        <v>0</v>
      </c>
      <c r="H31" s="25">
        <f>SUM(H32:H33)</f>
        <v>1528599</v>
      </c>
      <c r="I31" s="171">
        <f t="shared" si="0"/>
        <v>3.6386542759870276E-7</v>
      </c>
      <c r="J31" s="25">
        <f>SUM(J32:J33)</f>
        <v>523334</v>
      </c>
      <c r="K31" s="25">
        <f>SUM(K32:K33)</f>
        <v>0</v>
      </c>
      <c r="L31" s="25">
        <f>SUM(L32:L33)</f>
        <v>523334</v>
      </c>
      <c r="M31" s="155">
        <f t="shared" si="1"/>
        <v>0.34236186207108599</v>
      </c>
      <c r="N31" s="155">
        <f t="shared" si="2"/>
        <v>0</v>
      </c>
      <c r="O31" s="154">
        <f>+K31/J31</f>
        <v>0</v>
      </c>
    </row>
    <row r="32" spans="1:15" ht="72.75" customHeight="1" x14ac:dyDescent="0.25">
      <c r="A32" s="36" t="s">
        <v>168</v>
      </c>
      <c r="B32" s="37" t="s">
        <v>41</v>
      </c>
      <c r="C32" s="37">
        <v>20</v>
      </c>
      <c r="D32" s="37" t="s">
        <v>39</v>
      </c>
      <c r="E32" s="38" t="s">
        <v>169</v>
      </c>
      <c r="F32" s="39">
        <v>426667</v>
      </c>
      <c r="G32" s="39">
        <v>0</v>
      </c>
      <c r="H32" s="159">
        <f>+F32-G32</f>
        <v>426667</v>
      </c>
      <c r="I32" s="170">
        <f t="shared" si="0"/>
        <v>1.0156317673716633E-7</v>
      </c>
      <c r="J32" s="39">
        <v>426667</v>
      </c>
      <c r="K32" s="39">
        <v>0</v>
      </c>
      <c r="L32" s="159">
        <f>+J32-K32</f>
        <v>426667</v>
      </c>
      <c r="M32" s="158">
        <f t="shared" si="1"/>
        <v>1</v>
      </c>
      <c r="N32" s="158">
        <f t="shared" si="2"/>
        <v>0</v>
      </c>
      <c r="O32" s="157">
        <f>+K32/J32</f>
        <v>0</v>
      </c>
    </row>
    <row r="33" spans="1:15" ht="42" customHeight="1" x14ac:dyDescent="0.25">
      <c r="A33" s="36" t="s">
        <v>172</v>
      </c>
      <c r="B33" s="37" t="s">
        <v>41</v>
      </c>
      <c r="C33" s="37">
        <v>20</v>
      </c>
      <c r="D33" s="37" t="s">
        <v>39</v>
      </c>
      <c r="E33" s="38" t="s">
        <v>173</v>
      </c>
      <c r="F33" s="39">
        <v>1101932</v>
      </c>
      <c r="G33" s="39">
        <v>0</v>
      </c>
      <c r="H33" s="159">
        <f>+F33-G33</f>
        <v>1101932</v>
      </c>
      <c r="I33" s="170">
        <f t="shared" si="0"/>
        <v>2.6230225086153645E-7</v>
      </c>
      <c r="J33" s="39">
        <v>96667</v>
      </c>
      <c r="K33" s="39">
        <v>0</v>
      </c>
      <c r="L33" s="159">
        <f>+J33-K33</f>
        <v>96667</v>
      </c>
      <c r="M33" s="158">
        <f t="shared" si="1"/>
        <v>8.7725013884704314E-2</v>
      </c>
      <c r="N33" s="158">
        <f t="shared" si="2"/>
        <v>0</v>
      </c>
      <c r="O33" s="157">
        <f>+K33/J33</f>
        <v>0</v>
      </c>
    </row>
    <row r="34" spans="1:15" ht="42" customHeight="1" x14ac:dyDescent="0.25">
      <c r="A34" s="29" t="s">
        <v>178</v>
      </c>
      <c r="B34" s="30" t="s">
        <v>41</v>
      </c>
      <c r="C34" s="30">
        <v>20</v>
      </c>
      <c r="D34" s="30" t="s">
        <v>39</v>
      </c>
      <c r="E34" s="31" t="s">
        <v>179</v>
      </c>
      <c r="F34" s="25">
        <f>SUM(F35:F35)</f>
        <v>6300000</v>
      </c>
      <c r="G34" s="25">
        <f>SUM(G35:G35)</f>
        <v>0</v>
      </c>
      <c r="H34" s="25">
        <f>SUM(H35:H35)</f>
        <v>6300000</v>
      </c>
      <c r="I34" s="162">
        <f t="shared" si="0"/>
        <v>1.4996426099139326E-6</v>
      </c>
      <c r="J34" s="25">
        <f>SUM(J35:J35)</f>
        <v>0</v>
      </c>
      <c r="K34" s="25">
        <f>SUM(K35:K35)</f>
        <v>0</v>
      </c>
      <c r="L34" s="25">
        <f>SUM(L35:L35)</f>
        <v>0</v>
      </c>
      <c r="M34" s="155">
        <f t="shared" si="1"/>
        <v>0</v>
      </c>
      <c r="N34" s="155">
        <f t="shared" si="2"/>
        <v>0</v>
      </c>
      <c r="O34" s="154" t="s">
        <v>545</v>
      </c>
    </row>
    <row r="35" spans="1:15" ht="42" customHeight="1" x14ac:dyDescent="0.25">
      <c r="A35" s="36" t="s">
        <v>180</v>
      </c>
      <c r="B35" s="37" t="s">
        <v>41</v>
      </c>
      <c r="C35" s="37">
        <v>20</v>
      </c>
      <c r="D35" s="37" t="s">
        <v>39</v>
      </c>
      <c r="E35" s="38" t="s">
        <v>181</v>
      </c>
      <c r="F35" s="39">
        <v>6300000</v>
      </c>
      <c r="G35" s="39">
        <v>0</v>
      </c>
      <c r="H35" s="159">
        <f>+F35-G35</f>
        <v>6300000</v>
      </c>
      <c r="I35" s="161">
        <f t="shared" si="0"/>
        <v>1.4996426099139326E-6</v>
      </c>
      <c r="J35" s="39">
        <v>0</v>
      </c>
      <c r="K35" s="39">
        <v>0</v>
      </c>
      <c r="L35" s="159">
        <f>+J35-K35</f>
        <v>0</v>
      </c>
      <c r="M35" s="158">
        <f t="shared" si="1"/>
        <v>0</v>
      </c>
      <c r="N35" s="158">
        <f t="shared" si="2"/>
        <v>0</v>
      </c>
      <c r="O35" s="157" t="s">
        <v>545</v>
      </c>
    </row>
    <row r="36" spans="1:15" s="50" customFormat="1" ht="42" customHeight="1" x14ac:dyDescent="0.25">
      <c r="A36" s="51" t="s">
        <v>192</v>
      </c>
      <c r="B36" s="52" t="s">
        <v>38</v>
      </c>
      <c r="C36" s="52">
        <v>10</v>
      </c>
      <c r="D36" s="52" t="s">
        <v>39</v>
      </c>
      <c r="E36" s="53" t="s">
        <v>193</v>
      </c>
      <c r="F36" s="54">
        <f t="shared" ref="F36:H37" si="3">+F37</f>
        <v>60516773.300000191</v>
      </c>
      <c r="G36" s="54">
        <f t="shared" si="3"/>
        <v>0</v>
      </c>
      <c r="H36" s="54">
        <f t="shared" si="3"/>
        <v>60516773.300000191</v>
      </c>
      <c r="I36" s="162">
        <f t="shared" si="0"/>
        <v>1.4405322516695567E-5</v>
      </c>
      <c r="J36" s="54">
        <f t="shared" ref="J36:L37" si="4">+J37</f>
        <v>60516773.300000191</v>
      </c>
      <c r="K36" s="54">
        <f t="shared" si="4"/>
        <v>0</v>
      </c>
      <c r="L36" s="54">
        <f t="shared" si="4"/>
        <v>60516773.300000191</v>
      </c>
      <c r="M36" s="155">
        <f t="shared" si="1"/>
        <v>1</v>
      </c>
      <c r="N36" s="155">
        <f t="shared" si="2"/>
        <v>0</v>
      </c>
      <c r="O36" s="154">
        <f t="shared" ref="O36:O67" si="5">+K36/J36</f>
        <v>0</v>
      </c>
    </row>
    <row r="37" spans="1:15" ht="42" customHeight="1" x14ac:dyDescent="0.25">
      <c r="A37" s="29" t="s">
        <v>210</v>
      </c>
      <c r="B37" s="30" t="s">
        <v>38</v>
      </c>
      <c r="C37" s="30">
        <v>10</v>
      </c>
      <c r="D37" s="30" t="s">
        <v>39</v>
      </c>
      <c r="E37" s="31" t="s">
        <v>211</v>
      </c>
      <c r="F37" s="48">
        <f t="shared" si="3"/>
        <v>60516773.300000191</v>
      </c>
      <c r="G37" s="48">
        <f t="shared" si="3"/>
        <v>0</v>
      </c>
      <c r="H37" s="48">
        <f t="shared" si="3"/>
        <v>60516773.300000191</v>
      </c>
      <c r="I37" s="162">
        <f t="shared" si="0"/>
        <v>1.4405322516695567E-5</v>
      </c>
      <c r="J37" s="48">
        <f t="shared" si="4"/>
        <v>60516773.300000191</v>
      </c>
      <c r="K37" s="48">
        <f t="shared" si="4"/>
        <v>0</v>
      </c>
      <c r="L37" s="48">
        <f t="shared" si="4"/>
        <v>60516773.300000191</v>
      </c>
      <c r="M37" s="155">
        <f t="shared" si="1"/>
        <v>1</v>
      </c>
      <c r="N37" s="155">
        <f t="shared" si="2"/>
        <v>0</v>
      </c>
      <c r="O37" s="154">
        <f t="shared" si="5"/>
        <v>0</v>
      </c>
    </row>
    <row r="38" spans="1:15" ht="42" customHeight="1" x14ac:dyDescent="0.25">
      <c r="A38" s="29" t="s">
        <v>212</v>
      </c>
      <c r="B38" s="30" t="s">
        <v>38</v>
      </c>
      <c r="C38" s="30">
        <v>10</v>
      </c>
      <c r="D38" s="30" t="s">
        <v>39</v>
      </c>
      <c r="E38" s="31" t="s">
        <v>213</v>
      </c>
      <c r="F38" s="48">
        <f>SUM(F39)</f>
        <v>60516773.300000191</v>
      </c>
      <c r="G38" s="48">
        <f>SUM(G39)</f>
        <v>0</v>
      </c>
      <c r="H38" s="48">
        <f>SUM(H39)</f>
        <v>60516773.300000191</v>
      </c>
      <c r="I38" s="162">
        <f t="shared" si="0"/>
        <v>1.4405322516695567E-5</v>
      </c>
      <c r="J38" s="48">
        <f>SUM(J39)</f>
        <v>60516773.300000191</v>
      </c>
      <c r="K38" s="48">
        <f>SUM(K39)</f>
        <v>0</v>
      </c>
      <c r="L38" s="48">
        <f>SUM(L39)</f>
        <v>60516773.300000191</v>
      </c>
      <c r="M38" s="155">
        <f t="shared" si="1"/>
        <v>1</v>
      </c>
      <c r="N38" s="155">
        <f t="shared" si="2"/>
        <v>0</v>
      </c>
      <c r="O38" s="154">
        <f t="shared" si="5"/>
        <v>0</v>
      </c>
    </row>
    <row r="39" spans="1:15" ht="42" customHeight="1" thickBot="1" x14ac:dyDescent="0.3">
      <c r="A39" s="73" t="s">
        <v>214</v>
      </c>
      <c r="B39" s="74" t="s">
        <v>38</v>
      </c>
      <c r="C39" s="74">
        <v>10</v>
      </c>
      <c r="D39" s="74" t="s">
        <v>39</v>
      </c>
      <c r="E39" s="75" t="s">
        <v>215</v>
      </c>
      <c r="F39" s="168">
        <v>60516773.300000191</v>
      </c>
      <c r="G39" s="76">
        <v>0</v>
      </c>
      <c r="H39" s="150">
        <f>+F39-G39</f>
        <v>60516773.300000191</v>
      </c>
      <c r="I39" s="169">
        <f t="shared" si="0"/>
        <v>1.4405322516695567E-5</v>
      </c>
      <c r="J39" s="168">
        <v>60516773.300000191</v>
      </c>
      <c r="K39" s="39">
        <v>0</v>
      </c>
      <c r="L39" s="150">
        <f>+J39-K39</f>
        <v>60516773.300000191</v>
      </c>
      <c r="M39" s="149">
        <f t="shared" si="1"/>
        <v>1</v>
      </c>
      <c r="N39" s="149">
        <f t="shared" si="2"/>
        <v>0</v>
      </c>
      <c r="O39" s="148">
        <f t="shared" si="5"/>
        <v>0</v>
      </c>
    </row>
    <row r="40" spans="1:15" s="2" customFormat="1" ht="42" customHeight="1" thickBot="1" x14ac:dyDescent="0.3">
      <c r="A40" s="338" t="s">
        <v>238</v>
      </c>
      <c r="B40" s="19" t="s">
        <v>38</v>
      </c>
      <c r="C40" s="19">
        <v>10</v>
      </c>
      <c r="D40" s="341" t="s">
        <v>39</v>
      </c>
      <c r="E40" s="343" t="s">
        <v>239</v>
      </c>
      <c r="F40" s="20">
        <f>+F42+F150+F156+F174+F184+F194</f>
        <v>4159389894590.8003</v>
      </c>
      <c r="G40" s="20">
        <f>+G42+G150+G156+G174+G184+G194</f>
        <v>0</v>
      </c>
      <c r="H40" s="20">
        <f>+H42+H150+H156+H174+H184+H194</f>
        <v>4159389894590.8003</v>
      </c>
      <c r="I40" s="167">
        <f t="shared" si="0"/>
        <v>0.99009497097996579</v>
      </c>
      <c r="J40" s="20">
        <f>+J42+J150+J156+J174+J184+J194</f>
        <v>4151710964068.6699</v>
      </c>
      <c r="K40" s="20">
        <f>+K42+K150+K156+K174+K184+K194</f>
        <v>0</v>
      </c>
      <c r="L40" s="20">
        <f>+L42+L150+L156+L174+L184+L194</f>
        <v>4151710964068.6699</v>
      </c>
      <c r="M40" s="166">
        <f t="shared" si="1"/>
        <v>0.99815383248102885</v>
      </c>
      <c r="N40" s="166">
        <f t="shared" si="2"/>
        <v>0</v>
      </c>
      <c r="O40" s="165">
        <f t="shared" si="5"/>
        <v>0</v>
      </c>
    </row>
    <row r="41" spans="1:15" s="2" customFormat="1" ht="42" customHeight="1" thickBot="1" x14ac:dyDescent="0.3">
      <c r="A41" s="339"/>
      <c r="B41" s="19" t="s">
        <v>41</v>
      </c>
      <c r="C41" s="19">
        <v>20</v>
      </c>
      <c r="D41" s="342"/>
      <c r="E41" s="344"/>
      <c r="F41" s="20">
        <f>+F157+F195</f>
        <v>40277373804.330002</v>
      </c>
      <c r="G41" s="20">
        <f>+G157+G195</f>
        <v>0</v>
      </c>
      <c r="H41" s="20">
        <f>+H157+H195</f>
        <v>40277373804.330002</v>
      </c>
      <c r="I41" s="167">
        <f t="shared" si="0"/>
        <v>9.5875660273657941E-3</v>
      </c>
      <c r="J41" s="20">
        <f>+J157+J195</f>
        <v>12592091246.85</v>
      </c>
      <c r="K41" s="20">
        <f>+K157+K195</f>
        <v>12592091246.85</v>
      </c>
      <c r="L41" s="20">
        <f>+L157+L195</f>
        <v>0</v>
      </c>
      <c r="M41" s="166">
        <f t="shared" si="1"/>
        <v>0.31263436658068039</v>
      </c>
      <c r="N41" s="166">
        <f t="shared" si="2"/>
        <v>0.31263436658068039</v>
      </c>
      <c r="O41" s="165">
        <f t="shared" si="5"/>
        <v>1</v>
      </c>
    </row>
    <row r="42" spans="1:15" s="2" customFormat="1" ht="42" customHeight="1" x14ac:dyDescent="0.25">
      <c r="A42" s="29" t="s">
        <v>240</v>
      </c>
      <c r="B42" s="30" t="s">
        <v>38</v>
      </c>
      <c r="C42" s="30">
        <v>10</v>
      </c>
      <c r="D42" s="30" t="s">
        <v>39</v>
      </c>
      <c r="E42" s="31" t="s">
        <v>241</v>
      </c>
      <c r="F42" s="25">
        <f>+F43</f>
        <v>4113910578710.4204</v>
      </c>
      <c r="G42" s="25">
        <f>+G43</f>
        <v>0</v>
      </c>
      <c r="H42" s="25">
        <f>+H43</f>
        <v>4113910578710.4204</v>
      </c>
      <c r="I42" s="155">
        <f t="shared" si="0"/>
        <v>0.979269142414259</v>
      </c>
      <c r="J42" s="25">
        <f>+J43</f>
        <v>4112888310040.29</v>
      </c>
      <c r="K42" s="25">
        <f>+K43</f>
        <v>0</v>
      </c>
      <c r="L42" s="25">
        <f>+L43</f>
        <v>4112888310040.29</v>
      </c>
      <c r="M42" s="155">
        <f t="shared" si="1"/>
        <v>0.99975150926337086</v>
      </c>
      <c r="N42" s="155">
        <f t="shared" si="2"/>
        <v>0</v>
      </c>
      <c r="O42" s="154">
        <f t="shared" si="5"/>
        <v>0</v>
      </c>
    </row>
    <row r="43" spans="1:15" ht="42" customHeight="1" x14ac:dyDescent="0.25">
      <c r="A43" s="29" t="s">
        <v>242</v>
      </c>
      <c r="B43" s="30" t="s">
        <v>38</v>
      </c>
      <c r="C43" s="30">
        <v>10</v>
      </c>
      <c r="D43" s="30" t="s">
        <v>39</v>
      </c>
      <c r="E43" s="31" t="s">
        <v>243</v>
      </c>
      <c r="F43" s="25">
        <f>+F44+F48+F52+F56+F60+F64+F68+F72+F76+F80+F84+F88+F92+F96+F100+F104+F108+F112+F116+F120+F124+F128+F132+F136+F140+F144</f>
        <v>4113910578710.4204</v>
      </c>
      <c r="G43" s="25">
        <f>+G44+G48+G52+G56+G60+G64+G68+G72+G76+G80+G84+G88+G92+G96+G100+G104+G108+G112+G116+G120+G124+G128+G132+G136+G140+G144</f>
        <v>0</v>
      </c>
      <c r="H43" s="25">
        <f>+H44+H48+H52+H56+H60+H64+H68+H72+H76+H80+H84+H88+H92+H96+H100+H104+H108+H112+H116+H120+H124+H128+H132+H136+H140+H144</f>
        <v>4113910578710.4204</v>
      </c>
      <c r="I43" s="155">
        <f t="shared" si="0"/>
        <v>0.979269142414259</v>
      </c>
      <c r="J43" s="25">
        <f>+J44+J48+J52+J56+J60+J64+J68+J72+J76+J80+J84+J88+J92+J96+J100+J104+J108+J112+J116+J120+J124+J128+J132+J136+J140+J144</f>
        <v>4112888310040.29</v>
      </c>
      <c r="K43" s="25">
        <f>+K44+K48+K52+K56+K60+K64+K68+K72+K76+K80+K84+K88+K92+K96+K100+K104+K108+K112+K116+K120+K124+K128+K132+K136+K140+K144</f>
        <v>0</v>
      </c>
      <c r="L43" s="25">
        <f>+L44+L48+L52+L56+L60+L64+L68+L72+L76+L80+L84+L88+L92+L96+L100+L104+L108+L112+L116+L120+L124+L128+L132+L136+L140+L144</f>
        <v>4112888310040.29</v>
      </c>
      <c r="M43" s="155">
        <f t="shared" si="1"/>
        <v>0.99975150926337086</v>
      </c>
      <c r="N43" s="155">
        <f t="shared" si="2"/>
        <v>0</v>
      </c>
      <c r="O43" s="154">
        <f t="shared" si="5"/>
        <v>0</v>
      </c>
    </row>
    <row r="44" spans="1:15" ht="68.25" customHeight="1" x14ac:dyDescent="0.25">
      <c r="A44" s="29" t="s">
        <v>244</v>
      </c>
      <c r="B44" s="30" t="s">
        <v>38</v>
      </c>
      <c r="C44" s="30">
        <v>10</v>
      </c>
      <c r="D44" s="30" t="s">
        <v>39</v>
      </c>
      <c r="E44" s="31" t="s">
        <v>245</v>
      </c>
      <c r="F44" s="25">
        <f t="shared" ref="F44:H46" si="6">+F45</f>
        <v>198745963681</v>
      </c>
      <c r="G44" s="25">
        <f t="shared" si="6"/>
        <v>0</v>
      </c>
      <c r="H44" s="25">
        <f t="shared" si="6"/>
        <v>198745963681</v>
      </c>
      <c r="I44" s="164">
        <f t="shared" si="0"/>
        <v>4.7309192965783252E-2</v>
      </c>
      <c r="J44" s="25">
        <f t="shared" ref="J44:L46" si="7">+J45</f>
        <v>198745963681</v>
      </c>
      <c r="K44" s="25">
        <f t="shared" si="7"/>
        <v>0</v>
      </c>
      <c r="L44" s="25">
        <f t="shared" si="7"/>
        <v>198745963681</v>
      </c>
      <c r="M44" s="155">
        <f t="shared" si="1"/>
        <v>1</v>
      </c>
      <c r="N44" s="155">
        <f t="shared" si="2"/>
        <v>0</v>
      </c>
      <c r="O44" s="154">
        <f t="shared" si="5"/>
        <v>0</v>
      </c>
    </row>
    <row r="45" spans="1:15" ht="68.25" customHeight="1" x14ac:dyDescent="0.25">
      <c r="A45" s="29" t="s">
        <v>246</v>
      </c>
      <c r="B45" s="30" t="s">
        <v>38</v>
      </c>
      <c r="C45" s="30">
        <v>10</v>
      </c>
      <c r="D45" s="30" t="s">
        <v>39</v>
      </c>
      <c r="E45" s="31" t="s">
        <v>247</v>
      </c>
      <c r="F45" s="25">
        <f t="shared" si="6"/>
        <v>198745963681</v>
      </c>
      <c r="G45" s="25">
        <f t="shared" si="6"/>
        <v>0</v>
      </c>
      <c r="H45" s="25">
        <f t="shared" si="6"/>
        <v>198745963681</v>
      </c>
      <c r="I45" s="164">
        <f t="shared" si="0"/>
        <v>4.7309192965783252E-2</v>
      </c>
      <c r="J45" s="25">
        <f t="shared" si="7"/>
        <v>198745963681</v>
      </c>
      <c r="K45" s="25">
        <f t="shared" si="7"/>
        <v>0</v>
      </c>
      <c r="L45" s="25">
        <f t="shared" si="7"/>
        <v>198745963681</v>
      </c>
      <c r="M45" s="155">
        <f t="shared" si="1"/>
        <v>1</v>
      </c>
      <c r="N45" s="155">
        <f t="shared" si="2"/>
        <v>0</v>
      </c>
      <c r="O45" s="154">
        <f t="shared" si="5"/>
        <v>0</v>
      </c>
    </row>
    <row r="46" spans="1:15" ht="42" customHeight="1" x14ac:dyDescent="0.25">
      <c r="A46" s="29" t="s">
        <v>248</v>
      </c>
      <c r="B46" s="30" t="s">
        <v>38</v>
      </c>
      <c r="C46" s="30">
        <v>10</v>
      </c>
      <c r="D46" s="30" t="s">
        <v>39</v>
      </c>
      <c r="E46" s="31" t="s">
        <v>249</v>
      </c>
      <c r="F46" s="25">
        <f t="shared" si="6"/>
        <v>198745963681</v>
      </c>
      <c r="G46" s="25">
        <f t="shared" si="6"/>
        <v>0</v>
      </c>
      <c r="H46" s="25">
        <f t="shared" si="6"/>
        <v>198745963681</v>
      </c>
      <c r="I46" s="164">
        <f t="shared" si="0"/>
        <v>4.7309192965783252E-2</v>
      </c>
      <c r="J46" s="25">
        <f t="shared" si="7"/>
        <v>198745963681</v>
      </c>
      <c r="K46" s="25">
        <f t="shared" si="7"/>
        <v>0</v>
      </c>
      <c r="L46" s="25">
        <f t="shared" si="7"/>
        <v>198745963681</v>
      </c>
      <c r="M46" s="155">
        <f t="shared" si="1"/>
        <v>1</v>
      </c>
      <c r="N46" s="155">
        <f t="shared" si="2"/>
        <v>0</v>
      </c>
      <c r="O46" s="154">
        <f t="shared" si="5"/>
        <v>0</v>
      </c>
    </row>
    <row r="47" spans="1:15" s="2" customFormat="1" ht="42" customHeight="1" x14ac:dyDescent="0.25">
      <c r="A47" s="36" t="s">
        <v>250</v>
      </c>
      <c r="B47" s="37" t="s">
        <v>38</v>
      </c>
      <c r="C47" s="37">
        <v>10</v>
      </c>
      <c r="D47" s="37" t="s">
        <v>39</v>
      </c>
      <c r="E47" s="38" t="s">
        <v>251</v>
      </c>
      <c r="F47" s="39">
        <v>198745963681</v>
      </c>
      <c r="G47" s="39">
        <v>0</v>
      </c>
      <c r="H47" s="159">
        <f>+F47-G47</f>
        <v>198745963681</v>
      </c>
      <c r="I47" s="163">
        <f t="shared" si="0"/>
        <v>4.7309192965783252E-2</v>
      </c>
      <c r="J47" s="39">
        <v>198745963681</v>
      </c>
      <c r="K47" s="39">
        <v>0</v>
      </c>
      <c r="L47" s="159">
        <f>+J47-K47</f>
        <v>198745963681</v>
      </c>
      <c r="M47" s="158">
        <f t="shared" si="1"/>
        <v>1</v>
      </c>
      <c r="N47" s="158">
        <f t="shared" si="2"/>
        <v>0</v>
      </c>
      <c r="O47" s="157">
        <f t="shared" si="5"/>
        <v>0</v>
      </c>
    </row>
    <row r="48" spans="1:15" ht="81.75" customHeight="1" x14ac:dyDescent="0.25">
      <c r="A48" s="29" t="s">
        <v>252</v>
      </c>
      <c r="B48" s="30" t="s">
        <v>38</v>
      </c>
      <c r="C48" s="30">
        <v>10</v>
      </c>
      <c r="D48" s="30" t="s">
        <v>39</v>
      </c>
      <c r="E48" s="31" t="s">
        <v>253</v>
      </c>
      <c r="F48" s="25">
        <f t="shared" ref="F48:H50" si="8">+F49</f>
        <v>3282994168</v>
      </c>
      <c r="G48" s="25">
        <f t="shared" si="8"/>
        <v>0</v>
      </c>
      <c r="H48" s="25">
        <f t="shared" si="8"/>
        <v>3282994168</v>
      </c>
      <c r="I48" s="164">
        <f t="shared" si="0"/>
        <v>7.8147903848122847E-4</v>
      </c>
      <c r="J48" s="25">
        <f t="shared" ref="J48:L50" si="9">+J49</f>
        <v>3282994168</v>
      </c>
      <c r="K48" s="25">
        <f t="shared" si="9"/>
        <v>0</v>
      </c>
      <c r="L48" s="25">
        <f t="shared" si="9"/>
        <v>3282994168</v>
      </c>
      <c r="M48" s="155">
        <f t="shared" si="1"/>
        <v>1</v>
      </c>
      <c r="N48" s="155">
        <f t="shared" si="2"/>
        <v>0</v>
      </c>
      <c r="O48" s="154">
        <f t="shared" si="5"/>
        <v>0</v>
      </c>
    </row>
    <row r="49" spans="1:15" ht="81.75" customHeight="1" x14ac:dyDescent="0.25">
      <c r="A49" s="29" t="s">
        <v>254</v>
      </c>
      <c r="B49" s="30" t="s">
        <v>38</v>
      </c>
      <c r="C49" s="30">
        <v>10</v>
      </c>
      <c r="D49" s="30" t="s">
        <v>39</v>
      </c>
      <c r="E49" s="31" t="s">
        <v>247</v>
      </c>
      <c r="F49" s="25">
        <f t="shared" si="8"/>
        <v>3282994168</v>
      </c>
      <c r="G49" s="25">
        <f t="shared" si="8"/>
        <v>0</v>
      </c>
      <c r="H49" s="25">
        <f t="shared" si="8"/>
        <v>3282994168</v>
      </c>
      <c r="I49" s="164">
        <f t="shared" si="0"/>
        <v>7.8147903848122847E-4</v>
      </c>
      <c r="J49" s="25">
        <f t="shared" si="9"/>
        <v>3282994168</v>
      </c>
      <c r="K49" s="25">
        <f t="shared" si="9"/>
        <v>0</v>
      </c>
      <c r="L49" s="25">
        <f t="shared" si="9"/>
        <v>3282994168</v>
      </c>
      <c r="M49" s="155">
        <f t="shared" si="1"/>
        <v>1</v>
      </c>
      <c r="N49" s="155">
        <f t="shared" si="2"/>
        <v>0</v>
      </c>
      <c r="O49" s="154">
        <f t="shared" si="5"/>
        <v>0</v>
      </c>
    </row>
    <row r="50" spans="1:15" ht="42" customHeight="1" x14ac:dyDescent="0.25">
      <c r="A50" s="29" t="s">
        <v>255</v>
      </c>
      <c r="B50" s="30" t="s">
        <v>38</v>
      </c>
      <c r="C50" s="30">
        <v>10</v>
      </c>
      <c r="D50" s="30" t="s">
        <v>39</v>
      </c>
      <c r="E50" s="31" t="s">
        <v>249</v>
      </c>
      <c r="F50" s="25">
        <f t="shared" si="8"/>
        <v>3282994168</v>
      </c>
      <c r="G50" s="25">
        <f t="shared" si="8"/>
        <v>0</v>
      </c>
      <c r="H50" s="25">
        <f t="shared" si="8"/>
        <v>3282994168</v>
      </c>
      <c r="I50" s="164">
        <f t="shared" si="0"/>
        <v>7.8147903848122847E-4</v>
      </c>
      <c r="J50" s="25">
        <f t="shared" si="9"/>
        <v>3282994168</v>
      </c>
      <c r="K50" s="25">
        <f t="shared" si="9"/>
        <v>0</v>
      </c>
      <c r="L50" s="25">
        <f t="shared" si="9"/>
        <v>3282994168</v>
      </c>
      <c r="M50" s="155">
        <f t="shared" si="1"/>
        <v>1</v>
      </c>
      <c r="N50" s="155">
        <f t="shared" si="2"/>
        <v>0</v>
      </c>
      <c r="O50" s="154">
        <f t="shared" si="5"/>
        <v>0</v>
      </c>
    </row>
    <row r="51" spans="1:15" ht="42" customHeight="1" x14ac:dyDescent="0.25">
      <c r="A51" s="36" t="s">
        <v>256</v>
      </c>
      <c r="B51" s="37" t="s">
        <v>38</v>
      </c>
      <c r="C51" s="37">
        <v>10</v>
      </c>
      <c r="D51" s="37" t="s">
        <v>39</v>
      </c>
      <c r="E51" s="38" t="s">
        <v>251</v>
      </c>
      <c r="F51" s="39">
        <v>3282994168</v>
      </c>
      <c r="G51" s="39">
        <v>0</v>
      </c>
      <c r="H51" s="159">
        <f>+F51-G51</f>
        <v>3282994168</v>
      </c>
      <c r="I51" s="163">
        <f t="shared" si="0"/>
        <v>7.8147903848122847E-4</v>
      </c>
      <c r="J51" s="39">
        <v>3282994168</v>
      </c>
      <c r="K51" s="39">
        <v>0</v>
      </c>
      <c r="L51" s="159">
        <f>+J51-K51</f>
        <v>3282994168</v>
      </c>
      <c r="M51" s="158">
        <f t="shared" si="1"/>
        <v>1</v>
      </c>
      <c r="N51" s="158">
        <f t="shared" si="2"/>
        <v>0</v>
      </c>
      <c r="O51" s="157">
        <f t="shared" si="5"/>
        <v>0</v>
      </c>
    </row>
    <row r="52" spans="1:15" ht="77.25" customHeight="1" x14ac:dyDescent="0.25">
      <c r="A52" s="29" t="s">
        <v>257</v>
      </c>
      <c r="B52" s="30" t="s">
        <v>38</v>
      </c>
      <c r="C52" s="30">
        <v>10</v>
      </c>
      <c r="D52" s="30" t="s">
        <v>39</v>
      </c>
      <c r="E52" s="31" t="s">
        <v>258</v>
      </c>
      <c r="F52" s="25">
        <f t="shared" ref="F52:H54" si="10">+F53</f>
        <v>327953713491</v>
      </c>
      <c r="G52" s="25">
        <f t="shared" si="10"/>
        <v>0</v>
      </c>
      <c r="H52" s="25">
        <f t="shared" si="10"/>
        <v>327953713491</v>
      </c>
      <c r="I52" s="164">
        <f t="shared" si="0"/>
        <v>7.8065613147715762E-2</v>
      </c>
      <c r="J52" s="25">
        <f t="shared" ref="J52:L54" si="11">+J53</f>
        <v>327953713491</v>
      </c>
      <c r="K52" s="25">
        <f t="shared" si="11"/>
        <v>0</v>
      </c>
      <c r="L52" s="25">
        <f t="shared" si="11"/>
        <v>327953713491</v>
      </c>
      <c r="M52" s="155">
        <f t="shared" si="1"/>
        <v>1</v>
      </c>
      <c r="N52" s="155">
        <f t="shared" si="2"/>
        <v>0</v>
      </c>
      <c r="O52" s="154">
        <f t="shared" si="5"/>
        <v>0</v>
      </c>
    </row>
    <row r="53" spans="1:15" s="2" customFormat="1" ht="77.25" customHeight="1" x14ac:dyDescent="0.25">
      <c r="A53" s="29" t="s">
        <v>259</v>
      </c>
      <c r="B53" s="30" t="s">
        <v>38</v>
      </c>
      <c r="C53" s="30">
        <v>10</v>
      </c>
      <c r="D53" s="30" t="s">
        <v>39</v>
      </c>
      <c r="E53" s="31" t="s">
        <v>247</v>
      </c>
      <c r="F53" s="25">
        <f t="shared" si="10"/>
        <v>327953713491</v>
      </c>
      <c r="G53" s="25">
        <f t="shared" si="10"/>
        <v>0</v>
      </c>
      <c r="H53" s="25">
        <f t="shared" si="10"/>
        <v>327953713491</v>
      </c>
      <c r="I53" s="164">
        <f t="shared" si="0"/>
        <v>7.8065613147715762E-2</v>
      </c>
      <c r="J53" s="25">
        <f t="shared" si="11"/>
        <v>327953713491</v>
      </c>
      <c r="K53" s="25">
        <f t="shared" si="11"/>
        <v>0</v>
      </c>
      <c r="L53" s="25">
        <f t="shared" si="11"/>
        <v>327953713491</v>
      </c>
      <c r="M53" s="155">
        <f t="shared" si="1"/>
        <v>1</v>
      </c>
      <c r="N53" s="155">
        <f t="shared" si="2"/>
        <v>0</v>
      </c>
      <c r="O53" s="154">
        <f t="shared" si="5"/>
        <v>0</v>
      </c>
    </row>
    <row r="54" spans="1:15" s="2" customFormat="1" ht="42" customHeight="1" x14ac:dyDescent="0.25">
      <c r="A54" s="29" t="s">
        <v>260</v>
      </c>
      <c r="B54" s="30" t="s">
        <v>38</v>
      </c>
      <c r="C54" s="30">
        <v>10</v>
      </c>
      <c r="D54" s="30" t="s">
        <v>39</v>
      </c>
      <c r="E54" s="31" t="s">
        <v>261</v>
      </c>
      <c r="F54" s="25">
        <f t="shared" si="10"/>
        <v>327953713491</v>
      </c>
      <c r="G54" s="25">
        <f t="shared" si="10"/>
        <v>0</v>
      </c>
      <c r="H54" s="25">
        <f t="shared" si="10"/>
        <v>327953713491</v>
      </c>
      <c r="I54" s="164">
        <f t="shared" si="0"/>
        <v>7.8065613147715762E-2</v>
      </c>
      <c r="J54" s="25">
        <f t="shared" si="11"/>
        <v>327953713491</v>
      </c>
      <c r="K54" s="25">
        <f t="shared" si="11"/>
        <v>0</v>
      </c>
      <c r="L54" s="25">
        <f t="shared" si="11"/>
        <v>327953713491</v>
      </c>
      <c r="M54" s="155">
        <f t="shared" si="1"/>
        <v>1</v>
      </c>
      <c r="N54" s="155">
        <f t="shared" si="2"/>
        <v>0</v>
      </c>
      <c r="O54" s="154">
        <f t="shared" si="5"/>
        <v>0</v>
      </c>
    </row>
    <row r="55" spans="1:15" s="2" customFormat="1" ht="42" customHeight="1" x14ac:dyDescent="0.25">
      <c r="A55" s="36" t="s">
        <v>262</v>
      </c>
      <c r="B55" s="37" t="s">
        <v>38</v>
      </c>
      <c r="C55" s="37">
        <v>10</v>
      </c>
      <c r="D55" s="37" t="s">
        <v>39</v>
      </c>
      <c r="E55" s="38" t="s">
        <v>251</v>
      </c>
      <c r="F55" s="39">
        <v>327953713491</v>
      </c>
      <c r="G55" s="39">
        <v>0</v>
      </c>
      <c r="H55" s="159">
        <f>+F55-G55</f>
        <v>327953713491</v>
      </c>
      <c r="I55" s="163">
        <f t="shared" si="0"/>
        <v>7.8065613147715762E-2</v>
      </c>
      <c r="J55" s="39">
        <v>327953713491</v>
      </c>
      <c r="K55" s="39">
        <v>0</v>
      </c>
      <c r="L55" s="159">
        <f>+J55-K55</f>
        <v>327953713491</v>
      </c>
      <c r="M55" s="158">
        <f t="shared" si="1"/>
        <v>1</v>
      </c>
      <c r="N55" s="158">
        <f t="shared" si="2"/>
        <v>0</v>
      </c>
      <c r="O55" s="157">
        <f t="shared" si="5"/>
        <v>0</v>
      </c>
    </row>
    <row r="56" spans="1:15" ht="104.25" customHeight="1" x14ac:dyDescent="0.25">
      <c r="A56" s="29" t="s">
        <v>263</v>
      </c>
      <c r="B56" s="30" t="s">
        <v>38</v>
      </c>
      <c r="C56" s="30">
        <v>10</v>
      </c>
      <c r="D56" s="30" t="s">
        <v>39</v>
      </c>
      <c r="E56" s="53" t="s">
        <v>264</v>
      </c>
      <c r="F56" s="25">
        <f t="shared" ref="F56:H58" si="12">+F57</f>
        <v>175853929836</v>
      </c>
      <c r="G56" s="25">
        <f t="shared" si="12"/>
        <v>0</v>
      </c>
      <c r="H56" s="25">
        <f t="shared" si="12"/>
        <v>175853929836</v>
      </c>
      <c r="I56" s="164">
        <f t="shared" si="0"/>
        <v>4.1860007349663587E-2</v>
      </c>
      <c r="J56" s="25">
        <f t="shared" ref="J56:L58" si="13">+J57</f>
        <v>175853929836</v>
      </c>
      <c r="K56" s="25">
        <f t="shared" si="13"/>
        <v>0</v>
      </c>
      <c r="L56" s="25">
        <f t="shared" si="13"/>
        <v>175853929836</v>
      </c>
      <c r="M56" s="155">
        <f t="shared" si="1"/>
        <v>1</v>
      </c>
      <c r="N56" s="155">
        <f t="shared" si="2"/>
        <v>0</v>
      </c>
      <c r="O56" s="154">
        <f t="shared" si="5"/>
        <v>0</v>
      </c>
    </row>
    <row r="57" spans="1:15" ht="80.25" customHeight="1" x14ac:dyDescent="0.25">
      <c r="A57" s="29" t="s">
        <v>265</v>
      </c>
      <c r="B57" s="30" t="s">
        <v>38</v>
      </c>
      <c r="C57" s="30">
        <v>10</v>
      </c>
      <c r="D57" s="30" t="s">
        <v>39</v>
      </c>
      <c r="E57" s="31" t="s">
        <v>247</v>
      </c>
      <c r="F57" s="25">
        <f t="shared" si="12"/>
        <v>175853929836</v>
      </c>
      <c r="G57" s="25">
        <f t="shared" si="12"/>
        <v>0</v>
      </c>
      <c r="H57" s="25">
        <f t="shared" si="12"/>
        <v>175853929836</v>
      </c>
      <c r="I57" s="164">
        <f t="shared" si="0"/>
        <v>4.1860007349663587E-2</v>
      </c>
      <c r="J57" s="25">
        <f t="shared" si="13"/>
        <v>175853929836</v>
      </c>
      <c r="K57" s="25">
        <f t="shared" si="13"/>
        <v>0</v>
      </c>
      <c r="L57" s="25">
        <f t="shared" si="13"/>
        <v>175853929836</v>
      </c>
      <c r="M57" s="155">
        <f t="shared" si="1"/>
        <v>1</v>
      </c>
      <c r="N57" s="155">
        <f t="shared" si="2"/>
        <v>0</v>
      </c>
      <c r="O57" s="154">
        <f t="shared" si="5"/>
        <v>0</v>
      </c>
    </row>
    <row r="58" spans="1:15" ht="42" customHeight="1" x14ac:dyDescent="0.25">
      <c r="A58" s="29" t="s">
        <v>266</v>
      </c>
      <c r="B58" s="30" t="s">
        <v>38</v>
      </c>
      <c r="C58" s="30">
        <v>10</v>
      </c>
      <c r="D58" s="30" t="s">
        <v>39</v>
      </c>
      <c r="E58" s="31" t="s">
        <v>261</v>
      </c>
      <c r="F58" s="25">
        <f t="shared" si="12"/>
        <v>175853929836</v>
      </c>
      <c r="G58" s="25">
        <f t="shared" si="12"/>
        <v>0</v>
      </c>
      <c r="H58" s="25">
        <f t="shared" si="12"/>
        <v>175853929836</v>
      </c>
      <c r="I58" s="164">
        <f t="shared" si="0"/>
        <v>4.1860007349663587E-2</v>
      </c>
      <c r="J58" s="25">
        <f t="shared" si="13"/>
        <v>175853929836</v>
      </c>
      <c r="K58" s="25">
        <f t="shared" si="13"/>
        <v>0</v>
      </c>
      <c r="L58" s="25">
        <f t="shared" si="13"/>
        <v>175853929836</v>
      </c>
      <c r="M58" s="155">
        <f t="shared" si="1"/>
        <v>1</v>
      </c>
      <c r="N58" s="155">
        <f t="shared" si="2"/>
        <v>0</v>
      </c>
      <c r="O58" s="154">
        <f t="shared" si="5"/>
        <v>0</v>
      </c>
    </row>
    <row r="59" spans="1:15" ht="42" customHeight="1" x14ac:dyDescent="0.25">
      <c r="A59" s="36" t="s">
        <v>267</v>
      </c>
      <c r="B59" s="37" t="s">
        <v>38</v>
      </c>
      <c r="C59" s="37">
        <v>10</v>
      </c>
      <c r="D59" s="37" t="s">
        <v>39</v>
      </c>
      <c r="E59" s="38" t="s">
        <v>251</v>
      </c>
      <c r="F59" s="39">
        <v>175853929836</v>
      </c>
      <c r="G59" s="39">
        <v>0</v>
      </c>
      <c r="H59" s="159">
        <f>+F59-G59</f>
        <v>175853929836</v>
      </c>
      <c r="I59" s="163">
        <f t="shared" si="0"/>
        <v>4.1860007349663587E-2</v>
      </c>
      <c r="J59" s="39">
        <v>175853929836</v>
      </c>
      <c r="K59" s="39">
        <v>0</v>
      </c>
      <c r="L59" s="159">
        <f>+J59-K59</f>
        <v>175853929836</v>
      </c>
      <c r="M59" s="158">
        <f t="shared" si="1"/>
        <v>1</v>
      </c>
      <c r="N59" s="158">
        <f t="shared" si="2"/>
        <v>0</v>
      </c>
      <c r="O59" s="157">
        <f t="shared" si="5"/>
        <v>0</v>
      </c>
    </row>
    <row r="60" spans="1:15" ht="90.75" customHeight="1" x14ac:dyDescent="0.25">
      <c r="A60" s="29" t="s">
        <v>268</v>
      </c>
      <c r="B60" s="30" t="s">
        <v>38</v>
      </c>
      <c r="C60" s="30">
        <v>10</v>
      </c>
      <c r="D60" s="30" t="s">
        <v>39</v>
      </c>
      <c r="E60" s="31" t="s">
        <v>269</v>
      </c>
      <c r="F60" s="25">
        <f t="shared" ref="F60:H62" si="14">+F61</f>
        <v>241519385931</v>
      </c>
      <c r="G60" s="25">
        <f t="shared" si="14"/>
        <v>0</v>
      </c>
      <c r="H60" s="25">
        <f t="shared" si="14"/>
        <v>241519385931</v>
      </c>
      <c r="I60" s="164">
        <f t="shared" si="0"/>
        <v>5.7490914644821457E-2</v>
      </c>
      <c r="J60" s="25">
        <f t="shared" ref="J60:L62" si="15">+J61</f>
        <v>241519385931</v>
      </c>
      <c r="K60" s="25">
        <f t="shared" si="15"/>
        <v>0</v>
      </c>
      <c r="L60" s="25">
        <f t="shared" si="15"/>
        <v>241519385931</v>
      </c>
      <c r="M60" s="155">
        <f t="shared" si="1"/>
        <v>1</v>
      </c>
      <c r="N60" s="155">
        <f t="shared" si="2"/>
        <v>0</v>
      </c>
      <c r="O60" s="154">
        <f t="shared" si="5"/>
        <v>0</v>
      </c>
    </row>
    <row r="61" spans="1:15" ht="84" customHeight="1" x14ac:dyDescent="0.25">
      <c r="A61" s="29" t="s">
        <v>270</v>
      </c>
      <c r="B61" s="30" t="s">
        <v>38</v>
      </c>
      <c r="C61" s="30">
        <v>10</v>
      </c>
      <c r="D61" s="30" t="s">
        <v>39</v>
      </c>
      <c r="E61" s="31" t="s">
        <v>247</v>
      </c>
      <c r="F61" s="25">
        <f t="shared" si="14"/>
        <v>241519385931</v>
      </c>
      <c r="G61" s="25">
        <f t="shared" si="14"/>
        <v>0</v>
      </c>
      <c r="H61" s="25">
        <f t="shared" si="14"/>
        <v>241519385931</v>
      </c>
      <c r="I61" s="164">
        <f t="shared" si="0"/>
        <v>5.7490914644821457E-2</v>
      </c>
      <c r="J61" s="25">
        <f t="shared" si="15"/>
        <v>241519385931</v>
      </c>
      <c r="K61" s="25">
        <f t="shared" si="15"/>
        <v>0</v>
      </c>
      <c r="L61" s="25">
        <f t="shared" si="15"/>
        <v>241519385931</v>
      </c>
      <c r="M61" s="155">
        <f t="shared" si="1"/>
        <v>1</v>
      </c>
      <c r="N61" s="155">
        <f t="shared" si="2"/>
        <v>0</v>
      </c>
      <c r="O61" s="154">
        <f t="shared" si="5"/>
        <v>0</v>
      </c>
    </row>
    <row r="62" spans="1:15" ht="42" customHeight="1" x14ac:dyDescent="0.25">
      <c r="A62" s="29" t="s">
        <v>271</v>
      </c>
      <c r="B62" s="30" t="s">
        <v>38</v>
      </c>
      <c r="C62" s="30">
        <v>10</v>
      </c>
      <c r="D62" s="30" t="s">
        <v>39</v>
      </c>
      <c r="E62" s="31" t="s">
        <v>261</v>
      </c>
      <c r="F62" s="25">
        <f t="shared" si="14"/>
        <v>241519385931</v>
      </c>
      <c r="G62" s="25">
        <f t="shared" si="14"/>
        <v>0</v>
      </c>
      <c r="H62" s="25">
        <f t="shared" si="14"/>
        <v>241519385931</v>
      </c>
      <c r="I62" s="164">
        <f t="shared" si="0"/>
        <v>5.7490914644821457E-2</v>
      </c>
      <c r="J62" s="25">
        <f t="shared" si="15"/>
        <v>241519385931</v>
      </c>
      <c r="K62" s="25">
        <f t="shared" si="15"/>
        <v>0</v>
      </c>
      <c r="L62" s="25">
        <f t="shared" si="15"/>
        <v>241519385931</v>
      </c>
      <c r="M62" s="155">
        <f t="shared" si="1"/>
        <v>1</v>
      </c>
      <c r="N62" s="155">
        <f t="shared" si="2"/>
        <v>0</v>
      </c>
      <c r="O62" s="154">
        <f t="shared" si="5"/>
        <v>0</v>
      </c>
    </row>
    <row r="63" spans="1:15" ht="42" customHeight="1" x14ac:dyDescent="0.25">
      <c r="A63" s="36" t="s">
        <v>272</v>
      </c>
      <c r="B63" s="37" t="s">
        <v>38</v>
      </c>
      <c r="C63" s="37">
        <v>10</v>
      </c>
      <c r="D63" s="37" t="s">
        <v>39</v>
      </c>
      <c r="E63" s="38" t="s">
        <v>251</v>
      </c>
      <c r="F63" s="39">
        <v>241519385931</v>
      </c>
      <c r="G63" s="39">
        <v>0</v>
      </c>
      <c r="H63" s="159">
        <f>+F63-G63</f>
        <v>241519385931</v>
      </c>
      <c r="I63" s="163">
        <f t="shared" si="0"/>
        <v>5.7490914644821457E-2</v>
      </c>
      <c r="J63" s="39">
        <v>241519385931</v>
      </c>
      <c r="K63" s="39">
        <v>0</v>
      </c>
      <c r="L63" s="159">
        <f>+J63-K63</f>
        <v>241519385931</v>
      </c>
      <c r="M63" s="158">
        <f t="shared" si="1"/>
        <v>1</v>
      </c>
      <c r="N63" s="158">
        <f t="shared" si="2"/>
        <v>0</v>
      </c>
      <c r="O63" s="157">
        <f t="shared" si="5"/>
        <v>0</v>
      </c>
    </row>
    <row r="64" spans="1:15" ht="102.75" customHeight="1" x14ac:dyDescent="0.25">
      <c r="A64" s="29" t="s">
        <v>273</v>
      </c>
      <c r="B64" s="30" t="s">
        <v>38</v>
      </c>
      <c r="C64" s="30">
        <v>10</v>
      </c>
      <c r="D64" s="30" t="s">
        <v>39</v>
      </c>
      <c r="E64" s="31" t="s">
        <v>274</v>
      </c>
      <c r="F64" s="25">
        <f t="shared" ref="F64:H66" si="16">+F65</f>
        <v>216962094179</v>
      </c>
      <c r="G64" s="25">
        <f t="shared" si="16"/>
        <v>0</v>
      </c>
      <c r="H64" s="25">
        <f t="shared" si="16"/>
        <v>216962094179</v>
      </c>
      <c r="I64" s="164">
        <f t="shared" si="0"/>
        <v>5.1645333518569522E-2</v>
      </c>
      <c r="J64" s="25">
        <f t="shared" ref="J64:L66" si="17">+J65</f>
        <v>216962094179</v>
      </c>
      <c r="K64" s="25">
        <f t="shared" si="17"/>
        <v>0</v>
      </c>
      <c r="L64" s="25">
        <f t="shared" si="17"/>
        <v>216962094179</v>
      </c>
      <c r="M64" s="155">
        <f t="shared" si="1"/>
        <v>1</v>
      </c>
      <c r="N64" s="155">
        <f t="shared" si="2"/>
        <v>0</v>
      </c>
      <c r="O64" s="154">
        <f t="shared" si="5"/>
        <v>0</v>
      </c>
    </row>
    <row r="65" spans="1:15" ht="83.25" customHeight="1" x14ac:dyDescent="0.25">
      <c r="A65" s="29" t="s">
        <v>275</v>
      </c>
      <c r="B65" s="30" t="s">
        <v>38</v>
      </c>
      <c r="C65" s="30">
        <v>10</v>
      </c>
      <c r="D65" s="30" t="s">
        <v>39</v>
      </c>
      <c r="E65" s="31" t="s">
        <v>247</v>
      </c>
      <c r="F65" s="25">
        <f t="shared" si="16"/>
        <v>216962094179</v>
      </c>
      <c r="G65" s="25">
        <f t="shared" si="16"/>
        <v>0</v>
      </c>
      <c r="H65" s="25">
        <f t="shared" si="16"/>
        <v>216962094179</v>
      </c>
      <c r="I65" s="164">
        <f t="shared" si="0"/>
        <v>5.1645333518569522E-2</v>
      </c>
      <c r="J65" s="25">
        <f t="shared" si="17"/>
        <v>216962094179</v>
      </c>
      <c r="K65" s="25">
        <f t="shared" si="17"/>
        <v>0</v>
      </c>
      <c r="L65" s="25">
        <f t="shared" si="17"/>
        <v>216962094179</v>
      </c>
      <c r="M65" s="155">
        <f t="shared" si="1"/>
        <v>1</v>
      </c>
      <c r="N65" s="155">
        <f t="shared" si="2"/>
        <v>0</v>
      </c>
      <c r="O65" s="154">
        <f t="shared" si="5"/>
        <v>0</v>
      </c>
    </row>
    <row r="66" spans="1:15" ht="42" customHeight="1" x14ac:dyDescent="0.25">
      <c r="A66" s="29" t="s">
        <v>276</v>
      </c>
      <c r="B66" s="30" t="s">
        <v>38</v>
      </c>
      <c r="C66" s="30">
        <v>10</v>
      </c>
      <c r="D66" s="30" t="s">
        <v>39</v>
      </c>
      <c r="E66" s="31" t="s">
        <v>261</v>
      </c>
      <c r="F66" s="25">
        <f t="shared" si="16"/>
        <v>216962094179</v>
      </c>
      <c r="G66" s="25">
        <f t="shared" si="16"/>
        <v>0</v>
      </c>
      <c r="H66" s="25">
        <f t="shared" si="16"/>
        <v>216962094179</v>
      </c>
      <c r="I66" s="164">
        <f t="shared" si="0"/>
        <v>5.1645333518569522E-2</v>
      </c>
      <c r="J66" s="25">
        <f t="shared" si="17"/>
        <v>216962094179</v>
      </c>
      <c r="K66" s="25">
        <f t="shared" si="17"/>
        <v>0</v>
      </c>
      <c r="L66" s="25">
        <f t="shared" si="17"/>
        <v>216962094179</v>
      </c>
      <c r="M66" s="155">
        <f t="shared" si="1"/>
        <v>1</v>
      </c>
      <c r="N66" s="155">
        <f t="shared" si="2"/>
        <v>0</v>
      </c>
      <c r="O66" s="154">
        <f t="shared" si="5"/>
        <v>0</v>
      </c>
    </row>
    <row r="67" spans="1:15" ht="42" customHeight="1" x14ac:dyDescent="0.25">
      <c r="A67" s="36" t="s">
        <v>277</v>
      </c>
      <c r="B67" s="37" t="s">
        <v>38</v>
      </c>
      <c r="C67" s="37">
        <v>10</v>
      </c>
      <c r="D67" s="37" t="s">
        <v>39</v>
      </c>
      <c r="E67" s="38" t="s">
        <v>251</v>
      </c>
      <c r="F67" s="39">
        <v>216962094179</v>
      </c>
      <c r="G67" s="39">
        <v>0</v>
      </c>
      <c r="H67" s="159">
        <f>+F67-G67</f>
        <v>216962094179</v>
      </c>
      <c r="I67" s="163">
        <f t="shared" si="0"/>
        <v>5.1645333518569522E-2</v>
      </c>
      <c r="J67" s="39">
        <v>216962094179</v>
      </c>
      <c r="K67" s="39">
        <v>0</v>
      </c>
      <c r="L67" s="159">
        <f>+J67-K67</f>
        <v>216962094179</v>
      </c>
      <c r="M67" s="158">
        <f t="shared" si="1"/>
        <v>1</v>
      </c>
      <c r="N67" s="158">
        <f t="shared" si="2"/>
        <v>0</v>
      </c>
      <c r="O67" s="157">
        <f t="shared" si="5"/>
        <v>0</v>
      </c>
    </row>
    <row r="68" spans="1:15" ht="86.25" customHeight="1" x14ac:dyDescent="0.25">
      <c r="A68" s="29" t="s">
        <v>278</v>
      </c>
      <c r="B68" s="30" t="s">
        <v>38</v>
      </c>
      <c r="C68" s="30">
        <v>10</v>
      </c>
      <c r="D68" s="30" t="s">
        <v>39</v>
      </c>
      <c r="E68" s="31" t="s">
        <v>279</v>
      </c>
      <c r="F68" s="25">
        <f t="shared" ref="F68:H70" si="18">+F69</f>
        <v>143526034665</v>
      </c>
      <c r="G68" s="25">
        <f t="shared" si="18"/>
        <v>0</v>
      </c>
      <c r="H68" s="25">
        <f t="shared" si="18"/>
        <v>143526034665</v>
      </c>
      <c r="I68" s="164">
        <f t="shared" si="0"/>
        <v>3.4164723367558436E-2</v>
      </c>
      <c r="J68" s="25">
        <f t="shared" ref="J68:L70" si="19">+J69</f>
        <v>143526034665</v>
      </c>
      <c r="K68" s="25">
        <f t="shared" si="19"/>
        <v>0</v>
      </c>
      <c r="L68" s="25">
        <f t="shared" si="19"/>
        <v>143526034665</v>
      </c>
      <c r="M68" s="155">
        <f t="shared" si="1"/>
        <v>1</v>
      </c>
      <c r="N68" s="155">
        <f t="shared" si="2"/>
        <v>0</v>
      </c>
      <c r="O68" s="154">
        <f t="shared" ref="O68:O99" si="20">+K68/J68</f>
        <v>0</v>
      </c>
    </row>
    <row r="69" spans="1:15" ht="70.5" customHeight="1" x14ac:dyDescent="0.25">
      <c r="A69" s="29" t="s">
        <v>280</v>
      </c>
      <c r="B69" s="30" t="s">
        <v>38</v>
      </c>
      <c r="C69" s="30">
        <v>10</v>
      </c>
      <c r="D69" s="30" t="s">
        <v>39</v>
      </c>
      <c r="E69" s="31" t="s">
        <v>247</v>
      </c>
      <c r="F69" s="25">
        <f t="shared" si="18"/>
        <v>143526034665</v>
      </c>
      <c r="G69" s="25">
        <f t="shared" si="18"/>
        <v>0</v>
      </c>
      <c r="H69" s="25">
        <f t="shared" si="18"/>
        <v>143526034665</v>
      </c>
      <c r="I69" s="164">
        <f t="shared" si="0"/>
        <v>3.4164723367558436E-2</v>
      </c>
      <c r="J69" s="25">
        <f t="shared" si="19"/>
        <v>143526034665</v>
      </c>
      <c r="K69" s="25">
        <f t="shared" si="19"/>
        <v>0</v>
      </c>
      <c r="L69" s="25">
        <f t="shared" si="19"/>
        <v>143526034665</v>
      </c>
      <c r="M69" s="155">
        <f t="shared" si="1"/>
        <v>1</v>
      </c>
      <c r="N69" s="155">
        <f t="shared" si="2"/>
        <v>0</v>
      </c>
      <c r="O69" s="154">
        <f t="shared" si="20"/>
        <v>0</v>
      </c>
    </row>
    <row r="70" spans="1:15" ht="42" customHeight="1" x14ac:dyDescent="0.25">
      <c r="A70" s="29" t="s">
        <v>281</v>
      </c>
      <c r="B70" s="30" t="s">
        <v>38</v>
      </c>
      <c r="C70" s="30">
        <v>10</v>
      </c>
      <c r="D70" s="30" t="s">
        <v>39</v>
      </c>
      <c r="E70" s="31" t="s">
        <v>261</v>
      </c>
      <c r="F70" s="25">
        <f t="shared" si="18"/>
        <v>143526034665</v>
      </c>
      <c r="G70" s="25">
        <f t="shared" si="18"/>
        <v>0</v>
      </c>
      <c r="H70" s="25">
        <f t="shared" si="18"/>
        <v>143526034665</v>
      </c>
      <c r="I70" s="164">
        <f t="shared" si="0"/>
        <v>3.4164723367558436E-2</v>
      </c>
      <c r="J70" s="25">
        <f t="shared" si="19"/>
        <v>143526034665</v>
      </c>
      <c r="K70" s="25">
        <f t="shared" si="19"/>
        <v>0</v>
      </c>
      <c r="L70" s="25">
        <f t="shared" si="19"/>
        <v>143526034665</v>
      </c>
      <c r="M70" s="155">
        <f t="shared" si="1"/>
        <v>1</v>
      </c>
      <c r="N70" s="155">
        <f t="shared" si="2"/>
        <v>0</v>
      </c>
      <c r="O70" s="154">
        <f t="shared" si="20"/>
        <v>0</v>
      </c>
    </row>
    <row r="71" spans="1:15" ht="42" customHeight="1" x14ac:dyDescent="0.25">
      <c r="A71" s="36" t="s">
        <v>282</v>
      </c>
      <c r="B71" s="37" t="s">
        <v>38</v>
      </c>
      <c r="C71" s="37">
        <v>10</v>
      </c>
      <c r="D71" s="37" t="s">
        <v>39</v>
      </c>
      <c r="E71" s="38" t="s">
        <v>251</v>
      </c>
      <c r="F71" s="39">
        <v>143526034665</v>
      </c>
      <c r="G71" s="39">
        <v>0</v>
      </c>
      <c r="H71" s="159">
        <f>+F71-G71</f>
        <v>143526034665</v>
      </c>
      <c r="I71" s="163">
        <f t="shared" si="0"/>
        <v>3.4164723367558436E-2</v>
      </c>
      <c r="J71" s="39">
        <v>143526034665</v>
      </c>
      <c r="K71" s="39">
        <v>0</v>
      </c>
      <c r="L71" s="159">
        <f>+J71-K71</f>
        <v>143526034665</v>
      </c>
      <c r="M71" s="158">
        <f t="shared" si="1"/>
        <v>1</v>
      </c>
      <c r="N71" s="158">
        <f t="shared" si="2"/>
        <v>0</v>
      </c>
      <c r="O71" s="157">
        <f t="shared" si="20"/>
        <v>0</v>
      </c>
    </row>
    <row r="72" spans="1:15" ht="87.75" customHeight="1" x14ac:dyDescent="0.25">
      <c r="A72" s="29" t="s">
        <v>283</v>
      </c>
      <c r="B72" s="30" t="s">
        <v>38</v>
      </c>
      <c r="C72" s="30">
        <v>10</v>
      </c>
      <c r="D72" s="30" t="s">
        <v>39</v>
      </c>
      <c r="E72" s="31" t="s">
        <v>284</v>
      </c>
      <c r="F72" s="25">
        <f t="shared" ref="F72:H74" si="21">+F73</f>
        <v>152018176297</v>
      </c>
      <c r="G72" s="25">
        <f t="shared" si="21"/>
        <v>0</v>
      </c>
      <c r="H72" s="25">
        <f t="shared" si="21"/>
        <v>152018176297</v>
      </c>
      <c r="I72" s="164">
        <f t="shared" si="0"/>
        <v>3.6186180104188795E-2</v>
      </c>
      <c r="J72" s="25">
        <f t="shared" ref="J72:L74" si="22">+J73</f>
        <v>152018176297</v>
      </c>
      <c r="K72" s="25">
        <f t="shared" si="22"/>
        <v>0</v>
      </c>
      <c r="L72" s="25">
        <f t="shared" si="22"/>
        <v>152018176297</v>
      </c>
      <c r="M72" s="155">
        <f t="shared" si="1"/>
        <v>1</v>
      </c>
      <c r="N72" s="155">
        <f t="shared" si="2"/>
        <v>0</v>
      </c>
      <c r="O72" s="154">
        <f t="shared" si="20"/>
        <v>0</v>
      </c>
    </row>
    <row r="73" spans="1:15" ht="75.75" customHeight="1" x14ac:dyDescent="0.25">
      <c r="A73" s="29" t="s">
        <v>285</v>
      </c>
      <c r="B73" s="30" t="s">
        <v>38</v>
      </c>
      <c r="C73" s="30">
        <v>10</v>
      </c>
      <c r="D73" s="30" t="s">
        <v>39</v>
      </c>
      <c r="E73" s="31" t="s">
        <v>247</v>
      </c>
      <c r="F73" s="25">
        <f t="shared" si="21"/>
        <v>152018176297</v>
      </c>
      <c r="G73" s="25">
        <f t="shared" si="21"/>
        <v>0</v>
      </c>
      <c r="H73" s="25">
        <f t="shared" si="21"/>
        <v>152018176297</v>
      </c>
      <c r="I73" s="164">
        <f t="shared" ref="I73:I136" si="23">+H73/$H$222</f>
        <v>3.6186180104188795E-2</v>
      </c>
      <c r="J73" s="25">
        <f t="shared" si="22"/>
        <v>152018176297</v>
      </c>
      <c r="K73" s="25">
        <f t="shared" si="22"/>
        <v>0</v>
      </c>
      <c r="L73" s="25">
        <f t="shared" si="22"/>
        <v>152018176297</v>
      </c>
      <c r="M73" s="155">
        <f t="shared" ref="M73:M136" si="24">+J73/H73</f>
        <v>1</v>
      </c>
      <c r="N73" s="155">
        <f t="shared" ref="N73:N136" si="25">+K73/H73</f>
        <v>0</v>
      </c>
      <c r="O73" s="154">
        <f t="shared" si="20"/>
        <v>0</v>
      </c>
    </row>
    <row r="74" spans="1:15" ht="42" customHeight="1" x14ac:dyDescent="0.25">
      <c r="A74" s="29" t="s">
        <v>286</v>
      </c>
      <c r="B74" s="30" t="s">
        <v>38</v>
      </c>
      <c r="C74" s="30">
        <v>10</v>
      </c>
      <c r="D74" s="30" t="s">
        <v>39</v>
      </c>
      <c r="E74" s="31" t="s">
        <v>261</v>
      </c>
      <c r="F74" s="25">
        <f t="shared" si="21"/>
        <v>152018176297</v>
      </c>
      <c r="G74" s="25">
        <f t="shared" si="21"/>
        <v>0</v>
      </c>
      <c r="H74" s="25">
        <f t="shared" si="21"/>
        <v>152018176297</v>
      </c>
      <c r="I74" s="164">
        <f t="shared" si="23"/>
        <v>3.6186180104188795E-2</v>
      </c>
      <c r="J74" s="25">
        <f t="shared" si="22"/>
        <v>152018176297</v>
      </c>
      <c r="K74" s="25">
        <f t="shared" si="22"/>
        <v>0</v>
      </c>
      <c r="L74" s="25">
        <f t="shared" si="22"/>
        <v>152018176297</v>
      </c>
      <c r="M74" s="155">
        <f t="shared" si="24"/>
        <v>1</v>
      </c>
      <c r="N74" s="155">
        <f t="shared" si="25"/>
        <v>0</v>
      </c>
      <c r="O74" s="154">
        <f t="shared" si="20"/>
        <v>0</v>
      </c>
    </row>
    <row r="75" spans="1:15" ht="42" customHeight="1" x14ac:dyDescent="0.25">
      <c r="A75" s="36" t="s">
        <v>287</v>
      </c>
      <c r="B75" s="37" t="s">
        <v>38</v>
      </c>
      <c r="C75" s="37">
        <v>10</v>
      </c>
      <c r="D75" s="37" t="s">
        <v>39</v>
      </c>
      <c r="E75" s="38" t="s">
        <v>251</v>
      </c>
      <c r="F75" s="39">
        <v>152018176297</v>
      </c>
      <c r="G75" s="39">
        <v>0</v>
      </c>
      <c r="H75" s="159">
        <f>+F75-G75</f>
        <v>152018176297</v>
      </c>
      <c r="I75" s="163">
        <f t="shared" si="23"/>
        <v>3.6186180104188795E-2</v>
      </c>
      <c r="J75" s="39">
        <v>152018176297</v>
      </c>
      <c r="K75" s="39">
        <v>0</v>
      </c>
      <c r="L75" s="159">
        <f>+J75-K75</f>
        <v>152018176297</v>
      </c>
      <c r="M75" s="158">
        <f t="shared" si="24"/>
        <v>1</v>
      </c>
      <c r="N75" s="158">
        <f t="shared" si="25"/>
        <v>0</v>
      </c>
      <c r="O75" s="157">
        <f t="shared" si="20"/>
        <v>0</v>
      </c>
    </row>
    <row r="76" spans="1:15" ht="81.75" customHeight="1" x14ac:dyDescent="0.25">
      <c r="A76" s="29" t="s">
        <v>288</v>
      </c>
      <c r="B76" s="30" t="s">
        <v>38</v>
      </c>
      <c r="C76" s="30">
        <v>10</v>
      </c>
      <c r="D76" s="30" t="s">
        <v>39</v>
      </c>
      <c r="E76" s="31" t="s">
        <v>289</v>
      </c>
      <c r="F76" s="25">
        <f t="shared" ref="F76:H78" si="26">+F77</f>
        <v>161282822656</v>
      </c>
      <c r="G76" s="25">
        <f t="shared" si="26"/>
        <v>0</v>
      </c>
      <c r="H76" s="25">
        <f t="shared" si="26"/>
        <v>161282822656</v>
      </c>
      <c r="I76" s="164">
        <f t="shared" si="23"/>
        <v>3.8391522714623774E-2</v>
      </c>
      <c r="J76" s="25">
        <f t="shared" ref="J76:L78" si="27">+J77</f>
        <v>161282822656</v>
      </c>
      <c r="K76" s="25">
        <f t="shared" si="27"/>
        <v>0</v>
      </c>
      <c r="L76" s="25">
        <f t="shared" si="27"/>
        <v>161282822656</v>
      </c>
      <c r="M76" s="155">
        <f t="shared" si="24"/>
        <v>1</v>
      </c>
      <c r="N76" s="155">
        <f t="shared" si="25"/>
        <v>0</v>
      </c>
      <c r="O76" s="154">
        <f t="shared" si="20"/>
        <v>0</v>
      </c>
    </row>
    <row r="77" spans="1:15" ht="82.5" customHeight="1" x14ac:dyDescent="0.25">
      <c r="A77" s="29" t="s">
        <v>290</v>
      </c>
      <c r="B77" s="30" t="s">
        <v>38</v>
      </c>
      <c r="C77" s="30">
        <v>10</v>
      </c>
      <c r="D77" s="30" t="s">
        <v>39</v>
      </c>
      <c r="E77" s="31" t="s">
        <v>247</v>
      </c>
      <c r="F77" s="25">
        <f t="shared" si="26"/>
        <v>161282822656</v>
      </c>
      <c r="G77" s="25">
        <f t="shared" si="26"/>
        <v>0</v>
      </c>
      <c r="H77" s="25">
        <f t="shared" si="26"/>
        <v>161282822656</v>
      </c>
      <c r="I77" s="164">
        <f t="shared" si="23"/>
        <v>3.8391522714623774E-2</v>
      </c>
      <c r="J77" s="25">
        <f t="shared" si="27"/>
        <v>161282822656</v>
      </c>
      <c r="K77" s="25">
        <f t="shared" si="27"/>
        <v>0</v>
      </c>
      <c r="L77" s="25">
        <f t="shared" si="27"/>
        <v>161282822656</v>
      </c>
      <c r="M77" s="155">
        <f t="shared" si="24"/>
        <v>1</v>
      </c>
      <c r="N77" s="155">
        <f t="shared" si="25"/>
        <v>0</v>
      </c>
      <c r="O77" s="154">
        <f t="shared" si="20"/>
        <v>0</v>
      </c>
    </row>
    <row r="78" spans="1:15" ht="42" customHeight="1" x14ac:dyDescent="0.25">
      <c r="A78" s="29" t="s">
        <v>291</v>
      </c>
      <c r="B78" s="30" t="s">
        <v>38</v>
      </c>
      <c r="C78" s="30">
        <v>10</v>
      </c>
      <c r="D78" s="30" t="s">
        <v>39</v>
      </c>
      <c r="E78" s="31" t="s">
        <v>261</v>
      </c>
      <c r="F78" s="25">
        <f t="shared" si="26"/>
        <v>161282822656</v>
      </c>
      <c r="G78" s="25">
        <f t="shared" si="26"/>
        <v>0</v>
      </c>
      <c r="H78" s="25">
        <f t="shared" si="26"/>
        <v>161282822656</v>
      </c>
      <c r="I78" s="164">
        <f t="shared" si="23"/>
        <v>3.8391522714623774E-2</v>
      </c>
      <c r="J78" s="25">
        <f t="shared" si="27"/>
        <v>161282822656</v>
      </c>
      <c r="K78" s="25">
        <f t="shared" si="27"/>
        <v>0</v>
      </c>
      <c r="L78" s="25">
        <f t="shared" si="27"/>
        <v>161282822656</v>
      </c>
      <c r="M78" s="155">
        <f t="shared" si="24"/>
        <v>1</v>
      </c>
      <c r="N78" s="155">
        <f t="shared" si="25"/>
        <v>0</v>
      </c>
      <c r="O78" s="154">
        <f t="shared" si="20"/>
        <v>0</v>
      </c>
    </row>
    <row r="79" spans="1:15" ht="42" customHeight="1" x14ac:dyDescent="0.25">
      <c r="A79" s="36" t="s">
        <v>292</v>
      </c>
      <c r="B79" s="37" t="s">
        <v>38</v>
      </c>
      <c r="C79" s="37">
        <v>10</v>
      </c>
      <c r="D79" s="37" t="s">
        <v>39</v>
      </c>
      <c r="E79" s="38" t="s">
        <v>251</v>
      </c>
      <c r="F79" s="39">
        <v>161282822656</v>
      </c>
      <c r="G79" s="39">
        <v>0</v>
      </c>
      <c r="H79" s="159">
        <f>+F79-G79</f>
        <v>161282822656</v>
      </c>
      <c r="I79" s="163">
        <f t="shared" si="23"/>
        <v>3.8391522714623774E-2</v>
      </c>
      <c r="J79" s="39">
        <v>161282822656</v>
      </c>
      <c r="K79" s="39">
        <v>0</v>
      </c>
      <c r="L79" s="159">
        <f>+J79-K79</f>
        <v>161282822656</v>
      </c>
      <c r="M79" s="158">
        <f t="shared" si="24"/>
        <v>1</v>
      </c>
      <c r="N79" s="158">
        <f t="shared" si="25"/>
        <v>0</v>
      </c>
      <c r="O79" s="157">
        <f t="shared" si="20"/>
        <v>0</v>
      </c>
    </row>
    <row r="80" spans="1:15" ht="70.5" customHeight="1" x14ac:dyDescent="0.25">
      <c r="A80" s="51" t="s">
        <v>293</v>
      </c>
      <c r="B80" s="30" t="s">
        <v>38</v>
      </c>
      <c r="C80" s="30">
        <v>10</v>
      </c>
      <c r="D80" s="30" t="s">
        <v>39</v>
      </c>
      <c r="E80" s="31" t="s">
        <v>294</v>
      </c>
      <c r="F80" s="25">
        <f t="shared" ref="F80:H81" si="28">+F81</f>
        <v>635891171.31999969</v>
      </c>
      <c r="G80" s="25">
        <f t="shared" si="28"/>
        <v>0</v>
      </c>
      <c r="H80" s="25">
        <f t="shared" si="28"/>
        <v>635891171.31999969</v>
      </c>
      <c r="I80" s="155">
        <f t="shared" si="23"/>
        <v>1.5136658663167491E-4</v>
      </c>
      <c r="J80" s="25">
        <f t="shared" ref="J80:L81" si="29">+J81</f>
        <v>266530551.28999999</v>
      </c>
      <c r="K80" s="25">
        <f t="shared" si="29"/>
        <v>0</v>
      </c>
      <c r="L80" s="25">
        <f t="shared" si="29"/>
        <v>266530551.28999999</v>
      </c>
      <c r="M80" s="155">
        <f t="shared" si="24"/>
        <v>0.41914491553126743</v>
      </c>
      <c r="N80" s="155">
        <f t="shared" si="25"/>
        <v>0</v>
      </c>
      <c r="O80" s="154">
        <f t="shared" si="20"/>
        <v>0</v>
      </c>
    </row>
    <row r="81" spans="1:15" ht="70.5" customHeight="1" x14ac:dyDescent="0.25">
      <c r="A81" s="29" t="s">
        <v>295</v>
      </c>
      <c r="B81" s="30" t="s">
        <v>38</v>
      </c>
      <c r="C81" s="30">
        <v>10</v>
      </c>
      <c r="D81" s="30" t="s">
        <v>39</v>
      </c>
      <c r="E81" s="31" t="s">
        <v>247</v>
      </c>
      <c r="F81" s="25">
        <f t="shared" si="28"/>
        <v>635891171.31999969</v>
      </c>
      <c r="G81" s="25">
        <f t="shared" si="28"/>
        <v>0</v>
      </c>
      <c r="H81" s="25">
        <f t="shared" si="28"/>
        <v>635891171.31999969</v>
      </c>
      <c r="I81" s="155">
        <f t="shared" si="23"/>
        <v>1.5136658663167491E-4</v>
      </c>
      <c r="J81" s="25">
        <f t="shared" si="29"/>
        <v>266530551.28999999</v>
      </c>
      <c r="K81" s="25">
        <f t="shared" si="29"/>
        <v>0</v>
      </c>
      <c r="L81" s="25">
        <f t="shared" si="29"/>
        <v>266530551.28999999</v>
      </c>
      <c r="M81" s="155">
        <f t="shared" si="24"/>
        <v>0.41914491553126743</v>
      </c>
      <c r="N81" s="155">
        <f t="shared" si="25"/>
        <v>0</v>
      </c>
      <c r="O81" s="154">
        <f t="shared" si="20"/>
        <v>0</v>
      </c>
    </row>
    <row r="82" spans="1:15" ht="70.5" customHeight="1" x14ac:dyDescent="0.25">
      <c r="A82" s="29" t="s">
        <v>296</v>
      </c>
      <c r="B82" s="30" t="s">
        <v>38</v>
      </c>
      <c r="C82" s="30">
        <v>10</v>
      </c>
      <c r="D82" s="30" t="s">
        <v>39</v>
      </c>
      <c r="E82" s="31" t="s">
        <v>297</v>
      </c>
      <c r="F82" s="25">
        <f>SUM(F83:F83)</f>
        <v>635891171.31999969</v>
      </c>
      <c r="G82" s="25">
        <f>SUM(G83:G83)</f>
        <v>0</v>
      </c>
      <c r="H82" s="25">
        <f>SUM(H83:H83)</f>
        <v>635891171.31999969</v>
      </c>
      <c r="I82" s="155">
        <f t="shared" si="23"/>
        <v>1.5136658663167491E-4</v>
      </c>
      <c r="J82" s="25">
        <f>SUM(J83:J83)</f>
        <v>266530551.28999999</v>
      </c>
      <c r="K82" s="25">
        <f>SUM(K83:K83)</f>
        <v>0</v>
      </c>
      <c r="L82" s="25">
        <f>SUM(L83:L83)</f>
        <v>266530551.28999999</v>
      </c>
      <c r="M82" s="155">
        <f t="shared" si="24"/>
        <v>0.41914491553126743</v>
      </c>
      <c r="N82" s="155">
        <f t="shared" si="25"/>
        <v>0</v>
      </c>
      <c r="O82" s="154">
        <f t="shared" si="20"/>
        <v>0</v>
      </c>
    </row>
    <row r="83" spans="1:15" ht="42" customHeight="1" x14ac:dyDescent="0.25">
      <c r="A83" s="36" t="s">
        <v>298</v>
      </c>
      <c r="B83" s="37" t="s">
        <v>38</v>
      </c>
      <c r="C83" s="37">
        <v>10</v>
      </c>
      <c r="D83" s="37" t="s">
        <v>39</v>
      </c>
      <c r="E83" s="38" t="s">
        <v>251</v>
      </c>
      <c r="F83" s="68">
        <v>635891171.31999969</v>
      </c>
      <c r="G83" s="39">
        <v>0</v>
      </c>
      <c r="H83" s="159">
        <f>+F83-G83</f>
        <v>635891171.31999969</v>
      </c>
      <c r="I83" s="158">
        <f t="shared" si="23"/>
        <v>1.5136658663167491E-4</v>
      </c>
      <c r="J83" s="68">
        <v>266530551.28999999</v>
      </c>
      <c r="K83" s="39">
        <v>0</v>
      </c>
      <c r="L83" s="159">
        <f>+J83-K83</f>
        <v>266530551.28999999</v>
      </c>
      <c r="M83" s="158">
        <f t="shared" si="24"/>
        <v>0.41914491553126743</v>
      </c>
      <c r="N83" s="158">
        <f t="shared" si="25"/>
        <v>0</v>
      </c>
      <c r="O83" s="157">
        <f t="shared" si="20"/>
        <v>0</v>
      </c>
    </row>
    <row r="84" spans="1:15" ht="69.75" customHeight="1" x14ac:dyDescent="0.25">
      <c r="A84" s="29" t="s">
        <v>299</v>
      </c>
      <c r="B84" s="30" t="s">
        <v>38</v>
      </c>
      <c r="C84" s="30">
        <v>10</v>
      </c>
      <c r="D84" s="30" t="s">
        <v>39</v>
      </c>
      <c r="E84" s="31" t="s">
        <v>300</v>
      </c>
      <c r="F84" s="25">
        <f t="shared" ref="F84:H86" si="30">+F85</f>
        <v>202653864072</v>
      </c>
      <c r="G84" s="25">
        <f t="shared" si="30"/>
        <v>0</v>
      </c>
      <c r="H84" s="25">
        <f t="shared" si="30"/>
        <v>202653864072</v>
      </c>
      <c r="I84" s="164">
        <f t="shared" si="23"/>
        <v>4.8239423750171019E-2</v>
      </c>
      <c r="J84" s="25">
        <f t="shared" ref="J84:L86" si="31">+J85</f>
        <v>202653864072</v>
      </c>
      <c r="K84" s="25">
        <f t="shared" si="31"/>
        <v>0</v>
      </c>
      <c r="L84" s="25">
        <f t="shared" si="31"/>
        <v>202653864072</v>
      </c>
      <c r="M84" s="155">
        <f t="shared" si="24"/>
        <v>1</v>
      </c>
      <c r="N84" s="155">
        <f t="shared" si="25"/>
        <v>0</v>
      </c>
      <c r="O84" s="154">
        <f t="shared" si="20"/>
        <v>0</v>
      </c>
    </row>
    <row r="85" spans="1:15" ht="69.75" customHeight="1" x14ac:dyDescent="0.25">
      <c r="A85" s="29" t="s">
        <v>301</v>
      </c>
      <c r="B85" s="30" t="s">
        <v>38</v>
      </c>
      <c r="C85" s="30">
        <v>10</v>
      </c>
      <c r="D85" s="30" t="s">
        <v>39</v>
      </c>
      <c r="E85" s="31" t="s">
        <v>247</v>
      </c>
      <c r="F85" s="25">
        <f t="shared" si="30"/>
        <v>202653864072</v>
      </c>
      <c r="G85" s="25">
        <f t="shared" si="30"/>
        <v>0</v>
      </c>
      <c r="H85" s="25">
        <f t="shared" si="30"/>
        <v>202653864072</v>
      </c>
      <c r="I85" s="164">
        <f t="shared" si="23"/>
        <v>4.8239423750171019E-2</v>
      </c>
      <c r="J85" s="25">
        <f t="shared" si="31"/>
        <v>202653864072</v>
      </c>
      <c r="K85" s="25">
        <f t="shared" si="31"/>
        <v>0</v>
      </c>
      <c r="L85" s="25">
        <f t="shared" si="31"/>
        <v>202653864072</v>
      </c>
      <c r="M85" s="155">
        <f t="shared" si="24"/>
        <v>1</v>
      </c>
      <c r="N85" s="155">
        <f t="shared" si="25"/>
        <v>0</v>
      </c>
      <c r="O85" s="154">
        <f t="shared" si="20"/>
        <v>0</v>
      </c>
    </row>
    <row r="86" spans="1:15" ht="42" customHeight="1" x14ac:dyDescent="0.25">
      <c r="A86" s="29" t="s">
        <v>302</v>
      </c>
      <c r="B86" s="30" t="s">
        <v>38</v>
      </c>
      <c r="C86" s="30">
        <v>10</v>
      </c>
      <c r="D86" s="30" t="s">
        <v>39</v>
      </c>
      <c r="E86" s="31" t="s">
        <v>261</v>
      </c>
      <c r="F86" s="25">
        <f t="shared" si="30"/>
        <v>202653864072</v>
      </c>
      <c r="G86" s="25">
        <f t="shared" si="30"/>
        <v>0</v>
      </c>
      <c r="H86" s="25">
        <f t="shared" si="30"/>
        <v>202653864072</v>
      </c>
      <c r="I86" s="164">
        <f t="shared" si="23"/>
        <v>4.8239423750171019E-2</v>
      </c>
      <c r="J86" s="25">
        <f t="shared" si="31"/>
        <v>202653864072</v>
      </c>
      <c r="K86" s="25">
        <f t="shared" si="31"/>
        <v>0</v>
      </c>
      <c r="L86" s="25">
        <f t="shared" si="31"/>
        <v>202653864072</v>
      </c>
      <c r="M86" s="155">
        <f t="shared" si="24"/>
        <v>1</v>
      </c>
      <c r="N86" s="155">
        <f t="shared" si="25"/>
        <v>0</v>
      </c>
      <c r="O86" s="154">
        <f t="shared" si="20"/>
        <v>0</v>
      </c>
    </row>
    <row r="87" spans="1:15" ht="42" customHeight="1" x14ac:dyDescent="0.25">
      <c r="A87" s="36" t="s">
        <v>303</v>
      </c>
      <c r="B87" s="37" t="s">
        <v>38</v>
      </c>
      <c r="C87" s="37">
        <v>10</v>
      </c>
      <c r="D87" s="37" t="s">
        <v>39</v>
      </c>
      <c r="E87" s="38" t="s">
        <v>251</v>
      </c>
      <c r="F87" s="39">
        <v>202653864072</v>
      </c>
      <c r="G87" s="39">
        <v>0</v>
      </c>
      <c r="H87" s="159">
        <f>+F87-G87</f>
        <v>202653864072</v>
      </c>
      <c r="I87" s="163">
        <f t="shared" si="23"/>
        <v>4.8239423750171019E-2</v>
      </c>
      <c r="J87" s="39">
        <v>202653864072</v>
      </c>
      <c r="K87" s="39">
        <v>0</v>
      </c>
      <c r="L87" s="159">
        <f>+J87-K87</f>
        <v>202653864072</v>
      </c>
      <c r="M87" s="158">
        <f t="shared" si="24"/>
        <v>1</v>
      </c>
      <c r="N87" s="158">
        <f t="shared" si="25"/>
        <v>0</v>
      </c>
      <c r="O87" s="157">
        <f t="shared" si="20"/>
        <v>0</v>
      </c>
    </row>
    <row r="88" spans="1:15" ht="84" customHeight="1" x14ac:dyDescent="0.25">
      <c r="A88" s="29" t="s">
        <v>304</v>
      </c>
      <c r="B88" s="30" t="s">
        <v>38</v>
      </c>
      <c r="C88" s="30">
        <v>10</v>
      </c>
      <c r="D88" s="30" t="s">
        <v>39</v>
      </c>
      <c r="E88" s="31" t="s">
        <v>305</v>
      </c>
      <c r="F88" s="25">
        <f t="shared" ref="F88:H90" si="32">+F89</f>
        <v>247536000591</v>
      </c>
      <c r="G88" s="25">
        <f t="shared" si="32"/>
        <v>0</v>
      </c>
      <c r="H88" s="25">
        <f t="shared" si="32"/>
        <v>247536000591</v>
      </c>
      <c r="I88" s="164">
        <f t="shared" si="23"/>
        <v>5.8923100630784764E-2</v>
      </c>
      <c r="J88" s="25">
        <f t="shared" ref="J88:L90" si="33">+J89</f>
        <v>247536000591</v>
      </c>
      <c r="K88" s="25">
        <f t="shared" si="33"/>
        <v>0</v>
      </c>
      <c r="L88" s="25">
        <f t="shared" si="33"/>
        <v>247536000591</v>
      </c>
      <c r="M88" s="155">
        <f t="shared" si="24"/>
        <v>1</v>
      </c>
      <c r="N88" s="155">
        <f t="shared" si="25"/>
        <v>0</v>
      </c>
      <c r="O88" s="154">
        <f t="shared" si="20"/>
        <v>0</v>
      </c>
    </row>
    <row r="89" spans="1:15" ht="84" customHeight="1" x14ac:dyDescent="0.25">
      <c r="A89" s="29" t="s">
        <v>306</v>
      </c>
      <c r="B89" s="30" t="s">
        <v>38</v>
      </c>
      <c r="C89" s="30">
        <v>10</v>
      </c>
      <c r="D89" s="30" t="s">
        <v>39</v>
      </c>
      <c r="E89" s="31" t="s">
        <v>247</v>
      </c>
      <c r="F89" s="25">
        <f t="shared" si="32"/>
        <v>247536000591</v>
      </c>
      <c r="G89" s="25">
        <f t="shared" si="32"/>
        <v>0</v>
      </c>
      <c r="H89" s="25">
        <f t="shared" si="32"/>
        <v>247536000591</v>
      </c>
      <c r="I89" s="164">
        <f t="shared" si="23"/>
        <v>5.8923100630784764E-2</v>
      </c>
      <c r="J89" s="25">
        <f t="shared" si="33"/>
        <v>247536000591</v>
      </c>
      <c r="K89" s="25">
        <f t="shared" si="33"/>
        <v>0</v>
      </c>
      <c r="L89" s="25">
        <f t="shared" si="33"/>
        <v>247536000591</v>
      </c>
      <c r="M89" s="155">
        <f t="shared" si="24"/>
        <v>1</v>
      </c>
      <c r="N89" s="155">
        <f t="shared" si="25"/>
        <v>0</v>
      </c>
      <c r="O89" s="154">
        <f t="shared" si="20"/>
        <v>0</v>
      </c>
    </row>
    <row r="90" spans="1:15" ht="42" customHeight="1" x14ac:dyDescent="0.25">
      <c r="A90" s="29" t="s">
        <v>307</v>
      </c>
      <c r="B90" s="30" t="s">
        <v>38</v>
      </c>
      <c r="C90" s="30">
        <v>10</v>
      </c>
      <c r="D90" s="30" t="s">
        <v>39</v>
      </c>
      <c r="E90" s="31" t="s">
        <v>261</v>
      </c>
      <c r="F90" s="25">
        <f t="shared" si="32"/>
        <v>247536000591</v>
      </c>
      <c r="G90" s="25">
        <f t="shared" si="32"/>
        <v>0</v>
      </c>
      <c r="H90" s="25">
        <f t="shared" si="32"/>
        <v>247536000591</v>
      </c>
      <c r="I90" s="164">
        <f t="shared" si="23"/>
        <v>5.8923100630784764E-2</v>
      </c>
      <c r="J90" s="25">
        <f t="shared" si="33"/>
        <v>247536000591</v>
      </c>
      <c r="K90" s="25">
        <f t="shared" si="33"/>
        <v>0</v>
      </c>
      <c r="L90" s="25">
        <f t="shared" si="33"/>
        <v>247536000591</v>
      </c>
      <c r="M90" s="155">
        <f t="shared" si="24"/>
        <v>1</v>
      </c>
      <c r="N90" s="155">
        <f t="shared" si="25"/>
        <v>0</v>
      </c>
      <c r="O90" s="154">
        <f t="shared" si="20"/>
        <v>0</v>
      </c>
    </row>
    <row r="91" spans="1:15" ht="42" customHeight="1" x14ac:dyDescent="0.25">
      <c r="A91" s="36" t="s">
        <v>308</v>
      </c>
      <c r="B91" s="37" t="s">
        <v>38</v>
      </c>
      <c r="C91" s="37">
        <v>10</v>
      </c>
      <c r="D91" s="37" t="s">
        <v>39</v>
      </c>
      <c r="E91" s="38" t="s">
        <v>251</v>
      </c>
      <c r="F91" s="39">
        <v>247536000591</v>
      </c>
      <c r="G91" s="39">
        <v>0</v>
      </c>
      <c r="H91" s="159">
        <f>+F91-G91</f>
        <v>247536000591</v>
      </c>
      <c r="I91" s="163">
        <f t="shared" si="23"/>
        <v>5.8923100630784764E-2</v>
      </c>
      <c r="J91" s="39">
        <v>247536000591</v>
      </c>
      <c r="K91" s="39">
        <v>0</v>
      </c>
      <c r="L91" s="159">
        <f>+J91-K91</f>
        <v>247536000591</v>
      </c>
      <c r="M91" s="158">
        <f t="shared" si="24"/>
        <v>1</v>
      </c>
      <c r="N91" s="158">
        <f t="shared" si="25"/>
        <v>0</v>
      </c>
      <c r="O91" s="157">
        <f t="shared" si="20"/>
        <v>0</v>
      </c>
    </row>
    <row r="92" spans="1:15" ht="84" customHeight="1" x14ac:dyDescent="0.25">
      <c r="A92" s="29" t="s">
        <v>315</v>
      </c>
      <c r="B92" s="30" t="s">
        <v>38</v>
      </c>
      <c r="C92" s="30">
        <v>10</v>
      </c>
      <c r="D92" s="30" t="s">
        <v>39</v>
      </c>
      <c r="E92" s="31" t="s">
        <v>316</v>
      </c>
      <c r="F92" s="25">
        <f t="shared" ref="F92:H94" si="34">+F93</f>
        <v>62383752147</v>
      </c>
      <c r="G92" s="25">
        <f t="shared" si="34"/>
        <v>0</v>
      </c>
      <c r="H92" s="25">
        <f t="shared" si="34"/>
        <v>62383752147</v>
      </c>
      <c r="I92" s="164">
        <f t="shared" si="23"/>
        <v>1.4849735378722377E-2</v>
      </c>
      <c r="J92" s="25">
        <f t="shared" ref="J92:L94" si="35">+J93</f>
        <v>62383752147</v>
      </c>
      <c r="K92" s="25">
        <f t="shared" si="35"/>
        <v>0</v>
      </c>
      <c r="L92" s="25">
        <f t="shared" si="35"/>
        <v>62383752147</v>
      </c>
      <c r="M92" s="155">
        <f t="shared" si="24"/>
        <v>1</v>
      </c>
      <c r="N92" s="155">
        <f t="shared" si="25"/>
        <v>0</v>
      </c>
      <c r="O92" s="154">
        <f t="shared" si="20"/>
        <v>0</v>
      </c>
    </row>
    <row r="93" spans="1:15" ht="84" customHeight="1" x14ac:dyDescent="0.25">
      <c r="A93" s="29" t="s">
        <v>317</v>
      </c>
      <c r="B93" s="30" t="s">
        <v>38</v>
      </c>
      <c r="C93" s="30">
        <v>10</v>
      </c>
      <c r="D93" s="30" t="s">
        <v>39</v>
      </c>
      <c r="E93" s="31" t="s">
        <v>247</v>
      </c>
      <c r="F93" s="25">
        <f t="shared" si="34"/>
        <v>62383752147</v>
      </c>
      <c r="G93" s="25">
        <f t="shared" si="34"/>
        <v>0</v>
      </c>
      <c r="H93" s="25">
        <f t="shared" si="34"/>
        <v>62383752147</v>
      </c>
      <c r="I93" s="164">
        <f t="shared" si="23"/>
        <v>1.4849735378722377E-2</v>
      </c>
      <c r="J93" s="25">
        <f t="shared" si="35"/>
        <v>62383752147</v>
      </c>
      <c r="K93" s="25">
        <f t="shared" si="35"/>
        <v>0</v>
      </c>
      <c r="L93" s="25">
        <f t="shared" si="35"/>
        <v>62383752147</v>
      </c>
      <c r="M93" s="155">
        <f t="shared" si="24"/>
        <v>1</v>
      </c>
      <c r="N93" s="155">
        <f t="shared" si="25"/>
        <v>0</v>
      </c>
      <c r="O93" s="154">
        <f t="shared" si="20"/>
        <v>0</v>
      </c>
    </row>
    <row r="94" spans="1:15" ht="42" customHeight="1" x14ac:dyDescent="0.25">
      <c r="A94" s="29" t="s">
        <v>318</v>
      </c>
      <c r="B94" s="30" t="s">
        <v>38</v>
      </c>
      <c r="C94" s="30">
        <v>10</v>
      </c>
      <c r="D94" s="30" t="s">
        <v>39</v>
      </c>
      <c r="E94" s="31" t="s">
        <v>261</v>
      </c>
      <c r="F94" s="25">
        <f t="shared" si="34"/>
        <v>62383752147</v>
      </c>
      <c r="G94" s="25">
        <f t="shared" si="34"/>
        <v>0</v>
      </c>
      <c r="H94" s="25">
        <f t="shared" si="34"/>
        <v>62383752147</v>
      </c>
      <c r="I94" s="164">
        <f t="shared" si="23"/>
        <v>1.4849735378722377E-2</v>
      </c>
      <c r="J94" s="25">
        <f t="shared" si="35"/>
        <v>62383752147</v>
      </c>
      <c r="K94" s="25">
        <f t="shared" si="35"/>
        <v>0</v>
      </c>
      <c r="L94" s="25">
        <f t="shared" si="35"/>
        <v>62383752147</v>
      </c>
      <c r="M94" s="155">
        <f t="shared" si="24"/>
        <v>1</v>
      </c>
      <c r="N94" s="155">
        <f t="shared" si="25"/>
        <v>0</v>
      </c>
      <c r="O94" s="154">
        <f t="shared" si="20"/>
        <v>0</v>
      </c>
    </row>
    <row r="95" spans="1:15" ht="42" customHeight="1" x14ac:dyDescent="0.25">
      <c r="A95" s="36" t="s">
        <v>319</v>
      </c>
      <c r="B95" s="37" t="s">
        <v>38</v>
      </c>
      <c r="C95" s="37">
        <v>10</v>
      </c>
      <c r="D95" s="37" t="s">
        <v>39</v>
      </c>
      <c r="E95" s="38" t="s">
        <v>251</v>
      </c>
      <c r="F95" s="39">
        <v>62383752147</v>
      </c>
      <c r="G95" s="39">
        <v>0</v>
      </c>
      <c r="H95" s="159">
        <f>+F95-G95</f>
        <v>62383752147</v>
      </c>
      <c r="I95" s="163">
        <f t="shared" si="23"/>
        <v>1.4849735378722377E-2</v>
      </c>
      <c r="J95" s="39">
        <v>62383752147</v>
      </c>
      <c r="K95" s="39">
        <v>0</v>
      </c>
      <c r="L95" s="159">
        <f>+J95-K95</f>
        <v>62383752147</v>
      </c>
      <c r="M95" s="158">
        <f t="shared" si="24"/>
        <v>1</v>
      </c>
      <c r="N95" s="158">
        <f t="shared" si="25"/>
        <v>0</v>
      </c>
      <c r="O95" s="157">
        <f t="shared" si="20"/>
        <v>0</v>
      </c>
    </row>
    <row r="96" spans="1:15" ht="97.5" customHeight="1" x14ac:dyDescent="0.25">
      <c r="A96" s="29" t="s">
        <v>320</v>
      </c>
      <c r="B96" s="30" t="s">
        <v>38</v>
      </c>
      <c r="C96" s="30">
        <v>10</v>
      </c>
      <c r="D96" s="30" t="s">
        <v>39</v>
      </c>
      <c r="E96" s="31" t="s">
        <v>321</v>
      </c>
      <c r="F96" s="25">
        <f t="shared" ref="F96:H98" si="36">+F97</f>
        <v>153908387937</v>
      </c>
      <c r="G96" s="25">
        <f t="shared" si="36"/>
        <v>0</v>
      </c>
      <c r="H96" s="25">
        <f t="shared" si="36"/>
        <v>153908387937</v>
      </c>
      <c r="I96" s="164">
        <f t="shared" si="23"/>
        <v>3.6636123265633126E-2</v>
      </c>
      <c r="J96" s="25">
        <f t="shared" ref="J96:L98" si="37">+J97</f>
        <v>153908387937</v>
      </c>
      <c r="K96" s="25">
        <f t="shared" si="37"/>
        <v>0</v>
      </c>
      <c r="L96" s="25">
        <f t="shared" si="37"/>
        <v>153908387937</v>
      </c>
      <c r="M96" s="155">
        <f t="shared" si="24"/>
        <v>1</v>
      </c>
      <c r="N96" s="155">
        <f t="shared" si="25"/>
        <v>0</v>
      </c>
      <c r="O96" s="154">
        <f t="shared" si="20"/>
        <v>0</v>
      </c>
    </row>
    <row r="97" spans="1:15" ht="74.25" customHeight="1" x14ac:dyDescent="0.25">
      <c r="A97" s="29" t="s">
        <v>322</v>
      </c>
      <c r="B97" s="30" t="s">
        <v>38</v>
      </c>
      <c r="C97" s="30">
        <v>10</v>
      </c>
      <c r="D97" s="30" t="s">
        <v>39</v>
      </c>
      <c r="E97" s="31" t="s">
        <v>247</v>
      </c>
      <c r="F97" s="25">
        <f t="shared" si="36"/>
        <v>153908387937</v>
      </c>
      <c r="G97" s="25">
        <f t="shared" si="36"/>
        <v>0</v>
      </c>
      <c r="H97" s="25">
        <f t="shared" si="36"/>
        <v>153908387937</v>
      </c>
      <c r="I97" s="164">
        <f t="shared" si="23"/>
        <v>3.6636123265633126E-2</v>
      </c>
      <c r="J97" s="25">
        <f t="shared" si="37"/>
        <v>153908387937</v>
      </c>
      <c r="K97" s="25">
        <f t="shared" si="37"/>
        <v>0</v>
      </c>
      <c r="L97" s="25">
        <f t="shared" si="37"/>
        <v>153908387937</v>
      </c>
      <c r="M97" s="155">
        <f t="shared" si="24"/>
        <v>1</v>
      </c>
      <c r="N97" s="155">
        <f t="shared" si="25"/>
        <v>0</v>
      </c>
      <c r="O97" s="154">
        <f t="shared" si="20"/>
        <v>0</v>
      </c>
    </row>
    <row r="98" spans="1:15" ht="42" customHeight="1" x14ac:dyDescent="0.25">
      <c r="A98" s="29" t="s">
        <v>323</v>
      </c>
      <c r="B98" s="30" t="s">
        <v>38</v>
      </c>
      <c r="C98" s="30">
        <v>10</v>
      </c>
      <c r="D98" s="30" t="s">
        <v>39</v>
      </c>
      <c r="E98" s="31" t="s">
        <v>261</v>
      </c>
      <c r="F98" s="25">
        <f t="shared" si="36"/>
        <v>153908387937</v>
      </c>
      <c r="G98" s="25">
        <f t="shared" si="36"/>
        <v>0</v>
      </c>
      <c r="H98" s="25">
        <f t="shared" si="36"/>
        <v>153908387937</v>
      </c>
      <c r="I98" s="164">
        <f t="shared" si="23"/>
        <v>3.6636123265633126E-2</v>
      </c>
      <c r="J98" s="25">
        <f t="shared" si="37"/>
        <v>153908387937</v>
      </c>
      <c r="K98" s="25">
        <f t="shared" si="37"/>
        <v>0</v>
      </c>
      <c r="L98" s="25">
        <f t="shared" si="37"/>
        <v>153908387937</v>
      </c>
      <c r="M98" s="155">
        <f t="shared" si="24"/>
        <v>1</v>
      </c>
      <c r="N98" s="155">
        <f t="shared" si="25"/>
        <v>0</v>
      </c>
      <c r="O98" s="154">
        <f t="shared" si="20"/>
        <v>0</v>
      </c>
    </row>
    <row r="99" spans="1:15" ht="42" customHeight="1" x14ac:dyDescent="0.25">
      <c r="A99" s="36" t="s">
        <v>324</v>
      </c>
      <c r="B99" s="37" t="s">
        <v>38</v>
      </c>
      <c r="C99" s="37">
        <v>10</v>
      </c>
      <c r="D99" s="37" t="s">
        <v>39</v>
      </c>
      <c r="E99" s="38" t="s">
        <v>251</v>
      </c>
      <c r="F99" s="39">
        <v>153908387937</v>
      </c>
      <c r="G99" s="39">
        <v>0</v>
      </c>
      <c r="H99" s="159">
        <f>+F99-G99</f>
        <v>153908387937</v>
      </c>
      <c r="I99" s="163">
        <f t="shared" si="23"/>
        <v>3.6636123265633126E-2</v>
      </c>
      <c r="J99" s="39">
        <v>153908387937</v>
      </c>
      <c r="K99" s="39">
        <v>0</v>
      </c>
      <c r="L99" s="159">
        <f>+J99-K99</f>
        <v>153908387937</v>
      </c>
      <c r="M99" s="158">
        <f t="shared" si="24"/>
        <v>1</v>
      </c>
      <c r="N99" s="158">
        <f t="shared" si="25"/>
        <v>0</v>
      </c>
      <c r="O99" s="157">
        <f t="shared" si="20"/>
        <v>0</v>
      </c>
    </row>
    <row r="100" spans="1:15" ht="75.75" customHeight="1" x14ac:dyDescent="0.25">
      <c r="A100" s="29" t="s">
        <v>325</v>
      </c>
      <c r="B100" s="30" t="s">
        <v>38</v>
      </c>
      <c r="C100" s="30">
        <v>10</v>
      </c>
      <c r="D100" s="30" t="s">
        <v>39</v>
      </c>
      <c r="E100" s="31" t="s">
        <v>326</v>
      </c>
      <c r="F100" s="25">
        <f t="shared" ref="F100:H102" si="38">+F101</f>
        <v>120450436381</v>
      </c>
      <c r="G100" s="25">
        <f t="shared" si="38"/>
        <v>0</v>
      </c>
      <c r="H100" s="25">
        <f t="shared" si="38"/>
        <v>120450436381</v>
      </c>
      <c r="I100" s="164">
        <f t="shared" si="23"/>
        <v>2.8671842345980147E-2</v>
      </c>
      <c r="J100" s="25">
        <f t="shared" ref="J100:L102" si="39">+J101</f>
        <v>120450436381</v>
      </c>
      <c r="K100" s="25">
        <f t="shared" si="39"/>
        <v>0</v>
      </c>
      <c r="L100" s="25">
        <f t="shared" si="39"/>
        <v>120450436381</v>
      </c>
      <c r="M100" s="155">
        <f t="shared" si="24"/>
        <v>1</v>
      </c>
      <c r="N100" s="155">
        <f t="shared" si="25"/>
        <v>0</v>
      </c>
      <c r="O100" s="154">
        <f t="shared" ref="O100:O131" si="40">+K100/J100</f>
        <v>0</v>
      </c>
    </row>
    <row r="101" spans="1:15" ht="76.5" customHeight="1" x14ac:dyDescent="0.25">
      <c r="A101" s="29" t="s">
        <v>327</v>
      </c>
      <c r="B101" s="30" t="s">
        <v>38</v>
      </c>
      <c r="C101" s="30">
        <v>10</v>
      </c>
      <c r="D101" s="30" t="s">
        <v>39</v>
      </c>
      <c r="E101" s="31" t="s">
        <v>247</v>
      </c>
      <c r="F101" s="25">
        <f t="shared" si="38"/>
        <v>120450436381</v>
      </c>
      <c r="G101" s="25">
        <f t="shared" si="38"/>
        <v>0</v>
      </c>
      <c r="H101" s="25">
        <f t="shared" si="38"/>
        <v>120450436381</v>
      </c>
      <c r="I101" s="164">
        <f t="shared" si="23"/>
        <v>2.8671842345980147E-2</v>
      </c>
      <c r="J101" s="25">
        <f t="shared" si="39"/>
        <v>120450436381</v>
      </c>
      <c r="K101" s="25">
        <f t="shared" si="39"/>
        <v>0</v>
      </c>
      <c r="L101" s="25">
        <f t="shared" si="39"/>
        <v>120450436381</v>
      </c>
      <c r="M101" s="155">
        <f t="shared" si="24"/>
        <v>1</v>
      </c>
      <c r="N101" s="155">
        <f t="shared" si="25"/>
        <v>0</v>
      </c>
      <c r="O101" s="154">
        <f t="shared" si="40"/>
        <v>0</v>
      </c>
    </row>
    <row r="102" spans="1:15" ht="42" customHeight="1" x14ac:dyDescent="0.25">
      <c r="A102" s="29" t="s">
        <v>328</v>
      </c>
      <c r="B102" s="30" t="s">
        <v>38</v>
      </c>
      <c r="C102" s="30">
        <v>10</v>
      </c>
      <c r="D102" s="30" t="s">
        <v>39</v>
      </c>
      <c r="E102" s="31" t="s">
        <v>261</v>
      </c>
      <c r="F102" s="25">
        <f t="shared" si="38"/>
        <v>120450436381</v>
      </c>
      <c r="G102" s="25">
        <f t="shared" si="38"/>
        <v>0</v>
      </c>
      <c r="H102" s="25">
        <f t="shared" si="38"/>
        <v>120450436381</v>
      </c>
      <c r="I102" s="164">
        <f t="shared" si="23"/>
        <v>2.8671842345980147E-2</v>
      </c>
      <c r="J102" s="25">
        <f t="shared" si="39"/>
        <v>120450436381</v>
      </c>
      <c r="K102" s="25">
        <f t="shared" si="39"/>
        <v>0</v>
      </c>
      <c r="L102" s="25">
        <f t="shared" si="39"/>
        <v>120450436381</v>
      </c>
      <c r="M102" s="155">
        <f t="shared" si="24"/>
        <v>1</v>
      </c>
      <c r="N102" s="155">
        <f t="shared" si="25"/>
        <v>0</v>
      </c>
      <c r="O102" s="154">
        <f t="shared" si="40"/>
        <v>0</v>
      </c>
    </row>
    <row r="103" spans="1:15" ht="42" customHeight="1" x14ac:dyDescent="0.25">
      <c r="A103" s="36" t="s">
        <v>329</v>
      </c>
      <c r="B103" s="101" t="s">
        <v>38</v>
      </c>
      <c r="C103" s="37">
        <v>10</v>
      </c>
      <c r="D103" s="37" t="s">
        <v>39</v>
      </c>
      <c r="E103" s="38" t="s">
        <v>251</v>
      </c>
      <c r="F103" s="39">
        <v>120450436381</v>
      </c>
      <c r="G103" s="39">
        <v>0</v>
      </c>
      <c r="H103" s="159">
        <f>+F103-G103</f>
        <v>120450436381</v>
      </c>
      <c r="I103" s="163">
        <f t="shared" si="23"/>
        <v>2.8671842345980147E-2</v>
      </c>
      <c r="J103" s="39">
        <v>120450436381</v>
      </c>
      <c r="K103" s="39">
        <v>0</v>
      </c>
      <c r="L103" s="159">
        <f>+J103-K103</f>
        <v>120450436381</v>
      </c>
      <c r="M103" s="158">
        <f t="shared" si="24"/>
        <v>1</v>
      </c>
      <c r="N103" s="158">
        <f t="shared" si="25"/>
        <v>0</v>
      </c>
      <c r="O103" s="157">
        <f t="shared" si="40"/>
        <v>0</v>
      </c>
    </row>
    <row r="104" spans="1:15" ht="93" customHeight="1" x14ac:dyDescent="0.25">
      <c r="A104" s="29" t="s">
        <v>330</v>
      </c>
      <c r="B104" s="30" t="s">
        <v>38</v>
      </c>
      <c r="C104" s="30">
        <v>10</v>
      </c>
      <c r="D104" s="30" t="s">
        <v>39</v>
      </c>
      <c r="E104" s="31" t="s">
        <v>331</v>
      </c>
      <c r="F104" s="25">
        <f t="shared" ref="F104:H106" si="41">+F105</f>
        <v>162134018033</v>
      </c>
      <c r="G104" s="25">
        <f t="shared" si="41"/>
        <v>0</v>
      </c>
      <c r="H104" s="25">
        <f t="shared" si="41"/>
        <v>162134018033</v>
      </c>
      <c r="I104" s="164">
        <f t="shared" si="23"/>
        <v>3.8594139993466781E-2</v>
      </c>
      <c r="J104" s="25">
        <f t="shared" ref="J104:L106" si="42">+J105</f>
        <v>162134018033</v>
      </c>
      <c r="K104" s="25">
        <f t="shared" si="42"/>
        <v>0</v>
      </c>
      <c r="L104" s="25">
        <f t="shared" si="42"/>
        <v>162134018033</v>
      </c>
      <c r="M104" s="155">
        <f t="shared" si="24"/>
        <v>1</v>
      </c>
      <c r="N104" s="155">
        <f t="shared" si="25"/>
        <v>0</v>
      </c>
      <c r="O104" s="154">
        <f t="shared" si="40"/>
        <v>0</v>
      </c>
    </row>
    <row r="105" spans="1:15" ht="81" customHeight="1" x14ac:dyDescent="0.25">
      <c r="A105" s="29" t="s">
        <v>332</v>
      </c>
      <c r="B105" s="30" t="s">
        <v>38</v>
      </c>
      <c r="C105" s="30">
        <v>10</v>
      </c>
      <c r="D105" s="30" t="s">
        <v>39</v>
      </c>
      <c r="E105" s="31" t="s">
        <v>247</v>
      </c>
      <c r="F105" s="25">
        <f t="shared" si="41"/>
        <v>162134018033</v>
      </c>
      <c r="G105" s="25">
        <f t="shared" si="41"/>
        <v>0</v>
      </c>
      <c r="H105" s="25">
        <f t="shared" si="41"/>
        <v>162134018033</v>
      </c>
      <c r="I105" s="164">
        <f t="shared" si="23"/>
        <v>3.8594139993466781E-2</v>
      </c>
      <c r="J105" s="25">
        <f t="shared" si="42"/>
        <v>162134018033</v>
      </c>
      <c r="K105" s="25">
        <f t="shared" si="42"/>
        <v>0</v>
      </c>
      <c r="L105" s="25">
        <f t="shared" si="42"/>
        <v>162134018033</v>
      </c>
      <c r="M105" s="155">
        <f t="shared" si="24"/>
        <v>1</v>
      </c>
      <c r="N105" s="155">
        <f t="shared" si="25"/>
        <v>0</v>
      </c>
      <c r="O105" s="154">
        <f t="shared" si="40"/>
        <v>0</v>
      </c>
    </row>
    <row r="106" spans="1:15" ht="42" customHeight="1" x14ac:dyDescent="0.25">
      <c r="A106" s="29" t="s">
        <v>333</v>
      </c>
      <c r="B106" s="30" t="s">
        <v>38</v>
      </c>
      <c r="C106" s="30">
        <v>10</v>
      </c>
      <c r="D106" s="30" t="s">
        <v>39</v>
      </c>
      <c r="E106" s="31" t="s">
        <v>261</v>
      </c>
      <c r="F106" s="25">
        <f t="shared" si="41"/>
        <v>162134018033</v>
      </c>
      <c r="G106" s="25">
        <f t="shared" si="41"/>
        <v>0</v>
      </c>
      <c r="H106" s="25">
        <f t="shared" si="41"/>
        <v>162134018033</v>
      </c>
      <c r="I106" s="164">
        <f t="shared" si="23"/>
        <v>3.8594139993466781E-2</v>
      </c>
      <c r="J106" s="25">
        <f t="shared" si="42"/>
        <v>162134018033</v>
      </c>
      <c r="K106" s="25">
        <f t="shared" si="42"/>
        <v>0</v>
      </c>
      <c r="L106" s="25">
        <f t="shared" si="42"/>
        <v>162134018033</v>
      </c>
      <c r="M106" s="155">
        <f t="shared" si="24"/>
        <v>1</v>
      </c>
      <c r="N106" s="155">
        <f t="shared" si="25"/>
        <v>0</v>
      </c>
      <c r="O106" s="154">
        <f t="shared" si="40"/>
        <v>0</v>
      </c>
    </row>
    <row r="107" spans="1:15" ht="42" customHeight="1" x14ac:dyDescent="0.25">
      <c r="A107" s="36" t="s">
        <v>334</v>
      </c>
      <c r="B107" s="37" t="s">
        <v>38</v>
      </c>
      <c r="C107" s="37">
        <v>10</v>
      </c>
      <c r="D107" s="37" t="s">
        <v>39</v>
      </c>
      <c r="E107" s="38" t="s">
        <v>251</v>
      </c>
      <c r="F107" s="39">
        <v>162134018033</v>
      </c>
      <c r="G107" s="39">
        <v>0</v>
      </c>
      <c r="H107" s="159">
        <f>+F107-G107</f>
        <v>162134018033</v>
      </c>
      <c r="I107" s="163">
        <f t="shared" si="23"/>
        <v>3.8594139993466781E-2</v>
      </c>
      <c r="J107" s="39">
        <v>162134018033</v>
      </c>
      <c r="K107" s="39">
        <v>0</v>
      </c>
      <c r="L107" s="159">
        <f>+J107-K107</f>
        <v>162134018033</v>
      </c>
      <c r="M107" s="158">
        <f t="shared" si="24"/>
        <v>1</v>
      </c>
      <c r="N107" s="158">
        <f t="shared" si="25"/>
        <v>0</v>
      </c>
      <c r="O107" s="157">
        <f t="shared" si="40"/>
        <v>0</v>
      </c>
    </row>
    <row r="108" spans="1:15" ht="78.75" customHeight="1" x14ac:dyDescent="0.25">
      <c r="A108" s="29" t="s">
        <v>335</v>
      </c>
      <c r="B108" s="30" t="s">
        <v>38</v>
      </c>
      <c r="C108" s="30">
        <v>10</v>
      </c>
      <c r="D108" s="30" t="s">
        <v>39</v>
      </c>
      <c r="E108" s="31" t="s">
        <v>336</v>
      </c>
      <c r="F108" s="25">
        <f t="shared" ref="F108:H110" si="43">+F109</f>
        <v>229949328827</v>
      </c>
      <c r="G108" s="25">
        <f t="shared" si="43"/>
        <v>0</v>
      </c>
      <c r="H108" s="25">
        <f t="shared" si="43"/>
        <v>229949328827</v>
      </c>
      <c r="I108" s="155">
        <f t="shared" si="23"/>
        <v>5.4736795496837992E-2</v>
      </c>
      <c r="J108" s="25">
        <f t="shared" ref="J108:L110" si="44">+J109</f>
        <v>229949328827</v>
      </c>
      <c r="K108" s="25">
        <f t="shared" si="44"/>
        <v>0</v>
      </c>
      <c r="L108" s="25">
        <f t="shared" si="44"/>
        <v>229949328827</v>
      </c>
      <c r="M108" s="155">
        <f t="shared" si="24"/>
        <v>1</v>
      </c>
      <c r="N108" s="155">
        <f t="shared" si="25"/>
        <v>0</v>
      </c>
      <c r="O108" s="154">
        <f t="shared" si="40"/>
        <v>0</v>
      </c>
    </row>
    <row r="109" spans="1:15" ht="78.75" customHeight="1" x14ac:dyDescent="0.25">
      <c r="A109" s="29" t="s">
        <v>337</v>
      </c>
      <c r="B109" s="30" t="s">
        <v>38</v>
      </c>
      <c r="C109" s="30">
        <v>10</v>
      </c>
      <c r="D109" s="30" t="s">
        <v>39</v>
      </c>
      <c r="E109" s="31" t="s">
        <v>247</v>
      </c>
      <c r="F109" s="25">
        <f t="shared" si="43"/>
        <v>229949328827</v>
      </c>
      <c r="G109" s="25">
        <f t="shared" si="43"/>
        <v>0</v>
      </c>
      <c r="H109" s="25">
        <f t="shared" si="43"/>
        <v>229949328827</v>
      </c>
      <c r="I109" s="155">
        <f t="shared" si="23"/>
        <v>5.4736795496837992E-2</v>
      </c>
      <c r="J109" s="25">
        <f t="shared" si="44"/>
        <v>229949328827</v>
      </c>
      <c r="K109" s="25">
        <f t="shared" si="44"/>
        <v>0</v>
      </c>
      <c r="L109" s="25">
        <f t="shared" si="44"/>
        <v>229949328827</v>
      </c>
      <c r="M109" s="155">
        <f t="shared" si="24"/>
        <v>1</v>
      </c>
      <c r="N109" s="155">
        <f t="shared" si="25"/>
        <v>0</v>
      </c>
      <c r="O109" s="154">
        <f t="shared" si="40"/>
        <v>0</v>
      </c>
    </row>
    <row r="110" spans="1:15" ht="42" customHeight="1" x14ac:dyDescent="0.25">
      <c r="A110" s="29" t="s">
        <v>338</v>
      </c>
      <c r="B110" s="30" t="s">
        <v>38</v>
      </c>
      <c r="C110" s="30">
        <v>10</v>
      </c>
      <c r="D110" s="30" t="s">
        <v>39</v>
      </c>
      <c r="E110" s="31" t="s">
        <v>261</v>
      </c>
      <c r="F110" s="25">
        <f t="shared" si="43"/>
        <v>229949328827</v>
      </c>
      <c r="G110" s="25">
        <f t="shared" si="43"/>
        <v>0</v>
      </c>
      <c r="H110" s="25">
        <f t="shared" si="43"/>
        <v>229949328827</v>
      </c>
      <c r="I110" s="155">
        <f t="shared" si="23"/>
        <v>5.4736795496837992E-2</v>
      </c>
      <c r="J110" s="25">
        <f t="shared" si="44"/>
        <v>229949328827</v>
      </c>
      <c r="K110" s="25">
        <f t="shared" si="44"/>
        <v>0</v>
      </c>
      <c r="L110" s="25">
        <f t="shared" si="44"/>
        <v>229949328827</v>
      </c>
      <c r="M110" s="155">
        <f t="shared" si="24"/>
        <v>1</v>
      </c>
      <c r="N110" s="155">
        <f t="shared" si="25"/>
        <v>0</v>
      </c>
      <c r="O110" s="154">
        <f t="shared" si="40"/>
        <v>0</v>
      </c>
    </row>
    <row r="111" spans="1:15" ht="42" customHeight="1" x14ac:dyDescent="0.25">
      <c r="A111" s="36" t="s">
        <v>339</v>
      </c>
      <c r="B111" s="37" t="s">
        <v>38</v>
      </c>
      <c r="C111" s="37">
        <v>10</v>
      </c>
      <c r="D111" s="37" t="s">
        <v>39</v>
      </c>
      <c r="E111" s="38" t="s">
        <v>251</v>
      </c>
      <c r="F111" s="39">
        <v>229949328827</v>
      </c>
      <c r="G111" s="39">
        <v>0</v>
      </c>
      <c r="H111" s="159">
        <f>+F111-G111</f>
        <v>229949328827</v>
      </c>
      <c r="I111" s="158">
        <f t="shared" si="23"/>
        <v>5.4736795496837992E-2</v>
      </c>
      <c r="J111" s="39">
        <v>229949328827</v>
      </c>
      <c r="K111" s="39">
        <v>0</v>
      </c>
      <c r="L111" s="159">
        <f>+J111-K111</f>
        <v>229949328827</v>
      </c>
      <c r="M111" s="158">
        <f t="shared" si="24"/>
        <v>1</v>
      </c>
      <c r="N111" s="158">
        <f t="shared" si="25"/>
        <v>0</v>
      </c>
      <c r="O111" s="157">
        <f t="shared" si="40"/>
        <v>0</v>
      </c>
    </row>
    <row r="112" spans="1:15" ht="84" customHeight="1" x14ac:dyDescent="0.25">
      <c r="A112" s="29" t="s">
        <v>340</v>
      </c>
      <c r="B112" s="30" t="s">
        <v>38</v>
      </c>
      <c r="C112" s="30">
        <v>10</v>
      </c>
      <c r="D112" s="30" t="s">
        <v>39</v>
      </c>
      <c r="E112" s="31" t="s">
        <v>341</v>
      </c>
      <c r="F112" s="25">
        <f t="shared" ref="F112:H114" si="45">+F113</f>
        <v>106238744306</v>
      </c>
      <c r="G112" s="25">
        <f t="shared" si="45"/>
        <v>0</v>
      </c>
      <c r="H112" s="25">
        <f t="shared" si="45"/>
        <v>106238744306</v>
      </c>
      <c r="I112" s="155">
        <f t="shared" si="23"/>
        <v>2.5288912346829964E-2</v>
      </c>
      <c r="J112" s="25">
        <f t="shared" ref="J112:L114" si="46">+J113</f>
        <v>106238744306</v>
      </c>
      <c r="K112" s="25">
        <f t="shared" si="46"/>
        <v>0</v>
      </c>
      <c r="L112" s="25">
        <f t="shared" si="46"/>
        <v>106238744306</v>
      </c>
      <c r="M112" s="155">
        <f t="shared" si="24"/>
        <v>1</v>
      </c>
      <c r="N112" s="155">
        <f t="shared" si="25"/>
        <v>0</v>
      </c>
      <c r="O112" s="154">
        <f t="shared" si="40"/>
        <v>0</v>
      </c>
    </row>
    <row r="113" spans="1:15" ht="84" customHeight="1" x14ac:dyDescent="0.25">
      <c r="A113" s="29" t="s">
        <v>342</v>
      </c>
      <c r="B113" s="30" t="s">
        <v>38</v>
      </c>
      <c r="C113" s="30">
        <v>10</v>
      </c>
      <c r="D113" s="30" t="s">
        <v>39</v>
      </c>
      <c r="E113" s="31" t="s">
        <v>247</v>
      </c>
      <c r="F113" s="25">
        <f t="shared" si="45"/>
        <v>106238744306</v>
      </c>
      <c r="G113" s="25">
        <f t="shared" si="45"/>
        <v>0</v>
      </c>
      <c r="H113" s="25">
        <f t="shared" si="45"/>
        <v>106238744306</v>
      </c>
      <c r="I113" s="155">
        <f t="shared" si="23"/>
        <v>2.5288912346829964E-2</v>
      </c>
      <c r="J113" s="25">
        <f t="shared" si="46"/>
        <v>106238744306</v>
      </c>
      <c r="K113" s="25">
        <f t="shared" si="46"/>
        <v>0</v>
      </c>
      <c r="L113" s="25">
        <f t="shared" si="46"/>
        <v>106238744306</v>
      </c>
      <c r="M113" s="155">
        <f t="shared" si="24"/>
        <v>1</v>
      </c>
      <c r="N113" s="155">
        <f t="shared" si="25"/>
        <v>0</v>
      </c>
      <c r="O113" s="154">
        <f t="shared" si="40"/>
        <v>0</v>
      </c>
    </row>
    <row r="114" spans="1:15" ht="42" customHeight="1" x14ac:dyDescent="0.25">
      <c r="A114" s="29" t="s">
        <v>343</v>
      </c>
      <c r="B114" s="30" t="s">
        <v>38</v>
      </c>
      <c r="C114" s="30">
        <v>10</v>
      </c>
      <c r="D114" s="30" t="s">
        <v>39</v>
      </c>
      <c r="E114" s="31" t="s">
        <v>261</v>
      </c>
      <c r="F114" s="25">
        <f t="shared" si="45"/>
        <v>106238744306</v>
      </c>
      <c r="G114" s="25">
        <f t="shared" si="45"/>
        <v>0</v>
      </c>
      <c r="H114" s="25">
        <f t="shared" si="45"/>
        <v>106238744306</v>
      </c>
      <c r="I114" s="155">
        <f t="shared" si="23"/>
        <v>2.5288912346829964E-2</v>
      </c>
      <c r="J114" s="25">
        <f t="shared" si="46"/>
        <v>106238744306</v>
      </c>
      <c r="K114" s="25">
        <f t="shared" si="46"/>
        <v>0</v>
      </c>
      <c r="L114" s="25">
        <f t="shared" si="46"/>
        <v>106238744306</v>
      </c>
      <c r="M114" s="155">
        <f t="shared" si="24"/>
        <v>1</v>
      </c>
      <c r="N114" s="155">
        <f t="shared" si="25"/>
        <v>0</v>
      </c>
      <c r="O114" s="154">
        <f t="shared" si="40"/>
        <v>0</v>
      </c>
    </row>
    <row r="115" spans="1:15" ht="42" customHeight="1" x14ac:dyDescent="0.25">
      <c r="A115" s="36" t="s">
        <v>344</v>
      </c>
      <c r="B115" s="37" t="s">
        <v>38</v>
      </c>
      <c r="C115" s="37">
        <v>10</v>
      </c>
      <c r="D115" s="37" t="s">
        <v>39</v>
      </c>
      <c r="E115" s="38" t="s">
        <v>251</v>
      </c>
      <c r="F115" s="39">
        <v>106238744306</v>
      </c>
      <c r="G115" s="39">
        <v>0</v>
      </c>
      <c r="H115" s="159">
        <f>+F115-G115</f>
        <v>106238744306</v>
      </c>
      <c r="I115" s="158">
        <f t="shared" si="23"/>
        <v>2.5288912346829964E-2</v>
      </c>
      <c r="J115" s="39">
        <v>106238744306</v>
      </c>
      <c r="K115" s="39">
        <v>0</v>
      </c>
      <c r="L115" s="159">
        <f>+J115-K115</f>
        <v>106238744306</v>
      </c>
      <c r="M115" s="158">
        <f t="shared" si="24"/>
        <v>1</v>
      </c>
      <c r="N115" s="158">
        <f t="shared" si="25"/>
        <v>0</v>
      </c>
      <c r="O115" s="157">
        <f t="shared" si="40"/>
        <v>0</v>
      </c>
    </row>
    <row r="116" spans="1:15" ht="69.75" customHeight="1" x14ac:dyDescent="0.25">
      <c r="A116" s="29" t="s">
        <v>345</v>
      </c>
      <c r="B116" s="30" t="s">
        <v>38</v>
      </c>
      <c r="C116" s="30">
        <v>10</v>
      </c>
      <c r="D116" s="30" t="s">
        <v>39</v>
      </c>
      <c r="E116" s="31" t="s">
        <v>346</v>
      </c>
      <c r="F116" s="25">
        <f t="shared" ref="F116:H118" si="47">+F117</f>
        <v>299696325270</v>
      </c>
      <c r="G116" s="25">
        <f t="shared" si="47"/>
        <v>0</v>
      </c>
      <c r="H116" s="25">
        <f t="shared" si="47"/>
        <v>299696325270</v>
      </c>
      <c r="I116" s="155">
        <f t="shared" si="23"/>
        <v>7.1339266572939306E-2</v>
      </c>
      <c r="J116" s="25">
        <f t="shared" ref="J116:L118" si="48">+J117</f>
        <v>299696325270</v>
      </c>
      <c r="K116" s="25">
        <f t="shared" si="48"/>
        <v>0</v>
      </c>
      <c r="L116" s="25">
        <f t="shared" si="48"/>
        <v>299696325270</v>
      </c>
      <c r="M116" s="155">
        <f t="shared" si="24"/>
        <v>1</v>
      </c>
      <c r="N116" s="155">
        <f t="shared" si="25"/>
        <v>0</v>
      </c>
      <c r="O116" s="154">
        <f t="shared" si="40"/>
        <v>0</v>
      </c>
    </row>
    <row r="117" spans="1:15" ht="81.75" customHeight="1" x14ac:dyDescent="0.25">
      <c r="A117" s="29" t="s">
        <v>347</v>
      </c>
      <c r="B117" s="30" t="s">
        <v>38</v>
      </c>
      <c r="C117" s="30">
        <v>10</v>
      </c>
      <c r="D117" s="30" t="s">
        <v>39</v>
      </c>
      <c r="E117" s="31" t="s">
        <v>247</v>
      </c>
      <c r="F117" s="25">
        <f t="shared" si="47"/>
        <v>299696325270</v>
      </c>
      <c r="G117" s="25">
        <f t="shared" si="47"/>
        <v>0</v>
      </c>
      <c r="H117" s="25">
        <f t="shared" si="47"/>
        <v>299696325270</v>
      </c>
      <c r="I117" s="155">
        <f t="shared" si="23"/>
        <v>7.1339266572939306E-2</v>
      </c>
      <c r="J117" s="25">
        <f t="shared" si="48"/>
        <v>299696325270</v>
      </c>
      <c r="K117" s="25">
        <f t="shared" si="48"/>
        <v>0</v>
      </c>
      <c r="L117" s="25">
        <f t="shared" si="48"/>
        <v>299696325270</v>
      </c>
      <c r="M117" s="155">
        <f t="shared" si="24"/>
        <v>1</v>
      </c>
      <c r="N117" s="155">
        <f t="shared" si="25"/>
        <v>0</v>
      </c>
      <c r="O117" s="154">
        <f t="shared" si="40"/>
        <v>0</v>
      </c>
    </row>
    <row r="118" spans="1:15" ht="42" customHeight="1" x14ac:dyDescent="0.25">
      <c r="A118" s="29" t="s">
        <v>348</v>
      </c>
      <c r="B118" s="30" t="s">
        <v>38</v>
      </c>
      <c r="C118" s="30">
        <v>10</v>
      </c>
      <c r="D118" s="30" t="s">
        <v>39</v>
      </c>
      <c r="E118" s="31" t="s">
        <v>261</v>
      </c>
      <c r="F118" s="25">
        <f t="shared" si="47"/>
        <v>299696325270</v>
      </c>
      <c r="G118" s="25">
        <f t="shared" si="47"/>
        <v>0</v>
      </c>
      <c r="H118" s="25">
        <f t="shared" si="47"/>
        <v>299696325270</v>
      </c>
      <c r="I118" s="155">
        <f t="shared" si="23"/>
        <v>7.1339266572939306E-2</v>
      </c>
      <c r="J118" s="25">
        <f t="shared" si="48"/>
        <v>299696325270</v>
      </c>
      <c r="K118" s="25">
        <f t="shared" si="48"/>
        <v>0</v>
      </c>
      <c r="L118" s="25">
        <f t="shared" si="48"/>
        <v>299696325270</v>
      </c>
      <c r="M118" s="155">
        <f t="shared" si="24"/>
        <v>1</v>
      </c>
      <c r="N118" s="155">
        <f t="shared" si="25"/>
        <v>0</v>
      </c>
      <c r="O118" s="154">
        <f t="shared" si="40"/>
        <v>0</v>
      </c>
    </row>
    <row r="119" spans="1:15" ht="42" customHeight="1" x14ac:dyDescent="0.25">
      <c r="A119" s="36" t="s">
        <v>349</v>
      </c>
      <c r="B119" s="37" t="s">
        <v>38</v>
      </c>
      <c r="C119" s="37">
        <v>10</v>
      </c>
      <c r="D119" s="37" t="s">
        <v>39</v>
      </c>
      <c r="E119" s="38" t="s">
        <v>251</v>
      </c>
      <c r="F119" s="39">
        <v>299696325270</v>
      </c>
      <c r="G119" s="39">
        <v>0</v>
      </c>
      <c r="H119" s="159">
        <f>+F119-G119</f>
        <v>299696325270</v>
      </c>
      <c r="I119" s="158">
        <f t="shared" si="23"/>
        <v>7.1339266572939306E-2</v>
      </c>
      <c r="J119" s="39">
        <v>299696325270</v>
      </c>
      <c r="K119" s="39">
        <v>0</v>
      </c>
      <c r="L119" s="159">
        <f>+J119-K119</f>
        <v>299696325270</v>
      </c>
      <c r="M119" s="158">
        <f t="shared" si="24"/>
        <v>1</v>
      </c>
      <c r="N119" s="158">
        <f t="shared" si="25"/>
        <v>0</v>
      </c>
      <c r="O119" s="157">
        <f t="shared" si="40"/>
        <v>0</v>
      </c>
    </row>
    <row r="120" spans="1:15" ht="93" customHeight="1" x14ac:dyDescent="0.25">
      <c r="A120" s="29" t="s">
        <v>350</v>
      </c>
      <c r="B120" s="30" t="s">
        <v>38</v>
      </c>
      <c r="C120" s="30">
        <v>10</v>
      </c>
      <c r="D120" s="30" t="s">
        <v>39</v>
      </c>
      <c r="E120" s="31" t="s">
        <v>351</v>
      </c>
      <c r="F120" s="25">
        <f t="shared" ref="F120:H122" si="49">+F121</f>
        <v>102166359193</v>
      </c>
      <c r="G120" s="25">
        <f t="shared" si="49"/>
        <v>0</v>
      </c>
      <c r="H120" s="25">
        <f t="shared" si="49"/>
        <v>102166359193</v>
      </c>
      <c r="I120" s="155">
        <f t="shared" si="23"/>
        <v>2.431952786438013E-2</v>
      </c>
      <c r="J120" s="25">
        <f t="shared" ref="J120:L122" si="50">+J121</f>
        <v>102166359193</v>
      </c>
      <c r="K120" s="25">
        <f t="shared" si="50"/>
        <v>0</v>
      </c>
      <c r="L120" s="25">
        <f t="shared" si="50"/>
        <v>102166359193</v>
      </c>
      <c r="M120" s="155">
        <f t="shared" si="24"/>
        <v>1</v>
      </c>
      <c r="N120" s="155">
        <f t="shared" si="25"/>
        <v>0</v>
      </c>
      <c r="O120" s="154">
        <f t="shared" si="40"/>
        <v>0</v>
      </c>
    </row>
    <row r="121" spans="1:15" ht="72.75" customHeight="1" x14ac:dyDescent="0.25">
      <c r="A121" s="29" t="s">
        <v>352</v>
      </c>
      <c r="B121" s="30" t="s">
        <v>38</v>
      </c>
      <c r="C121" s="30">
        <v>10</v>
      </c>
      <c r="D121" s="30" t="s">
        <v>39</v>
      </c>
      <c r="E121" s="31" t="s">
        <v>247</v>
      </c>
      <c r="F121" s="25">
        <f t="shared" si="49"/>
        <v>102166359193</v>
      </c>
      <c r="G121" s="25">
        <f t="shared" si="49"/>
        <v>0</v>
      </c>
      <c r="H121" s="25">
        <f t="shared" si="49"/>
        <v>102166359193</v>
      </c>
      <c r="I121" s="155">
        <f t="shared" si="23"/>
        <v>2.431952786438013E-2</v>
      </c>
      <c r="J121" s="25">
        <f t="shared" si="50"/>
        <v>102166359193</v>
      </c>
      <c r="K121" s="25">
        <f t="shared" si="50"/>
        <v>0</v>
      </c>
      <c r="L121" s="25">
        <f t="shared" si="50"/>
        <v>102166359193</v>
      </c>
      <c r="M121" s="155">
        <f t="shared" si="24"/>
        <v>1</v>
      </c>
      <c r="N121" s="155">
        <f t="shared" si="25"/>
        <v>0</v>
      </c>
      <c r="O121" s="154">
        <f t="shared" si="40"/>
        <v>0</v>
      </c>
    </row>
    <row r="122" spans="1:15" ht="42" customHeight="1" x14ac:dyDescent="0.25">
      <c r="A122" s="29" t="s">
        <v>353</v>
      </c>
      <c r="B122" s="30" t="s">
        <v>38</v>
      </c>
      <c r="C122" s="30">
        <v>10</v>
      </c>
      <c r="D122" s="30" t="s">
        <v>39</v>
      </c>
      <c r="E122" s="31" t="s">
        <v>261</v>
      </c>
      <c r="F122" s="25">
        <f t="shared" si="49"/>
        <v>102166359193</v>
      </c>
      <c r="G122" s="25">
        <f t="shared" si="49"/>
        <v>0</v>
      </c>
      <c r="H122" s="25">
        <f t="shared" si="49"/>
        <v>102166359193</v>
      </c>
      <c r="I122" s="155">
        <f t="shared" si="23"/>
        <v>2.431952786438013E-2</v>
      </c>
      <c r="J122" s="25">
        <f t="shared" si="50"/>
        <v>102166359193</v>
      </c>
      <c r="K122" s="25">
        <f t="shared" si="50"/>
        <v>0</v>
      </c>
      <c r="L122" s="25">
        <f t="shared" si="50"/>
        <v>102166359193</v>
      </c>
      <c r="M122" s="155">
        <f t="shared" si="24"/>
        <v>1</v>
      </c>
      <c r="N122" s="155">
        <f t="shared" si="25"/>
        <v>0</v>
      </c>
      <c r="O122" s="154">
        <f t="shared" si="40"/>
        <v>0</v>
      </c>
    </row>
    <row r="123" spans="1:15" ht="42" customHeight="1" x14ac:dyDescent="0.25">
      <c r="A123" s="36" t="s">
        <v>354</v>
      </c>
      <c r="B123" s="37" t="s">
        <v>38</v>
      </c>
      <c r="C123" s="37">
        <v>10</v>
      </c>
      <c r="D123" s="37" t="s">
        <v>39</v>
      </c>
      <c r="E123" s="38" t="s">
        <v>251</v>
      </c>
      <c r="F123" s="39">
        <v>102166359193</v>
      </c>
      <c r="G123" s="39">
        <v>0</v>
      </c>
      <c r="H123" s="159">
        <f>+F123-G123</f>
        <v>102166359193</v>
      </c>
      <c r="I123" s="158">
        <f t="shared" si="23"/>
        <v>2.431952786438013E-2</v>
      </c>
      <c r="J123" s="39">
        <v>102166359193</v>
      </c>
      <c r="K123" s="39">
        <v>0</v>
      </c>
      <c r="L123" s="159">
        <f>+J123-K123</f>
        <v>102166359193</v>
      </c>
      <c r="M123" s="158">
        <f t="shared" si="24"/>
        <v>1</v>
      </c>
      <c r="N123" s="158">
        <f t="shared" si="25"/>
        <v>0</v>
      </c>
      <c r="O123" s="157">
        <f t="shared" si="40"/>
        <v>0</v>
      </c>
    </row>
    <row r="124" spans="1:15" ht="99.75" customHeight="1" x14ac:dyDescent="0.25">
      <c r="A124" s="29" t="s">
        <v>355</v>
      </c>
      <c r="B124" s="30" t="s">
        <v>38</v>
      </c>
      <c r="C124" s="30">
        <v>10</v>
      </c>
      <c r="D124" s="30" t="s">
        <v>39</v>
      </c>
      <c r="E124" s="31" t="s">
        <v>356</v>
      </c>
      <c r="F124" s="25">
        <f t="shared" ref="F124:H126" si="51">+F125</f>
        <v>309631153982</v>
      </c>
      <c r="G124" s="25">
        <f t="shared" si="51"/>
        <v>0</v>
      </c>
      <c r="H124" s="25">
        <f t="shared" si="51"/>
        <v>309631153982</v>
      </c>
      <c r="I124" s="155">
        <f t="shared" si="23"/>
        <v>7.3704138391782414E-2</v>
      </c>
      <c r="J124" s="25">
        <f t="shared" ref="J124:L126" si="52">+J125</f>
        <v>309631153982</v>
      </c>
      <c r="K124" s="25">
        <f t="shared" si="52"/>
        <v>0</v>
      </c>
      <c r="L124" s="25">
        <f t="shared" si="52"/>
        <v>309631153982</v>
      </c>
      <c r="M124" s="155">
        <f t="shared" si="24"/>
        <v>1</v>
      </c>
      <c r="N124" s="155">
        <f t="shared" si="25"/>
        <v>0</v>
      </c>
      <c r="O124" s="154">
        <f t="shared" si="40"/>
        <v>0</v>
      </c>
    </row>
    <row r="125" spans="1:15" ht="78" customHeight="1" x14ac:dyDescent="0.25">
      <c r="A125" s="29" t="s">
        <v>357</v>
      </c>
      <c r="B125" s="30" t="s">
        <v>38</v>
      </c>
      <c r="C125" s="30">
        <v>10</v>
      </c>
      <c r="D125" s="30" t="s">
        <v>39</v>
      </c>
      <c r="E125" s="31" t="s">
        <v>247</v>
      </c>
      <c r="F125" s="25">
        <f t="shared" si="51"/>
        <v>309631153982</v>
      </c>
      <c r="G125" s="25">
        <f t="shared" si="51"/>
        <v>0</v>
      </c>
      <c r="H125" s="25">
        <f t="shared" si="51"/>
        <v>309631153982</v>
      </c>
      <c r="I125" s="155">
        <f t="shared" si="23"/>
        <v>7.3704138391782414E-2</v>
      </c>
      <c r="J125" s="25">
        <f t="shared" si="52"/>
        <v>309631153982</v>
      </c>
      <c r="K125" s="25">
        <f t="shared" si="52"/>
        <v>0</v>
      </c>
      <c r="L125" s="25">
        <f t="shared" si="52"/>
        <v>309631153982</v>
      </c>
      <c r="M125" s="155">
        <f t="shared" si="24"/>
        <v>1</v>
      </c>
      <c r="N125" s="155">
        <f t="shared" si="25"/>
        <v>0</v>
      </c>
      <c r="O125" s="154">
        <f t="shared" si="40"/>
        <v>0</v>
      </c>
    </row>
    <row r="126" spans="1:15" ht="42" customHeight="1" x14ac:dyDescent="0.25">
      <c r="A126" s="29" t="s">
        <v>358</v>
      </c>
      <c r="B126" s="30" t="s">
        <v>38</v>
      </c>
      <c r="C126" s="30">
        <v>10</v>
      </c>
      <c r="D126" s="30" t="s">
        <v>39</v>
      </c>
      <c r="E126" s="31" t="s">
        <v>261</v>
      </c>
      <c r="F126" s="25">
        <f t="shared" si="51"/>
        <v>309631153982</v>
      </c>
      <c r="G126" s="25">
        <f t="shared" si="51"/>
        <v>0</v>
      </c>
      <c r="H126" s="25">
        <f t="shared" si="51"/>
        <v>309631153982</v>
      </c>
      <c r="I126" s="155">
        <f t="shared" si="23"/>
        <v>7.3704138391782414E-2</v>
      </c>
      <c r="J126" s="25">
        <f t="shared" si="52"/>
        <v>309631153982</v>
      </c>
      <c r="K126" s="25">
        <f t="shared" si="52"/>
        <v>0</v>
      </c>
      <c r="L126" s="25">
        <f t="shared" si="52"/>
        <v>309631153982</v>
      </c>
      <c r="M126" s="155">
        <f t="shared" si="24"/>
        <v>1</v>
      </c>
      <c r="N126" s="155">
        <f t="shared" si="25"/>
        <v>0</v>
      </c>
      <c r="O126" s="154">
        <f t="shared" si="40"/>
        <v>0</v>
      </c>
    </row>
    <row r="127" spans="1:15" ht="42" customHeight="1" x14ac:dyDescent="0.25">
      <c r="A127" s="36" t="s">
        <v>359</v>
      </c>
      <c r="B127" s="37" t="s">
        <v>38</v>
      </c>
      <c r="C127" s="37">
        <v>10</v>
      </c>
      <c r="D127" s="37" t="s">
        <v>39</v>
      </c>
      <c r="E127" s="38" t="s">
        <v>251</v>
      </c>
      <c r="F127" s="39">
        <v>309631153982</v>
      </c>
      <c r="G127" s="39">
        <v>0</v>
      </c>
      <c r="H127" s="159">
        <f>+F127-G127</f>
        <v>309631153982</v>
      </c>
      <c r="I127" s="158">
        <f t="shared" si="23"/>
        <v>7.3704138391782414E-2</v>
      </c>
      <c r="J127" s="39">
        <v>309631153982</v>
      </c>
      <c r="K127" s="39">
        <v>0</v>
      </c>
      <c r="L127" s="159">
        <f>+J127-K127</f>
        <v>309631153982</v>
      </c>
      <c r="M127" s="158">
        <f t="shared" si="24"/>
        <v>1</v>
      </c>
      <c r="N127" s="158">
        <f t="shared" si="25"/>
        <v>0</v>
      </c>
      <c r="O127" s="157">
        <f t="shared" si="40"/>
        <v>0</v>
      </c>
    </row>
    <row r="128" spans="1:15" ht="75.75" customHeight="1" x14ac:dyDescent="0.25">
      <c r="A128" s="29" t="s">
        <v>360</v>
      </c>
      <c r="B128" s="30" t="s">
        <v>38</v>
      </c>
      <c r="C128" s="30">
        <v>10</v>
      </c>
      <c r="D128" s="30" t="s">
        <v>39</v>
      </c>
      <c r="E128" s="31" t="s">
        <v>361</v>
      </c>
      <c r="F128" s="25">
        <f t="shared" ref="F128:H130" si="53">+F129</f>
        <v>47362165531</v>
      </c>
      <c r="G128" s="25">
        <f t="shared" si="53"/>
        <v>0</v>
      </c>
      <c r="H128" s="25">
        <f t="shared" si="53"/>
        <v>47362165531</v>
      </c>
      <c r="I128" s="155">
        <f t="shared" si="23"/>
        <v>1.1274019290172148E-2</v>
      </c>
      <c r="J128" s="25">
        <f t="shared" ref="J128:L130" si="54">+J129</f>
        <v>47362165531</v>
      </c>
      <c r="K128" s="25">
        <f t="shared" si="54"/>
        <v>0</v>
      </c>
      <c r="L128" s="25">
        <f t="shared" si="54"/>
        <v>47362165531</v>
      </c>
      <c r="M128" s="155">
        <f t="shared" si="24"/>
        <v>1</v>
      </c>
      <c r="N128" s="155">
        <f t="shared" si="25"/>
        <v>0</v>
      </c>
      <c r="O128" s="154">
        <f t="shared" si="40"/>
        <v>0</v>
      </c>
    </row>
    <row r="129" spans="1:15" ht="75" customHeight="1" x14ac:dyDescent="0.25">
      <c r="A129" s="29" t="s">
        <v>362</v>
      </c>
      <c r="B129" s="30" t="s">
        <v>38</v>
      </c>
      <c r="C129" s="30">
        <v>10</v>
      </c>
      <c r="D129" s="30" t="s">
        <v>39</v>
      </c>
      <c r="E129" s="31" t="s">
        <v>247</v>
      </c>
      <c r="F129" s="25">
        <f t="shared" si="53"/>
        <v>47362165531</v>
      </c>
      <c r="G129" s="25">
        <f t="shared" si="53"/>
        <v>0</v>
      </c>
      <c r="H129" s="25">
        <f t="shared" si="53"/>
        <v>47362165531</v>
      </c>
      <c r="I129" s="155">
        <f t="shared" si="23"/>
        <v>1.1274019290172148E-2</v>
      </c>
      <c r="J129" s="25">
        <f t="shared" si="54"/>
        <v>47362165531</v>
      </c>
      <c r="K129" s="25">
        <f t="shared" si="54"/>
        <v>0</v>
      </c>
      <c r="L129" s="25">
        <f t="shared" si="54"/>
        <v>47362165531</v>
      </c>
      <c r="M129" s="155">
        <f t="shared" si="24"/>
        <v>1</v>
      </c>
      <c r="N129" s="155">
        <f t="shared" si="25"/>
        <v>0</v>
      </c>
      <c r="O129" s="154">
        <f t="shared" si="40"/>
        <v>0</v>
      </c>
    </row>
    <row r="130" spans="1:15" ht="42" customHeight="1" x14ac:dyDescent="0.25">
      <c r="A130" s="29" t="s">
        <v>363</v>
      </c>
      <c r="B130" s="30" t="s">
        <v>38</v>
      </c>
      <c r="C130" s="30">
        <v>10</v>
      </c>
      <c r="D130" s="30" t="s">
        <v>39</v>
      </c>
      <c r="E130" s="31" t="s">
        <v>261</v>
      </c>
      <c r="F130" s="25">
        <f t="shared" si="53"/>
        <v>47362165531</v>
      </c>
      <c r="G130" s="25">
        <f t="shared" si="53"/>
        <v>0</v>
      </c>
      <c r="H130" s="25">
        <f t="shared" si="53"/>
        <v>47362165531</v>
      </c>
      <c r="I130" s="155">
        <f t="shared" si="23"/>
        <v>1.1274019290172148E-2</v>
      </c>
      <c r="J130" s="25">
        <f t="shared" si="54"/>
        <v>47362165531</v>
      </c>
      <c r="K130" s="25">
        <f t="shared" si="54"/>
        <v>0</v>
      </c>
      <c r="L130" s="25">
        <f t="shared" si="54"/>
        <v>47362165531</v>
      </c>
      <c r="M130" s="155">
        <f t="shared" si="24"/>
        <v>1</v>
      </c>
      <c r="N130" s="155">
        <f t="shared" si="25"/>
        <v>0</v>
      </c>
      <c r="O130" s="154">
        <f t="shared" si="40"/>
        <v>0</v>
      </c>
    </row>
    <row r="131" spans="1:15" ht="42" customHeight="1" x14ac:dyDescent="0.25">
      <c r="A131" s="36" t="s">
        <v>364</v>
      </c>
      <c r="B131" s="37" t="s">
        <v>38</v>
      </c>
      <c r="C131" s="37">
        <v>10</v>
      </c>
      <c r="D131" s="37" t="s">
        <v>39</v>
      </c>
      <c r="E131" s="38" t="s">
        <v>251</v>
      </c>
      <c r="F131" s="39">
        <v>47362165531</v>
      </c>
      <c r="G131" s="39">
        <v>0</v>
      </c>
      <c r="H131" s="159">
        <f>+F131-G131</f>
        <v>47362165531</v>
      </c>
      <c r="I131" s="158">
        <f t="shared" si="23"/>
        <v>1.1274019290172148E-2</v>
      </c>
      <c r="J131" s="39">
        <v>47362165531</v>
      </c>
      <c r="K131" s="39">
        <v>0</v>
      </c>
      <c r="L131" s="159">
        <f>+J131-K131</f>
        <v>47362165531</v>
      </c>
      <c r="M131" s="158">
        <f t="shared" si="24"/>
        <v>1</v>
      </c>
      <c r="N131" s="158">
        <f t="shared" si="25"/>
        <v>0</v>
      </c>
      <c r="O131" s="157">
        <f t="shared" si="40"/>
        <v>0</v>
      </c>
    </row>
    <row r="132" spans="1:15" ht="74.25" customHeight="1" x14ac:dyDescent="0.25">
      <c r="A132" s="51" t="s">
        <v>365</v>
      </c>
      <c r="B132" s="102" t="s">
        <v>38</v>
      </c>
      <c r="C132" s="30">
        <v>10</v>
      </c>
      <c r="D132" s="30" t="s">
        <v>39</v>
      </c>
      <c r="E132" s="53" t="s">
        <v>366</v>
      </c>
      <c r="F132" s="48">
        <f t="shared" ref="F132:H134" si="55">+F133</f>
        <v>140054310.00000003</v>
      </c>
      <c r="G132" s="48">
        <f t="shared" si="55"/>
        <v>0</v>
      </c>
      <c r="H132" s="48">
        <f t="shared" si="55"/>
        <v>140054310.00000003</v>
      </c>
      <c r="I132" s="156">
        <f t="shared" si="23"/>
        <v>3.3338319202872229E-5</v>
      </c>
      <c r="J132" s="48">
        <f t="shared" ref="J132:L134" si="56">+J133</f>
        <v>0</v>
      </c>
      <c r="K132" s="48">
        <f t="shared" si="56"/>
        <v>0</v>
      </c>
      <c r="L132" s="48">
        <f t="shared" si="56"/>
        <v>0</v>
      </c>
      <c r="M132" s="155">
        <f t="shared" si="24"/>
        <v>0</v>
      </c>
      <c r="N132" s="155">
        <f t="shared" si="25"/>
        <v>0</v>
      </c>
      <c r="O132" s="154" t="s">
        <v>545</v>
      </c>
    </row>
    <row r="133" spans="1:15" ht="81.75" customHeight="1" x14ac:dyDescent="0.25">
      <c r="A133" s="51" t="s">
        <v>367</v>
      </c>
      <c r="B133" s="102" t="s">
        <v>38</v>
      </c>
      <c r="C133" s="30">
        <v>10</v>
      </c>
      <c r="D133" s="30" t="s">
        <v>39</v>
      </c>
      <c r="E133" s="31" t="s">
        <v>247</v>
      </c>
      <c r="F133" s="48">
        <f t="shared" si="55"/>
        <v>140054310.00000003</v>
      </c>
      <c r="G133" s="48">
        <f t="shared" si="55"/>
        <v>0</v>
      </c>
      <c r="H133" s="48">
        <f t="shared" si="55"/>
        <v>140054310.00000003</v>
      </c>
      <c r="I133" s="156">
        <f t="shared" si="23"/>
        <v>3.3338319202872229E-5</v>
      </c>
      <c r="J133" s="48">
        <f t="shared" si="56"/>
        <v>0</v>
      </c>
      <c r="K133" s="48">
        <f t="shared" si="56"/>
        <v>0</v>
      </c>
      <c r="L133" s="48">
        <f t="shared" si="56"/>
        <v>0</v>
      </c>
      <c r="M133" s="155">
        <f t="shared" si="24"/>
        <v>0</v>
      </c>
      <c r="N133" s="155">
        <f t="shared" si="25"/>
        <v>0</v>
      </c>
      <c r="O133" s="154" t="s">
        <v>545</v>
      </c>
    </row>
    <row r="134" spans="1:15" ht="41.25" customHeight="1" x14ac:dyDescent="0.25">
      <c r="A134" s="51" t="s">
        <v>368</v>
      </c>
      <c r="B134" s="102" t="s">
        <v>38</v>
      </c>
      <c r="C134" s="30">
        <v>10</v>
      </c>
      <c r="D134" s="30" t="s">
        <v>39</v>
      </c>
      <c r="E134" s="53" t="s">
        <v>261</v>
      </c>
      <c r="F134" s="48">
        <f t="shared" si="55"/>
        <v>140054310.00000003</v>
      </c>
      <c r="G134" s="48">
        <f t="shared" si="55"/>
        <v>0</v>
      </c>
      <c r="H134" s="48">
        <f t="shared" si="55"/>
        <v>140054310.00000003</v>
      </c>
      <c r="I134" s="156">
        <f t="shared" si="23"/>
        <v>3.3338319202872229E-5</v>
      </c>
      <c r="J134" s="48">
        <f t="shared" si="56"/>
        <v>0</v>
      </c>
      <c r="K134" s="48">
        <f t="shared" si="56"/>
        <v>0</v>
      </c>
      <c r="L134" s="48">
        <f t="shared" si="56"/>
        <v>0</v>
      </c>
      <c r="M134" s="155">
        <f t="shared" si="24"/>
        <v>0</v>
      </c>
      <c r="N134" s="155">
        <f t="shared" si="25"/>
        <v>0</v>
      </c>
      <c r="O134" s="154" t="s">
        <v>545</v>
      </c>
    </row>
    <row r="135" spans="1:15" ht="42" customHeight="1" x14ac:dyDescent="0.25">
      <c r="A135" s="104" t="s">
        <v>369</v>
      </c>
      <c r="B135" s="105" t="s">
        <v>38</v>
      </c>
      <c r="C135" s="37">
        <v>10</v>
      </c>
      <c r="D135" s="37" t="s">
        <v>39</v>
      </c>
      <c r="E135" s="38" t="s">
        <v>251</v>
      </c>
      <c r="F135" s="39">
        <v>140054310.00000003</v>
      </c>
      <c r="G135" s="39">
        <v>0</v>
      </c>
      <c r="H135" s="159">
        <f>+F135-G135</f>
        <v>140054310.00000003</v>
      </c>
      <c r="I135" s="160">
        <f t="shared" si="23"/>
        <v>3.3338319202872229E-5</v>
      </c>
      <c r="J135" s="39">
        <v>0</v>
      </c>
      <c r="K135" s="39">
        <v>0</v>
      </c>
      <c r="L135" s="159">
        <f>+J135-K135</f>
        <v>0</v>
      </c>
      <c r="M135" s="158">
        <f t="shared" si="24"/>
        <v>0</v>
      </c>
      <c r="N135" s="158">
        <f t="shared" si="25"/>
        <v>0</v>
      </c>
      <c r="O135" s="157" t="s">
        <v>545</v>
      </c>
    </row>
    <row r="136" spans="1:15" ht="107.25" customHeight="1" x14ac:dyDescent="0.25">
      <c r="A136" s="51" t="s">
        <v>370</v>
      </c>
      <c r="B136" s="102" t="s">
        <v>38</v>
      </c>
      <c r="C136" s="30">
        <v>10</v>
      </c>
      <c r="D136" s="30" t="s">
        <v>39</v>
      </c>
      <c r="E136" s="53" t="s">
        <v>371</v>
      </c>
      <c r="F136" s="48">
        <f t="shared" ref="F136:H138" si="57">+F137</f>
        <v>306120530733</v>
      </c>
      <c r="G136" s="48">
        <f t="shared" si="57"/>
        <v>0</v>
      </c>
      <c r="H136" s="48">
        <f t="shared" si="57"/>
        <v>306120530733</v>
      </c>
      <c r="I136" s="155">
        <f t="shared" si="23"/>
        <v>7.2868474866138774E-2</v>
      </c>
      <c r="J136" s="48">
        <f t="shared" ref="J136:L138" si="58">+J137</f>
        <v>306120530733</v>
      </c>
      <c r="K136" s="48">
        <f t="shared" si="58"/>
        <v>0</v>
      </c>
      <c r="L136" s="48">
        <f t="shared" si="58"/>
        <v>306120530733</v>
      </c>
      <c r="M136" s="155">
        <f t="shared" si="24"/>
        <v>1</v>
      </c>
      <c r="N136" s="155">
        <f t="shared" si="25"/>
        <v>0</v>
      </c>
      <c r="O136" s="154">
        <f t="shared" ref="O136:O145" si="59">+K136/J136</f>
        <v>0</v>
      </c>
    </row>
    <row r="137" spans="1:15" ht="84.75" customHeight="1" x14ac:dyDescent="0.25">
      <c r="A137" s="51" t="s">
        <v>372</v>
      </c>
      <c r="B137" s="102" t="s">
        <v>38</v>
      </c>
      <c r="C137" s="30">
        <v>10</v>
      </c>
      <c r="D137" s="30" t="s">
        <v>39</v>
      </c>
      <c r="E137" s="31" t="s">
        <v>247</v>
      </c>
      <c r="F137" s="48">
        <f t="shared" si="57"/>
        <v>306120530733</v>
      </c>
      <c r="G137" s="48">
        <f t="shared" si="57"/>
        <v>0</v>
      </c>
      <c r="H137" s="48">
        <f t="shared" si="57"/>
        <v>306120530733</v>
      </c>
      <c r="I137" s="155">
        <f t="shared" ref="I137:I200" si="60">+H137/$H$222</f>
        <v>7.2868474866138774E-2</v>
      </c>
      <c r="J137" s="48">
        <f t="shared" si="58"/>
        <v>306120530733</v>
      </c>
      <c r="K137" s="48">
        <f t="shared" si="58"/>
        <v>0</v>
      </c>
      <c r="L137" s="48">
        <f t="shared" si="58"/>
        <v>306120530733</v>
      </c>
      <c r="M137" s="155">
        <f t="shared" ref="M137:M200" si="61">+J137/H137</f>
        <v>1</v>
      </c>
      <c r="N137" s="155">
        <f t="shared" ref="N137:N200" si="62">+K137/H137</f>
        <v>0</v>
      </c>
      <c r="O137" s="154">
        <f t="shared" si="59"/>
        <v>0</v>
      </c>
    </row>
    <row r="138" spans="1:15" ht="42" customHeight="1" x14ac:dyDescent="0.25">
      <c r="A138" s="51" t="s">
        <v>373</v>
      </c>
      <c r="B138" s="102" t="s">
        <v>38</v>
      </c>
      <c r="C138" s="30">
        <v>10</v>
      </c>
      <c r="D138" s="30" t="s">
        <v>39</v>
      </c>
      <c r="E138" s="53" t="s">
        <v>261</v>
      </c>
      <c r="F138" s="48">
        <f t="shared" si="57"/>
        <v>306120530733</v>
      </c>
      <c r="G138" s="48">
        <f t="shared" si="57"/>
        <v>0</v>
      </c>
      <c r="H138" s="48">
        <f t="shared" si="57"/>
        <v>306120530733</v>
      </c>
      <c r="I138" s="155">
        <f t="shared" si="60"/>
        <v>7.2868474866138774E-2</v>
      </c>
      <c r="J138" s="48">
        <f t="shared" si="58"/>
        <v>306120530733</v>
      </c>
      <c r="K138" s="48">
        <f t="shared" si="58"/>
        <v>0</v>
      </c>
      <c r="L138" s="48">
        <f t="shared" si="58"/>
        <v>306120530733</v>
      </c>
      <c r="M138" s="155">
        <f t="shared" si="61"/>
        <v>1</v>
      </c>
      <c r="N138" s="155">
        <f t="shared" si="62"/>
        <v>0</v>
      </c>
      <c r="O138" s="154">
        <f t="shared" si="59"/>
        <v>0</v>
      </c>
    </row>
    <row r="139" spans="1:15" ht="42" customHeight="1" x14ac:dyDescent="0.25">
      <c r="A139" s="104" t="s">
        <v>374</v>
      </c>
      <c r="B139" s="105" t="s">
        <v>38</v>
      </c>
      <c r="C139" s="37">
        <v>10</v>
      </c>
      <c r="D139" s="37" t="s">
        <v>39</v>
      </c>
      <c r="E139" s="38" t="s">
        <v>251</v>
      </c>
      <c r="F139" s="39">
        <v>306120530733</v>
      </c>
      <c r="G139" s="39">
        <v>0</v>
      </c>
      <c r="H139" s="159">
        <f>+F139-G139</f>
        <v>306120530733</v>
      </c>
      <c r="I139" s="158">
        <f t="shared" si="60"/>
        <v>7.2868474866138774E-2</v>
      </c>
      <c r="J139" s="39">
        <v>306120530733</v>
      </c>
      <c r="K139" s="39">
        <v>0</v>
      </c>
      <c r="L139" s="159">
        <f>+J139-K139</f>
        <v>306120530733</v>
      </c>
      <c r="M139" s="158">
        <f t="shared" si="61"/>
        <v>1</v>
      </c>
      <c r="N139" s="158">
        <f t="shared" si="62"/>
        <v>0</v>
      </c>
      <c r="O139" s="157">
        <f t="shared" si="59"/>
        <v>0</v>
      </c>
    </row>
    <row r="140" spans="1:15" ht="88.5" customHeight="1" x14ac:dyDescent="0.25">
      <c r="A140" s="51" t="s">
        <v>375</v>
      </c>
      <c r="B140" s="102" t="s">
        <v>38</v>
      </c>
      <c r="C140" s="30">
        <v>10</v>
      </c>
      <c r="D140" s="30" t="s">
        <v>39</v>
      </c>
      <c r="E140" s="53" t="s">
        <v>376</v>
      </c>
      <c r="F140" s="48">
        <f t="shared" ref="F140:H142" si="63">+F141</f>
        <v>141148542365</v>
      </c>
      <c r="G140" s="48">
        <f t="shared" si="63"/>
        <v>0</v>
      </c>
      <c r="H140" s="48">
        <f t="shared" si="63"/>
        <v>141148542365</v>
      </c>
      <c r="I140" s="155">
        <f t="shared" si="60"/>
        <v>3.3598788644094581E-2</v>
      </c>
      <c r="J140" s="48">
        <f t="shared" ref="J140:L142" si="64">+J141</f>
        <v>141148542365</v>
      </c>
      <c r="K140" s="48">
        <f t="shared" si="64"/>
        <v>0</v>
      </c>
      <c r="L140" s="48">
        <f t="shared" si="64"/>
        <v>141148542365</v>
      </c>
      <c r="M140" s="155">
        <f t="shared" si="61"/>
        <v>1</v>
      </c>
      <c r="N140" s="155">
        <f t="shared" si="62"/>
        <v>0</v>
      </c>
      <c r="O140" s="154">
        <f t="shared" si="59"/>
        <v>0</v>
      </c>
    </row>
    <row r="141" spans="1:15" ht="88.5" customHeight="1" x14ac:dyDescent="0.25">
      <c r="A141" s="51" t="s">
        <v>377</v>
      </c>
      <c r="B141" s="102" t="s">
        <v>38</v>
      </c>
      <c r="C141" s="30">
        <v>10</v>
      </c>
      <c r="D141" s="30" t="s">
        <v>39</v>
      </c>
      <c r="E141" s="31" t="s">
        <v>247</v>
      </c>
      <c r="F141" s="48">
        <f t="shared" si="63"/>
        <v>141148542365</v>
      </c>
      <c r="G141" s="48">
        <f t="shared" si="63"/>
        <v>0</v>
      </c>
      <c r="H141" s="48">
        <f t="shared" si="63"/>
        <v>141148542365</v>
      </c>
      <c r="I141" s="155">
        <f t="shared" si="60"/>
        <v>3.3598788644094581E-2</v>
      </c>
      <c r="J141" s="48">
        <f t="shared" si="64"/>
        <v>141148542365</v>
      </c>
      <c r="K141" s="48">
        <f t="shared" si="64"/>
        <v>0</v>
      </c>
      <c r="L141" s="48">
        <f t="shared" si="64"/>
        <v>141148542365</v>
      </c>
      <c r="M141" s="155">
        <f t="shared" si="61"/>
        <v>1</v>
      </c>
      <c r="N141" s="155">
        <f t="shared" si="62"/>
        <v>0</v>
      </c>
      <c r="O141" s="154">
        <f t="shared" si="59"/>
        <v>0</v>
      </c>
    </row>
    <row r="142" spans="1:15" ht="42" customHeight="1" x14ac:dyDescent="0.25">
      <c r="A142" s="51" t="s">
        <v>378</v>
      </c>
      <c r="B142" s="102" t="s">
        <v>38</v>
      </c>
      <c r="C142" s="30">
        <v>10</v>
      </c>
      <c r="D142" s="30" t="s">
        <v>39</v>
      </c>
      <c r="E142" s="53" t="s">
        <v>261</v>
      </c>
      <c r="F142" s="48">
        <f t="shared" si="63"/>
        <v>141148542365</v>
      </c>
      <c r="G142" s="48">
        <f t="shared" si="63"/>
        <v>0</v>
      </c>
      <c r="H142" s="48">
        <f t="shared" si="63"/>
        <v>141148542365</v>
      </c>
      <c r="I142" s="155">
        <f t="shared" si="60"/>
        <v>3.3598788644094581E-2</v>
      </c>
      <c r="J142" s="48">
        <f t="shared" si="64"/>
        <v>141148542365</v>
      </c>
      <c r="K142" s="48">
        <f t="shared" si="64"/>
        <v>0</v>
      </c>
      <c r="L142" s="48">
        <f t="shared" si="64"/>
        <v>141148542365</v>
      </c>
      <c r="M142" s="155">
        <f t="shared" si="61"/>
        <v>1</v>
      </c>
      <c r="N142" s="155">
        <f t="shared" si="62"/>
        <v>0</v>
      </c>
      <c r="O142" s="154">
        <f t="shared" si="59"/>
        <v>0</v>
      </c>
    </row>
    <row r="143" spans="1:15" ht="42" customHeight="1" x14ac:dyDescent="0.25">
      <c r="A143" s="104" t="s">
        <v>379</v>
      </c>
      <c r="B143" s="105" t="s">
        <v>38</v>
      </c>
      <c r="C143" s="37">
        <v>10</v>
      </c>
      <c r="D143" s="37" t="s">
        <v>39</v>
      </c>
      <c r="E143" s="38" t="s">
        <v>251</v>
      </c>
      <c r="F143" s="39">
        <v>141148542365</v>
      </c>
      <c r="G143" s="39">
        <v>0</v>
      </c>
      <c r="H143" s="159">
        <f>+F143-G143</f>
        <v>141148542365</v>
      </c>
      <c r="I143" s="158">
        <f t="shared" si="60"/>
        <v>3.3598788644094581E-2</v>
      </c>
      <c r="J143" s="39">
        <v>141148542365</v>
      </c>
      <c r="K143" s="39">
        <v>0</v>
      </c>
      <c r="L143" s="159">
        <f>+J143-K143</f>
        <v>141148542365</v>
      </c>
      <c r="M143" s="158">
        <f t="shared" si="61"/>
        <v>1</v>
      </c>
      <c r="N143" s="158">
        <f t="shared" si="62"/>
        <v>0</v>
      </c>
      <c r="O143" s="157">
        <f t="shared" si="59"/>
        <v>0</v>
      </c>
    </row>
    <row r="144" spans="1:15" ht="99.75" customHeight="1" x14ac:dyDescent="0.25">
      <c r="A144" s="51" t="s">
        <v>385</v>
      </c>
      <c r="B144" s="102" t="s">
        <v>38</v>
      </c>
      <c r="C144" s="30">
        <v>10</v>
      </c>
      <c r="D144" s="30" t="s">
        <v>39</v>
      </c>
      <c r="E144" s="53" t="s">
        <v>386</v>
      </c>
      <c r="F144" s="48">
        <f>+F145</f>
        <v>609908957.10000002</v>
      </c>
      <c r="G144" s="48">
        <f>+G145</f>
        <v>0</v>
      </c>
      <c r="H144" s="48">
        <f>+H145</f>
        <v>609908957.10000002</v>
      </c>
      <c r="I144" s="156">
        <f t="shared" si="60"/>
        <v>1.4518181908497281E-4</v>
      </c>
      <c r="J144" s="48">
        <f>+J145</f>
        <v>97055217</v>
      </c>
      <c r="K144" s="48">
        <f>+K145</f>
        <v>0</v>
      </c>
      <c r="L144" s="48">
        <f>+L145</f>
        <v>97055217</v>
      </c>
      <c r="M144" s="155">
        <f t="shared" si="61"/>
        <v>0.15913066347062507</v>
      </c>
      <c r="N144" s="155">
        <f t="shared" si="62"/>
        <v>0</v>
      </c>
      <c r="O144" s="154">
        <f t="shared" si="59"/>
        <v>0</v>
      </c>
    </row>
    <row r="145" spans="1:15" ht="72.75" customHeight="1" x14ac:dyDescent="0.25">
      <c r="A145" s="51" t="s">
        <v>510</v>
      </c>
      <c r="B145" s="102" t="s">
        <v>38</v>
      </c>
      <c r="C145" s="30">
        <v>10</v>
      </c>
      <c r="D145" s="30" t="s">
        <v>39</v>
      </c>
      <c r="E145" s="31" t="s">
        <v>509</v>
      </c>
      <c r="F145" s="48">
        <f>+F146+F148</f>
        <v>609908957.10000002</v>
      </c>
      <c r="G145" s="48">
        <f>+G146+G148</f>
        <v>0</v>
      </c>
      <c r="H145" s="48">
        <f>+H146+H148</f>
        <v>609908957.10000002</v>
      </c>
      <c r="I145" s="156">
        <f t="shared" si="60"/>
        <v>1.4518181908497281E-4</v>
      </c>
      <c r="J145" s="48">
        <f>+J146+J148</f>
        <v>97055217</v>
      </c>
      <c r="K145" s="48">
        <f>+K146+K148</f>
        <v>0</v>
      </c>
      <c r="L145" s="48">
        <f>+L146+L148</f>
        <v>97055217</v>
      </c>
      <c r="M145" s="155">
        <f t="shared" si="61"/>
        <v>0.15913066347062507</v>
      </c>
      <c r="N145" s="155">
        <f t="shared" si="62"/>
        <v>0</v>
      </c>
      <c r="O145" s="154">
        <f t="shared" si="59"/>
        <v>0</v>
      </c>
    </row>
    <row r="146" spans="1:15" ht="42" customHeight="1" x14ac:dyDescent="0.25">
      <c r="A146" s="51" t="s">
        <v>508</v>
      </c>
      <c r="B146" s="102" t="s">
        <v>38</v>
      </c>
      <c r="C146" s="30">
        <v>10</v>
      </c>
      <c r="D146" s="30" t="s">
        <v>39</v>
      </c>
      <c r="E146" s="53" t="s">
        <v>390</v>
      </c>
      <c r="F146" s="48">
        <f>+F147</f>
        <v>485280407.10000002</v>
      </c>
      <c r="G146" s="48">
        <f>+G147</f>
        <v>0</v>
      </c>
      <c r="H146" s="48">
        <f>+H147</f>
        <v>485280407.10000002</v>
      </c>
      <c r="I146" s="156">
        <f t="shared" si="60"/>
        <v>1.1551542480056185E-4</v>
      </c>
      <c r="J146" s="48">
        <f>+J147</f>
        <v>0</v>
      </c>
      <c r="K146" s="48">
        <f>+K147</f>
        <v>0</v>
      </c>
      <c r="L146" s="48">
        <f>+L147</f>
        <v>0</v>
      </c>
      <c r="M146" s="155">
        <f t="shared" si="61"/>
        <v>0</v>
      </c>
      <c r="N146" s="155">
        <f t="shared" si="62"/>
        <v>0</v>
      </c>
      <c r="O146" s="154" t="s">
        <v>545</v>
      </c>
    </row>
    <row r="147" spans="1:15" ht="42" customHeight="1" x14ac:dyDescent="0.25">
      <c r="A147" s="104" t="s">
        <v>507</v>
      </c>
      <c r="B147" s="105" t="s">
        <v>38</v>
      </c>
      <c r="C147" s="37">
        <v>10</v>
      </c>
      <c r="D147" s="37" t="s">
        <v>39</v>
      </c>
      <c r="E147" s="38" t="s">
        <v>251</v>
      </c>
      <c r="F147" s="39">
        <v>485280407.10000002</v>
      </c>
      <c r="G147" s="39">
        <v>0</v>
      </c>
      <c r="H147" s="159">
        <f>+F147-G147</f>
        <v>485280407.10000002</v>
      </c>
      <c r="I147" s="160">
        <f t="shared" si="60"/>
        <v>1.1551542480056185E-4</v>
      </c>
      <c r="J147" s="39">
        <v>0</v>
      </c>
      <c r="K147" s="39">
        <v>0</v>
      </c>
      <c r="L147" s="159">
        <f>+J147-K147</f>
        <v>0</v>
      </c>
      <c r="M147" s="158">
        <f t="shared" si="61"/>
        <v>0</v>
      </c>
      <c r="N147" s="158">
        <f t="shared" si="62"/>
        <v>0</v>
      </c>
      <c r="O147" s="157" t="s">
        <v>545</v>
      </c>
    </row>
    <row r="148" spans="1:15" ht="42" customHeight="1" x14ac:dyDescent="0.25">
      <c r="A148" s="51" t="s">
        <v>506</v>
      </c>
      <c r="B148" s="102" t="s">
        <v>38</v>
      </c>
      <c r="C148" s="30">
        <v>10</v>
      </c>
      <c r="D148" s="30" t="s">
        <v>39</v>
      </c>
      <c r="E148" s="53" t="s">
        <v>393</v>
      </c>
      <c r="F148" s="48">
        <f>+F149</f>
        <v>124628550</v>
      </c>
      <c r="G148" s="48">
        <f>+G149</f>
        <v>0</v>
      </c>
      <c r="H148" s="48">
        <f>+H149</f>
        <v>124628550</v>
      </c>
      <c r="I148" s="156">
        <f t="shared" si="60"/>
        <v>2.9666394284410958E-5</v>
      </c>
      <c r="J148" s="48">
        <f>+J149</f>
        <v>97055217</v>
      </c>
      <c r="K148" s="48">
        <f>+K149</f>
        <v>0</v>
      </c>
      <c r="L148" s="48">
        <f>+L149</f>
        <v>97055217</v>
      </c>
      <c r="M148" s="155">
        <f t="shared" si="61"/>
        <v>0.77875588699379072</v>
      </c>
      <c r="N148" s="155">
        <f t="shared" si="62"/>
        <v>0</v>
      </c>
      <c r="O148" s="154">
        <f t="shared" ref="O148:O159" si="65">+K148/J148</f>
        <v>0</v>
      </c>
    </row>
    <row r="149" spans="1:15" ht="42" customHeight="1" x14ac:dyDescent="0.25">
      <c r="A149" s="104" t="s">
        <v>505</v>
      </c>
      <c r="B149" s="105" t="s">
        <v>38</v>
      </c>
      <c r="C149" s="37">
        <v>10</v>
      </c>
      <c r="D149" s="37" t="s">
        <v>39</v>
      </c>
      <c r="E149" s="38" t="s">
        <v>251</v>
      </c>
      <c r="F149" s="39">
        <v>124628550</v>
      </c>
      <c r="G149" s="39">
        <v>0</v>
      </c>
      <c r="H149" s="159">
        <f>+F149-G149</f>
        <v>124628550</v>
      </c>
      <c r="I149" s="160">
        <f t="shared" si="60"/>
        <v>2.9666394284410958E-5</v>
      </c>
      <c r="J149" s="39">
        <v>97055217</v>
      </c>
      <c r="K149" s="39">
        <v>0</v>
      </c>
      <c r="L149" s="159">
        <f>+J149-K149</f>
        <v>97055217</v>
      </c>
      <c r="M149" s="158">
        <f t="shared" si="61"/>
        <v>0.77875588699379072</v>
      </c>
      <c r="N149" s="158">
        <f t="shared" si="62"/>
        <v>0</v>
      </c>
      <c r="O149" s="157">
        <f t="shared" si="65"/>
        <v>0</v>
      </c>
    </row>
    <row r="150" spans="1:15" ht="42" customHeight="1" x14ac:dyDescent="0.25">
      <c r="A150" s="29" t="s">
        <v>395</v>
      </c>
      <c r="B150" s="30" t="s">
        <v>38</v>
      </c>
      <c r="C150" s="30">
        <v>10</v>
      </c>
      <c r="D150" s="30" t="s">
        <v>39</v>
      </c>
      <c r="E150" s="53" t="s">
        <v>396</v>
      </c>
      <c r="F150" s="25">
        <f t="shared" ref="F150:H154" si="66">+F151</f>
        <v>112012002.21000004</v>
      </c>
      <c r="G150" s="25">
        <f t="shared" si="66"/>
        <v>0</v>
      </c>
      <c r="H150" s="25">
        <f t="shared" si="66"/>
        <v>112012002.21000004</v>
      </c>
      <c r="I150" s="156">
        <f t="shared" si="60"/>
        <v>2.6663170053315815E-5</v>
      </c>
      <c r="J150" s="25">
        <f t="shared" ref="J150:L154" si="67">+J151</f>
        <v>27972875.699999999</v>
      </c>
      <c r="K150" s="25">
        <f t="shared" si="67"/>
        <v>0</v>
      </c>
      <c r="L150" s="25">
        <f t="shared" si="67"/>
        <v>27972875.699999999</v>
      </c>
      <c r="M150" s="155">
        <f t="shared" si="61"/>
        <v>0.24973105692331496</v>
      </c>
      <c r="N150" s="155">
        <f t="shared" si="62"/>
        <v>0</v>
      </c>
      <c r="O150" s="154">
        <f t="shared" si="65"/>
        <v>0</v>
      </c>
    </row>
    <row r="151" spans="1:15" ht="42" customHeight="1" x14ac:dyDescent="0.25">
      <c r="A151" s="29" t="s">
        <v>397</v>
      </c>
      <c r="B151" s="30" t="s">
        <v>38</v>
      </c>
      <c r="C151" s="30">
        <v>10</v>
      </c>
      <c r="D151" s="30" t="s">
        <v>39</v>
      </c>
      <c r="E151" s="31" t="s">
        <v>243</v>
      </c>
      <c r="F151" s="25">
        <f t="shared" si="66"/>
        <v>112012002.21000004</v>
      </c>
      <c r="G151" s="25">
        <f t="shared" si="66"/>
        <v>0</v>
      </c>
      <c r="H151" s="25">
        <f t="shared" si="66"/>
        <v>112012002.21000004</v>
      </c>
      <c r="I151" s="156">
        <f t="shared" si="60"/>
        <v>2.6663170053315815E-5</v>
      </c>
      <c r="J151" s="25">
        <f t="shared" si="67"/>
        <v>27972875.699999999</v>
      </c>
      <c r="K151" s="25">
        <f t="shared" si="67"/>
        <v>0</v>
      </c>
      <c r="L151" s="25">
        <f t="shared" si="67"/>
        <v>27972875.699999999</v>
      </c>
      <c r="M151" s="155">
        <f t="shared" si="61"/>
        <v>0.24973105692331496</v>
      </c>
      <c r="N151" s="155">
        <f t="shared" si="62"/>
        <v>0</v>
      </c>
      <c r="O151" s="154">
        <f t="shared" si="65"/>
        <v>0</v>
      </c>
    </row>
    <row r="152" spans="1:15" s="2" customFormat="1" ht="63.75" customHeight="1" x14ac:dyDescent="0.25">
      <c r="A152" s="29" t="s">
        <v>398</v>
      </c>
      <c r="B152" s="30" t="s">
        <v>38</v>
      </c>
      <c r="C152" s="30">
        <v>10</v>
      </c>
      <c r="D152" s="30" t="s">
        <v>39</v>
      </c>
      <c r="E152" s="31" t="s">
        <v>399</v>
      </c>
      <c r="F152" s="25">
        <f t="shared" si="66"/>
        <v>112012002.21000004</v>
      </c>
      <c r="G152" s="25">
        <f t="shared" si="66"/>
        <v>0</v>
      </c>
      <c r="H152" s="25">
        <f t="shared" si="66"/>
        <v>112012002.21000004</v>
      </c>
      <c r="I152" s="156">
        <f t="shared" si="60"/>
        <v>2.6663170053315815E-5</v>
      </c>
      <c r="J152" s="25">
        <f t="shared" si="67"/>
        <v>27972875.699999999</v>
      </c>
      <c r="K152" s="25">
        <f t="shared" si="67"/>
        <v>0</v>
      </c>
      <c r="L152" s="25">
        <f t="shared" si="67"/>
        <v>27972875.699999999</v>
      </c>
      <c r="M152" s="155">
        <f t="shared" si="61"/>
        <v>0.24973105692331496</v>
      </c>
      <c r="N152" s="155">
        <f t="shared" si="62"/>
        <v>0</v>
      </c>
      <c r="O152" s="154">
        <f t="shared" si="65"/>
        <v>0</v>
      </c>
    </row>
    <row r="153" spans="1:15" s="2" customFormat="1" ht="63.75" customHeight="1" x14ac:dyDescent="0.25">
      <c r="A153" s="29" t="s">
        <v>400</v>
      </c>
      <c r="B153" s="30" t="s">
        <v>38</v>
      </c>
      <c r="C153" s="30">
        <v>10</v>
      </c>
      <c r="D153" s="30" t="s">
        <v>39</v>
      </c>
      <c r="E153" s="31" t="s">
        <v>401</v>
      </c>
      <c r="F153" s="25">
        <f t="shared" si="66"/>
        <v>112012002.21000004</v>
      </c>
      <c r="G153" s="25">
        <f t="shared" si="66"/>
        <v>0</v>
      </c>
      <c r="H153" s="25">
        <f t="shared" si="66"/>
        <v>112012002.21000004</v>
      </c>
      <c r="I153" s="156">
        <f t="shared" si="60"/>
        <v>2.6663170053315815E-5</v>
      </c>
      <c r="J153" s="25">
        <f t="shared" si="67"/>
        <v>27972875.699999999</v>
      </c>
      <c r="K153" s="25">
        <f t="shared" si="67"/>
        <v>0</v>
      </c>
      <c r="L153" s="25">
        <f t="shared" si="67"/>
        <v>27972875.699999999</v>
      </c>
      <c r="M153" s="155">
        <f t="shared" si="61"/>
        <v>0.24973105692331496</v>
      </c>
      <c r="N153" s="155">
        <f t="shared" si="62"/>
        <v>0</v>
      </c>
      <c r="O153" s="154">
        <f t="shared" si="65"/>
        <v>0</v>
      </c>
    </row>
    <row r="154" spans="1:15" ht="42" customHeight="1" x14ac:dyDescent="0.25">
      <c r="A154" s="29" t="s">
        <v>402</v>
      </c>
      <c r="B154" s="30" t="s">
        <v>38</v>
      </c>
      <c r="C154" s="30">
        <v>10</v>
      </c>
      <c r="D154" s="30" t="s">
        <v>39</v>
      </c>
      <c r="E154" s="53" t="s">
        <v>390</v>
      </c>
      <c r="F154" s="25">
        <f t="shared" si="66"/>
        <v>112012002.21000004</v>
      </c>
      <c r="G154" s="25">
        <f t="shared" si="66"/>
        <v>0</v>
      </c>
      <c r="H154" s="25">
        <f t="shared" si="66"/>
        <v>112012002.21000004</v>
      </c>
      <c r="I154" s="156">
        <f t="shared" si="60"/>
        <v>2.6663170053315815E-5</v>
      </c>
      <c r="J154" s="25">
        <f t="shared" si="67"/>
        <v>27972875.699999999</v>
      </c>
      <c r="K154" s="25">
        <f t="shared" si="67"/>
        <v>0</v>
      </c>
      <c r="L154" s="25">
        <f t="shared" si="67"/>
        <v>27972875.699999999</v>
      </c>
      <c r="M154" s="155">
        <f t="shared" si="61"/>
        <v>0.24973105692331496</v>
      </c>
      <c r="N154" s="155">
        <f t="shared" si="62"/>
        <v>0</v>
      </c>
      <c r="O154" s="154">
        <f t="shared" si="65"/>
        <v>0</v>
      </c>
    </row>
    <row r="155" spans="1:15" ht="42" customHeight="1" x14ac:dyDescent="0.25">
      <c r="A155" s="36" t="s">
        <v>403</v>
      </c>
      <c r="B155" s="37" t="s">
        <v>38</v>
      </c>
      <c r="C155" s="37">
        <v>10</v>
      </c>
      <c r="D155" s="37" t="s">
        <v>39</v>
      </c>
      <c r="E155" s="38" t="s">
        <v>251</v>
      </c>
      <c r="F155" s="39">
        <v>112012002.21000004</v>
      </c>
      <c r="G155" s="39">
        <v>0</v>
      </c>
      <c r="H155" s="25">
        <f>+F155-G155</f>
        <v>112012002.21000004</v>
      </c>
      <c r="I155" s="160">
        <f t="shared" si="60"/>
        <v>2.6663170053315815E-5</v>
      </c>
      <c r="J155" s="39">
        <v>27972875.699999999</v>
      </c>
      <c r="K155" s="39">
        <v>0</v>
      </c>
      <c r="L155" s="159">
        <f>+J155-K155</f>
        <v>27972875.699999999</v>
      </c>
      <c r="M155" s="155">
        <f t="shared" si="61"/>
        <v>0.24973105692331496</v>
      </c>
      <c r="N155" s="155">
        <f t="shared" si="62"/>
        <v>0</v>
      </c>
      <c r="O155" s="154">
        <f t="shared" si="65"/>
        <v>0</v>
      </c>
    </row>
    <row r="156" spans="1:15" s="2" customFormat="1" ht="42" customHeight="1" x14ac:dyDescent="0.25">
      <c r="A156" s="266" t="s">
        <v>409</v>
      </c>
      <c r="B156" s="30" t="s">
        <v>38</v>
      </c>
      <c r="C156" s="30">
        <v>10</v>
      </c>
      <c r="D156" s="270" t="s">
        <v>39</v>
      </c>
      <c r="E156" s="371" t="s">
        <v>410</v>
      </c>
      <c r="F156" s="25">
        <f t="shared" ref="F156:H157" si="68">+F158</f>
        <v>3079048688.2799997</v>
      </c>
      <c r="G156" s="25">
        <f t="shared" si="68"/>
        <v>0</v>
      </c>
      <c r="H156" s="25">
        <f t="shared" si="68"/>
        <v>3079048688.2799997</v>
      </c>
      <c r="I156" s="155">
        <f t="shared" si="60"/>
        <v>7.3293216046734747E-4</v>
      </c>
      <c r="J156" s="25">
        <f t="shared" ref="J156:L157" si="69">+J158</f>
        <v>6580171.6699999999</v>
      </c>
      <c r="K156" s="25">
        <f t="shared" si="69"/>
        <v>0</v>
      </c>
      <c r="L156" s="25">
        <f t="shared" si="69"/>
        <v>6580171.6699999999</v>
      </c>
      <c r="M156" s="155">
        <f t="shared" si="61"/>
        <v>2.1370794476380226E-3</v>
      </c>
      <c r="N156" s="155">
        <f t="shared" si="62"/>
        <v>0</v>
      </c>
      <c r="O156" s="154">
        <f t="shared" si="65"/>
        <v>0</v>
      </c>
    </row>
    <row r="157" spans="1:15" s="107" customFormat="1" ht="42" customHeight="1" x14ac:dyDescent="0.25">
      <c r="A157" s="267"/>
      <c r="B157" s="52" t="s">
        <v>41</v>
      </c>
      <c r="C157" s="52">
        <v>20</v>
      </c>
      <c r="D157" s="271"/>
      <c r="E157" s="372"/>
      <c r="F157" s="54">
        <f t="shared" si="68"/>
        <v>21965048603.330002</v>
      </c>
      <c r="G157" s="54">
        <f t="shared" si="68"/>
        <v>0</v>
      </c>
      <c r="H157" s="54">
        <f t="shared" si="68"/>
        <v>21965048603.330002</v>
      </c>
      <c r="I157" s="155">
        <f t="shared" si="60"/>
        <v>5.2285274308546325E-3</v>
      </c>
      <c r="J157" s="54">
        <f t="shared" si="69"/>
        <v>12592091246.85</v>
      </c>
      <c r="K157" s="54">
        <f t="shared" si="69"/>
        <v>12592091246.85</v>
      </c>
      <c r="L157" s="54">
        <f t="shared" si="69"/>
        <v>0</v>
      </c>
      <c r="M157" s="155">
        <f t="shared" si="61"/>
        <v>0.57327855149571494</v>
      </c>
      <c r="N157" s="155">
        <f t="shared" si="62"/>
        <v>0.57327855149571494</v>
      </c>
      <c r="O157" s="154">
        <f t="shared" si="65"/>
        <v>1</v>
      </c>
    </row>
    <row r="158" spans="1:15" ht="42" customHeight="1" x14ac:dyDescent="0.25">
      <c r="A158" s="266" t="s">
        <v>411</v>
      </c>
      <c r="B158" s="30" t="s">
        <v>38</v>
      </c>
      <c r="C158" s="30">
        <v>10</v>
      </c>
      <c r="D158" s="270" t="s">
        <v>39</v>
      </c>
      <c r="E158" s="272" t="s">
        <v>243</v>
      </c>
      <c r="F158" s="25">
        <f>+F160+F170</f>
        <v>3079048688.2799997</v>
      </c>
      <c r="G158" s="25">
        <f>+G160+G170</f>
        <v>0</v>
      </c>
      <c r="H158" s="25">
        <f>+H160+H170</f>
        <v>3079048688.2799997</v>
      </c>
      <c r="I158" s="155">
        <f t="shared" si="60"/>
        <v>7.3293216046734747E-4</v>
      </c>
      <c r="J158" s="25">
        <f>+J160+J170</f>
        <v>6580171.6699999999</v>
      </c>
      <c r="K158" s="25">
        <f>+K160+K170</f>
        <v>0</v>
      </c>
      <c r="L158" s="25">
        <f>+L160+L170</f>
        <v>6580171.6699999999</v>
      </c>
      <c r="M158" s="155">
        <f t="shared" si="61"/>
        <v>2.1370794476380226E-3</v>
      </c>
      <c r="N158" s="155">
        <f t="shared" si="62"/>
        <v>0</v>
      </c>
      <c r="O158" s="154">
        <f t="shared" si="65"/>
        <v>0</v>
      </c>
    </row>
    <row r="159" spans="1:15" ht="42" customHeight="1" x14ac:dyDescent="0.25">
      <c r="A159" s="267"/>
      <c r="B159" s="30" t="s">
        <v>41</v>
      </c>
      <c r="C159" s="30">
        <v>20</v>
      </c>
      <c r="D159" s="271"/>
      <c r="E159" s="273"/>
      <c r="F159" s="25">
        <f t="shared" ref="F159:H162" si="70">+F161</f>
        <v>21965048603.330002</v>
      </c>
      <c r="G159" s="25">
        <f t="shared" si="70"/>
        <v>0</v>
      </c>
      <c r="H159" s="25">
        <f t="shared" si="70"/>
        <v>21965048603.330002</v>
      </c>
      <c r="I159" s="155">
        <f t="shared" si="60"/>
        <v>5.2285274308546325E-3</v>
      </c>
      <c r="J159" s="25">
        <f t="shared" ref="J159:L162" si="71">+J161</f>
        <v>12592091246.85</v>
      </c>
      <c r="K159" s="25">
        <f t="shared" si="71"/>
        <v>12592091246.85</v>
      </c>
      <c r="L159" s="25">
        <f t="shared" si="71"/>
        <v>0</v>
      </c>
      <c r="M159" s="155">
        <f t="shared" si="61"/>
        <v>0.57327855149571494</v>
      </c>
      <c r="N159" s="155">
        <f t="shared" si="62"/>
        <v>0.57327855149571494</v>
      </c>
      <c r="O159" s="154">
        <f t="shared" si="65"/>
        <v>1</v>
      </c>
    </row>
    <row r="160" spans="1:15" ht="48" customHeight="1" x14ac:dyDescent="0.25">
      <c r="A160" s="266" t="s">
        <v>412</v>
      </c>
      <c r="B160" s="30" t="s">
        <v>38</v>
      </c>
      <c r="C160" s="30">
        <v>10</v>
      </c>
      <c r="D160" s="270" t="s">
        <v>39</v>
      </c>
      <c r="E160" s="272" t="s">
        <v>413</v>
      </c>
      <c r="F160" s="25">
        <f t="shared" si="70"/>
        <v>3069303164.0999999</v>
      </c>
      <c r="G160" s="25">
        <f t="shared" si="70"/>
        <v>0</v>
      </c>
      <c r="H160" s="25">
        <f t="shared" si="70"/>
        <v>3069303164.0999999</v>
      </c>
      <c r="I160" s="155">
        <f t="shared" si="60"/>
        <v>7.3061235041714523E-4</v>
      </c>
      <c r="J160" s="25">
        <f t="shared" si="71"/>
        <v>0</v>
      </c>
      <c r="K160" s="25">
        <f t="shared" si="71"/>
        <v>0</v>
      </c>
      <c r="L160" s="25">
        <f t="shared" si="71"/>
        <v>0</v>
      </c>
      <c r="M160" s="155">
        <f t="shared" si="61"/>
        <v>0</v>
      </c>
      <c r="N160" s="155">
        <f t="shared" si="62"/>
        <v>0</v>
      </c>
      <c r="O160" s="154" t="s">
        <v>545</v>
      </c>
    </row>
    <row r="161" spans="1:15" ht="51.75" customHeight="1" x14ac:dyDescent="0.25">
      <c r="A161" s="267"/>
      <c r="B161" s="30" t="s">
        <v>41</v>
      </c>
      <c r="C161" s="30">
        <v>20</v>
      </c>
      <c r="D161" s="271"/>
      <c r="E161" s="273"/>
      <c r="F161" s="25">
        <f t="shared" si="70"/>
        <v>21965048603.330002</v>
      </c>
      <c r="G161" s="25">
        <f t="shared" si="70"/>
        <v>0</v>
      </c>
      <c r="H161" s="25">
        <f t="shared" si="70"/>
        <v>21965048603.330002</v>
      </c>
      <c r="I161" s="155">
        <f t="shared" si="60"/>
        <v>5.2285274308546325E-3</v>
      </c>
      <c r="J161" s="25">
        <f t="shared" si="71"/>
        <v>12592091246.85</v>
      </c>
      <c r="K161" s="25">
        <f t="shared" si="71"/>
        <v>12592091246.85</v>
      </c>
      <c r="L161" s="25">
        <f t="shared" si="71"/>
        <v>0</v>
      </c>
      <c r="M161" s="155">
        <f t="shared" si="61"/>
        <v>0.57327855149571494</v>
      </c>
      <c r="N161" s="155">
        <f t="shared" si="62"/>
        <v>0.57327855149571494</v>
      </c>
      <c r="O161" s="154">
        <f>+K161/J161</f>
        <v>1</v>
      </c>
    </row>
    <row r="162" spans="1:15" ht="78.75" customHeight="1" x14ac:dyDescent="0.25">
      <c r="A162" s="266" t="s">
        <v>414</v>
      </c>
      <c r="B162" s="30" t="s">
        <v>38</v>
      </c>
      <c r="C162" s="30">
        <v>10</v>
      </c>
      <c r="D162" s="270" t="s">
        <v>39</v>
      </c>
      <c r="E162" s="272" t="s">
        <v>415</v>
      </c>
      <c r="F162" s="25">
        <f t="shared" si="70"/>
        <v>3069303164.0999999</v>
      </c>
      <c r="G162" s="25">
        <f t="shared" si="70"/>
        <v>0</v>
      </c>
      <c r="H162" s="25">
        <f t="shared" si="70"/>
        <v>3069303164.0999999</v>
      </c>
      <c r="I162" s="155">
        <f t="shared" si="60"/>
        <v>7.3061235041714523E-4</v>
      </c>
      <c r="J162" s="25">
        <f t="shared" si="71"/>
        <v>0</v>
      </c>
      <c r="K162" s="25">
        <f t="shared" si="71"/>
        <v>0</v>
      </c>
      <c r="L162" s="25">
        <f t="shared" si="71"/>
        <v>0</v>
      </c>
      <c r="M162" s="155">
        <f t="shared" si="61"/>
        <v>0</v>
      </c>
      <c r="N162" s="155">
        <f t="shared" si="62"/>
        <v>0</v>
      </c>
      <c r="O162" s="154" t="s">
        <v>545</v>
      </c>
    </row>
    <row r="163" spans="1:15" ht="73.5" customHeight="1" x14ac:dyDescent="0.25">
      <c r="A163" s="267"/>
      <c r="B163" s="30" t="s">
        <v>41</v>
      </c>
      <c r="C163" s="30">
        <v>20</v>
      </c>
      <c r="D163" s="271"/>
      <c r="E163" s="273"/>
      <c r="F163" s="25">
        <f>+F166+F168</f>
        <v>21965048603.330002</v>
      </c>
      <c r="G163" s="25">
        <f>+G166+G168</f>
        <v>0</v>
      </c>
      <c r="H163" s="25">
        <f>+H166+H168</f>
        <v>21965048603.330002</v>
      </c>
      <c r="I163" s="155">
        <f t="shared" si="60"/>
        <v>5.2285274308546325E-3</v>
      </c>
      <c r="J163" s="25">
        <f>+J166+J168</f>
        <v>12592091246.85</v>
      </c>
      <c r="K163" s="25">
        <f>+K166+K168</f>
        <v>12592091246.85</v>
      </c>
      <c r="L163" s="25">
        <f>+L166+L168</f>
        <v>0</v>
      </c>
      <c r="M163" s="155">
        <f t="shared" si="61"/>
        <v>0.57327855149571494</v>
      </c>
      <c r="N163" s="155">
        <f t="shared" si="62"/>
        <v>0.57327855149571494</v>
      </c>
      <c r="O163" s="154">
        <f>+K163/J163</f>
        <v>1</v>
      </c>
    </row>
    <row r="164" spans="1:15" ht="42" customHeight="1" x14ac:dyDescent="0.25">
      <c r="A164" s="29" t="s">
        <v>416</v>
      </c>
      <c r="B164" s="30" t="s">
        <v>38</v>
      </c>
      <c r="C164" s="30">
        <v>10</v>
      </c>
      <c r="D164" s="30" t="s">
        <v>39</v>
      </c>
      <c r="E164" s="31" t="s">
        <v>417</v>
      </c>
      <c r="F164" s="25">
        <f>+F165</f>
        <v>3069303164.0999999</v>
      </c>
      <c r="G164" s="25">
        <f>+G165</f>
        <v>0</v>
      </c>
      <c r="H164" s="25">
        <f>+H165</f>
        <v>3069303164.0999999</v>
      </c>
      <c r="I164" s="155">
        <f t="shared" si="60"/>
        <v>7.3061235041714523E-4</v>
      </c>
      <c r="J164" s="25">
        <f>+J165</f>
        <v>0</v>
      </c>
      <c r="K164" s="25">
        <f>+K165</f>
        <v>0</v>
      </c>
      <c r="L164" s="25">
        <f>+L165</f>
        <v>0</v>
      </c>
      <c r="M164" s="155">
        <f t="shared" si="61"/>
        <v>0</v>
      </c>
      <c r="N164" s="155">
        <f t="shared" si="62"/>
        <v>0</v>
      </c>
      <c r="O164" s="154" t="s">
        <v>545</v>
      </c>
    </row>
    <row r="165" spans="1:15" ht="42" customHeight="1" x14ac:dyDescent="0.25">
      <c r="A165" s="36" t="s">
        <v>418</v>
      </c>
      <c r="B165" s="37" t="s">
        <v>38</v>
      </c>
      <c r="C165" s="37">
        <v>10</v>
      </c>
      <c r="D165" s="37" t="s">
        <v>39</v>
      </c>
      <c r="E165" s="38" t="s">
        <v>251</v>
      </c>
      <c r="F165" s="39">
        <v>3069303164.0999999</v>
      </c>
      <c r="G165" s="39">
        <v>0</v>
      </c>
      <c r="H165" s="159">
        <f>+F165-G165</f>
        <v>3069303164.0999999</v>
      </c>
      <c r="I165" s="158">
        <f t="shared" si="60"/>
        <v>7.3061235041714523E-4</v>
      </c>
      <c r="J165" s="39">
        <v>0</v>
      </c>
      <c r="K165" s="39">
        <v>0</v>
      </c>
      <c r="L165" s="159">
        <f>+J165-K165</f>
        <v>0</v>
      </c>
      <c r="M165" s="158">
        <f t="shared" si="61"/>
        <v>0</v>
      </c>
      <c r="N165" s="158">
        <f t="shared" si="62"/>
        <v>0</v>
      </c>
      <c r="O165" s="157" t="s">
        <v>545</v>
      </c>
    </row>
    <row r="166" spans="1:15" ht="42" customHeight="1" x14ac:dyDescent="0.25">
      <c r="A166" s="29" t="s">
        <v>416</v>
      </c>
      <c r="B166" s="30" t="s">
        <v>41</v>
      </c>
      <c r="C166" s="30">
        <v>20</v>
      </c>
      <c r="D166" s="30" t="s">
        <v>39</v>
      </c>
      <c r="E166" s="31" t="s">
        <v>417</v>
      </c>
      <c r="F166" s="25">
        <f>+F167</f>
        <v>20149424113.330002</v>
      </c>
      <c r="G166" s="25">
        <f>+G167</f>
        <v>0</v>
      </c>
      <c r="H166" s="25">
        <f>+H167</f>
        <v>20149424113.330002</v>
      </c>
      <c r="I166" s="155">
        <f t="shared" si="60"/>
        <v>4.7963388834249094E-3</v>
      </c>
      <c r="J166" s="25">
        <f>+J167</f>
        <v>12592091246.85</v>
      </c>
      <c r="K166" s="25">
        <f>+K167</f>
        <v>12592091246.85</v>
      </c>
      <c r="L166" s="25">
        <f>+L167</f>
        <v>0</v>
      </c>
      <c r="M166" s="155">
        <f t="shared" si="61"/>
        <v>0.62493554039192656</v>
      </c>
      <c r="N166" s="155">
        <f t="shared" si="62"/>
        <v>0.62493554039192656</v>
      </c>
      <c r="O166" s="154">
        <f>+K166/J166</f>
        <v>1</v>
      </c>
    </row>
    <row r="167" spans="1:15" ht="42" customHeight="1" x14ac:dyDescent="0.25">
      <c r="A167" s="36" t="s">
        <v>418</v>
      </c>
      <c r="B167" s="37" t="s">
        <v>41</v>
      </c>
      <c r="C167" s="37">
        <v>20</v>
      </c>
      <c r="D167" s="37" t="s">
        <v>39</v>
      </c>
      <c r="E167" s="108" t="s">
        <v>251</v>
      </c>
      <c r="F167" s="39">
        <v>20149424113.330002</v>
      </c>
      <c r="G167" s="39">
        <v>0</v>
      </c>
      <c r="H167" s="159">
        <f>+F167-G167</f>
        <v>20149424113.330002</v>
      </c>
      <c r="I167" s="158">
        <f t="shared" si="60"/>
        <v>4.7963388834249094E-3</v>
      </c>
      <c r="J167" s="39">
        <v>12592091246.85</v>
      </c>
      <c r="K167" s="39">
        <v>12592091246.85</v>
      </c>
      <c r="L167" s="159">
        <f>+J167-K167</f>
        <v>0</v>
      </c>
      <c r="M167" s="158">
        <f t="shared" si="61"/>
        <v>0.62493554039192656</v>
      </c>
      <c r="N167" s="158">
        <f t="shared" si="62"/>
        <v>0.62493554039192656</v>
      </c>
      <c r="O167" s="157">
        <f>+K167/J167</f>
        <v>1</v>
      </c>
    </row>
    <row r="168" spans="1:15" ht="42" customHeight="1" x14ac:dyDescent="0.25">
      <c r="A168" s="29" t="s">
        <v>419</v>
      </c>
      <c r="B168" s="30" t="s">
        <v>41</v>
      </c>
      <c r="C168" s="30">
        <v>20</v>
      </c>
      <c r="D168" s="30" t="s">
        <v>39</v>
      </c>
      <c r="E168" s="31" t="s">
        <v>420</v>
      </c>
      <c r="F168" s="25">
        <f>+F169</f>
        <v>1815624490</v>
      </c>
      <c r="G168" s="25">
        <f>+G169</f>
        <v>0</v>
      </c>
      <c r="H168" s="25">
        <f>+H169</f>
        <v>1815624490</v>
      </c>
      <c r="I168" s="155">
        <f t="shared" si="60"/>
        <v>4.3218854742972266E-4</v>
      </c>
      <c r="J168" s="25">
        <f>+J169</f>
        <v>0</v>
      </c>
      <c r="K168" s="25">
        <f>+K169</f>
        <v>0</v>
      </c>
      <c r="L168" s="25">
        <f>+L169</f>
        <v>0</v>
      </c>
      <c r="M168" s="155">
        <f t="shared" si="61"/>
        <v>0</v>
      </c>
      <c r="N168" s="155">
        <f t="shared" si="62"/>
        <v>0</v>
      </c>
      <c r="O168" s="154" t="s">
        <v>545</v>
      </c>
    </row>
    <row r="169" spans="1:15" s="50" customFormat="1" ht="42" customHeight="1" x14ac:dyDescent="0.25">
      <c r="A169" s="104" t="s">
        <v>421</v>
      </c>
      <c r="B169" s="101" t="s">
        <v>41</v>
      </c>
      <c r="C169" s="101">
        <v>20</v>
      </c>
      <c r="D169" s="101" t="s">
        <v>39</v>
      </c>
      <c r="E169" s="109" t="s">
        <v>251</v>
      </c>
      <c r="F169" s="110">
        <v>1815624490</v>
      </c>
      <c r="G169" s="39">
        <v>0</v>
      </c>
      <c r="H169" s="159">
        <f>+F169-G169</f>
        <v>1815624490</v>
      </c>
      <c r="I169" s="158">
        <f t="shared" si="60"/>
        <v>4.3218854742972266E-4</v>
      </c>
      <c r="J169" s="110">
        <v>0</v>
      </c>
      <c r="K169" s="110">
        <v>0</v>
      </c>
      <c r="L169" s="159">
        <f>+J169-K169</f>
        <v>0</v>
      </c>
      <c r="M169" s="158">
        <f t="shared" si="61"/>
        <v>0</v>
      </c>
      <c r="N169" s="158">
        <f t="shared" si="62"/>
        <v>0</v>
      </c>
      <c r="O169" s="157" t="s">
        <v>545</v>
      </c>
    </row>
    <row r="170" spans="1:15" ht="55.5" customHeight="1" x14ac:dyDescent="0.25">
      <c r="A170" s="29" t="s">
        <v>422</v>
      </c>
      <c r="B170" s="30" t="s">
        <v>38</v>
      </c>
      <c r="C170" s="30">
        <v>10</v>
      </c>
      <c r="D170" s="30" t="s">
        <v>39</v>
      </c>
      <c r="E170" s="31" t="s">
        <v>423</v>
      </c>
      <c r="F170" s="54">
        <f t="shared" ref="F170:H172" si="72">+F171</f>
        <v>9745524.1800000668</v>
      </c>
      <c r="G170" s="54">
        <f t="shared" si="72"/>
        <v>0</v>
      </c>
      <c r="H170" s="54">
        <f t="shared" si="72"/>
        <v>9745524.1800000668</v>
      </c>
      <c r="I170" s="162">
        <f t="shared" si="60"/>
        <v>2.3198100502023236E-6</v>
      </c>
      <c r="J170" s="54">
        <f t="shared" ref="J170:L172" si="73">+J171</f>
        <v>6580171.6699999999</v>
      </c>
      <c r="K170" s="54">
        <f t="shared" si="73"/>
        <v>0</v>
      </c>
      <c r="L170" s="54">
        <f t="shared" si="73"/>
        <v>6580171.6699999999</v>
      </c>
      <c r="M170" s="155">
        <f t="shared" si="61"/>
        <v>0.67519935802980635</v>
      </c>
      <c r="N170" s="155">
        <f t="shared" si="62"/>
        <v>0</v>
      </c>
      <c r="O170" s="154">
        <f t="shared" ref="O170:O175" si="74">+K170/J170</f>
        <v>0</v>
      </c>
    </row>
    <row r="171" spans="1:15" ht="113.25" customHeight="1" x14ac:dyDescent="0.25">
      <c r="A171" s="29" t="s">
        <v>424</v>
      </c>
      <c r="B171" s="30" t="s">
        <v>38</v>
      </c>
      <c r="C171" s="30">
        <v>10</v>
      </c>
      <c r="D171" s="30" t="s">
        <v>39</v>
      </c>
      <c r="E171" s="31" t="s">
        <v>415</v>
      </c>
      <c r="F171" s="25">
        <f t="shared" si="72"/>
        <v>9745524.1800000668</v>
      </c>
      <c r="G171" s="25">
        <f t="shared" si="72"/>
        <v>0</v>
      </c>
      <c r="H171" s="25">
        <f t="shared" si="72"/>
        <v>9745524.1800000668</v>
      </c>
      <c r="I171" s="162">
        <f t="shared" si="60"/>
        <v>2.3198100502023236E-6</v>
      </c>
      <c r="J171" s="25">
        <f t="shared" si="73"/>
        <v>6580171.6699999999</v>
      </c>
      <c r="K171" s="25">
        <f t="shared" si="73"/>
        <v>0</v>
      </c>
      <c r="L171" s="25">
        <f t="shared" si="73"/>
        <v>6580171.6699999999</v>
      </c>
      <c r="M171" s="155">
        <f t="shared" si="61"/>
        <v>0.67519935802980635</v>
      </c>
      <c r="N171" s="155">
        <f t="shared" si="62"/>
        <v>0</v>
      </c>
      <c r="O171" s="154">
        <f t="shared" si="74"/>
        <v>0</v>
      </c>
    </row>
    <row r="172" spans="1:15" ht="42" customHeight="1" x14ac:dyDescent="0.25">
      <c r="A172" s="29" t="s">
        <v>425</v>
      </c>
      <c r="B172" s="30" t="s">
        <v>38</v>
      </c>
      <c r="C172" s="30">
        <v>10</v>
      </c>
      <c r="D172" s="30" t="s">
        <v>39</v>
      </c>
      <c r="E172" s="31" t="s">
        <v>390</v>
      </c>
      <c r="F172" s="32">
        <f t="shared" si="72"/>
        <v>9745524.1800000668</v>
      </c>
      <c r="G172" s="32">
        <f t="shared" si="72"/>
        <v>0</v>
      </c>
      <c r="H172" s="32">
        <f t="shared" si="72"/>
        <v>9745524.1800000668</v>
      </c>
      <c r="I172" s="162">
        <f t="shared" si="60"/>
        <v>2.3198100502023236E-6</v>
      </c>
      <c r="J172" s="32">
        <f t="shared" si="73"/>
        <v>6580171.6699999999</v>
      </c>
      <c r="K172" s="32">
        <f t="shared" si="73"/>
        <v>0</v>
      </c>
      <c r="L172" s="32">
        <f t="shared" si="73"/>
        <v>6580171.6699999999</v>
      </c>
      <c r="M172" s="155">
        <f t="shared" si="61"/>
        <v>0.67519935802980635</v>
      </c>
      <c r="N172" s="155">
        <f t="shared" si="62"/>
        <v>0</v>
      </c>
      <c r="O172" s="154">
        <f t="shared" si="74"/>
        <v>0</v>
      </c>
    </row>
    <row r="173" spans="1:15" ht="42" customHeight="1" x14ac:dyDescent="0.25">
      <c r="A173" s="36" t="s">
        <v>426</v>
      </c>
      <c r="B173" s="37" t="s">
        <v>38</v>
      </c>
      <c r="C173" s="37">
        <v>10</v>
      </c>
      <c r="D173" s="37" t="s">
        <v>39</v>
      </c>
      <c r="E173" s="38" t="s">
        <v>251</v>
      </c>
      <c r="F173" s="39">
        <v>9745524.1800000668</v>
      </c>
      <c r="G173" s="39">
        <v>0</v>
      </c>
      <c r="H173" s="159">
        <f>+F173-G173</f>
        <v>9745524.1800000668</v>
      </c>
      <c r="I173" s="161">
        <f t="shared" si="60"/>
        <v>2.3198100502023236E-6</v>
      </c>
      <c r="J173" s="39">
        <v>6580171.6699999999</v>
      </c>
      <c r="K173" s="39">
        <v>0</v>
      </c>
      <c r="L173" s="159">
        <f>+J173-K173</f>
        <v>6580171.6699999999</v>
      </c>
      <c r="M173" s="158">
        <f t="shared" si="61"/>
        <v>0.67519935802980635</v>
      </c>
      <c r="N173" s="158">
        <f t="shared" si="62"/>
        <v>0</v>
      </c>
      <c r="O173" s="157">
        <f t="shared" si="74"/>
        <v>0</v>
      </c>
    </row>
    <row r="174" spans="1:15" ht="42" customHeight="1" x14ac:dyDescent="0.25">
      <c r="A174" s="29" t="s">
        <v>427</v>
      </c>
      <c r="B174" s="30" t="s">
        <v>38</v>
      </c>
      <c r="C174" s="30">
        <v>10</v>
      </c>
      <c r="D174" s="30" t="s">
        <v>39</v>
      </c>
      <c r="E174" s="31" t="s">
        <v>428</v>
      </c>
      <c r="F174" s="48">
        <f>+F175</f>
        <v>53900363.179999828</v>
      </c>
      <c r="G174" s="48">
        <f>+G175</f>
        <v>0</v>
      </c>
      <c r="H174" s="48">
        <f>+H175</f>
        <v>53900363.179999828</v>
      </c>
      <c r="I174" s="162">
        <f t="shared" si="60"/>
        <v>1.2830362113422822E-5</v>
      </c>
      <c r="J174" s="48">
        <f>+J175</f>
        <v>5790878.6699999999</v>
      </c>
      <c r="K174" s="48">
        <f>+K175</f>
        <v>0</v>
      </c>
      <c r="L174" s="48">
        <f>+L175</f>
        <v>5790878.6699999999</v>
      </c>
      <c r="M174" s="155">
        <f t="shared" si="61"/>
        <v>0.10743672822131842</v>
      </c>
      <c r="N174" s="155">
        <f t="shared" si="62"/>
        <v>0</v>
      </c>
      <c r="O174" s="154">
        <f t="shared" si="74"/>
        <v>0</v>
      </c>
    </row>
    <row r="175" spans="1:15" ht="42" customHeight="1" x14ac:dyDescent="0.25">
      <c r="A175" s="29" t="s">
        <v>429</v>
      </c>
      <c r="B175" s="30" t="s">
        <v>38</v>
      </c>
      <c r="C175" s="30">
        <v>10</v>
      </c>
      <c r="D175" s="30" t="s">
        <v>39</v>
      </c>
      <c r="E175" s="53" t="s">
        <v>243</v>
      </c>
      <c r="F175" s="48">
        <f>+F176+F180</f>
        <v>53900363.179999828</v>
      </c>
      <c r="G175" s="48">
        <f>+G176+G180</f>
        <v>0</v>
      </c>
      <c r="H175" s="48">
        <f>+H176+H180</f>
        <v>53900363.179999828</v>
      </c>
      <c r="I175" s="162">
        <f t="shared" si="60"/>
        <v>1.2830362113422822E-5</v>
      </c>
      <c r="J175" s="48">
        <f>+J176+J180</f>
        <v>5790878.6699999999</v>
      </c>
      <c r="K175" s="48">
        <f>+K176+K180</f>
        <v>0</v>
      </c>
      <c r="L175" s="48">
        <f>+L176+L180</f>
        <v>5790878.6699999999</v>
      </c>
      <c r="M175" s="155">
        <f t="shared" si="61"/>
        <v>0.10743672822131842</v>
      </c>
      <c r="N175" s="155">
        <f t="shared" si="62"/>
        <v>0</v>
      </c>
      <c r="O175" s="154">
        <f t="shared" si="74"/>
        <v>0</v>
      </c>
    </row>
    <row r="176" spans="1:15" ht="42" customHeight="1" x14ac:dyDescent="0.25">
      <c r="A176" s="29" t="s">
        <v>430</v>
      </c>
      <c r="B176" s="30" t="s">
        <v>38</v>
      </c>
      <c r="C176" s="30">
        <v>10</v>
      </c>
      <c r="D176" s="30" t="s">
        <v>39</v>
      </c>
      <c r="E176" s="31" t="s">
        <v>431</v>
      </c>
      <c r="F176" s="48">
        <f>F177</f>
        <v>7218600</v>
      </c>
      <c r="G176" s="48">
        <f>G177</f>
        <v>0</v>
      </c>
      <c r="H176" s="48">
        <f>H177</f>
        <v>7218600</v>
      </c>
      <c r="I176" s="162">
        <f t="shared" si="60"/>
        <v>1.7183047847499546E-6</v>
      </c>
      <c r="J176" s="48">
        <f>J177</f>
        <v>0</v>
      </c>
      <c r="K176" s="48">
        <f>K177</f>
        <v>0</v>
      </c>
      <c r="L176" s="48">
        <f>L177</f>
        <v>0</v>
      </c>
      <c r="M176" s="155">
        <f t="shared" si="61"/>
        <v>0</v>
      </c>
      <c r="N176" s="155">
        <f t="shared" si="62"/>
        <v>0</v>
      </c>
      <c r="O176" s="154" t="s">
        <v>545</v>
      </c>
    </row>
    <row r="177" spans="1:15" ht="63" customHeight="1" x14ac:dyDescent="0.25">
      <c r="A177" s="29" t="s">
        <v>432</v>
      </c>
      <c r="B177" s="30" t="s">
        <v>38</v>
      </c>
      <c r="C177" s="30">
        <v>10</v>
      </c>
      <c r="D177" s="30" t="s">
        <v>39</v>
      </c>
      <c r="E177" s="31" t="s">
        <v>401</v>
      </c>
      <c r="F177" s="48">
        <f t="shared" ref="F177:H178" si="75">+F178</f>
        <v>7218600</v>
      </c>
      <c r="G177" s="48">
        <f t="shared" si="75"/>
        <v>0</v>
      </c>
      <c r="H177" s="48">
        <f t="shared" si="75"/>
        <v>7218600</v>
      </c>
      <c r="I177" s="162">
        <f t="shared" si="60"/>
        <v>1.7183047847499546E-6</v>
      </c>
      <c r="J177" s="48">
        <f t="shared" ref="J177:L178" si="76">+J178</f>
        <v>0</v>
      </c>
      <c r="K177" s="48">
        <f t="shared" si="76"/>
        <v>0</v>
      </c>
      <c r="L177" s="48">
        <f t="shared" si="76"/>
        <v>0</v>
      </c>
      <c r="M177" s="155">
        <f t="shared" si="61"/>
        <v>0</v>
      </c>
      <c r="N177" s="155">
        <f t="shared" si="62"/>
        <v>0</v>
      </c>
      <c r="O177" s="154" t="s">
        <v>545</v>
      </c>
    </row>
    <row r="178" spans="1:15" ht="42" customHeight="1" x14ac:dyDescent="0.25">
      <c r="A178" s="29" t="s">
        <v>433</v>
      </c>
      <c r="B178" s="30" t="s">
        <v>38</v>
      </c>
      <c r="C178" s="30">
        <v>10</v>
      </c>
      <c r="D178" s="30" t="s">
        <v>39</v>
      </c>
      <c r="E178" s="31" t="s">
        <v>434</v>
      </c>
      <c r="F178" s="48">
        <f t="shared" si="75"/>
        <v>7218600</v>
      </c>
      <c r="G178" s="48">
        <f t="shared" si="75"/>
        <v>0</v>
      </c>
      <c r="H178" s="48">
        <f t="shared" si="75"/>
        <v>7218600</v>
      </c>
      <c r="I178" s="162">
        <f t="shared" si="60"/>
        <v>1.7183047847499546E-6</v>
      </c>
      <c r="J178" s="48">
        <f t="shared" si="76"/>
        <v>0</v>
      </c>
      <c r="K178" s="48">
        <f t="shared" si="76"/>
        <v>0</v>
      </c>
      <c r="L178" s="48">
        <f t="shared" si="76"/>
        <v>0</v>
      </c>
      <c r="M178" s="155">
        <f t="shared" si="61"/>
        <v>0</v>
      </c>
      <c r="N178" s="155">
        <f t="shared" si="62"/>
        <v>0</v>
      </c>
      <c r="O178" s="154" t="s">
        <v>545</v>
      </c>
    </row>
    <row r="179" spans="1:15" ht="42" customHeight="1" x14ac:dyDescent="0.25">
      <c r="A179" s="36" t="s">
        <v>435</v>
      </c>
      <c r="B179" s="37" t="s">
        <v>38</v>
      </c>
      <c r="C179" s="37">
        <v>10</v>
      </c>
      <c r="D179" s="37" t="s">
        <v>39</v>
      </c>
      <c r="E179" s="38" t="s">
        <v>251</v>
      </c>
      <c r="F179" s="39">
        <v>7218600</v>
      </c>
      <c r="G179" s="39">
        <v>0</v>
      </c>
      <c r="H179" s="159">
        <f>+F179-G179</f>
        <v>7218600</v>
      </c>
      <c r="I179" s="161">
        <f t="shared" si="60"/>
        <v>1.7183047847499546E-6</v>
      </c>
      <c r="J179" s="39">
        <v>0</v>
      </c>
      <c r="K179" s="39">
        <v>0</v>
      </c>
      <c r="L179" s="159">
        <f>+J179-K179</f>
        <v>0</v>
      </c>
      <c r="M179" s="158">
        <f t="shared" si="61"/>
        <v>0</v>
      </c>
      <c r="N179" s="158">
        <f t="shared" si="62"/>
        <v>0</v>
      </c>
      <c r="O179" s="157" t="s">
        <v>545</v>
      </c>
    </row>
    <row r="180" spans="1:15" ht="63.75" customHeight="1" x14ac:dyDescent="0.25">
      <c r="A180" s="29" t="s">
        <v>436</v>
      </c>
      <c r="B180" s="30" t="s">
        <v>38</v>
      </c>
      <c r="C180" s="30">
        <v>10</v>
      </c>
      <c r="D180" s="30" t="s">
        <v>39</v>
      </c>
      <c r="E180" s="31" t="s">
        <v>437</v>
      </c>
      <c r="F180" s="25">
        <f t="shared" ref="F180:H182" si="77">+F181</f>
        <v>46681763.179999828</v>
      </c>
      <c r="G180" s="25">
        <f t="shared" si="77"/>
        <v>0</v>
      </c>
      <c r="H180" s="25">
        <f t="shared" si="77"/>
        <v>46681763.179999828</v>
      </c>
      <c r="I180" s="156">
        <f t="shared" si="60"/>
        <v>1.1112057328672867E-5</v>
      </c>
      <c r="J180" s="25">
        <f t="shared" ref="J180:L182" si="78">+J181</f>
        <v>5790878.6699999999</v>
      </c>
      <c r="K180" s="25">
        <f t="shared" si="78"/>
        <v>0</v>
      </c>
      <c r="L180" s="25">
        <f t="shared" si="78"/>
        <v>5790878.6699999999</v>
      </c>
      <c r="M180" s="155">
        <f t="shared" si="61"/>
        <v>0.12405012740566371</v>
      </c>
      <c r="N180" s="155">
        <f t="shared" si="62"/>
        <v>0</v>
      </c>
      <c r="O180" s="154">
        <f t="shared" ref="O180:O194" si="79">+K180/J180</f>
        <v>0</v>
      </c>
    </row>
    <row r="181" spans="1:15" ht="63.75" customHeight="1" x14ac:dyDescent="0.25">
      <c r="A181" s="29" t="s">
        <v>438</v>
      </c>
      <c r="B181" s="30" t="s">
        <v>38</v>
      </c>
      <c r="C181" s="30">
        <v>10</v>
      </c>
      <c r="D181" s="30" t="s">
        <v>39</v>
      </c>
      <c r="E181" s="31" t="s">
        <v>401</v>
      </c>
      <c r="F181" s="25">
        <f t="shared" si="77"/>
        <v>46681763.179999828</v>
      </c>
      <c r="G181" s="25">
        <f t="shared" si="77"/>
        <v>0</v>
      </c>
      <c r="H181" s="25">
        <f t="shared" si="77"/>
        <v>46681763.179999828</v>
      </c>
      <c r="I181" s="156">
        <f t="shared" si="60"/>
        <v>1.1112057328672867E-5</v>
      </c>
      <c r="J181" s="25">
        <f t="shared" si="78"/>
        <v>5790878.6699999999</v>
      </c>
      <c r="K181" s="25">
        <f t="shared" si="78"/>
        <v>0</v>
      </c>
      <c r="L181" s="25">
        <f t="shared" si="78"/>
        <v>5790878.6699999999</v>
      </c>
      <c r="M181" s="155">
        <f t="shared" si="61"/>
        <v>0.12405012740566371</v>
      </c>
      <c r="N181" s="155">
        <f t="shared" si="62"/>
        <v>0</v>
      </c>
      <c r="O181" s="154">
        <f t="shared" si="79"/>
        <v>0</v>
      </c>
    </row>
    <row r="182" spans="1:15" ht="42" customHeight="1" x14ac:dyDescent="0.25">
      <c r="A182" s="29" t="s">
        <v>439</v>
      </c>
      <c r="B182" s="30" t="s">
        <v>38</v>
      </c>
      <c r="C182" s="30">
        <v>10</v>
      </c>
      <c r="D182" s="30" t="s">
        <v>39</v>
      </c>
      <c r="E182" s="31" t="s">
        <v>390</v>
      </c>
      <c r="F182" s="25">
        <f t="shared" si="77"/>
        <v>46681763.179999828</v>
      </c>
      <c r="G182" s="25">
        <f t="shared" si="77"/>
        <v>0</v>
      </c>
      <c r="H182" s="25">
        <f t="shared" si="77"/>
        <v>46681763.179999828</v>
      </c>
      <c r="I182" s="156">
        <f t="shared" si="60"/>
        <v>1.1112057328672867E-5</v>
      </c>
      <c r="J182" s="25">
        <f t="shared" si="78"/>
        <v>5790878.6699999999</v>
      </c>
      <c r="K182" s="25">
        <f t="shared" si="78"/>
        <v>0</v>
      </c>
      <c r="L182" s="25">
        <f t="shared" si="78"/>
        <v>5790878.6699999999</v>
      </c>
      <c r="M182" s="155">
        <f t="shared" si="61"/>
        <v>0.12405012740566371</v>
      </c>
      <c r="N182" s="155">
        <f t="shared" si="62"/>
        <v>0</v>
      </c>
      <c r="O182" s="154">
        <f t="shared" si="79"/>
        <v>0</v>
      </c>
    </row>
    <row r="183" spans="1:15" ht="42" customHeight="1" x14ac:dyDescent="0.25">
      <c r="A183" s="36" t="s">
        <v>440</v>
      </c>
      <c r="B183" s="37" t="s">
        <v>38</v>
      </c>
      <c r="C183" s="37">
        <v>10</v>
      </c>
      <c r="D183" s="37" t="s">
        <v>39</v>
      </c>
      <c r="E183" s="38" t="s">
        <v>251</v>
      </c>
      <c r="F183" s="39">
        <v>46681763.179999828</v>
      </c>
      <c r="G183" s="39">
        <v>0</v>
      </c>
      <c r="H183" s="159">
        <f>+F183-G183</f>
        <v>46681763.179999828</v>
      </c>
      <c r="I183" s="160">
        <f t="shared" si="60"/>
        <v>1.1112057328672867E-5</v>
      </c>
      <c r="J183" s="39">
        <v>5790878.6699999999</v>
      </c>
      <c r="K183" s="39">
        <v>0</v>
      </c>
      <c r="L183" s="159">
        <f>+J183-K183</f>
        <v>5790878.6699999999</v>
      </c>
      <c r="M183" s="158">
        <f t="shared" si="61"/>
        <v>0.12405012740566371</v>
      </c>
      <c r="N183" s="158">
        <f t="shared" si="62"/>
        <v>0</v>
      </c>
      <c r="O183" s="157">
        <f t="shared" si="79"/>
        <v>0</v>
      </c>
    </row>
    <row r="184" spans="1:15" ht="42" customHeight="1" x14ac:dyDescent="0.25">
      <c r="A184" s="29" t="s">
        <v>441</v>
      </c>
      <c r="B184" s="30" t="s">
        <v>38</v>
      </c>
      <c r="C184" s="30">
        <v>10</v>
      </c>
      <c r="D184" s="30" t="s">
        <v>39</v>
      </c>
      <c r="E184" s="31" t="s">
        <v>442</v>
      </c>
      <c r="F184" s="48">
        <f>+F185</f>
        <v>38230573919.849998</v>
      </c>
      <c r="G184" s="48">
        <f>+G185</f>
        <v>0</v>
      </c>
      <c r="H184" s="48">
        <f>+H185</f>
        <v>38230573919.849998</v>
      </c>
      <c r="I184" s="155">
        <f t="shared" si="60"/>
        <v>9.1003488335986305E-3</v>
      </c>
      <c r="J184" s="48">
        <f>+J185</f>
        <v>38207434057.339996</v>
      </c>
      <c r="K184" s="48">
        <f>+K185</f>
        <v>0</v>
      </c>
      <c r="L184" s="48">
        <f>+L185</f>
        <v>38207434057.339996</v>
      </c>
      <c r="M184" s="155">
        <f t="shared" si="61"/>
        <v>0.99939472887436864</v>
      </c>
      <c r="N184" s="155">
        <f t="shared" si="62"/>
        <v>0</v>
      </c>
      <c r="O184" s="154">
        <f t="shared" si="79"/>
        <v>0</v>
      </c>
    </row>
    <row r="185" spans="1:15" ht="42" customHeight="1" x14ac:dyDescent="0.25">
      <c r="A185" s="29" t="s">
        <v>443</v>
      </c>
      <c r="B185" s="30" t="s">
        <v>38</v>
      </c>
      <c r="C185" s="30">
        <v>10</v>
      </c>
      <c r="D185" s="30" t="s">
        <v>39</v>
      </c>
      <c r="E185" s="53" t="s">
        <v>243</v>
      </c>
      <c r="F185" s="48">
        <f>+F186+F190</f>
        <v>38230573919.849998</v>
      </c>
      <c r="G185" s="48">
        <f>+G186+G190</f>
        <v>0</v>
      </c>
      <c r="H185" s="48">
        <f>+H186+H190</f>
        <v>38230573919.849998</v>
      </c>
      <c r="I185" s="155">
        <f t="shared" si="60"/>
        <v>9.1003488335986305E-3</v>
      </c>
      <c r="J185" s="48">
        <f>+J186+J190</f>
        <v>38207434057.339996</v>
      </c>
      <c r="K185" s="48">
        <f>+K186+K190</f>
        <v>0</v>
      </c>
      <c r="L185" s="48">
        <f>+L186+L190</f>
        <v>38207434057.339996</v>
      </c>
      <c r="M185" s="155">
        <f t="shared" si="61"/>
        <v>0.99939472887436864</v>
      </c>
      <c r="N185" s="155">
        <f t="shared" si="62"/>
        <v>0</v>
      </c>
      <c r="O185" s="154">
        <f t="shared" si="79"/>
        <v>0</v>
      </c>
    </row>
    <row r="186" spans="1:15" ht="42" customHeight="1" x14ac:dyDescent="0.25">
      <c r="A186" s="29" t="s">
        <v>444</v>
      </c>
      <c r="B186" s="30" t="s">
        <v>38</v>
      </c>
      <c r="C186" s="30">
        <v>10</v>
      </c>
      <c r="D186" s="30" t="s">
        <v>39</v>
      </c>
      <c r="E186" s="31" t="s">
        <v>445</v>
      </c>
      <c r="F186" s="48">
        <f t="shared" ref="F186:H188" si="80">+F187</f>
        <v>30625740.180000067</v>
      </c>
      <c r="G186" s="48">
        <f t="shared" si="80"/>
        <v>0</v>
      </c>
      <c r="H186" s="48">
        <f t="shared" si="80"/>
        <v>30625740.180000067</v>
      </c>
      <c r="I186" s="155">
        <f t="shared" si="60"/>
        <v>7.2901055450922681E-6</v>
      </c>
      <c r="J186" s="48">
        <f t="shared" ref="J186:L188" si="81">+J187</f>
        <v>7485877.6699999999</v>
      </c>
      <c r="K186" s="48">
        <f t="shared" si="81"/>
        <v>0</v>
      </c>
      <c r="L186" s="48">
        <f t="shared" si="81"/>
        <v>7485877.6699999999</v>
      </c>
      <c r="M186" s="155">
        <f t="shared" si="61"/>
        <v>0.24443091419186669</v>
      </c>
      <c r="N186" s="155">
        <f t="shared" si="62"/>
        <v>0</v>
      </c>
      <c r="O186" s="154">
        <f t="shared" si="79"/>
        <v>0</v>
      </c>
    </row>
    <row r="187" spans="1:15" ht="80.25" customHeight="1" x14ac:dyDescent="0.25">
      <c r="A187" s="29" t="s">
        <v>446</v>
      </c>
      <c r="B187" s="30" t="s">
        <v>38</v>
      </c>
      <c r="C187" s="30">
        <v>10</v>
      </c>
      <c r="D187" s="30" t="s">
        <v>39</v>
      </c>
      <c r="E187" s="31" t="s">
        <v>447</v>
      </c>
      <c r="F187" s="48">
        <f t="shared" si="80"/>
        <v>30625740.180000067</v>
      </c>
      <c r="G187" s="48">
        <f t="shared" si="80"/>
        <v>0</v>
      </c>
      <c r="H187" s="48">
        <f t="shared" si="80"/>
        <v>30625740.180000067</v>
      </c>
      <c r="I187" s="156">
        <f t="shared" si="60"/>
        <v>7.2901055450922681E-6</v>
      </c>
      <c r="J187" s="48">
        <f t="shared" si="81"/>
        <v>7485877.6699999999</v>
      </c>
      <c r="K187" s="48">
        <f t="shared" si="81"/>
        <v>0</v>
      </c>
      <c r="L187" s="48">
        <f t="shared" si="81"/>
        <v>7485877.6699999999</v>
      </c>
      <c r="M187" s="155">
        <f t="shared" si="61"/>
        <v>0.24443091419186669</v>
      </c>
      <c r="N187" s="155">
        <f t="shared" si="62"/>
        <v>0</v>
      </c>
      <c r="O187" s="154">
        <f t="shared" si="79"/>
        <v>0</v>
      </c>
    </row>
    <row r="188" spans="1:15" ht="42" customHeight="1" x14ac:dyDescent="0.25">
      <c r="A188" s="29" t="s">
        <v>448</v>
      </c>
      <c r="B188" s="30" t="s">
        <v>38</v>
      </c>
      <c r="C188" s="30">
        <v>10</v>
      </c>
      <c r="D188" s="30" t="s">
        <v>39</v>
      </c>
      <c r="E188" s="31" t="s">
        <v>449</v>
      </c>
      <c r="F188" s="48">
        <f t="shared" si="80"/>
        <v>30625740.180000067</v>
      </c>
      <c r="G188" s="48">
        <f t="shared" si="80"/>
        <v>0</v>
      </c>
      <c r="H188" s="48">
        <f t="shared" si="80"/>
        <v>30625740.180000067</v>
      </c>
      <c r="I188" s="156">
        <f t="shared" si="60"/>
        <v>7.2901055450922681E-6</v>
      </c>
      <c r="J188" s="48">
        <f t="shared" si="81"/>
        <v>7485877.6699999999</v>
      </c>
      <c r="K188" s="48">
        <f t="shared" si="81"/>
        <v>0</v>
      </c>
      <c r="L188" s="48">
        <f t="shared" si="81"/>
        <v>7485877.6699999999</v>
      </c>
      <c r="M188" s="155">
        <f t="shared" si="61"/>
        <v>0.24443091419186669</v>
      </c>
      <c r="N188" s="155">
        <f t="shared" si="62"/>
        <v>0</v>
      </c>
      <c r="O188" s="154">
        <f t="shared" si="79"/>
        <v>0</v>
      </c>
    </row>
    <row r="189" spans="1:15" ht="42" customHeight="1" x14ac:dyDescent="0.25">
      <c r="A189" s="36" t="s">
        <v>450</v>
      </c>
      <c r="B189" s="37" t="s">
        <v>38</v>
      </c>
      <c r="C189" s="37">
        <v>10</v>
      </c>
      <c r="D189" s="37" t="s">
        <v>39</v>
      </c>
      <c r="E189" s="38" t="s">
        <v>251</v>
      </c>
      <c r="F189" s="39">
        <v>30625740.180000067</v>
      </c>
      <c r="G189" s="39">
        <v>0</v>
      </c>
      <c r="H189" s="159">
        <f>+F189-G189</f>
        <v>30625740.180000067</v>
      </c>
      <c r="I189" s="160">
        <f t="shared" si="60"/>
        <v>7.2901055450922681E-6</v>
      </c>
      <c r="J189" s="39">
        <v>7485877.6699999999</v>
      </c>
      <c r="K189" s="39">
        <v>0</v>
      </c>
      <c r="L189" s="159">
        <f>+J189-K189</f>
        <v>7485877.6699999999</v>
      </c>
      <c r="M189" s="158">
        <f t="shared" si="61"/>
        <v>0.24443091419186669</v>
      </c>
      <c r="N189" s="158">
        <f t="shared" si="62"/>
        <v>0</v>
      </c>
      <c r="O189" s="157">
        <f t="shared" si="79"/>
        <v>0</v>
      </c>
    </row>
    <row r="190" spans="1:15" ht="61.5" customHeight="1" x14ac:dyDescent="0.25">
      <c r="A190" s="29" t="s">
        <v>451</v>
      </c>
      <c r="B190" s="30" t="s">
        <v>38</v>
      </c>
      <c r="C190" s="30">
        <v>10</v>
      </c>
      <c r="D190" s="30" t="s">
        <v>39</v>
      </c>
      <c r="E190" s="31" t="s">
        <v>504</v>
      </c>
      <c r="F190" s="48">
        <f t="shared" ref="F190:H192" si="82">+F191</f>
        <v>38199948179.669998</v>
      </c>
      <c r="G190" s="48">
        <f t="shared" si="82"/>
        <v>0</v>
      </c>
      <c r="H190" s="48">
        <f t="shared" si="82"/>
        <v>38199948179.669998</v>
      </c>
      <c r="I190" s="155">
        <f t="shared" si="60"/>
        <v>9.0930587280535387E-3</v>
      </c>
      <c r="J190" s="48">
        <f t="shared" ref="J190:L192" si="83">+J191</f>
        <v>38199948179.669998</v>
      </c>
      <c r="K190" s="48">
        <f t="shared" si="83"/>
        <v>0</v>
      </c>
      <c r="L190" s="48">
        <f t="shared" si="83"/>
        <v>38199948179.669998</v>
      </c>
      <c r="M190" s="155">
        <f t="shared" si="61"/>
        <v>1</v>
      </c>
      <c r="N190" s="155">
        <f t="shared" si="62"/>
        <v>0</v>
      </c>
      <c r="O190" s="154">
        <f t="shared" si="79"/>
        <v>0</v>
      </c>
    </row>
    <row r="191" spans="1:15" ht="82.5" customHeight="1" x14ac:dyDescent="0.25">
      <c r="A191" s="29" t="s">
        <v>453</v>
      </c>
      <c r="B191" s="30" t="s">
        <v>38</v>
      </c>
      <c r="C191" s="30">
        <v>10</v>
      </c>
      <c r="D191" s="30" t="s">
        <v>39</v>
      </c>
      <c r="E191" s="31" t="s">
        <v>447</v>
      </c>
      <c r="F191" s="48">
        <f t="shared" si="82"/>
        <v>38199948179.669998</v>
      </c>
      <c r="G191" s="48">
        <f t="shared" si="82"/>
        <v>0</v>
      </c>
      <c r="H191" s="48">
        <f t="shared" si="82"/>
        <v>38199948179.669998</v>
      </c>
      <c r="I191" s="155">
        <f t="shared" si="60"/>
        <v>9.0930587280535387E-3</v>
      </c>
      <c r="J191" s="48">
        <f t="shared" si="83"/>
        <v>38199948179.669998</v>
      </c>
      <c r="K191" s="48">
        <f t="shared" si="83"/>
        <v>0</v>
      </c>
      <c r="L191" s="48">
        <f t="shared" si="83"/>
        <v>38199948179.669998</v>
      </c>
      <c r="M191" s="155">
        <f t="shared" si="61"/>
        <v>1</v>
      </c>
      <c r="N191" s="155">
        <f t="shared" si="62"/>
        <v>0</v>
      </c>
      <c r="O191" s="154">
        <f t="shared" si="79"/>
        <v>0</v>
      </c>
    </row>
    <row r="192" spans="1:15" ht="61.5" customHeight="1" x14ac:dyDescent="0.25">
      <c r="A192" s="29" t="s">
        <v>454</v>
      </c>
      <c r="B192" s="30" t="s">
        <v>38</v>
      </c>
      <c r="C192" s="30">
        <v>10</v>
      </c>
      <c r="D192" s="30" t="s">
        <v>39</v>
      </c>
      <c r="E192" s="31" t="s">
        <v>455</v>
      </c>
      <c r="F192" s="48">
        <f t="shared" si="82"/>
        <v>38199948179.669998</v>
      </c>
      <c r="G192" s="48">
        <f t="shared" si="82"/>
        <v>0</v>
      </c>
      <c r="H192" s="48">
        <f t="shared" si="82"/>
        <v>38199948179.669998</v>
      </c>
      <c r="I192" s="155">
        <f t="shared" si="60"/>
        <v>9.0930587280535387E-3</v>
      </c>
      <c r="J192" s="48">
        <f t="shared" si="83"/>
        <v>38199948179.669998</v>
      </c>
      <c r="K192" s="48">
        <f t="shared" si="83"/>
        <v>0</v>
      </c>
      <c r="L192" s="48">
        <f t="shared" si="83"/>
        <v>38199948179.669998</v>
      </c>
      <c r="M192" s="155">
        <f t="shared" si="61"/>
        <v>1</v>
      </c>
      <c r="N192" s="155">
        <f t="shared" si="62"/>
        <v>0</v>
      </c>
      <c r="O192" s="154">
        <f t="shared" si="79"/>
        <v>0</v>
      </c>
    </row>
    <row r="193" spans="1:15" ht="42" customHeight="1" x14ac:dyDescent="0.25">
      <c r="A193" s="36" t="s">
        <v>456</v>
      </c>
      <c r="B193" s="37" t="s">
        <v>38</v>
      </c>
      <c r="C193" s="37">
        <v>10</v>
      </c>
      <c r="D193" s="37" t="s">
        <v>39</v>
      </c>
      <c r="E193" s="38" t="s">
        <v>251</v>
      </c>
      <c r="F193" s="39">
        <v>38199948179.669998</v>
      </c>
      <c r="G193" s="39">
        <v>0</v>
      </c>
      <c r="H193" s="159">
        <f>+F193-G193</f>
        <v>38199948179.669998</v>
      </c>
      <c r="I193" s="158">
        <f t="shared" si="60"/>
        <v>9.0930587280535387E-3</v>
      </c>
      <c r="J193" s="39">
        <v>38199948179.669998</v>
      </c>
      <c r="K193" s="39">
        <v>0</v>
      </c>
      <c r="L193" s="159">
        <f>+J193-K193</f>
        <v>38199948179.669998</v>
      </c>
      <c r="M193" s="158">
        <f t="shared" si="61"/>
        <v>1</v>
      </c>
      <c r="N193" s="158">
        <f t="shared" si="62"/>
        <v>0</v>
      </c>
      <c r="O193" s="157">
        <f t="shared" si="79"/>
        <v>0</v>
      </c>
    </row>
    <row r="194" spans="1:15" ht="46.5" customHeight="1" x14ac:dyDescent="0.25">
      <c r="A194" s="318" t="s">
        <v>457</v>
      </c>
      <c r="B194" s="102" t="s">
        <v>38</v>
      </c>
      <c r="C194" s="30">
        <v>10</v>
      </c>
      <c r="D194" s="270" t="s">
        <v>39</v>
      </c>
      <c r="E194" s="289" t="s">
        <v>458</v>
      </c>
      <c r="F194" s="54">
        <f t="shared" ref="F194:H195" si="84">+F196</f>
        <v>4003780906.8600001</v>
      </c>
      <c r="G194" s="54">
        <f t="shared" si="84"/>
        <v>0</v>
      </c>
      <c r="H194" s="54">
        <f t="shared" si="84"/>
        <v>4003780906.8600001</v>
      </c>
      <c r="I194" s="155">
        <f t="shared" si="60"/>
        <v>9.5305403947414319E-4</v>
      </c>
      <c r="J194" s="54">
        <f t="shared" ref="J194:L195" si="85">+J196</f>
        <v>574876045</v>
      </c>
      <c r="K194" s="54">
        <f t="shared" si="85"/>
        <v>0</v>
      </c>
      <c r="L194" s="54">
        <f t="shared" si="85"/>
        <v>574876045</v>
      </c>
      <c r="M194" s="155">
        <f t="shared" si="61"/>
        <v>0.14358329248611446</v>
      </c>
      <c r="N194" s="155">
        <f t="shared" si="62"/>
        <v>0</v>
      </c>
      <c r="O194" s="154">
        <f t="shared" si="79"/>
        <v>0</v>
      </c>
    </row>
    <row r="195" spans="1:15" ht="46.5" customHeight="1" x14ac:dyDescent="0.25">
      <c r="A195" s="319"/>
      <c r="B195" s="102" t="s">
        <v>41</v>
      </c>
      <c r="C195" s="30">
        <v>20</v>
      </c>
      <c r="D195" s="271"/>
      <c r="E195" s="290"/>
      <c r="F195" s="48">
        <f t="shared" si="84"/>
        <v>18312325201</v>
      </c>
      <c r="G195" s="48">
        <f t="shared" si="84"/>
        <v>0</v>
      </c>
      <c r="H195" s="48">
        <f t="shared" si="84"/>
        <v>18312325201</v>
      </c>
      <c r="I195" s="155">
        <f t="shared" si="60"/>
        <v>4.3590385965111616E-3</v>
      </c>
      <c r="J195" s="48">
        <f t="shared" si="85"/>
        <v>0</v>
      </c>
      <c r="K195" s="48">
        <f t="shared" si="85"/>
        <v>0</v>
      </c>
      <c r="L195" s="48">
        <f t="shared" si="85"/>
        <v>0</v>
      </c>
      <c r="M195" s="155">
        <f t="shared" si="61"/>
        <v>0</v>
      </c>
      <c r="N195" s="155">
        <f t="shared" si="62"/>
        <v>0</v>
      </c>
      <c r="O195" s="154" t="s">
        <v>545</v>
      </c>
    </row>
    <row r="196" spans="1:15" ht="42" customHeight="1" x14ac:dyDescent="0.25">
      <c r="A196" s="318" t="s">
        <v>459</v>
      </c>
      <c r="B196" s="102" t="s">
        <v>38</v>
      </c>
      <c r="C196" s="30">
        <v>10</v>
      </c>
      <c r="D196" s="270" t="s">
        <v>39</v>
      </c>
      <c r="E196" s="289" t="s">
        <v>243</v>
      </c>
      <c r="F196" s="54">
        <f>+F198+F202+F214+F218</f>
        <v>4003780906.8600001</v>
      </c>
      <c r="G196" s="54">
        <f>+G198+G202+G214+G218</f>
        <v>0</v>
      </c>
      <c r="H196" s="54">
        <f>+H198+H202+H214+H218</f>
        <v>4003780906.8600001</v>
      </c>
      <c r="I196" s="155">
        <f t="shared" si="60"/>
        <v>9.5305403947414319E-4</v>
      </c>
      <c r="J196" s="54">
        <f>+J198+J202+J214+J218</f>
        <v>574876045</v>
      </c>
      <c r="K196" s="54">
        <f>+K198+K202+K214+K218</f>
        <v>0</v>
      </c>
      <c r="L196" s="54">
        <f>+L198+L202+L214+L218</f>
        <v>574876045</v>
      </c>
      <c r="M196" s="155">
        <f t="shared" si="61"/>
        <v>0.14358329248611446</v>
      </c>
      <c r="N196" s="155">
        <f t="shared" si="62"/>
        <v>0</v>
      </c>
      <c r="O196" s="154">
        <f>+K196/J196</f>
        <v>0</v>
      </c>
    </row>
    <row r="197" spans="1:15" ht="42" customHeight="1" x14ac:dyDescent="0.25">
      <c r="A197" s="319"/>
      <c r="B197" s="102" t="s">
        <v>41</v>
      </c>
      <c r="C197" s="30">
        <v>20</v>
      </c>
      <c r="D197" s="271"/>
      <c r="E197" s="290"/>
      <c r="F197" s="54">
        <f>+F203</f>
        <v>18312325201</v>
      </c>
      <c r="G197" s="54">
        <f>+G203</f>
        <v>0</v>
      </c>
      <c r="H197" s="54">
        <f>+H203</f>
        <v>18312325201</v>
      </c>
      <c r="I197" s="155">
        <f t="shared" si="60"/>
        <v>4.3590385965111616E-3</v>
      </c>
      <c r="J197" s="54">
        <f>+J203</f>
        <v>0</v>
      </c>
      <c r="K197" s="54">
        <f>+K203</f>
        <v>0</v>
      </c>
      <c r="L197" s="54">
        <f>+L203</f>
        <v>0</v>
      </c>
      <c r="M197" s="155">
        <f t="shared" si="61"/>
        <v>0</v>
      </c>
      <c r="N197" s="155">
        <f t="shared" si="62"/>
        <v>0</v>
      </c>
      <c r="O197" s="154" t="s">
        <v>545</v>
      </c>
    </row>
    <row r="198" spans="1:15" ht="78" customHeight="1" x14ac:dyDescent="0.25">
      <c r="A198" s="51" t="s">
        <v>460</v>
      </c>
      <c r="B198" s="102" t="s">
        <v>38</v>
      </c>
      <c r="C198" s="30">
        <v>10</v>
      </c>
      <c r="D198" s="30" t="s">
        <v>39</v>
      </c>
      <c r="E198" s="53" t="s">
        <v>461</v>
      </c>
      <c r="F198" s="54">
        <f t="shared" ref="F198:H200" si="86">+F199</f>
        <v>73562276</v>
      </c>
      <c r="G198" s="54">
        <f t="shared" si="86"/>
        <v>0</v>
      </c>
      <c r="H198" s="54">
        <f t="shared" si="86"/>
        <v>73562276</v>
      </c>
      <c r="I198" s="156">
        <f t="shared" si="60"/>
        <v>1.7510654535214135E-5</v>
      </c>
      <c r="J198" s="54">
        <f t="shared" ref="J198:L200" si="87">+J199</f>
        <v>18975000</v>
      </c>
      <c r="K198" s="54">
        <f t="shared" si="87"/>
        <v>0</v>
      </c>
      <c r="L198" s="54">
        <f t="shared" si="87"/>
        <v>18975000</v>
      </c>
      <c r="M198" s="155">
        <f t="shared" si="61"/>
        <v>0.25794471068295927</v>
      </c>
      <c r="N198" s="155">
        <f t="shared" si="62"/>
        <v>0</v>
      </c>
      <c r="O198" s="154">
        <f>+K198/J198</f>
        <v>0</v>
      </c>
    </row>
    <row r="199" spans="1:15" ht="78" customHeight="1" x14ac:dyDescent="0.25">
      <c r="A199" s="51" t="s">
        <v>462</v>
      </c>
      <c r="B199" s="102" t="s">
        <v>38</v>
      </c>
      <c r="C199" s="30">
        <v>10</v>
      </c>
      <c r="D199" s="30" t="s">
        <v>39</v>
      </c>
      <c r="E199" s="31" t="s">
        <v>247</v>
      </c>
      <c r="F199" s="54">
        <f t="shared" si="86"/>
        <v>73562276</v>
      </c>
      <c r="G199" s="54">
        <f t="shared" si="86"/>
        <v>0</v>
      </c>
      <c r="H199" s="54">
        <f t="shared" si="86"/>
        <v>73562276</v>
      </c>
      <c r="I199" s="156">
        <f t="shared" si="60"/>
        <v>1.7510654535214135E-5</v>
      </c>
      <c r="J199" s="54">
        <f t="shared" si="87"/>
        <v>18975000</v>
      </c>
      <c r="K199" s="54">
        <f t="shared" si="87"/>
        <v>0</v>
      </c>
      <c r="L199" s="54">
        <f t="shared" si="87"/>
        <v>18975000</v>
      </c>
      <c r="M199" s="155">
        <f t="shared" si="61"/>
        <v>0.25794471068295927</v>
      </c>
      <c r="N199" s="155">
        <f t="shared" si="62"/>
        <v>0</v>
      </c>
      <c r="O199" s="154">
        <f>+K199/J199</f>
        <v>0</v>
      </c>
    </row>
    <row r="200" spans="1:15" ht="66" customHeight="1" x14ac:dyDescent="0.25">
      <c r="A200" s="51" t="s">
        <v>463</v>
      </c>
      <c r="B200" s="102" t="s">
        <v>38</v>
      </c>
      <c r="C200" s="30">
        <v>10</v>
      </c>
      <c r="D200" s="30" t="s">
        <v>39</v>
      </c>
      <c r="E200" s="53" t="s">
        <v>464</v>
      </c>
      <c r="F200" s="54">
        <f t="shared" si="86"/>
        <v>73562276</v>
      </c>
      <c r="G200" s="54">
        <f t="shared" si="86"/>
        <v>0</v>
      </c>
      <c r="H200" s="54">
        <f t="shared" si="86"/>
        <v>73562276</v>
      </c>
      <c r="I200" s="156">
        <f t="shared" si="60"/>
        <v>1.7510654535214135E-5</v>
      </c>
      <c r="J200" s="54">
        <f t="shared" si="87"/>
        <v>18975000</v>
      </c>
      <c r="K200" s="54">
        <f t="shared" si="87"/>
        <v>0</v>
      </c>
      <c r="L200" s="54">
        <f t="shared" si="87"/>
        <v>18975000</v>
      </c>
      <c r="M200" s="155">
        <f t="shared" si="61"/>
        <v>0.25794471068295927</v>
      </c>
      <c r="N200" s="155">
        <f t="shared" si="62"/>
        <v>0</v>
      </c>
      <c r="O200" s="154">
        <f>+K200/J200</f>
        <v>0</v>
      </c>
    </row>
    <row r="201" spans="1:15" ht="42" customHeight="1" x14ac:dyDescent="0.25">
      <c r="A201" s="36" t="s">
        <v>465</v>
      </c>
      <c r="B201" s="111" t="s">
        <v>38</v>
      </c>
      <c r="C201" s="37">
        <v>10</v>
      </c>
      <c r="D201" s="37" t="s">
        <v>39</v>
      </c>
      <c r="E201" s="38" t="s">
        <v>251</v>
      </c>
      <c r="F201" s="68">
        <v>73562276</v>
      </c>
      <c r="G201" s="68">
        <v>0</v>
      </c>
      <c r="H201" s="159">
        <f>+F201-G201</f>
        <v>73562276</v>
      </c>
      <c r="I201" s="160">
        <f t="shared" ref="I201:I221" si="88">+H201/$H$222</f>
        <v>1.7510654535214135E-5</v>
      </c>
      <c r="J201" s="68">
        <v>18975000</v>
      </c>
      <c r="K201" s="68">
        <v>0</v>
      </c>
      <c r="L201" s="159">
        <f>+J201-K201</f>
        <v>18975000</v>
      </c>
      <c r="M201" s="158">
        <f t="shared" ref="M201:M222" si="89">+J201/H201</f>
        <v>0.25794471068295927</v>
      </c>
      <c r="N201" s="158">
        <f t="shared" ref="N201:N222" si="90">+K201/H201</f>
        <v>0</v>
      </c>
      <c r="O201" s="157">
        <f>+K201/J201</f>
        <v>0</v>
      </c>
    </row>
    <row r="202" spans="1:15" ht="71.25" customHeight="1" x14ac:dyDescent="0.25">
      <c r="A202" s="285" t="s">
        <v>466</v>
      </c>
      <c r="B202" s="52" t="s">
        <v>38</v>
      </c>
      <c r="C202" s="30">
        <v>10</v>
      </c>
      <c r="D202" s="270" t="s">
        <v>39</v>
      </c>
      <c r="E202" s="289" t="s">
        <v>467</v>
      </c>
      <c r="F202" s="48">
        <f t="shared" ref="F202:H203" si="91">+F204</f>
        <v>2902120386</v>
      </c>
      <c r="G202" s="48">
        <f t="shared" si="91"/>
        <v>0</v>
      </c>
      <c r="H202" s="48">
        <f t="shared" si="91"/>
        <v>2902120386</v>
      </c>
      <c r="I202" s="155">
        <f t="shared" si="88"/>
        <v>6.9081641110245548E-4</v>
      </c>
      <c r="J202" s="48">
        <f t="shared" ref="J202:L203" si="92">+J204</f>
        <v>354106134</v>
      </c>
      <c r="K202" s="48">
        <f t="shared" si="92"/>
        <v>0</v>
      </c>
      <c r="L202" s="48">
        <f t="shared" si="92"/>
        <v>354106134</v>
      </c>
      <c r="M202" s="155">
        <f t="shared" si="89"/>
        <v>0.12201634904886402</v>
      </c>
      <c r="N202" s="155">
        <f t="shared" si="90"/>
        <v>0</v>
      </c>
      <c r="O202" s="154">
        <f>+K202/J202</f>
        <v>0</v>
      </c>
    </row>
    <row r="203" spans="1:15" ht="38.25" customHeight="1" x14ac:dyDescent="0.25">
      <c r="A203" s="286"/>
      <c r="B203" s="102" t="s">
        <v>41</v>
      </c>
      <c r="C203" s="30">
        <v>20</v>
      </c>
      <c r="D203" s="271"/>
      <c r="E203" s="290"/>
      <c r="F203" s="48">
        <f t="shared" si="91"/>
        <v>18312325201</v>
      </c>
      <c r="G203" s="48">
        <f t="shared" si="91"/>
        <v>0</v>
      </c>
      <c r="H203" s="48">
        <f t="shared" si="91"/>
        <v>18312325201</v>
      </c>
      <c r="I203" s="155">
        <f t="shared" si="88"/>
        <v>4.3590385965111616E-3</v>
      </c>
      <c r="J203" s="48">
        <f t="shared" si="92"/>
        <v>0</v>
      </c>
      <c r="K203" s="48">
        <f t="shared" si="92"/>
        <v>0</v>
      </c>
      <c r="L203" s="48">
        <f t="shared" si="92"/>
        <v>0</v>
      </c>
      <c r="M203" s="155">
        <f t="shared" si="89"/>
        <v>0</v>
      </c>
      <c r="N203" s="155">
        <f t="shared" si="90"/>
        <v>0</v>
      </c>
      <c r="O203" s="154" t="s">
        <v>545</v>
      </c>
    </row>
    <row r="204" spans="1:15" ht="53.25" customHeight="1" x14ac:dyDescent="0.25">
      <c r="A204" s="285" t="s">
        <v>468</v>
      </c>
      <c r="B204" s="52" t="s">
        <v>38</v>
      </c>
      <c r="C204" s="30">
        <v>10</v>
      </c>
      <c r="D204" s="270" t="s">
        <v>39</v>
      </c>
      <c r="E204" s="272" t="s">
        <v>247</v>
      </c>
      <c r="F204" s="54">
        <f>+F206+F210</f>
        <v>2902120386</v>
      </c>
      <c r="G204" s="54">
        <f>+G206+G210</f>
        <v>0</v>
      </c>
      <c r="H204" s="54">
        <f>+H206+H210</f>
        <v>2902120386</v>
      </c>
      <c r="I204" s="155">
        <f t="shared" si="88"/>
        <v>6.9081641110245548E-4</v>
      </c>
      <c r="J204" s="54">
        <f>+J206+J210</f>
        <v>354106134</v>
      </c>
      <c r="K204" s="54">
        <f>+K206+K210</f>
        <v>0</v>
      </c>
      <c r="L204" s="54">
        <f>+L206+L210</f>
        <v>354106134</v>
      </c>
      <c r="M204" s="155">
        <f t="shared" si="89"/>
        <v>0.12201634904886402</v>
      </c>
      <c r="N204" s="155">
        <f t="shared" si="90"/>
        <v>0</v>
      </c>
      <c r="O204" s="154">
        <f>+K204/J204</f>
        <v>0</v>
      </c>
    </row>
    <row r="205" spans="1:15" ht="36.75" customHeight="1" x14ac:dyDescent="0.25">
      <c r="A205" s="286"/>
      <c r="B205" s="52" t="s">
        <v>41</v>
      </c>
      <c r="C205" s="30">
        <v>20</v>
      </c>
      <c r="D205" s="271"/>
      <c r="E205" s="273"/>
      <c r="F205" s="54">
        <f>+F208+F212</f>
        <v>18312325201</v>
      </c>
      <c r="G205" s="54">
        <f>+G208+G212</f>
        <v>0</v>
      </c>
      <c r="H205" s="54">
        <f>+H208+H212</f>
        <v>18312325201</v>
      </c>
      <c r="I205" s="155">
        <f t="shared" si="88"/>
        <v>4.3590385965111616E-3</v>
      </c>
      <c r="J205" s="54">
        <f>+J208+J212</f>
        <v>0</v>
      </c>
      <c r="K205" s="54">
        <f>+K208+K212</f>
        <v>0</v>
      </c>
      <c r="L205" s="54">
        <f>+L208+L212</f>
        <v>0</v>
      </c>
      <c r="M205" s="155">
        <f t="shared" si="89"/>
        <v>0</v>
      </c>
      <c r="N205" s="155">
        <f t="shared" si="90"/>
        <v>0</v>
      </c>
      <c r="O205" s="154" t="s">
        <v>545</v>
      </c>
    </row>
    <row r="206" spans="1:15" ht="42" customHeight="1" x14ac:dyDescent="0.25">
      <c r="A206" s="51" t="s">
        <v>469</v>
      </c>
      <c r="B206" s="52" t="s">
        <v>38</v>
      </c>
      <c r="C206" s="30">
        <v>10</v>
      </c>
      <c r="D206" s="30" t="s">
        <v>39</v>
      </c>
      <c r="E206" s="31" t="s">
        <v>390</v>
      </c>
      <c r="F206" s="54">
        <f>+F207</f>
        <v>2374500016</v>
      </c>
      <c r="G206" s="54">
        <f>+G207</f>
        <v>0</v>
      </c>
      <c r="H206" s="54">
        <f>+H207</f>
        <v>2374500016</v>
      </c>
      <c r="I206" s="155">
        <f t="shared" si="88"/>
        <v>5.6522244464046268E-4</v>
      </c>
      <c r="J206" s="54">
        <f>+J207</f>
        <v>354106134</v>
      </c>
      <c r="K206" s="54">
        <f>+K207</f>
        <v>0</v>
      </c>
      <c r="L206" s="54">
        <f>+L207</f>
        <v>354106134</v>
      </c>
      <c r="M206" s="155">
        <f t="shared" si="89"/>
        <v>0.1491287140930472</v>
      </c>
      <c r="N206" s="155">
        <f t="shared" si="90"/>
        <v>0</v>
      </c>
      <c r="O206" s="154">
        <f>+K206/J206</f>
        <v>0</v>
      </c>
    </row>
    <row r="207" spans="1:15" ht="42" customHeight="1" x14ac:dyDescent="0.25">
      <c r="A207" s="104" t="s">
        <v>470</v>
      </c>
      <c r="B207" s="101" t="s">
        <v>38</v>
      </c>
      <c r="C207" s="37">
        <v>10</v>
      </c>
      <c r="D207" s="37" t="s">
        <v>39</v>
      </c>
      <c r="E207" s="109" t="s">
        <v>251</v>
      </c>
      <c r="F207" s="110">
        <v>2374500016</v>
      </c>
      <c r="G207" s="110">
        <v>0</v>
      </c>
      <c r="H207" s="159">
        <f>+F207-G207</f>
        <v>2374500016</v>
      </c>
      <c r="I207" s="158">
        <f t="shared" si="88"/>
        <v>5.6522244464046268E-4</v>
      </c>
      <c r="J207" s="110">
        <v>354106134</v>
      </c>
      <c r="K207" s="110">
        <v>0</v>
      </c>
      <c r="L207" s="159">
        <f>+J207-K207</f>
        <v>354106134</v>
      </c>
      <c r="M207" s="158">
        <f t="shared" si="89"/>
        <v>0.1491287140930472</v>
      </c>
      <c r="N207" s="158">
        <f t="shared" si="90"/>
        <v>0</v>
      </c>
      <c r="O207" s="157">
        <f>+K207/J207</f>
        <v>0</v>
      </c>
    </row>
    <row r="208" spans="1:15" ht="42" customHeight="1" x14ac:dyDescent="0.25">
      <c r="A208" s="51" t="s">
        <v>469</v>
      </c>
      <c r="B208" s="52" t="s">
        <v>41</v>
      </c>
      <c r="C208" s="30">
        <v>20</v>
      </c>
      <c r="D208" s="30" t="s">
        <v>39</v>
      </c>
      <c r="E208" s="31" t="s">
        <v>390</v>
      </c>
      <c r="F208" s="54">
        <f>+F209</f>
        <v>198321916</v>
      </c>
      <c r="G208" s="54">
        <f>+G209</f>
        <v>0</v>
      </c>
      <c r="H208" s="54">
        <f>+H209</f>
        <v>198321916</v>
      </c>
      <c r="I208" s="155">
        <f t="shared" si="88"/>
        <v>4.7208253287836776E-5</v>
      </c>
      <c r="J208" s="54">
        <f>+J209</f>
        <v>0</v>
      </c>
      <c r="K208" s="54">
        <f>+K209</f>
        <v>0</v>
      </c>
      <c r="L208" s="54">
        <f>+L209</f>
        <v>0</v>
      </c>
      <c r="M208" s="155">
        <f t="shared" si="89"/>
        <v>0</v>
      </c>
      <c r="N208" s="155">
        <f t="shared" si="90"/>
        <v>0</v>
      </c>
      <c r="O208" s="154" t="s">
        <v>545</v>
      </c>
    </row>
    <row r="209" spans="1:15" ht="42" customHeight="1" x14ac:dyDescent="0.25">
      <c r="A209" s="104" t="s">
        <v>470</v>
      </c>
      <c r="B209" s="101" t="s">
        <v>41</v>
      </c>
      <c r="C209" s="37">
        <v>20</v>
      </c>
      <c r="D209" s="37" t="s">
        <v>39</v>
      </c>
      <c r="E209" s="109" t="s">
        <v>251</v>
      </c>
      <c r="F209" s="39">
        <v>198321916</v>
      </c>
      <c r="G209" s="39">
        <v>0</v>
      </c>
      <c r="H209" s="159">
        <f>+F209-G209</f>
        <v>198321916</v>
      </c>
      <c r="I209" s="158">
        <f t="shared" si="88"/>
        <v>4.7208253287836776E-5</v>
      </c>
      <c r="J209" s="39">
        <v>0</v>
      </c>
      <c r="K209" s="39">
        <v>0</v>
      </c>
      <c r="L209" s="159">
        <f>+J209-K209</f>
        <v>0</v>
      </c>
      <c r="M209" s="158">
        <f t="shared" si="89"/>
        <v>0</v>
      </c>
      <c r="N209" s="158">
        <f t="shared" si="90"/>
        <v>0</v>
      </c>
      <c r="O209" s="157" t="s">
        <v>545</v>
      </c>
    </row>
    <row r="210" spans="1:15" ht="42" customHeight="1" x14ac:dyDescent="0.25">
      <c r="A210" s="51" t="s">
        <v>471</v>
      </c>
      <c r="B210" s="52" t="s">
        <v>38</v>
      </c>
      <c r="C210" s="30">
        <v>10</v>
      </c>
      <c r="D210" s="30" t="s">
        <v>39</v>
      </c>
      <c r="E210" s="31" t="s">
        <v>393</v>
      </c>
      <c r="F210" s="25">
        <f>+F211</f>
        <v>527620370</v>
      </c>
      <c r="G210" s="25">
        <f>+G211</f>
        <v>0</v>
      </c>
      <c r="H210" s="25">
        <f>+H211</f>
        <v>527620370</v>
      </c>
      <c r="I210" s="155">
        <f t="shared" si="88"/>
        <v>1.2559396646199281E-4</v>
      </c>
      <c r="J210" s="25">
        <f>+J211</f>
        <v>0</v>
      </c>
      <c r="K210" s="25">
        <f>+K211</f>
        <v>0</v>
      </c>
      <c r="L210" s="25">
        <f>+L211</f>
        <v>0</v>
      </c>
      <c r="M210" s="155">
        <f t="shared" si="89"/>
        <v>0</v>
      </c>
      <c r="N210" s="155">
        <f t="shared" si="90"/>
        <v>0</v>
      </c>
      <c r="O210" s="154" t="s">
        <v>545</v>
      </c>
    </row>
    <row r="211" spans="1:15" ht="42" customHeight="1" x14ac:dyDescent="0.25">
      <c r="A211" s="104" t="s">
        <v>472</v>
      </c>
      <c r="B211" s="105" t="s">
        <v>38</v>
      </c>
      <c r="C211" s="37">
        <v>10</v>
      </c>
      <c r="D211" s="37" t="s">
        <v>39</v>
      </c>
      <c r="E211" s="109" t="s">
        <v>251</v>
      </c>
      <c r="F211" s="39">
        <v>527620370</v>
      </c>
      <c r="G211" s="39">
        <v>0</v>
      </c>
      <c r="H211" s="159">
        <f>+F211-G211</f>
        <v>527620370</v>
      </c>
      <c r="I211" s="158">
        <f t="shared" si="88"/>
        <v>1.2559396646199281E-4</v>
      </c>
      <c r="J211" s="39">
        <v>0</v>
      </c>
      <c r="K211" s="39">
        <v>0</v>
      </c>
      <c r="L211" s="159">
        <f>+J211-K211</f>
        <v>0</v>
      </c>
      <c r="M211" s="158">
        <f t="shared" si="89"/>
        <v>0</v>
      </c>
      <c r="N211" s="158">
        <f t="shared" si="90"/>
        <v>0</v>
      </c>
      <c r="O211" s="157" t="s">
        <v>545</v>
      </c>
    </row>
    <row r="212" spans="1:15" ht="42" customHeight="1" x14ac:dyDescent="0.25">
      <c r="A212" s="51" t="s">
        <v>471</v>
      </c>
      <c r="B212" s="52" t="s">
        <v>41</v>
      </c>
      <c r="C212" s="30">
        <v>20</v>
      </c>
      <c r="D212" s="30" t="s">
        <v>39</v>
      </c>
      <c r="E212" s="31" t="s">
        <v>393</v>
      </c>
      <c r="F212" s="25">
        <f>+F213</f>
        <v>18114003285</v>
      </c>
      <c r="G212" s="25">
        <f>+G213</f>
        <v>0</v>
      </c>
      <c r="H212" s="25">
        <f>+H213</f>
        <v>18114003285</v>
      </c>
      <c r="I212" s="155">
        <f t="shared" si="88"/>
        <v>4.3118303432233248E-3</v>
      </c>
      <c r="J212" s="25">
        <f>+J213</f>
        <v>0</v>
      </c>
      <c r="K212" s="25">
        <f>+K213</f>
        <v>0</v>
      </c>
      <c r="L212" s="25">
        <f>+L213</f>
        <v>0</v>
      </c>
      <c r="M212" s="155">
        <f t="shared" si="89"/>
        <v>0</v>
      </c>
      <c r="N212" s="155">
        <f t="shared" si="90"/>
        <v>0</v>
      </c>
      <c r="O212" s="154" t="s">
        <v>545</v>
      </c>
    </row>
    <row r="213" spans="1:15" ht="42" customHeight="1" x14ac:dyDescent="0.25">
      <c r="A213" s="104" t="s">
        <v>472</v>
      </c>
      <c r="B213" s="105" t="s">
        <v>41</v>
      </c>
      <c r="C213" s="37">
        <v>20</v>
      </c>
      <c r="D213" s="37" t="s">
        <v>39</v>
      </c>
      <c r="E213" s="109" t="s">
        <v>251</v>
      </c>
      <c r="F213" s="39">
        <v>18114003285</v>
      </c>
      <c r="G213" s="39">
        <v>0</v>
      </c>
      <c r="H213" s="159">
        <f>+F213-G213</f>
        <v>18114003285</v>
      </c>
      <c r="I213" s="158">
        <f t="shared" si="88"/>
        <v>4.3118303432233248E-3</v>
      </c>
      <c r="J213" s="39">
        <v>0</v>
      </c>
      <c r="K213" s="39">
        <v>0</v>
      </c>
      <c r="L213" s="159">
        <f>+J213-K213</f>
        <v>0</v>
      </c>
      <c r="M213" s="158">
        <f t="shared" si="89"/>
        <v>0</v>
      </c>
      <c r="N213" s="158">
        <f t="shared" si="90"/>
        <v>0</v>
      </c>
      <c r="O213" s="157" t="s">
        <v>545</v>
      </c>
    </row>
    <row r="214" spans="1:15" ht="60" customHeight="1" x14ac:dyDescent="0.25">
      <c r="A214" s="51" t="s">
        <v>473</v>
      </c>
      <c r="B214" s="102" t="s">
        <v>38</v>
      </c>
      <c r="C214" s="30">
        <v>10</v>
      </c>
      <c r="D214" s="30" t="s">
        <v>39</v>
      </c>
      <c r="E214" s="53" t="s">
        <v>474</v>
      </c>
      <c r="F214" s="54">
        <f t="shared" ref="F214:H216" si="93">+F215</f>
        <v>779729716.86000013</v>
      </c>
      <c r="G214" s="54">
        <f t="shared" si="93"/>
        <v>0</v>
      </c>
      <c r="H214" s="54">
        <f t="shared" si="93"/>
        <v>779729716.86000013</v>
      </c>
      <c r="I214" s="155">
        <f t="shared" si="88"/>
        <v>1.8560569962212416E-4</v>
      </c>
      <c r="J214" s="54">
        <f t="shared" ref="J214:L216" si="94">+J215</f>
        <v>53893167</v>
      </c>
      <c r="K214" s="54">
        <f t="shared" si="94"/>
        <v>0</v>
      </c>
      <c r="L214" s="54">
        <f t="shared" si="94"/>
        <v>53893167</v>
      </c>
      <c r="M214" s="155">
        <f t="shared" si="89"/>
        <v>6.9117754312391394E-2</v>
      </c>
      <c r="N214" s="155">
        <f t="shared" si="90"/>
        <v>0</v>
      </c>
      <c r="O214" s="154">
        <f t="shared" ref="O214:O222" si="95">+K214/J214</f>
        <v>0</v>
      </c>
    </row>
    <row r="215" spans="1:15" ht="78.75" customHeight="1" x14ac:dyDescent="0.25">
      <c r="A215" s="51" t="s">
        <v>475</v>
      </c>
      <c r="B215" s="102" t="s">
        <v>38</v>
      </c>
      <c r="C215" s="30">
        <v>10</v>
      </c>
      <c r="D215" s="30" t="s">
        <v>39</v>
      </c>
      <c r="E215" s="31" t="s">
        <v>247</v>
      </c>
      <c r="F215" s="54">
        <f t="shared" si="93"/>
        <v>779729716.86000013</v>
      </c>
      <c r="G215" s="54">
        <f t="shared" si="93"/>
        <v>0</v>
      </c>
      <c r="H215" s="54">
        <f t="shared" si="93"/>
        <v>779729716.86000013</v>
      </c>
      <c r="I215" s="155">
        <f t="shared" si="88"/>
        <v>1.8560569962212416E-4</v>
      </c>
      <c r="J215" s="54">
        <f t="shared" si="94"/>
        <v>53893167</v>
      </c>
      <c r="K215" s="54">
        <f t="shared" si="94"/>
        <v>0</v>
      </c>
      <c r="L215" s="54">
        <f t="shared" si="94"/>
        <v>53893167</v>
      </c>
      <c r="M215" s="155">
        <f t="shared" si="89"/>
        <v>6.9117754312391394E-2</v>
      </c>
      <c r="N215" s="155">
        <f t="shared" si="90"/>
        <v>0</v>
      </c>
      <c r="O215" s="154">
        <f t="shared" si="95"/>
        <v>0</v>
      </c>
    </row>
    <row r="216" spans="1:15" ht="60" customHeight="1" x14ac:dyDescent="0.25">
      <c r="A216" s="51" t="s">
        <v>476</v>
      </c>
      <c r="B216" s="102" t="s">
        <v>38</v>
      </c>
      <c r="C216" s="30">
        <v>10</v>
      </c>
      <c r="D216" s="30" t="s">
        <v>39</v>
      </c>
      <c r="E216" s="53" t="s">
        <v>477</v>
      </c>
      <c r="F216" s="54">
        <f t="shared" si="93"/>
        <v>779729716.86000013</v>
      </c>
      <c r="G216" s="54">
        <f t="shared" si="93"/>
        <v>0</v>
      </c>
      <c r="H216" s="54">
        <f t="shared" si="93"/>
        <v>779729716.86000013</v>
      </c>
      <c r="I216" s="155">
        <f t="shared" si="88"/>
        <v>1.8560569962212416E-4</v>
      </c>
      <c r="J216" s="54">
        <f t="shared" si="94"/>
        <v>53893167</v>
      </c>
      <c r="K216" s="54">
        <f t="shared" si="94"/>
        <v>0</v>
      </c>
      <c r="L216" s="54">
        <f t="shared" si="94"/>
        <v>53893167</v>
      </c>
      <c r="M216" s="155">
        <f t="shared" si="89"/>
        <v>6.9117754312391394E-2</v>
      </c>
      <c r="N216" s="155">
        <f t="shared" si="90"/>
        <v>0</v>
      </c>
      <c r="O216" s="154">
        <f t="shared" si="95"/>
        <v>0</v>
      </c>
    </row>
    <row r="217" spans="1:15" ht="42" customHeight="1" x14ac:dyDescent="0.25">
      <c r="A217" s="36" t="s">
        <v>478</v>
      </c>
      <c r="B217" s="105" t="s">
        <v>38</v>
      </c>
      <c r="C217" s="37">
        <v>10</v>
      </c>
      <c r="D217" s="37" t="s">
        <v>39</v>
      </c>
      <c r="E217" s="109" t="s">
        <v>251</v>
      </c>
      <c r="F217" s="39">
        <v>779729716.86000013</v>
      </c>
      <c r="G217" s="39">
        <v>0</v>
      </c>
      <c r="H217" s="159">
        <f>+F217-G217</f>
        <v>779729716.86000013</v>
      </c>
      <c r="I217" s="158">
        <f t="shared" si="88"/>
        <v>1.8560569962212416E-4</v>
      </c>
      <c r="J217" s="39">
        <v>53893167</v>
      </c>
      <c r="K217" s="39">
        <v>0</v>
      </c>
      <c r="L217" s="159">
        <f>+J217-K217</f>
        <v>53893167</v>
      </c>
      <c r="M217" s="158">
        <f t="shared" si="89"/>
        <v>6.9117754312391394E-2</v>
      </c>
      <c r="N217" s="158">
        <f t="shared" si="90"/>
        <v>0</v>
      </c>
      <c r="O217" s="157">
        <f t="shared" si="95"/>
        <v>0</v>
      </c>
    </row>
    <row r="218" spans="1:15" ht="70.5" customHeight="1" x14ac:dyDescent="0.25">
      <c r="A218" s="51" t="s">
        <v>479</v>
      </c>
      <c r="B218" s="102" t="s">
        <v>38</v>
      </c>
      <c r="C218" s="30">
        <v>10</v>
      </c>
      <c r="D218" s="30" t="s">
        <v>39</v>
      </c>
      <c r="E218" s="53" t="s">
        <v>480</v>
      </c>
      <c r="F218" s="54">
        <f t="shared" ref="F218:H220" si="96">+F219</f>
        <v>248368528</v>
      </c>
      <c r="G218" s="54">
        <f t="shared" si="96"/>
        <v>0</v>
      </c>
      <c r="H218" s="54">
        <f t="shared" si="96"/>
        <v>248368528</v>
      </c>
      <c r="I218" s="156">
        <f t="shared" si="88"/>
        <v>5.9121274214349468E-5</v>
      </c>
      <c r="J218" s="54">
        <f t="shared" ref="J218:L220" si="97">+J219</f>
        <v>147901744</v>
      </c>
      <c r="K218" s="54">
        <f t="shared" si="97"/>
        <v>0</v>
      </c>
      <c r="L218" s="54">
        <f t="shared" si="97"/>
        <v>147901744</v>
      </c>
      <c r="M218" s="155">
        <f t="shared" si="89"/>
        <v>0.59549309725747535</v>
      </c>
      <c r="N218" s="155">
        <f t="shared" si="90"/>
        <v>0</v>
      </c>
      <c r="O218" s="154">
        <f t="shared" si="95"/>
        <v>0</v>
      </c>
    </row>
    <row r="219" spans="1:15" ht="75.75" customHeight="1" x14ac:dyDescent="0.25">
      <c r="A219" s="51" t="s">
        <v>481</v>
      </c>
      <c r="B219" s="102" t="s">
        <v>38</v>
      </c>
      <c r="C219" s="30">
        <v>10</v>
      </c>
      <c r="D219" s="30" t="s">
        <v>39</v>
      </c>
      <c r="E219" s="31" t="s">
        <v>247</v>
      </c>
      <c r="F219" s="54">
        <f t="shared" si="96"/>
        <v>248368528</v>
      </c>
      <c r="G219" s="54">
        <f t="shared" si="96"/>
        <v>0</v>
      </c>
      <c r="H219" s="54">
        <f t="shared" si="96"/>
        <v>248368528</v>
      </c>
      <c r="I219" s="156">
        <f t="shared" si="88"/>
        <v>5.9121274214349468E-5</v>
      </c>
      <c r="J219" s="54">
        <f t="shared" si="97"/>
        <v>147901744</v>
      </c>
      <c r="K219" s="54">
        <f t="shared" si="97"/>
        <v>0</v>
      </c>
      <c r="L219" s="54">
        <f t="shared" si="97"/>
        <v>147901744</v>
      </c>
      <c r="M219" s="155">
        <f t="shared" si="89"/>
        <v>0.59549309725747535</v>
      </c>
      <c r="N219" s="155">
        <f t="shared" si="90"/>
        <v>0</v>
      </c>
      <c r="O219" s="154">
        <f t="shared" si="95"/>
        <v>0</v>
      </c>
    </row>
    <row r="220" spans="1:15" ht="42" customHeight="1" x14ac:dyDescent="0.25">
      <c r="A220" s="51" t="s">
        <v>482</v>
      </c>
      <c r="B220" s="102" t="s">
        <v>38</v>
      </c>
      <c r="C220" s="30">
        <v>10</v>
      </c>
      <c r="D220" s="30" t="s">
        <v>39</v>
      </c>
      <c r="E220" s="53" t="s">
        <v>483</v>
      </c>
      <c r="F220" s="54">
        <f t="shared" si="96"/>
        <v>248368528</v>
      </c>
      <c r="G220" s="54">
        <f t="shared" si="96"/>
        <v>0</v>
      </c>
      <c r="H220" s="54">
        <f t="shared" si="96"/>
        <v>248368528</v>
      </c>
      <c r="I220" s="156">
        <f t="shared" si="88"/>
        <v>5.9121274214349468E-5</v>
      </c>
      <c r="J220" s="54">
        <f t="shared" si="97"/>
        <v>147901744</v>
      </c>
      <c r="K220" s="54">
        <f t="shared" si="97"/>
        <v>0</v>
      </c>
      <c r="L220" s="54">
        <f t="shared" si="97"/>
        <v>147901744</v>
      </c>
      <c r="M220" s="155">
        <f t="shared" si="89"/>
        <v>0.59549309725747535</v>
      </c>
      <c r="N220" s="155">
        <f t="shared" si="90"/>
        <v>0</v>
      </c>
      <c r="O220" s="154">
        <f t="shared" si="95"/>
        <v>0</v>
      </c>
    </row>
    <row r="221" spans="1:15" ht="42" customHeight="1" thickBot="1" x14ac:dyDescent="0.3">
      <c r="A221" s="73" t="s">
        <v>484</v>
      </c>
      <c r="B221" s="126" t="s">
        <v>38</v>
      </c>
      <c r="C221" s="74">
        <v>10</v>
      </c>
      <c r="D221" s="74" t="s">
        <v>39</v>
      </c>
      <c r="E221" s="153" t="s">
        <v>251</v>
      </c>
      <c r="F221" s="151">
        <v>248368528</v>
      </c>
      <c r="G221" s="151">
        <v>0</v>
      </c>
      <c r="H221" s="150">
        <f>+F221-G221</f>
        <v>248368528</v>
      </c>
      <c r="I221" s="152">
        <f t="shared" si="88"/>
        <v>5.9121274214349468E-5</v>
      </c>
      <c r="J221" s="151">
        <v>147901744</v>
      </c>
      <c r="K221" s="151">
        <v>0</v>
      </c>
      <c r="L221" s="150">
        <f>+J221-K221</f>
        <v>147901744</v>
      </c>
      <c r="M221" s="149">
        <f t="shared" si="89"/>
        <v>0.59549309725747535</v>
      </c>
      <c r="N221" s="149">
        <f t="shared" si="90"/>
        <v>0</v>
      </c>
      <c r="O221" s="148">
        <f t="shared" si="95"/>
        <v>0</v>
      </c>
    </row>
    <row r="222" spans="1:15" ht="30.75" customHeight="1" thickBot="1" x14ac:dyDescent="0.3">
      <c r="A222" s="320" t="s">
        <v>559</v>
      </c>
      <c r="B222" s="321"/>
      <c r="C222" s="321"/>
      <c r="D222" s="321"/>
      <c r="E222" s="322"/>
      <c r="F222" s="20">
        <f t="shared" ref="F222:L222" si="98">+F9+F10+F40+F41</f>
        <v>4201000930722.8003</v>
      </c>
      <c r="G222" s="20">
        <f t="shared" si="98"/>
        <v>0</v>
      </c>
      <c r="H222" s="20">
        <f t="shared" si="98"/>
        <v>4201000930722.8003</v>
      </c>
      <c r="I222" s="263">
        <f t="shared" si="98"/>
        <v>1</v>
      </c>
      <c r="J222" s="20">
        <f t="shared" si="98"/>
        <v>4164364095422.8198</v>
      </c>
      <c r="K222" s="20">
        <f t="shared" si="98"/>
        <v>12592091246.85</v>
      </c>
      <c r="L222" s="20">
        <f t="shared" si="98"/>
        <v>4151772004175.9697</v>
      </c>
      <c r="M222" s="263">
        <f t="shared" si="89"/>
        <v>0.99127902233202392</v>
      </c>
      <c r="N222" s="263">
        <f t="shared" si="90"/>
        <v>2.9974026320159553E-3</v>
      </c>
      <c r="O222" s="264">
        <f t="shared" si="95"/>
        <v>3.0237728878438736E-3</v>
      </c>
    </row>
    <row r="223" spans="1:15" s="134" customFormat="1" ht="15" customHeight="1" x14ac:dyDescent="0.25">
      <c r="A223" s="147" t="s">
        <v>549</v>
      </c>
      <c r="E223" s="135"/>
      <c r="F223" s="136"/>
    </row>
    <row r="224" spans="1:15" s="142" customFormat="1" ht="15" customHeight="1" x14ac:dyDescent="0.25">
      <c r="A224" s="146" t="s">
        <v>503</v>
      </c>
      <c r="B224" s="145"/>
      <c r="C224" s="145"/>
      <c r="D224" s="145"/>
      <c r="E224" s="144"/>
      <c r="F224" s="1"/>
    </row>
    <row r="225" spans="1:6" ht="15" customHeight="1" x14ac:dyDescent="0.25">
      <c r="A225" s="146" t="s">
        <v>502</v>
      </c>
      <c r="B225" s="145"/>
      <c r="C225" s="145"/>
      <c r="D225" s="145"/>
      <c r="E225" s="144"/>
    </row>
    <row r="226" spans="1:6" s="142" customFormat="1" x14ac:dyDescent="0.25">
      <c r="A226" s="1"/>
      <c r="B226" s="134"/>
      <c r="C226" s="134"/>
      <c r="D226" s="134"/>
      <c r="E226" s="134"/>
      <c r="F226" s="1"/>
    </row>
    <row r="227" spans="1:6" s="142" customFormat="1" x14ac:dyDescent="0.25"/>
  </sheetData>
  <mergeCells count="47">
    <mergeCell ref="A222:E222"/>
    <mergeCell ref="A160:A161"/>
    <mergeCell ref="D160:D161"/>
    <mergeCell ref="E160:E161"/>
    <mergeCell ref="A194:A195"/>
    <mergeCell ref="D194:D195"/>
    <mergeCell ref="E194:E195"/>
    <mergeCell ref="A204:A205"/>
    <mergeCell ref="D204:D205"/>
    <mergeCell ref="E204:E205"/>
    <mergeCell ref="A162:A163"/>
    <mergeCell ref="D162:D163"/>
    <mergeCell ref="E162:E163"/>
    <mergeCell ref="A202:A203"/>
    <mergeCell ref="D202:D203"/>
    <mergeCell ref="E202:E203"/>
    <mergeCell ref="A196:A197"/>
    <mergeCell ref="D196:D197"/>
    <mergeCell ref="E196:E197"/>
    <mergeCell ref="A9:A10"/>
    <mergeCell ref="D9:D10"/>
    <mergeCell ref="E9:E10"/>
    <mergeCell ref="A40:A41"/>
    <mergeCell ref="D40:D41"/>
    <mergeCell ref="E40:E41"/>
    <mergeCell ref="A156:A157"/>
    <mergeCell ref="D156:D157"/>
    <mergeCell ref="E156:E157"/>
    <mergeCell ref="A158:A159"/>
    <mergeCell ref="D158:D159"/>
    <mergeCell ref="E158:E159"/>
    <mergeCell ref="M7:O7"/>
    <mergeCell ref="A3:J3"/>
    <mergeCell ref="A4:J4"/>
    <mergeCell ref="A5:J5"/>
    <mergeCell ref="A7:A8"/>
    <mergeCell ref="B7:B8"/>
    <mergeCell ref="C7:C8"/>
    <mergeCell ref="D7:D8"/>
    <mergeCell ref="E7:E8"/>
    <mergeCell ref="F7:F8"/>
    <mergeCell ref="G7:G8"/>
    <mergeCell ref="H7:H8"/>
    <mergeCell ref="I7:I8"/>
    <mergeCell ref="J7:J8"/>
    <mergeCell ref="K7:K8"/>
    <mergeCell ref="L7:L8"/>
  </mergeCells>
  <printOptions horizontalCentered="1" verticalCentered="1"/>
  <pageMargins left="0.11811023622047245" right="0.31496062992125984" top="0.78740157480314965" bottom="0.78740157480314965" header="0.31496062992125984" footer="0.31496062992125984"/>
  <pageSetup paperSize="5" scale="5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B1A1B-CFD3-4D17-A6DD-4D03A17AE865}">
  <sheetPr>
    <tabColor theme="0"/>
  </sheetPr>
  <dimension ref="A1:O227"/>
  <sheetViews>
    <sheetView zoomScale="75" zoomScaleNormal="75" workbookViewId="0">
      <selection activeCell="A222" sqref="A222:E222"/>
    </sheetView>
  </sheetViews>
  <sheetFormatPr baseColWidth="10" defaultColWidth="11.42578125" defaultRowHeight="15.75" x14ac:dyDescent="0.25"/>
  <cols>
    <col min="1" max="1" width="38.5703125" style="1" customWidth="1"/>
    <col min="2" max="2" width="13.85546875" style="1" customWidth="1"/>
    <col min="3" max="4" width="11.42578125" style="1"/>
    <col min="5" max="5" width="44" style="1" customWidth="1"/>
    <col min="6" max="6" width="24.42578125" style="1" customWidth="1"/>
    <col min="7" max="7" width="18.7109375" style="1" customWidth="1"/>
    <col min="8" max="8" width="24.140625" style="1" customWidth="1"/>
    <col min="9" max="9" width="21.28515625" style="1" customWidth="1"/>
    <col min="10" max="10" width="23.85546875" style="1" customWidth="1"/>
    <col min="11" max="11" width="21.7109375" style="1" customWidth="1"/>
    <col min="12" max="12" width="23.5703125" style="1" customWidth="1"/>
    <col min="13" max="13" width="19.5703125" style="1" customWidth="1"/>
    <col min="14" max="14" width="20.42578125" style="1" customWidth="1"/>
    <col min="15" max="15" width="25.42578125" style="1" customWidth="1"/>
    <col min="16" max="16384" width="11.42578125" style="1"/>
  </cols>
  <sheetData>
    <row r="1" spans="1:15" x14ac:dyDescent="0.25">
      <c r="E1" s="4"/>
      <c r="F1" s="11"/>
    </row>
    <row r="2" spans="1:15" ht="9" customHeight="1" x14ac:dyDescent="0.25">
      <c r="A2" s="175"/>
      <c r="B2" s="175"/>
      <c r="C2" s="180"/>
      <c r="D2" s="180"/>
      <c r="E2" s="175"/>
      <c r="F2" s="175"/>
      <c r="G2" s="179"/>
      <c r="H2" s="181"/>
      <c r="I2" s="181"/>
      <c r="J2" s="181"/>
      <c r="K2" s="175"/>
      <c r="L2" s="175"/>
      <c r="M2" s="175"/>
      <c r="N2" s="175"/>
      <c r="O2" s="175"/>
    </row>
    <row r="3" spans="1:15" ht="24" x14ac:dyDescent="0.25">
      <c r="A3" s="360" t="s">
        <v>0</v>
      </c>
      <c r="B3" s="360"/>
      <c r="C3" s="360"/>
      <c r="D3" s="360"/>
      <c r="E3" s="360"/>
      <c r="F3" s="360"/>
      <c r="G3" s="360"/>
      <c r="H3" s="360"/>
      <c r="I3" s="360"/>
      <c r="J3" s="360"/>
      <c r="K3" s="175"/>
      <c r="L3" s="175"/>
      <c r="M3" s="175"/>
      <c r="N3" s="175"/>
      <c r="O3" s="175"/>
    </row>
    <row r="4" spans="1:15" ht="21" x14ac:dyDescent="0.25">
      <c r="A4" s="361" t="s">
        <v>534</v>
      </c>
      <c r="B4" s="361"/>
      <c r="C4" s="361"/>
      <c r="D4" s="361"/>
      <c r="E4" s="361"/>
      <c r="F4" s="361"/>
      <c r="G4" s="361"/>
      <c r="H4" s="361"/>
      <c r="I4" s="361"/>
      <c r="J4" s="361"/>
      <c r="K4" s="179"/>
      <c r="L4" s="175"/>
      <c r="M4" s="175"/>
      <c r="N4" s="175"/>
      <c r="O4" s="175"/>
    </row>
    <row r="5" spans="1:15" x14ac:dyDescent="0.25">
      <c r="A5" s="362" t="s">
        <v>555</v>
      </c>
      <c r="B5" s="362"/>
      <c r="C5" s="362"/>
      <c r="D5" s="362"/>
      <c r="E5" s="362"/>
      <c r="F5" s="362"/>
      <c r="G5" s="362"/>
      <c r="H5" s="362"/>
      <c r="I5" s="362"/>
      <c r="J5" s="362"/>
      <c r="K5" s="175"/>
      <c r="L5" s="175"/>
      <c r="M5" s="175"/>
      <c r="N5" s="175"/>
      <c r="O5" s="175"/>
    </row>
    <row r="6" spans="1:15" ht="16.5" thickBot="1" x14ac:dyDescent="0.3">
      <c r="A6" s="175"/>
      <c r="B6" s="175"/>
      <c r="C6" s="180"/>
      <c r="D6" s="180"/>
      <c r="E6" s="175"/>
      <c r="F6" s="179"/>
      <c r="G6" s="179"/>
      <c r="H6" s="178" t="s">
        <v>3</v>
      </c>
      <c r="I6" s="177" t="s">
        <v>4</v>
      </c>
      <c r="J6" s="176" t="s">
        <v>5</v>
      </c>
      <c r="K6" s="175"/>
      <c r="L6" s="175"/>
      <c r="M6" s="175"/>
      <c r="N6" s="175"/>
      <c r="O6" s="175"/>
    </row>
    <row r="7" spans="1:15" ht="42" customHeight="1" x14ac:dyDescent="0.25">
      <c r="A7" s="277" t="s">
        <v>6</v>
      </c>
      <c r="B7" s="279" t="s">
        <v>7</v>
      </c>
      <c r="C7" s="279" t="s">
        <v>8</v>
      </c>
      <c r="D7" s="279" t="s">
        <v>9</v>
      </c>
      <c r="E7" s="279" t="s">
        <v>10</v>
      </c>
      <c r="F7" s="363" t="s">
        <v>532</v>
      </c>
      <c r="G7" s="365" t="s">
        <v>531</v>
      </c>
      <c r="H7" s="363" t="s">
        <v>530</v>
      </c>
      <c r="I7" s="367" t="s">
        <v>14</v>
      </c>
      <c r="J7" s="363" t="s">
        <v>529</v>
      </c>
      <c r="K7" s="363" t="s">
        <v>528</v>
      </c>
      <c r="L7" s="363" t="s">
        <v>527</v>
      </c>
      <c r="M7" s="358" t="s">
        <v>526</v>
      </c>
      <c r="N7" s="358"/>
      <c r="O7" s="359"/>
    </row>
    <row r="8" spans="1:15" ht="84.75" customHeight="1" thickBot="1" x14ac:dyDescent="0.3">
      <c r="A8" s="278"/>
      <c r="B8" s="346"/>
      <c r="C8" s="346"/>
      <c r="D8" s="346"/>
      <c r="E8" s="346"/>
      <c r="F8" s="364"/>
      <c r="G8" s="366"/>
      <c r="H8" s="364"/>
      <c r="I8" s="368"/>
      <c r="J8" s="364"/>
      <c r="K8" s="364"/>
      <c r="L8" s="364"/>
      <c r="M8" s="228" t="s">
        <v>525</v>
      </c>
      <c r="N8" s="228" t="s">
        <v>524</v>
      </c>
      <c r="O8" s="229" t="s">
        <v>523</v>
      </c>
    </row>
    <row r="9" spans="1:15" s="2" customFormat="1" ht="28.5" customHeight="1" thickBot="1" x14ac:dyDescent="0.3">
      <c r="A9" s="338" t="s">
        <v>37</v>
      </c>
      <c r="B9" s="19" t="s">
        <v>38</v>
      </c>
      <c r="C9" s="19">
        <v>10</v>
      </c>
      <c r="D9" s="341" t="s">
        <v>39</v>
      </c>
      <c r="E9" s="369" t="s">
        <v>40</v>
      </c>
      <c r="F9" s="20">
        <f>+F36</f>
        <v>60516773.300000191</v>
      </c>
      <c r="G9" s="20">
        <f>+G36</f>
        <v>0</v>
      </c>
      <c r="H9" s="20">
        <f>+H36</f>
        <v>60516773.300000191</v>
      </c>
      <c r="I9" s="167">
        <f t="shared" ref="I9:I72" si="0">+H9/$H$222</f>
        <v>1.4405324139768214E-5</v>
      </c>
      <c r="J9" s="20">
        <f>+J36</f>
        <v>60516773.300000191</v>
      </c>
      <c r="K9" s="20">
        <f>+K36</f>
        <v>0</v>
      </c>
      <c r="L9" s="20">
        <f>+L36</f>
        <v>60516773.300000191</v>
      </c>
      <c r="M9" s="166">
        <f t="shared" ref="M9:M72" si="1">+J9/H9</f>
        <v>1</v>
      </c>
      <c r="N9" s="166">
        <f t="shared" ref="N9:N72" si="2">+K9/H9</f>
        <v>0</v>
      </c>
      <c r="O9" s="165">
        <f t="shared" ref="O9:O27" si="3">+K9/J9</f>
        <v>0</v>
      </c>
    </row>
    <row r="10" spans="1:15" s="2" customFormat="1" ht="28.5" customHeight="1" thickBot="1" x14ac:dyDescent="0.3">
      <c r="A10" s="339"/>
      <c r="B10" s="19" t="s">
        <v>41</v>
      </c>
      <c r="C10" s="19">
        <v>20</v>
      </c>
      <c r="D10" s="342"/>
      <c r="E10" s="370"/>
      <c r="F10" s="20">
        <f>+F11</f>
        <v>1273145554.3699999</v>
      </c>
      <c r="G10" s="20">
        <f>+G11</f>
        <v>0</v>
      </c>
      <c r="H10" s="20">
        <f>+H11</f>
        <v>1273145554.3699999</v>
      </c>
      <c r="I10" s="166">
        <f t="shared" si="0"/>
        <v>3.0305770429773864E-4</v>
      </c>
      <c r="J10" s="20">
        <f>+J11</f>
        <v>1271807473.3699999</v>
      </c>
      <c r="K10" s="20">
        <f>+K11</f>
        <v>1252247937.3699999</v>
      </c>
      <c r="L10" s="20">
        <f>+L11</f>
        <v>19559536</v>
      </c>
      <c r="M10" s="166">
        <f t="shared" si="1"/>
        <v>0.99894899605515874</v>
      </c>
      <c r="N10" s="166">
        <f t="shared" si="2"/>
        <v>0.98358583829769497</v>
      </c>
      <c r="O10" s="165">
        <f t="shared" si="3"/>
        <v>0.98462067851498647</v>
      </c>
    </row>
    <row r="11" spans="1:15" s="50" customFormat="1" ht="42" customHeight="1" x14ac:dyDescent="0.25">
      <c r="A11" s="121" t="s">
        <v>100</v>
      </c>
      <c r="B11" s="174" t="s">
        <v>41</v>
      </c>
      <c r="C11" s="174">
        <v>20</v>
      </c>
      <c r="D11" s="174" t="s">
        <v>39</v>
      </c>
      <c r="E11" s="125" t="s">
        <v>101</v>
      </c>
      <c r="F11" s="123">
        <f>+F12+F18</f>
        <v>1273145554.3699999</v>
      </c>
      <c r="G11" s="123">
        <f>+G12+G18</f>
        <v>0</v>
      </c>
      <c r="H11" s="123">
        <f>+H12+H18</f>
        <v>1273145554.3699999</v>
      </c>
      <c r="I11" s="173">
        <f t="shared" si="0"/>
        <v>3.0305770429773864E-4</v>
      </c>
      <c r="J11" s="123">
        <f>+J12+J18</f>
        <v>1271807473.3699999</v>
      </c>
      <c r="K11" s="123">
        <f>+K12+K18</f>
        <v>1252247937.3699999</v>
      </c>
      <c r="L11" s="123">
        <f>+L12+L18</f>
        <v>19559536</v>
      </c>
      <c r="M11" s="173">
        <f t="shared" si="1"/>
        <v>0.99894899605515874</v>
      </c>
      <c r="N11" s="173">
        <f t="shared" si="2"/>
        <v>0.98358583829769497</v>
      </c>
      <c r="O11" s="172">
        <f t="shared" si="3"/>
        <v>0.98462067851498647</v>
      </c>
    </row>
    <row r="12" spans="1:15" ht="42" customHeight="1" x14ac:dyDescent="0.25">
      <c r="A12" s="29" t="s">
        <v>522</v>
      </c>
      <c r="B12" s="30" t="s">
        <v>41</v>
      </c>
      <c r="C12" s="30">
        <v>20</v>
      </c>
      <c r="D12" s="30" t="s">
        <v>39</v>
      </c>
      <c r="E12" s="31" t="s">
        <v>521</v>
      </c>
      <c r="F12" s="54">
        <f>+F13</f>
        <v>1249303136.3699999</v>
      </c>
      <c r="G12" s="54">
        <f>+G13</f>
        <v>0</v>
      </c>
      <c r="H12" s="54">
        <f>+H13</f>
        <v>1249303136.3699999</v>
      </c>
      <c r="I12" s="155">
        <f t="shared" si="0"/>
        <v>2.9738229001444205E-4</v>
      </c>
      <c r="J12" s="54">
        <f>+J13</f>
        <v>1249303136.3699999</v>
      </c>
      <c r="K12" s="54">
        <f>+K13</f>
        <v>1245134603.3699999</v>
      </c>
      <c r="L12" s="54">
        <f>+L13</f>
        <v>4168533</v>
      </c>
      <c r="M12" s="155">
        <f t="shared" si="1"/>
        <v>1</v>
      </c>
      <c r="N12" s="155">
        <f t="shared" si="2"/>
        <v>0.99666331342758641</v>
      </c>
      <c r="O12" s="172">
        <f t="shared" si="3"/>
        <v>0.99666331342758641</v>
      </c>
    </row>
    <row r="13" spans="1:15" ht="42" customHeight="1" x14ac:dyDescent="0.25">
      <c r="A13" s="29" t="s">
        <v>520</v>
      </c>
      <c r="B13" s="30" t="s">
        <v>41</v>
      </c>
      <c r="C13" s="30">
        <v>20</v>
      </c>
      <c r="D13" s="30" t="s">
        <v>39</v>
      </c>
      <c r="E13" s="31" t="s">
        <v>519</v>
      </c>
      <c r="F13" s="25">
        <f>+F14+F16</f>
        <v>1249303136.3699999</v>
      </c>
      <c r="G13" s="25">
        <f>+G14+G16</f>
        <v>0</v>
      </c>
      <c r="H13" s="25">
        <f>+H14+H16</f>
        <v>1249303136.3699999</v>
      </c>
      <c r="I13" s="155">
        <f t="shared" si="0"/>
        <v>2.9738229001444205E-4</v>
      </c>
      <c r="J13" s="25">
        <f>+J14+J16</f>
        <v>1249303136.3699999</v>
      </c>
      <c r="K13" s="25">
        <f>+K14+K16</f>
        <v>1245134603.3699999</v>
      </c>
      <c r="L13" s="25">
        <f>+L14+L16</f>
        <v>4168533</v>
      </c>
      <c r="M13" s="155">
        <f t="shared" si="1"/>
        <v>1</v>
      </c>
      <c r="N13" s="155">
        <f t="shared" si="2"/>
        <v>0.99666331342758641</v>
      </c>
      <c r="O13" s="172">
        <f t="shared" si="3"/>
        <v>0.99666331342758641</v>
      </c>
    </row>
    <row r="14" spans="1:15" ht="42" customHeight="1" x14ac:dyDescent="0.25">
      <c r="A14" s="29" t="s">
        <v>518</v>
      </c>
      <c r="B14" s="30" t="s">
        <v>41</v>
      </c>
      <c r="C14" s="30">
        <v>20</v>
      </c>
      <c r="D14" s="30" t="s">
        <v>39</v>
      </c>
      <c r="E14" s="31" t="s">
        <v>517</v>
      </c>
      <c r="F14" s="25">
        <f>+F15</f>
        <v>4168533</v>
      </c>
      <c r="G14" s="25">
        <f>+G15</f>
        <v>0</v>
      </c>
      <c r="H14" s="25">
        <f>+H15</f>
        <v>4168533</v>
      </c>
      <c r="I14" s="162">
        <f t="shared" si="0"/>
        <v>9.922714939648017E-7</v>
      </c>
      <c r="J14" s="25">
        <f>+J15</f>
        <v>4168533</v>
      </c>
      <c r="K14" s="25">
        <f>+K15</f>
        <v>0</v>
      </c>
      <c r="L14" s="25">
        <f>+L15</f>
        <v>4168533</v>
      </c>
      <c r="M14" s="155">
        <f t="shared" si="1"/>
        <v>1</v>
      </c>
      <c r="N14" s="155">
        <f t="shared" si="2"/>
        <v>0</v>
      </c>
      <c r="O14" s="172">
        <f t="shared" si="3"/>
        <v>0</v>
      </c>
    </row>
    <row r="15" spans="1:15" ht="42" customHeight="1" x14ac:dyDescent="0.25">
      <c r="A15" s="36" t="s">
        <v>516</v>
      </c>
      <c r="B15" s="37" t="s">
        <v>41</v>
      </c>
      <c r="C15" s="37">
        <v>20</v>
      </c>
      <c r="D15" s="37" t="s">
        <v>39</v>
      </c>
      <c r="E15" s="38" t="s">
        <v>515</v>
      </c>
      <c r="F15" s="39">
        <v>4168533</v>
      </c>
      <c r="G15" s="39">
        <v>0</v>
      </c>
      <c r="H15" s="159">
        <f>+F15-G15</f>
        <v>4168533</v>
      </c>
      <c r="I15" s="161">
        <f t="shared" si="0"/>
        <v>9.922714939648017E-7</v>
      </c>
      <c r="J15" s="39">
        <v>4168533</v>
      </c>
      <c r="K15" s="39">
        <v>0</v>
      </c>
      <c r="L15" s="159">
        <f>+J15-K15</f>
        <v>4168533</v>
      </c>
      <c r="M15" s="158">
        <f t="shared" si="1"/>
        <v>1</v>
      </c>
      <c r="N15" s="158">
        <f t="shared" si="2"/>
        <v>0</v>
      </c>
      <c r="O15" s="260">
        <f t="shared" si="3"/>
        <v>0</v>
      </c>
    </row>
    <row r="16" spans="1:15" ht="42" customHeight="1" x14ac:dyDescent="0.25">
      <c r="A16" s="29" t="s">
        <v>514</v>
      </c>
      <c r="B16" s="30" t="s">
        <v>41</v>
      </c>
      <c r="C16" s="30">
        <v>20</v>
      </c>
      <c r="D16" s="30" t="s">
        <v>39</v>
      </c>
      <c r="E16" s="31" t="s">
        <v>513</v>
      </c>
      <c r="F16" s="25">
        <f>+F17</f>
        <v>1245134603.3699999</v>
      </c>
      <c r="G16" s="25">
        <f>+G17</f>
        <v>0</v>
      </c>
      <c r="H16" s="25">
        <f>+H17</f>
        <v>1245134603.3699999</v>
      </c>
      <c r="I16" s="155">
        <f t="shared" si="0"/>
        <v>2.9639001852047725E-4</v>
      </c>
      <c r="J16" s="25">
        <f>+J17</f>
        <v>1245134603.3699999</v>
      </c>
      <c r="K16" s="25">
        <f>+K17</f>
        <v>1245134603.3699999</v>
      </c>
      <c r="L16" s="25">
        <f>+L17</f>
        <v>0</v>
      </c>
      <c r="M16" s="155">
        <f t="shared" si="1"/>
        <v>1</v>
      </c>
      <c r="N16" s="155">
        <f t="shared" si="2"/>
        <v>1</v>
      </c>
      <c r="O16" s="172">
        <f t="shared" si="3"/>
        <v>1</v>
      </c>
    </row>
    <row r="17" spans="1:15" ht="42" customHeight="1" x14ac:dyDescent="0.25">
      <c r="A17" s="36" t="s">
        <v>512</v>
      </c>
      <c r="B17" s="37" t="s">
        <v>41</v>
      </c>
      <c r="C17" s="37">
        <v>20</v>
      </c>
      <c r="D17" s="37" t="s">
        <v>39</v>
      </c>
      <c r="E17" s="38" t="s">
        <v>511</v>
      </c>
      <c r="F17" s="39">
        <v>1245134603.3699999</v>
      </c>
      <c r="G17" s="39">
        <v>0</v>
      </c>
      <c r="H17" s="159">
        <f>+F17-G17</f>
        <v>1245134603.3699999</v>
      </c>
      <c r="I17" s="158">
        <f t="shared" si="0"/>
        <v>2.9639001852047725E-4</v>
      </c>
      <c r="J17" s="39">
        <v>1245134603.3699999</v>
      </c>
      <c r="K17" s="39">
        <v>1245134603.3699999</v>
      </c>
      <c r="L17" s="159">
        <f>+J17-K17</f>
        <v>0</v>
      </c>
      <c r="M17" s="158">
        <f t="shared" si="1"/>
        <v>1</v>
      </c>
      <c r="N17" s="158">
        <f t="shared" si="2"/>
        <v>1</v>
      </c>
      <c r="O17" s="260">
        <f t="shared" si="3"/>
        <v>1</v>
      </c>
    </row>
    <row r="18" spans="1:15" ht="42" customHeight="1" x14ac:dyDescent="0.25">
      <c r="A18" s="29" t="s">
        <v>102</v>
      </c>
      <c r="B18" s="30" t="s">
        <v>41</v>
      </c>
      <c r="C18" s="30">
        <v>20</v>
      </c>
      <c r="D18" s="30" t="s">
        <v>39</v>
      </c>
      <c r="E18" s="31" t="s">
        <v>103</v>
      </c>
      <c r="F18" s="54">
        <f>+F19+F27</f>
        <v>23842418</v>
      </c>
      <c r="G18" s="54">
        <f>+G19+G27</f>
        <v>0</v>
      </c>
      <c r="H18" s="54">
        <f>+H19+H27</f>
        <v>23842418</v>
      </c>
      <c r="I18" s="156">
        <f t="shared" si="0"/>
        <v>5.6754142832966125E-6</v>
      </c>
      <c r="J18" s="54">
        <f>+J19+J27</f>
        <v>22504337</v>
      </c>
      <c r="K18" s="54">
        <f>+K19+K27</f>
        <v>7113334</v>
      </c>
      <c r="L18" s="54">
        <f>+L19+L27</f>
        <v>15391003.000000002</v>
      </c>
      <c r="M18" s="155">
        <f t="shared" si="1"/>
        <v>0.94387813350139238</v>
      </c>
      <c r="N18" s="155">
        <f t="shared" si="2"/>
        <v>0.29834784374638512</v>
      </c>
      <c r="O18" s="154">
        <f t="shared" si="3"/>
        <v>0.31608725020426065</v>
      </c>
    </row>
    <row r="19" spans="1:15" ht="42" customHeight="1" x14ac:dyDescent="0.25">
      <c r="A19" s="29" t="s">
        <v>104</v>
      </c>
      <c r="B19" s="30" t="s">
        <v>41</v>
      </c>
      <c r="C19" s="30">
        <v>20</v>
      </c>
      <c r="D19" s="30" t="s">
        <v>39</v>
      </c>
      <c r="E19" s="31" t="s">
        <v>105</v>
      </c>
      <c r="F19" s="25">
        <f>+F20+F24</f>
        <v>15391003.000000002</v>
      </c>
      <c r="G19" s="25">
        <f>+G20+G24</f>
        <v>0</v>
      </c>
      <c r="H19" s="25">
        <f>+H20+H24</f>
        <v>15391003.000000002</v>
      </c>
      <c r="I19" s="162">
        <f t="shared" si="0"/>
        <v>3.6636518267761694E-6</v>
      </c>
      <c r="J19" s="25">
        <f>+J20+J24</f>
        <v>15391003.000000002</v>
      </c>
      <c r="K19" s="25">
        <f>+K20+K24</f>
        <v>0</v>
      </c>
      <c r="L19" s="25">
        <f>+L20+L24</f>
        <v>15391003.000000002</v>
      </c>
      <c r="M19" s="155">
        <f t="shared" si="1"/>
        <v>1</v>
      </c>
      <c r="N19" s="155">
        <f t="shared" si="2"/>
        <v>0</v>
      </c>
      <c r="O19" s="154">
        <f t="shared" si="3"/>
        <v>0</v>
      </c>
    </row>
    <row r="20" spans="1:15" ht="67.5" customHeight="1" x14ac:dyDescent="0.25">
      <c r="A20" s="61" t="s">
        <v>114</v>
      </c>
      <c r="B20" s="30" t="s">
        <v>41</v>
      </c>
      <c r="C20" s="30">
        <v>20</v>
      </c>
      <c r="D20" s="30" t="s">
        <v>39</v>
      </c>
      <c r="E20" s="31" t="s">
        <v>115</v>
      </c>
      <c r="F20" s="25">
        <f>SUM(F21:F23)</f>
        <v>13065562.000000002</v>
      </c>
      <c r="G20" s="25">
        <f>SUM(G21:G23)</f>
        <v>0</v>
      </c>
      <c r="H20" s="25">
        <f>SUM(H21:H23)</f>
        <v>13065562.000000002</v>
      </c>
      <c r="I20" s="162">
        <f t="shared" si="0"/>
        <v>3.1101072548135624E-6</v>
      </c>
      <c r="J20" s="25">
        <f>SUM(J21:J23)</f>
        <v>13065562.000000002</v>
      </c>
      <c r="K20" s="25">
        <f>SUM(K21:K23)</f>
        <v>0</v>
      </c>
      <c r="L20" s="25">
        <f>SUM(L21:L23)</f>
        <v>13065562.000000002</v>
      </c>
      <c r="M20" s="155">
        <f t="shared" si="1"/>
        <v>1</v>
      </c>
      <c r="N20" s="155">
        <f t="shared" si="2"/>
        <v>0</v>
      </c>
      <c r="O20" s="154">
        <f t="shared" si="3"/>
        <v>0</v>
      </c>
    </row>
    <row r="21" spans="1:15" ht="70.5" customHeight="1" x14ac:dyDescent="0.25">
      <c r="A21" s="62" t="s">
        <v>116</v>
      </c>
      <c r="B21" s="37" t="s">
        <v>41</v>
      </c>
      <c r="C21" s="37">
        <v>20</v>
      </c>
      <c r="D21" s="37" t="s">
        <v>39</v>
      </c>
      <c r="E21" s="38" t="s">
        <v>117</v>
      </c>
      <c r="F21" s="39">
        <v>4857657.0000000019</v>
      </c>
      <c r="G21" s="39">
        <v>0</v>
      </c>
      <c r="H21" s="159">
        <f>+F21-G21</f>
        <v>4857657.0000000019</v>
      </c>
      <c r="I21" s="161">
        <f t="shared" si="0"/>
        <v>1.1563095622749247E-6</v>
      </c>
      <c r="J21" s="39">
        <v>4857657.0000000019</v>
      </c>
      <c r="K21" s="39">
        <v>0</v>
      </c>
      <c r="L21" s="159">
        <f>+J21-K21</f>
        <v>4857657.0000000019</v>
      </c>
      <c r="M21" s="158">
        <f t="shared" si="1"/>
        <v>1</v>
      </c>
      <c r="N21" s="158">
        <f t="shared" si="2"/>
        <v>0</v>
      </c>
      <c r="O21" s="157">
        <f t="shared" si="3"/>
        <v>0</v>
      </c>
    </row>
    <row r="22" spans="1:15" ht="42" customHeight="1" x14ac:dyDescent="0.25">
      <c r="A22" s="62" t="s">
        <v>122</v>
      </c>
      <c r="B22" s="37" t="s">
        <v>41</v>
      </c>
      <c r="C22" s="37">
        <v>20</v>
      </c>
      <c r="D22" s="37" t="s">
        <v>39</v>
      </c>
      <c r="E22" s="38" t="s">
        <v>123</v>
      </c>
      <c r="F22" s="39">
        <v>4222170</v>
      </c>
      <c r="G22" s="39">
        <v>0</v>
      </c>
      <c r="H22" s="159">
        <f>+F22-G22</f>
        <v>4222170</v>
      </c>
      <c r="I22" s="161">
        <f t="shared" si="0"/>
        <v>1.0050391669379531E-6</v>
      </c>
      <c r="J22" s="39">
        <v>4222170</v>
      </c>
      <c r="K22" s="39">
        <v>0</v>
      </c>
      <c r="L22" s="159">
        <f>+J22-K22</f>
        <v>4222170</v>
      </c>
      <c r="M22" s="158">
        <f t="shared" si="1"/>
        <v>1</v>
      </c>
      <c r="N22" s="158">
        <f t="shared" si="2"/>
        <v>0</v>
      </c>
      <c r="O22" s="157">
        <f t="shared" si="3"/>
        <v>0</v>
      </c>
    </row>
    <row r="23" spans="1:15" ht="42" customHeight="1" x14ac:dyDescent="0.25">
      <c r="A23" s="62" t="s">
        <v>126</v>
      </c>
      <c r="B23" s="37" t="s">
        <v>41</v>
      </c>
      <c r="C23" s="37">
        <v>20</v>
      </c>
      <c r="D23" s="37" t="s">
        <v>39</v>
      </c>
      <c r="E23" s="38" t="s">
        <v>127</v>
      </c>
      <c r="F23" s="39">
        <v>3985735</v>
      </c>
      <c r="G23" s="39">
        <v>0</v>
      </c>
      <c r="H23" s="159">
        <f>+F23-G23</f>
        <v>3985735</v>
      </c>
      <c r="I23" s="161">
        <f t="shared" si="0"/>
        <v>9.4875852560068467E-7</v>
      </c>
      <c r="J23" s="39">
        <v>3985735</v>
      </c>
      <c r="K23" s="39">
        <v>0</v>
      </c>
      <c r="L23" s="159">
        <f>+J23-K23</f>
        <v>3985735</v>
      </c>
      <c r="M23" s="158">
        <f t="shared" si="1"/>
        <v>1</v>
      </c>
      <c r="N23" s="158">
        <f t="shared" si="2"/>
        <v>0</v>
      </c>
      <c r="O23" s="157">
        <f t="shared" si="3"/>
        <v>0</v>
      </c>
    </row>
    <row r="24" spans="1:15" ht="42" customHeight="1" x14ac:dyDescent="0.25">
      <c r="A24" s="29" t="s">
        <v>128</v>
      </c>
      <c r="B24" s="30" t="s">
        <v>41</v>
      </c>
      <c r="C24" s="30">
        <v>20</v>
      </c>
      <c r="D24" s="30" t="s">
        <v>39</v>
      </c>
      <c r="E24" s="31" t="s">
        <v>129</v>
      </c>
      <c r="F24" s="25">
        <f>SUM(F25:F26)</f>
        <v>2325441</v>
      </c>
      <c r="G24" s="25">
        <f>SUM(G25:G26)</f>
        <v>0</v>
      </c>
      <c r="H24" s="25">
        <f>SUM(H25:H26)</f>
        <v>2325441</v>
      </c>
      <c r="I24" s="162">
        <f t="shared" si="0"/>
        <v>5.5354457196260708E-7</v>
      </c>
      <c r="J24" s="25">
        <f>SUM(J25:J26)</f>
        <v>2325441</v>
      </c>
      <c r="K24" s="25">
        <f>SUM(K25:K26)</f>
        <v>0</v>
      </c>
      <c r="L24" s="25">
        <f>SUM(L25:L26)</f>
        <v>2325441</v>
      </c>
      <c r="M24" s="155">
        <f t="shared" si="1"/>
        <v>1</v>
      </c>
      <c r="N24" s="155">
        <f t="shared" si="2"/>
        <v>0</v>
      </c>
      <c r="O24" s="154">
        <f t="shared" si="3"/>
        <v>0</v>
      </c>
    </row>
    <row r="25" spans="1:15" ht="54.75" customHeight="1" x14ac:dyDescent="0.25">
      <c r="A25" s="36" t="s">
        <v>130</v>
      </c>
      <c r="B25" s="37" t="s">
        <v>41</v>
      </c>
      <c r="C25" s="37">
        <v>20</v>
      </c>
      <c r="D25" s="37" t="s">
        <v>39</v>
      </c>
      <c r="E25" s="38" t="s">
        <v>131</v>
      </c>
      <c r="F25" s="39">
        <v>252881</v>
      </c>
      <c r="G25" s="39">
        <v>0</v>
      </c>
      <c r="H25" s="159">
        <f>+F25-G25</f>
        <v>252881</v>
      </c>
      <c r="I25" s="170">
        <f t="shared" si="0"/>
        <v>6.0195423105757586E-8</v>
      </c>
      <c r="J25" s="39">
        <v>252881</v>
      </c>
      <c r="K25" s="39">
        <v>0</v>
      </c>
      <c r="L25" s="159">
        <f>+J25-K25</f>
        <v>252881</v>
      </c>
      <c r="M25" s="158">
        <f t="shared" si="1"/>
        <v>1</v>
      </c>
      <c r="N25" s="158">
        <f t="shared" si="2"/>
        <v>0</v>
      </c>
      <c r="O25" s="157">
        <f t="shared" si="3"/>
        <v>0</v>
      </c>
    </row>
    <row r="26" spans="1:15" ht="42" customHeight="1" x14ac:dyDescent="0.25">
      <c r="A26" s="36" t="s">
        <v>134</v>
      </c>
      <c r="B26" s="37" t="s">
        <v>41</v>
      </c>
      <c r="C26" s="37">
        <v>20</v>
      </c>
      <c r="D26" s="37" t="s">
        <v>39</v>
      </c>
      <c r="E26" s="38" t="s">
        <v>135</v>
      </c>
      <c r="F26" s="39">
        <v>2072560</v>
      </c>
      <c r="G26" s="39">
        <v>0</v>
      </c>
      <c r="H26" s="159">
        <f>+F26-G26</f>
        <v>2072560</v>
      </c>
      <c r="I26" s="170">
        <f t="shared" si="0"/>
        <v>4.9334914885684952E-7</v>
      </c>
      <c r="J26" s="39">
        <v>2072560</v>
      </c>
      <c r="K26" s="39">
        <v>0</v>
      </c>
      <c r="L26" s="159">
        <f>+J26-K26</f>
        <v>2072560</v>
      </c>
      <c r="M26" s="158">
        <f t="shared" si="1"/>
        <v>1</v>
      </c>
      <c r="N26" s="158">
        <f t="shared" si="2"/>
        <v>0</v>
      </c>
      <c r="O26" s="157">
        <f t="shared" si="3"/>
        <v>0</v>
      </c>
    </row>
    <row r="27" spans="1:15" ht="42" customHeight="1" x14ac:dyDescent="0.25">
      <c r="A27" s="29" t="s">
        <v>138</v>
      </c>
      <c r="B27" s="30" t="s">
        <v>41</v>
      </c>
      <c r="C27" s="30">
        <v>20</v>
      </c>
      <c r="D27" s="30" t="s">
        <v>39</v>
      </c>
      <c r="E27" s="31" t="s">
        <v>139</v>
      </c>
      <c r="F27" s="25">
        <f>+F28+F31+F34</f>
        <v>8451415</v>
      </c>
      <c r="G27" s="25">
        <f>+G28+G31+G34</f>
        <v>0</v>
      </c>
      <c r="H27" s="25">
        <f>+H28+H31+H34</f>
        <v>8451415</v>
      </c>
      <c r="I27" s="162">
        <f t="shared" si="0"/>
        <v>2.0117624565204434E-6</v>
      </c>
      <c r="J27" s="25">
        <f>+J28+J31+J34</f>
        <v>7113334</v>
      </c>
      <c r="K27" s="25">
        <f>+K28+K31+K34</f>
        <v>7113334</v>
      </c>
      <c r="L27" s="25">
        <f>+L28+L31+L34</f>
        <v>0</v>
      </c>
      <c r="M27" s="155">
        <f t="shared" si="1"/>
        <v>0.84167373155856151</v>
      </c>
      <c r="N27" s="155">
        <f t="shared" si="2"/>
        <v>0.84167373155856151</v>
      </c>
      <c r="O27" s="154">
        <f t="shared" si="3"/>
        <v>1</v>
      </c>
    </row>
    <row r="28" spans="1:15" ht="90" customHeight="1" x14ac:dyDescent="0.25">
      <c r="A28" s="29" t="s">
        <v>144</v>
      </c>
      <c r="B28" s="30" t="s">
        <v>41</v>
      </c>
      <c r="C28" s="30">
        <v>20</v>
      </c>
      <c r="D28" s="30" t="s">
        <v>39</v>
      </c>
      <c r="E28" s="31" t="s">
        <v>145</v>
      </c>
      <c r="F28" s="25">
        <f>SUM(F29:F30)</f>
        <v>622816.00000000023</v>
      </c>
      <c r="G28" s="25">
        <f>SUM(G29:G30)</f>
        <v>0</v>
      </c>
      <c r="H28" s="25">
        <f>SUM(H29:H30)</f>
        <v>622816.00000000023</v>
      </c>
      <c r="I28" s="162">
        <f t="shared" si="0"/>
        <v>1.4825420904312911E-7</v>
      </c>
      <c r="J28" s="25">
        <f>SUM(J29:J30)</f>
        <v>0</v>
      </c>
      <c r="K28" s="25">
        <f>SUM(K29:K30)</f>
        <v>0</v>
      </c>
      <c r="L28" s="25">
        <f>SUM(L29:L30)</f>
        <v>0</v>
      </c>
      <c r="M28" s="155">
        <f t="shared" si="1"/>
        <v>0</v>
      </c>
      <c r="N28" s="155">
        <f t="shared" si="2"/>
        <v>0</v>
      </c>
      <c r="O28" s="154" t="s">
        <v>545</v>
      </c>
    </row>
    <row r="29" spans="1:15" ht="42" customHeight="1" x14ac:dyDescent="0.25">
      <c r="A29" s="36" t="s">
        <v>148</v>
      </c>
      <c r="B29" s="37" t="s">
        <v>41</v>
      </c>
      <c r="C29" s="37">
        <v>20</v>
      </c>
      <c r="D29" s="37" t="s">
        <v>39</v>
      </c>
      <c r="E29" s="38" t="s">
        <v>149</v>
      </c>
      <c r="F29" s="39">
        <v>586750.00000000023</v>
      </c>
      <c r="G29" s="39">
        <v>0</v>
      </c>
      <c r="H29" s="159">
        <f>+F29-G29</f>
        <v>586750.00000000023</v>
      </c>
      <c r="I29" s="170">
        <f t="shared" si="0"/>
        <v>1.3966911119183839E-7</v>
      </c>
      <c r="J29" s="39">
        <v>0</v>
      </c>
      <c r="K29" s="39">
        <v>0</v>
      </c>
      <c r="L29" s="159">
        <f>+J29-K29</f>
        <v>0</v>
      </c>
      <c r="M29" s="158">
        <f t="shared" si="1"/>
        <v>0</v>
      </c>
      <c r="N29" s="158">
        <f t="shared" si="2"/>
        <v>0</v>
      </c>
      <c r="O29" s="157" t="s">
        <v>545</v>
      </c>
    </row>
    <row r="30" spans="1:15" ht="42" customHeight="1" x14ac:dyDescent="0.25">
      <c r="A30" s="36" t="s">
        <v>150</v>
      </c>
      <c r="B30" s="37" t="s">
        <v>41</v>
      </c>
      <c r="C30" s="37">
        <v>20</v>
      </c>
      <c r="D30" s="37" t="s">
        <v>39</v>
      </c>
      <c r="E30" s="38" t="s">
        <v>151</v>
      </c>
      <c r="F30" s="39">
        <v>36066</v>
      </c>
      <c r="G30" s="39">
        <v>0</v>
      </c>
      <c r="H30" s="159">
        <f>+F30-G30</f>
        <v>36066</v>
      </c>
      <c r="I30" s="261">
        <f t="shared" si="0"/>
        <v>8.5850978512907386E-9</v>
      </c>
      <c r="J30" s="39">
        <v>0</v>
      </c>
      <c r="K30" s="39">
        <v>0</v>
      </c>
      <c r="L30" s="159">
        <f>+J30-K30</f>
        <v>0</v>
      </c>
      <c r="M30" s="158">
        <f t="shared" si="1"/>
        <v>0</v>
      </c>
      <c r="N30" s="158">
        <f t="shared" si="2"/>
        <v>0</v>
      </c>
      <c r="O30" s="157" t="s">
        <v>545</v>
      </c>
    </row>
    <row r="31" spans="1:15" ht="56.25" customHeight="1" x14ac:dyDescent="0.25">
      <c r="A31" s="29" t="s">
        <v>164</v>
      </c>
      <c r="B31" s="30" t="s">
        <v>41</v>
      </c>
      <c r="C31" s="30">
        <v>20</v>
      </c>
      <c r="D31" s="30" t="s">
        <v>39</v>
      </c>
      <c r="E31" s="31" t="s">
        <v>165</v>
      </c>
      <c r="F31" s="25">
        <f>SUM(F32:F33)</f>
        <v>1528599</v>
      </c>
      <c r="G31" s="25">
        <f>SUM(G32:G33)</f>
        <v>0</v>
      </c>
      <c r="H31" s="25">
        <f>SUM(H32:H33)</f>
        <v>1528599</v>
      </c>
      <c r="I31" s="171">
        <f t="shared" si="0"/>
        <v>3.638654685960509E-7</v>
      </c>
      <c r="J31" s="25">
        <f>SUM(J32:J33)</f>
        <v>813334</v>
      </c>
      <c r="K31" s="25">
        <f>SUM(K32:K33)</f>
        <v>813334</v>
      </c>
      <c r="L31" s="25">
        <f>SUM(L32:L33)</f>
        <v>0</v>
      </c>
      <c r="M31" s="155">
        <f t="shared" si="1"/>
        <v>0.53207806625544041</v>
      </c>
      <c r="N31" s="155">
        <f t="shared" si="2"/>
        <v>0.53207806625544041</v>
      </c>
      <c r="O31" s="154">
        <f t="shared" ref="O31:O94" si="4">+K31/J31</f>
        <v>1</v>
      </c>
    </row>
    <row r="32" spans="1:15" ht="72.75" customHeight="1" x14ac:dyDescent="0.25">
      <c r="A32" s="36" t="s">
        <v>168</v>
      </c>
      <c r="B32" s="37" t="s">
        <v>41</v>
      </c>
      <c r="C32" s="37">
        <v>20</v>
      </c>
      <c r="D32" s="37" t="s">
        <v>39</v>
      </c>
      <c r="E32" s="38" t="s">
        <v>169</v>
      </c>
      <c r="F32" s="39">
        <v>426667</v>
      </c>
      <c r="G32" s="39">
        <v>0</v>
      </c>
      <c r="H32" s="159">
        <f>+F32-G32</f>
        <v>426667</v>
      </c>
      <c r="I32" s="170">
        <f t="shared" si="0"/>
        <v>1.0156318818046541E-7</v>
      </c>
      <c r="J32" s="39">
        <v>426667</v>
      </c>
      <c r="K32" s="39">
        <v>426667</v>
      </c>
      <c r="L32" s="159">
        <f>+J32-K32</f>
        <v>0</v>
      </c>
      <c r="M32" s="158">
        <f t="shared" si="1"/>
        <v>1</v>
      </c>
      <c r="N32" s="158">
        <f t="shared" si="2"/>
        <v>1</v>
      </c>
      <c r="O32" s="157">
        <f t="shared" si="4"/>
        <v>1</v>
      </c>
    </row>
    <row r="33" spans="1:15" ht="42" customHeight="1" x14ac:dyDescent="0.25">
      <c r="A33" s="36" t="s">
        <v>172</v>
      </c>
      <c r="B33" s="37" t="s">
        <v>41</v>
      </c>
      <c r="C33" s="37">
        <v>20</v>
      </c>
      <c r="D33" s="37" t="s">
        <v>39</v>
      </c>
      <c r="E33" s="38" t="s">
        <v>173</v>
      </c>
      <c r="F33" s="39">
        <v>1101932</v>
      </c>
      <c r="G33" s="39">
        <v>0</v>
      </c>
      <c r="H33" s="159">
        <f>+F33-G33</f>
        <v>1101932</v>
      </c>
      <c r="I33" s="170">
        <f t="shared" si="0"/>
        <v>2.6230228041558546E-7</v>
      </c>
      <c r="J33" s="39">
        <v>386667</v>
      </c>
      <c r="K33" s="39">
        <v>386667</v>
      </c>
      <c r="L33" s="159">
        <f>+J33-K33</f>
        <v>0</v>
      </c>
      <c r="M33" s="158">
        <f t="shared" si="1"/>
        <v>0.35089914804180294</v>
      </c>
      <c r="N33" s="158">
        <f t="shared" si="2"/>
        <v>0.35089914804180294</v>
      </c>
      <c r="O33" s="157">
        <f t="shared" si="4"/>
        <v>1</v>
      </c>
    </row>
    <row r="34" spans="1:15" ht="42" customHeight="1" x14ac:dyDescent="0.25">
      <c r="A34" s="29" t="s">
        <v>178</v>
      </c>
      <c r="B34" s="30" t="s">
        <v>41</v>
      </c>
      <c r="C34" s="30">
        <v>20</v>
      </c>
      <c r="D34" s="30" t="s">
        <v>39</v>
      </c>
      <c r="E34" s="31" t="s">
        <v>179</v>
      </c>
      <c r="F34" s="25">
        <f>SUM(F35:F35)</f>
        <v>6300000</v>
      </c>
      <c r="G34" s="25">
        <f>SUM(G35:G35)</f>
        <v>0</v>
      </c>
      <c r="H34" s="25">
        <f>SUM(H35:H35)</f>
        <v>6300000</v>
      </c>
      <c r="I34" s="162">
        <f t="shared" si="0"/>
        <v>1.4996427788812636E-6</v>
      </c>
      <c r="J34" s="25">
        <f>SUM(J35:J35)</f>
        <v>6300000</v>
      </c>
      <c r="K34" s="25">
        <f>SUM(K35:K35)</f>
        <v>6300000</v>
      </c>
      <c r="L34" s="25">
        <f>SUM(L35:L35)</f>
        <v>0</v>
      </c>
      <c r="M34" s="155">
        <f t="shared" si="1"/>
        <v>1</v>
      </c>
      <c r="N34" s="155">
        <f t="shared" si="2"/>
        <v>1</v>
      </c>
      <c r="O34" s="154">
        <f t="shared" si="4"/>
        <v>1</v>
      </c>
    </row>
    <row r="35" spans="1:15" ht="42" customHeight="1" x14ac:dyDescent="0.25">
      <c r="A35" s="36" t="s">
        <v>180</v>
      </c>
      <c r="B35" s="37" t="s">
        <v>41</v>
      </c>
      <c r="C35" s="37">
        <v>20</v>
      </c>
      <c r="D35" s="37" t="s">
        <v>39</v>
      </c>
      <c r="E35" s="38" t="s">
        <v>181</v>
      </c>
      <c r="F35" s="39">
        <v>6300000</v>
      </c>
      <c r="G35" s="39">
        <v>0</v>
      </c>
      <c r="H35" s="159">
        <f>+F35-G35</f>
        <v>6300000</v>
      </c>
      <c r="I35" s="161">
        <f t="shared" si="0"/>
        <v>1.4996427788812636E-6</v>
      </c>
      <c r="J35" s="39">
        <v>6300000</v>
      </c>
      <c r="K35" s="39">
        <v>6300000</v>
      </c>
      <c r="L35" s="159">
        <f>+J35-K35</f>
        <v>0</v>
      </c>
      <c r="M35" s="158">
        <f t="shared" si="1"/>
        <v>1</v>
      </c>
      <c r="N35" s="158">
        <f t="shared" si="2"/>
        <v>1</v>
      </c>
      <c r="O35" s="157">
        <f t="shared" si="4"/>
        <v>1</v>
      </c>
    </row>
    <row r="36" spans="1:15" s="50" customFormat="1" ht="42" customHeight="1" x14ac:dyDescent="0.25">
      <c r="A36" s="51" t="s">
        <v>192</v>
      </c>
      <c r="B36" s="52" t="s">
        <v>38</v>
      </c>
      <c r="C36" s="52">
        <v>10</v>
      </c>
      <c r="D36" s="52" t="s">
        <v>39</v>
      </c>
      <c r="E36" s="53" t="s">
        <v>193</v>
      </c>
      <c r="F36" s="54">
        <f t="shared" ref="F36:H37" si="5">+F37</f>
        <v>60516773.300000191</v>
      </c>
      <c r="G36" s="54">
        <f t="shared" si="5"/>
        <v>0</v>
      </c>
      <c r="H36" s="54">
        <f t="shared" si="5"/>
        <v>60516773.300000191</v>
      </c>
      <c r="I36" s="162">
        <f t="shared" si="0"/>
        <v>1.4405324139768214E-5</v>
      </c>
      <c r="J36" s="54">
        <f t="shared" ref="J36:L37" si="6">+J37</f>
        <v>60516773.300000191</v>
      </c>
      <c r="K36" s="54">
        <f t="shared" si="6"/>
        <v>0</v>
      </c>
      <c r="L36" s="54">
        <f t="shared" si="6"/>
        <v>60516773.300000191</v>
      </c>
      <c r="M36" s="155">
        <f t="shared" si="1"/>
        <v>1</v>
      </c>
      <c r="N36" s="155">
        <f t="shared" si="2"/>
        <v>0</v>
      </c>
      <c r="O36" s="154">
        <f t="shared" si="4"/>
        <v>0</v>
      </c>
    </row>
    <row r="37" spans="1:15" ht="42" customHeight="1" x14ac:dyDescent="0.25">
      <c r="A37" s="29" t="s">
        <v>210</v>
      </c>
      <c r="B37" s="30" t="s">
        <v>38</v>
      </c>
      <c r="C37" s="30">
        <v>10</v>
      </c>
      <c r="D37" s="30" t="s">
        <v>39</v>
      </c>
      <c r="E37" s="31" t="s">
        <v>211</v>
      </c>
      <c r="F37" s="48">
        <f t="shared" si="5"/>
        <v>60516773.300000191</v>
      </c>
      <c r="G37" s="48">
        <f t="shared" si="5"/>
        <v>0</v>
      </c>
      <c r="H37" s="48">
        <f t="shared" si="5"/>
        <v>60516773.300000191</v>
      </c>
      <c r="I37" s="162">
        <f t="shared" si="0"/>
        <v>1.4405324139768214E-5</v>
      </c>
      <c r="J37" s="48">
        <f t="shared" si="6"/>
        <v>60516773.300000191</v>
      </c>
      <c r="K37" s="48">
        <f t="shared" si="6"/>
        <v>0</v>
      </c>
      <c r="L37" s="48">
        <f t="shared" si="6"/>
        <v>60516773.300000191</v>
      </c>
      <c r="M37" s="155">
        <f t="shared" si="1"/>
        <v>1</v>
      </c>
      <c r="N37" s="155">
        <f t="shared" si="2"/>
        <v>0</v>
      </c>
      <c r="O37" s="154">
        <f t="shared" si="4"/>
        <v>0</v>
      </c>
    </row>
    <row r="38" spans="1:15" ht="42" customHeight="1" x14ac:dyDescent="0.25">
      <c r="A38" s="29" t="s">
        <v>212</v>
      </c>
      <c r="B38" s="30" t="s">
        <v>38</v>
      </c>
      <c r="C38" s="30">
        <v>10</v>
      </c>
      <c r="D38" s="30" t="s">
        <v>39</v>
      </c>
      <c r="E38" s="31" t="s">
        <v>213</v>
      </c>
      <c r="F38" s="48">
        <f>SUM(F39)</f>
        <v>60516773.300000191</v>
      </c>
      <c r="G38" s="48">
        <f>SUM(G39)</f>
        <v>0</v>
      </c>
      <c r="H38" s="48">
        <f>SUM(H39)</f>
        <v>60516773.300000191</v>
      </c>
      <c r="I38" s="162">
        <f t="shared" si="0"/>
        <v>1.4405324139768214E-5</v>
      </c>
      <c r="J38" s="48">
        <f>SUM(J39)</f>
        <v>60516773.300000191</v>
      </c>
      <c r="K38" s="48">
        <f>SUM(K39)</f>
        <v>0</v>
      </c>
      <c r="L38" s="48">
        <f>SUM(L39)</f>
        <v>60516773.300000191</v>
      </c>
      <c r="M38" s="155">
        <f t="shared" si="1"/>
        <v>1</v>
      </c>
      <c r="N38" s="155">
        <f t="shared" si="2"/>
        <v>0</v>
      </c>
      <c r="O38" s="154">
        <f t="shared" si="4"/>
        <v>0</v>
      </c>
    </row>
    <row r="39" spans="1:15" ht="42" customHeight="1" thickBot="1" x14ac:dyDescent="0.3">
      <c r="A39" s="73" t="s">
        <v>214</v>
      </c>
      <c r="B39" s="74" t="s">
        <v>38</v>
      </c>
      <c r="C39" s="74">
        <v>10</v>
      </c>
      <c r="D39" s="74" t="s">
        <v>39</v>
      </c>
      <c r="E39" s="75" t="s">
        <v>215</v>
      </c>
      <c r="F39" s="168">
        <v>60516773.300000191</v>
      </c>
      <c r="G39" s="76">
        <v>0</v>
      </c>
      <c r="H39" s="150">
        <f>+F39-G39</f>
        <v>60516773.300000191</v>
      </c>
      <c r="I39" s="169">
        <f t="shared" si="0"/>
        <v>1.4405324139768214E-5</v>
      </c>
      <c r="J39" s="168">
        <v>60516773.300000191</v>
      </c>
      <c r="K39" s="39">
        <v>0</v>
      </c>
      <c r="L39" s="150">
        <f>+J39-K39</f>
        <v>60516773.300000191</v>
      </c>
      <c r="M39" s="149">
        <f t="shared" si="1"/>
        <v>1</v>
      </c>
      <c r="N39" s="149">
        <f t="shared" si="2"/>
        <v>0</v>
      </c>
      <c r="O39" s="148">
        <f t="shared" si="4"/>
        <v>0</v>
      </c>
    </row>
    <row r="40" spans="1:15" s="2" customFormat="1" ht="42" customHeight="1" thickBot="1" x14ac:dyDescent="0.3">
      <c r="A40" s="338" t="s">
        <v>238</v>
      </c>
      <c r="B40" s="19" t="s">
        <v>38</v>
      </c>
      <c r="C40" s="19">
        <v>10</v>
      </c>
      <c r="D40" s="341" t="s">
        <v>39</v>
      </c>
      <c r="E40" s="343" t="s">
        <v>239</v>
      </c>
      <c r="F40" s="20">
        <f>+F42+F150+F156+F174+F184+F194</f>
        <v>4159389894590.8003</v>
      </c>
      <c r="G40" s="20">
        <f>+G42+G150+G156+G174+G184+G194</f>
        <v>473334</v>
      </c>
      <c r="H40" s="20">
        <f>+H42+H150+H156+H174+H184+H194</f>
        <v>4159389421256.8003</v>
      </c>
      <c r="I40" s="167">
        <f t="shared" si="0"/>
        <v>0.99009496986394907</v>
      </c>
      <c r="J40" s="20">
        <f>+J42+J150+J156+J174+J184+J194</f>
        <v>4154129929290.6406</v>
      </c>
      <c r="K40" s="20">
        <f>+K42+K150+K156+K174+K184+K194</f>
        <v>4153728762436.5703</v>
      </c>
      <c r="L40" s="20">
        <f>+L42+L150+L156+L174+L184+L194</f>
        <v>401166854.06999999</v>
      </c>
      <c r="M40" s="166">
        <f t="shared" si="1"/>
        <v>0.99873551345318123</v>
      </c>
      <c r="N40" s="166">
        <f t="shared" si="2"/>
        <v>0.99863906495715438</v>
      </c>
      <c r="O40" s="262">
        <f t="shared" si="4"/>
        <v>0.99990342939173815</v>
      </c>
    </row>
    <row r="41" spans="1:15" s="2" customFormat="1" ht="42" customHeight="1" thickBot="1" x14ac:dyDescent="0.3">
      <c r="A41" s="339"/>
      <c r="B41" s="19" t="s">
        <v>41</v>
      </c>
      <c r="C41" s="19">
        <v>20</v>
      </c>
      <c r="D41" s="342"/>
      <c r="E41" s="344"/>
      <c r="F41" s="20">
        <f>+F157+F195</f>
        <v>40277373804.330002</v>
      </c>
      <c r="G41" s="20">
        <f>+G157+G195</f>
        <v>0</v>
      </c>
      <c r="H41" s="20">
        <f>+H157+H195</f>
        <v>40277373804.330002</v>
      </c>
      <c r="I41" s="167">
        <f t="shared" si="0"/>
        <v>9.5875671076134702E-3</v>
      </c>
      <c r="J41" s="20">
        <f>+J157+J195</f>
        <v>14213492549.85</v>
      </c>
      <c r="K41" s="20">
        <f>+K157+K195</f>
        <v>14213492549.85</v>
      </c>
      <c r="L41" s="20">
        <f>+L157+L195</f>
        <v>0</v>
      </c>
      <c r="M41" s="166">
        <f t="shared" si="1"/>
        <v>0.35289025096075122</v>
      </c>
      <c r="N41" s="166">
        <f t="shared" si="2"/>
        <v>0.35289025096075122</v>
      </c>
      <c r="O41" s="262">
        <f t="shared" si="4"/>
        <v>1</v>
      </c>
    </row>
    <row r="42" spans="1:15" s="2" customFormat="1" ht="42" customHeight="1" x14ac:dyDescent="0.25">
      <c r="A42" s="29" t="s">
        <v>240</v>
      </c>
      <c r="B42" s="30" t="s">
        <v>38</v>
      </c>
      <c r="C42" s="30">
        <v>10</v>
      </c>
      <c r="D42" s="30" t="s">
        <v>39</v>
      </c>
      <c r="E42" s="31" t="s">
        <v>241</v>
      </c>
      <c r="F42" s="25">
        <f>+F43</f>
        <v>4113910578710.4204</v>
      </c>
      <c r="G42" s="25">
        <f>+G43</f>
        <v>0</v>
      </c>
      <c r="H42" s="25">
        <f>+H43</f>
        <v>4113910578710.4204</v>
      </c>
      <c r="I42" s="155">
        <f t="shared" si="0"/>
        <v>0.97926925275020993</v>
      </c>
      <c r="J42" s="25">
        <f>+J43</f>
        <v>4113662168998.4204</v>
      </c>
      <c r="K42" s="25">
        <f>+K43</f>
        <v>4113561819459.3901</v>
      </c>
      <c r="L42" s="25">
        <f>+L43</f>
        <v>100349539.02999997</v>
      </c>
      <c r="M42" s="155">
        <f t="shared" si="1"/>
        <v>0.99993961713380808</v>
      </c>
      <c r="N42" s="155">
        <f t="shared" si="2"/>
        <v>0.99991522439674918</v>
      </c>
      <c r="O42" s="154">
        <f t="shared" si="4"/>
        <v>0.99997560578994882</v>
      </c>
    </row>
    <row r="43" spans="1:15" ht="42" customHeight="1" x14ac:dyDescent="0.25">
      <c r="A43" s="29" t="s">
        <v>242</v>
      </c>
      <c r="B43" s="30" t="s">
        <v>38</v>
      </c>
      <c r="C43" s="30">
        <v>10</v>
      </c>
      <c r="D43" s="30" t="s">
        <v>39</v>
      </c>
      <c r="E43" s="31" t="s">
        <v>243</v>
      </c>
      <c r="F43" s="25">
        <f>+F44+F48+F52+F56+F60+F64+F68+F72+F76+F80+F84+F88+F92+F96+F100+F104+F108+F112+F116+F120+F124+F128+F132+F136+F140+F144</f>
        <v>4113910578710.4204</v>
      </c>
      <c r="G43" s="25">
        <f>+G44+G48+G52+G56+G60+G64+G68+G72+G76+G80+G84+G88+G92+G96+G100+G104+G108+G112+G116+G120+G124+G128+G132+G136+G140+G144</f>
        <v>0</v>
      </c>
      <c r="H43" s="25">
        <f>+H44+H48+H52+H56+H60+H64+H68+H72+H76+H80+H84+H88+H92+H96+H100+H104+H108+H112+H116+H120+H124+H128+H132+H136+H140+H144</f>
        <v>4113910578710.4204</v>
      </c>
      <c r="I43" s="155">
        <f t="shared" si="0"/>
        <v>0.97926925275020993</v>
      </c>
      <c r="J43" s="25">
        <f>+J44+J48+J52+J56+J60+J64+J68+J72+J76+J80+J84+J88+J92+J96+J100+J104+J108+J112+J116+J120+J124+J128+J132+J136+J140+J144</f>
        <v>4113662168998.4204</v>
      </c>
      <c r="K43" s="25">
        <f>+K44+K48+K52+K56+K60+K64+K68+K72+K76+K80+K84+K88+K92+K96+K100+K104+K108+K112+K116+K120+K124+K128+K132+K136+K140+K144</f>
        <v>4113561819459.3901</v>
      </c>
      <c r="L43" s="25">
        <f>+L44+L48+L52+L56+L60+L64+L68+L72+L76+L80+L84+L88+L92+L96+L100+L104+L108+L112+L116+L120+L124+L128+L132+L136+L140+L144</f>
        <v>100349539.02999997</v>
      </c>
      <c r="M43" s="155">
        <f t="shared" si="1"/>
        <v>0.99993961713380808</v>
      </c>
      <c r="N43" s="155">
        <f t="shared" si="2"/>
        <v>0.99991522439674918</v>
      </c>
      <c r="O43" s="154">
        <f t="shared" si="4"/>
        <v>0.99997560578994882</v>
      </c>
    </row>
    <row r="44" spans="1:15" ht="68.25" customHeight="1" x14ac:dyDescent="0.25">
      <c r="A44" s="29" t="s">
        <v>244</v>
      </c>
      <c r="B44" s="30" t="s">
        <v>38</v>
      </c>
      <c r="C44" s="30">
        <v>10</v>
      </c>
      <c r="D44" s="30" t="s">
        <v>39</v>
      </c>
      <c r="E44" s="31" t="s">
        <v>245</v>
      </c>
      <c r="F44" s="25">
        <f t="shared" ref="F44:H46" si="7">+F45</f>
        <v>198745963681</v>
      </c>
      <c r="G44" s="25">
        <f t="shared" si="7"/>
        <v>0</v>
      </c>
      <c r="H44" s="25">
        <f t="shared" si="7"/>
        <v>198745963681</v>
      </c>
      <c r="I44" s="164">
        <f t="shared" si="0"/>
        <v>4.7309198296191991E-2</v>
      </c>
      <c r="J44" s="25">
        <f t="shared" ref="J44:L46" si="8">+J45</f>
        <v>198745963681</v>
      </c>
      <c r="K44" s="25">
        <f t="shared" si="8"/>
        <v>198745963681</v>
      </c>
      <c r="L44" s="25">
        <f t="shared" si="8"/>
        <v>0</v>
      </c>
      <c r="M44" s="155">
        <f t="shared" si="1"/>
        <v>1</v>
      </c>
      <c r="N44" s="155">
        <f t="shared" si="2"/>
        <v>1</v>
      </c>
      <c r="O44" s="154">
        <f t="shared" si="4"/>
        <v>1</v>
      </c>
    </row>
    <row r="45" spans="1:15" ht="68.25" customHeight="1" x14ac:dyDescent="0.25">
      <c r="A45" s="29" t="s">
        <v>246</v>
      </c>
      <c r="B45" s="30" t="s">
        <v>38</v>
      </c>
      <c r="C45" s="30">
        <v>10</v>
      </c>
      <c r="D45" s="30" t="s">
        <v>39</v>
      </c>
      <c r="E45" s="31" t="s">
        <v>247</v>
      </c>
      <c r="F45" s="25">
        <f t="shared" si="7"/>
        <v>198745963681</v>
      </c>
      <c r="G45" s="25">
        <f t="shared" si="7"/>
        <v>0</v>
      </c>
      <c r="H45" s="25">
        <f t="shared" si="7"/>
        <v>198745963681</v>
      </c>
      <c r="I45" s="164">
        <f t="shared" si="0"/>
        <v>4.7309198296191991E-2</v>
      </c>
      <c r="J45" s="25">
        <f t="shared" si="8"/>
        <v>198745963681</v>
      </c>
      <c r="K45" s="25">
        <f t="shared" si="8"/>
        <v>198745963681</v>
      </c>
      <c r="L45" s="25">
        <f t="shared" si="8"/>
        <v>0</v>
      </c>
      <c r="M45" s="155">
        <f t="shared" si="1"/>
        <v>1</v>
      </c>
      <c r="N45" s="155">
        <f t="shared" si="2"/>
        <v>1</v>
      </c>
      <c r="O45" s="154">
        <f t="shared" si="4"/>
        <v>1</v>
      </c>
    </row>
    <row r="46" spans="1:15" ht="42" customHeight="1" x14ac:dyDescent="0.25">
      <c r="A46" s="29" t="s">
        <v>248</v>
      </c>
      <c r="B46" s="30" t="s">
        <v>38</v>
      </c>
      <c r="C46" s="30">
        <v>10</v>
      </c>
      <c r="D46" s="30" t="s">
        <v>39</v>
      </c>
      <c r="E46" s="31" t="s">
        <v>249</v>
      </c>
      <c r="F46" s="25">
        <f t="shared" si="7"/>
        <v>198745963681</v>
      </c>
      <c r="G46" s="25">
        <f t="shared" si="7"/>
        <v>0</v>
      </c>
      <c r="H46" s="25">
        <f t="shared" si="7"/>
        <v>198745963681</v>
      </c>
      <c r="I46" s="164">
        <f t="shared" si="0"/>
        <v>4.7309198296191991E-2</v>
      </c>
      <c r="J46" s="25">
        <f t="shared" si="8"/>
        <v>198745963681</v>
      </c>
      <c r="K46" s="25">
        <f t="shared" si="8"/>
        <v>198745963681</v>
      </c>
      <c r="L46" s="25">
        <f t="shared" si="8"/>
        <v>0</v>
      </c>
      <c r="M46" s="155">
        <f t="shared" si="1"/>
        <v>1</v>
      </c>
      <c r="N46" s="155">
        <f t="shared" si="2"/>
        <v>1</v>
      </c>
      <c r="O46" s="154">
        <f t="shared" si="4"/>
        <v>1</v>
      </c>
    </row>
    <row r="47" spans="1:15" s="2" customFormat="1" ht="42" customHeight="1" x14ac:dyDescent="0.25">
      <c r="A47" s="36" t="s">
        <v>250</v>
      </c>
      <c r="B47" s="37" t="s">
        <v>38</v>
      </c>
      <c r="C47" s="37">
        <v>10</v>
      </c>
      <c r="D47" s="37" t="s">
        <v>39</v>
      </c>
      <c r="E47" s="38" t="s">
        <v>251</v>
      </c>
      <c r="F47" s="39">
        <v>198745963681</v>
      </c>
      <c r="G47" s="39">
        <v>0</v>
      </c>
      <c r="H47" s="159">
        <f>+F47-G47</f>
        <v>198745963681</v>
      </c>
      <c r="I47" s="163">
        <f t="shared" si="0"/>
        <v>4.7309198296191991E-2</v>
      </c>
      <c r="J47" s="39">
        <v>198745963681</v>
      </c>
      <c r="K47" s="39">
        <v>198745963681</v>
      </c>
      <c r="L47" s="159">
        <f>+J47-K47</f>
        <v>0</v>
      </c>
      <c r="M47" s="158">
        <f t="shared" si="1"/>
        <v>1</v>
      </c>
      <c r="N47" s="158">
        <f t="shared" si="2"/>
        <v>1</v>
      </c>
      <c r="O47" s="157">
        <f t="shared" si="4"/>
        <v>1</v>
      </c>
    </row>
    <row r="48" spans="1:15" ht="81.75" customHeight="1" x14ac:dyDescent="0.25">
      <c r="A48" s="29" t="s">
        <v>252</v>
      </c>
      <c r="B48" s="30" t="s">
        <v>38</v>
      </c>
      <c r="C48" s="30">
        <v>10</v>
      </c>
      <c r="D48" s="30" t="s">
        <v>39</v>
      </c>
      <c r="E48" s="31" t="s">
        <v>253</v>
      </c>
      <c r="F48" s="25">
        <f t="shared" ref="F48:H50" si="9">+F49</f>
        <v>3282994168</v>
      </c>
      <c r="G48" s="25">
        <f t="shared" si="9"/>
        <v>0</v>
      </c>
      <c r="H48" s="25">
        <f t="shared" si="9"/>
        <v>3282994168</v>
      </c>
      <c r="I48" s="164">
        <f t="shared" si="0"/>
        <v>7.8147912653182567E-4</v>
      </c>
      <c r="J48" s="25">
        <f t="shared" ref="J48:L50" si="10">+J49</f>
        <v>3282994168</v>
      </c>
      <c r="K48" s="25">
        <f t="shared" si="10"/>
        <v>3282994168</v>
      </c>
      <c r="L48" s="25">
        <f t="shared" si="10"/>
        <v>0</v>
      </c>
      <c r="M48" s="155">
        <f t="shared" si="1"/>
        <v>1</v>
      </c>
      <c r="N48" s="155">
        <f t="shared" si="2"/>
        <v>1</v>
      </c>
      <c r="O48" s="154">
        <f t="shared" si="4"/>
        <v>1</v>
      </c>
    </row>
    <row r="49" spans="1:15" ht="81.75" customHeight="1" x14ac:dyDescent="0.25">
      <c r="A49" s="29" t="s">
        <v>254</v>
      </c>
      <c r="B49" s="30" t="s">
        <v>38</v>
      </c>
      <c r="C49" s="30">
        <v>10</v>
      </c>
      <c r="D49" s="30" t="s">
        <v>39</v>
      </c>
      <c r="E49" s="31" t="s">
        <v>247</v>
      </c>
      <c r="F49" s="25">
        <f t="shared" si="9"/>
        <v>3282994168</v>
      </c>
      <c r="G49" s="25">
        <f t="shared" si="9"/>
        <v>0</v>
      </c>
      <c r="H49" s="25">
        <f t="shared" si="9"/>
        <v>3282994168</v>
      </c>
      <c r="I49" s="164">
        <f t="shared" si="0"/>
        <v>7.8147912653182567E-4</v>
      </c>
      <c r="J49" s="25">
        <f t="shared" si="10"/>
        <v>3282994168</v>
      </c>
      <c r="K49" s="25">
        <f t="shared" si="10"/>
        <v>3282994168</v>
      </c>
      <c r="L49" s="25">
        <f t="shared" si="10"/>
        <v>0</v>
      </c>
      <c r="M49" s="155">
        <f t="shared" si="1"/>
        <v>1</v>
      </c>
      <c r="N49" s="155">
        <f t="shared" si="2"/>
        <v>1</v>
      </c>
      <c r="O49" s="154">
        <f t="shared" si="4"/>
        <v>1</v>
      </c>
    </row>
    <row r="50" spans="1:15" ht="42" customHeight="1" x14ac:dyDescent="0.25">
      <c r="A50" s="29" t="s">
        <v>255</v>
      </c>
      <c r="B50" s="30" t="s">
        <v>38</v>
      </c>
      <c r="C50" s="30">
        <v>10</v>
      </c>
      <c r="D50" s="30" t="s">
        <v>39</v>
      </c>
      <c r="E50" s="31" t="s">
        <v>249</v>
      </c>
      <c r="F50" s="25">
        <f t="shared" si="9"/>
        <v>3282994168</v>
      </c>
      <c r="G50" s="25">
        <f t="shared" si="9"/>
        <v>0</v>
      </c>
      <c r="H50" s="25">
        <f t="shared" si="9"/>
        <v>3282994168</v>
      </c>
      <c r="I50" s="164">
        <f t="shared" si="0"/>
        <v>7.8147912653182567E-4</v>
      </c>
      <c r="J50" s="25">
        <f t="shared" si="10"/>
        <v>3282994168</v>
      </c>
      <c r="K50" s="25">
        <f t="shared" si="10"/>
        <v>3282994168</v>
      </c>
      <c r="L50" s="25">
        <f t="shared" si="10"/>
        <v>0</v>
      </c>
      <c r="M50" s="155">
        <f t="shared" si="1"/>
        <v>1</v>
      </c>
      <c r="N50" s="155">
        <f t="shared" si="2"/>
        <v>1</v>
      </c>
      <c r="O50" s="154">
        <f t="shared" si="4"/>
        <v>1</v>
      </c>
    </row>
    <row r="51" spans="1:15" ht="42" customHeight="1" x14ac:dyDescent="0.25">
      <c r="A51" s="36" t="s">
        <v>256</v>
      </c>
      <c r="B51" s="37" t="s">
        <v>38</v>
      </c>
      <c r="C51" s="37">
        <v>10</v>
      </c>
      <c r="D51" s="37" t="s">
        <v>39</v>
      </c>
      <c r="E51" s="38" t="s">
        <v>251</v>
      </c>
      <c r="F51" s="39">
        <v>3282994168</v>
      </c>
      <c r="G51" s="39">
        <v>0</v>
      </c>
      <c r="H51" s="159">
        <f>+F51-G51</f>
        <v>3282994168</v>
      </c>
      <c r="I51" s="163">
        <f t="shared" si="0"/>
        <v>7.8147912653182567E-4</v>
      </c>
      <c r="J51" s="39">
        <v>3282994168</v>
      </c>
      <c r="K51" s="39">
        <v>3282994168</v>
      </c>
      <c r="L51" s="159">
        <f>+J51-K51</f>
        <v>0</v>
      </c>
      <c r="M51" s="158">
        <f t="shared" si="1"/>
        <v>1</v>
      </c>
      <c r="N51" s="158">
        <f t="shared" si="2"/>
        <v>1</v>
      </c>
      <c r="O51" s="157">
        <f t="shared" si="4"/>
        <v>1</v>
      </c>
    </row>
    <row r="52" spans="1:15" ht="77.25" customHeight="1" x14ac:dyDescent="0.25">
      <c r="A52" s="29" t="s">
        <v>257</v>
      </c>
      <c r="B52" s="30" t="s">
        <v>38</v>
      </c>
      <c r="C52" s="30">
        <v>10</v>
      </c>
      <c r="D52" s="30" t="s">
        <v>39</v>
      </c>
      <c r="E52" s="31" t="s">
        <v>258</v>
      </c>
      <c r="F52" s="25">
        <f t="shared" ref="F52:H54" si="11">+F53</f>
        <v>327953713491</v>
      </c>
      <c r="G52" s="25">
        <f t="shared" si="11"/>
        <v>0</v>
      </c>
      <c r="H52" s="25">
        <f t="shared" si="11"/>
        <v>327953713491</v>
      </c>
      <c r="I52" s="164">
        <f t="shared" si="0"/>
        <v>7.8065621943503652E-2</v>
      </c>
      <c r="J52" s="25">
        <f t="shared" ref="J52:L54" si="12">+J53</f>
        <v>327953713491</v>
      </c>
      <c r="K52" s="25">
        <f t="shared" si="12"/>
        <v>327953713491</v>
      </c>
      <c r="L52" s="25">
        <f t="shared" si="12"/>
        <v>0</v>
      </c>
      <c r="M52" s="155">
        <f t="shared" si="1"/>
        <v>1</v>
      </c>
      <c r="N52" s="155">
        <f t="shared" si="2"/>
        <v>1</v>
      </c>
      <c r="O52" s="154">
        <f t="shared" si="4"/>
        <v>1</v>
      </c>
    </row>
    <row r="53" spans="1:15" s="2" customFormat="1" ht="77.25" customHeight="1" x14ac:dyDescent="0.25">
      <c r="A53" s="29" t="s">
        <v>259</v>
      </c>
      <c r="B53" s="30" t="s">
        <v>38</v>
      </c>
      <c r="C53" s="30">
        <v>10</v>
      </c>
      <c r="D53" s="30" t="s">
        <v>39</v>
      </c>
      <c r="E53" s="31" t="s">
        <v>247</v>
      </c>
      <c r="F53" s="25">
        <f t="shared" si="11"/>
        <v>327953713491</v>
      </c>
      <c r="G53" s="25">
        <f t="shared" si="11"/>
        <v>0</v>
      </c>
      <c r="H53" s="25">
        <f t="shared" si="11"/>
        <v>327953713491</v>
      </c>
      <c r="I53" s="164">
        <f t="shared" si="0"/>
        <v>7.8065621943503652E-2</v>
      </c>
      <c r="J53" s="25">
        <f t="shared" si="12"/>
        <v>327953713491</v>
      </c>
      <c r="K53" s="25">
        <f t="shared" si="12"/>
        <v>327953713491</v>
      </c>
      <c r="L53" s="25">
        <f t="shared" si="12"/>
        <v>0</v>
      </c>
      <c r="M53" s="155">
        <f t="shared" si="1"/>
        <v>1</v>
      </c>
      <c r="N53" s="155">
        <f t="shared" si="2"/>
        <v>1</v>
      </c>
      <c r="O53" s="154">
        <f t="shared" si="4"/>
        <v>1</v>
      </c>
    </row>
    <row r="54" spans="1:15" s="2" customFormat="1" ht="42" customHeight="1" x14ac:dyDescent="0.25">
      <c r="A54" s="29" t="s">
        <v>260</v>
      </c>
      <c r="B54" s="30" t="s">
        <v>38</v>
      </c>
      <c r="C54" s="30">
        <v>10</v>
      </c>
      <c r="D54" s="30" t="s">
        <v>39</v>
      </c>
      <c r="E54" s="31" t="s">
        <v>261</v>
      </c>
      <c r="F54" s="25">
        <f t="shared" si="11"/>
        <v>327953713491</v>
      </c>
      <c r="G54" s="25">
        <f t="shared" si="11"/>
        <v>0</v>
      </c>
      <c r="H54" s="25">
        <f t="shared" si="11"/>
        <v>327953713491</v>
      </c>
      <c r="I54" s="164">
        <f t="shared" si="0"/>
        <v>7.8065621943503652E-2</v>
      </c>
      <c r="J54" s="25">
        <f t="shared" si="12"/>
        <v>327953713491</v>
      </c>
      <c r="K54" s="25">
        <f t="shared" si="12"/>
        <v>327953713491</v>
      </c>
      <c r="L54" s="25">
        <f t="shared" si="12"/>
        <v>0</v>
      </c>
      <c r="M54" s="155">
        <f t="shared" si="1"/>
        <v>1</v>
      </c>
      <c r="N54" s="155">
        <f t="shared" si="2"/>
        <v>1</v>
      </c>
      <c r="O54" s="154">
        <f t="shared" si="4"/>
        <v>1</v>
      </c>
    </row>
    <row r="55" spans="1:15" s="2" customFormat="1" ht="42" customHeight="1" x14ac:dyDescent="0.25">
      <c r="A55" s="36" t="s">
        <v>262</v>
      </c>
      <c r="B55" s="37" t="s">
        <v>38</v>
      </c>
      <c r="C55" s="37">
        <v>10</v>
      </c>
      <c r="D55" s="37" t="s">
        <v>39</v>
      </c>
      <c r="E55" s="38" t="s">
        <v>251</v>
      </c>
      <c r="F55" s="39">
        <v>327953713491</v>
      </c>
      <c r="G55" s="39">
        <v>0</v>
      </c>
      <c r="H55" s="159">
        <f>+F55-G55</f>
        <v>327953713491</v>
      </c>
      <c r="I55" s="163">
        <f t="shared" si="0"/>
        <v>7.8065621943503652E-2</v>
      </c>
      <c r="J55" s="39">
        <v>327953713491</v>
      </c>
      <c r="K55" s="39">
        <v>327953713491</v>
      </c>
      <c r="L55" s="159">
        <f>+J55-K55</f>
        <v>0</v>
      </c>
      <c r="M55" s="158">
        <f t="shared" si="1"/>
        <v>1</v>
      </c>
      <c r="N55" s="158">
        <f t="shared" si="2"/>
        <v>1</v>
      </c>
      <c r="O55" s="157">
        <f t="shared" si="4"/>
        <v>1</v>
      </c>
    </row>
    <row r="56" spans="1:15" ht="104.25" customHeight="1" x14ac:dyDescent="0.25">
      <c r="A56" s="29" t="s">
        <v>263</v>
      </c>
      <c r="B56" s="30" t="s">
        <v>38</v>
      </c>
      <c r="C56" s="30">
        <v>10</v>
      </c>
      <c r="D56" s="30" t="s">
        <v>39</v>
      </c>
      <c r="E56" s="53" t="s">
        <v>264</v>
      </c>
      <c r="F56" s="25">
        <f t="shared" ref="F56:H58" si="13">+F57</f>
        <v>175853929836</v>
      </c>
      <c r="G56" s="25">
        <f t="shared" si="13"/>
        <v>0</v>
      </c>
      <c r="H56" s="25">
        <f t="shared" si="13"/>
        <v>175853929836</v>
      </c>
      <c r="I56" s="164">
        <f t="shared" si="0"/>
        <v>4.1860012066103139E-2</v>
      </c>
      <c r="J56" s="25">
        <f t="shared" ref="J56:L58" si="14">+J57</f>
        <v>175853929836</v>
      </c>
      <c r="K56" s="25">
        <f t="shared" si="14"/>
        <v>175853929836</v>
      </c>
      <c r="L56" s="25">
        <f t="shared" si="14"/>
        <v>0</v>
      </c>
      <c r="M56" s="155">
        <f t="shared" si="1"/>
        <v>1</v>
      </c>
      <c r="N56" s="155">
        <f t="shared" si="2"/>
        <v>1</v>
      </c>
      <c r="O56" s="154">
        <f t="shared" si="4"/>
        <v>1</v>
      </c>
    </row>
    <row r="57" spans="1:15" ht="80.25" customHeight="1" x14ac:dyDescent="0.25">
      <c r="A57" s="29" t="s">
        <v>265</v>
      </c>
      <c r="B57" s="30" t="s">
        <v>38</v>
      </c>
      <c r="C57" s="30">
        <v>10</v>
      </c>
      <c r="D57" s="30" t="s">
        <v>39</v>
      </c>
      <c r="E57" s="31" t="s">
        <v>247</v>
      </c>
      <c r="F57" s="25">
        <f t="shared" si="13"/>
        <v>175853929836</v>
      </c>
      <c r="G57" s="25">
        <f t="shared" si="13"/>
        <v>0</v>
      </c>
      <c r="H57" s="25">
        <f t="shared" si="13"/>
        <v>175853929836</v>
      </c>
      <c r="I57" s="164">
        <f t="shared" si="0"/>
        <v>4.1860012066103139E-2</v>
      </c>
      <c r="J57" s="25">
        <f t="shared" si="14"/>
        <v>175853929836</v>
      </c>
      <c r="K57" s="25">
        <f t="shared" si="14"/>
        <v>175853929836</v>
      </c>
      <c r="L57" s="25">
        <f t="shared" si="14"/>
        <v>0</v>
      </c>
      <c r="M57" s="155">
        <f t="shared" si="1"/>
        <v>1</v>
      </c>
      <c r="N57" s="155">
        <f t="shared" si="2"/>
        <v>1</v>
      </c>
      <c r="O57" s="154">
        <f t="shared" si="4"/>
        <v>1</v>
      </c>
    </row>
    <row r="58" spans="1:15" ht="42" customHeight="1" x14ac:dyDescent="0.25">
      <c r="A58" s="29" t="s">
        <v>266</v>
      </c>
      <c r="B58" s="30" t="s">
        <v>38</v>
      </c>
      <c r="C58" s="30">
        <v>10</v>
      </c>
      <c r="D58" s="30" t="s">
        <v>39</v>
      </c>
      <c r="E58" s="31" t="s">
        <v>261</v>
      </c>
      <c r="F58" s="25">
        <f t="shared" si="13"/>
        <v>175853929836</v>
      </c>
      <c r="G58" s="25">
        <f t="shared" si="13"/>
        <v>0</v>
      </c>
      <c r="H58" s="25">
        <f t="shared" si="13"/>
        <v>175853929836</v>
      </c>
      <c r="I58" s="164">
        <f t="shared" si="0"/>
        <v>4.1860012066103139E-2</v>
      </c>
      <c r="J58" s="25">
        <f t="shared" si="14"/>
        <v>175853929836</v>
      </c>
      <c r="K58" s="25">
        <f t="shared" si="14"/>
        <v>175853929836</v>
      </c>
      <c r="L58" s="25">
        <f t="shared" si="14"/>
        <v>0</v>
      </c>
      <c r="M58" s="155">
        <f t="shared" si="1"/>
        <v>1</v>
      </c>
      <c r="N58" s="155">
        <f t="shared" si="2"/>
        <v>1</v>
      </c>
      <c r="O58" s="154">
        <f t="shared" si="4"/>
        <v>1</v>
      </c>
    </row>
    <row r="59" spans="1:15" ht="42" customHeight="1" x14ac:dyDescent="0.25">
      <c r="A59" s="36" t="s">
        <v>267</v>
      </c>
      <c r="B59" s="37" t="s">
        <v>38</v>
      </c>
      <c r="C59" s="37">
        <v>10</v>
      </c>
      <c r="D59" s="37" t="s">
        <v>39</v>
      </c>
      <c r="E59" s="38" t="s">
        <v>251</v>
      </c>
      <c r="F59" s="39">
        <v>175853929836</v>
      </c>
      <c r="G59" s="39">
        <v>0</v>
      </c>
      <c r="H59" s="159">
        <f>+F59-G59</f>
        <v>175853929836</v>
      </c>
      <c r="I59" s="163">
        <f t="shared" si="0"/>
        <v>4.1860012066103139E-2</v>
      </c>
      <c r="J59" s="39">
        <v>175853929836</v>
      </c>
      <c r="K59" s="39">
        <v>175853929836</v>
      </c>
      <c r="L59" s="159">
        <f>+J59-K59</f>
        <v>0</v>
      </c>
      <c r="M59" s="158">
        <f t="shared" si="1"/>
        <v>1</v>
      </c>
      <c r="N59" s="158">
        <f t="shared" si="2"/>
        <v>1</v>
      </c>
      <c r="O59" s="157">
        <f t="shared" si="4"/>
        <v>1</v>
      </c>
    </row>
    <row r="60" spans="1:15" ht="90.75" customHeight="1" x14ac:dyDescent="0.25">
      <c r="A60" s="29" t="s">
        <v>268</v>
      </c>
      <c r="B60" s="30" t="s">
        <v>38</v>
      </c>
      <c r="C60" s="30">
        <v>10</v>
      </c>
      <c r="D60" s="30" t="s">
        <v>39</v>
      </c>
      <c r="E60" s="31" t="s">
        <v>269</v>
      </c>
      <c r="F60" s="25">
        <f t="shared" ref="F60:H62" si="15">+F61</f>
        <v>241519385931</v>
      </c>
      <c r="G60" s="25">
        <f t="shared" si="15"/>
        <v>0</v>
      </c>
      <c r="H60" s="25">
        <f t="shared" si="15"/>
        <v>241519385931</v>
      </c>
      <c r="I60" s="164">
        <f t="shared" si="0"/>
        <v>5.7490921122422413E-2</v>
      </c>
      <c r="J60" s="25">
        <f t="shared" ref="J60:L62" si="16">+J61</f>
        <v>241519385931</v>
      </c>
      <c r="K60" s="25">
        <f t="shared" si="16"/>
        <v>241519385931</v>
      </c>
      <c r="L60" s="25">
        <f t="shared" si="16"/>
        <v>0</v>
      </c>
      <c r="M60" s="155">
        <f t="shared" si="1"/>
        <v>1</v>
      </c>
      <c r="N60" s="155">
        <f t="shared" si="2"/>
        <v>1</v>
      </c>
      <c r="O60" s="154">
        <f t="shared" si="4"/>
        <v>1</v>
      </c>
    </row>
    <row r="61" spans="1:15" ht="84" customHeight="1" x14ac:dyDescent="0.25">
      <c r="A61" s="29" t="s">
        <v>270</v>
      </c>
      <c r="B61" s="30" t="s">
        <v>38</v>
      </c>
      <c r="C61" s="30">
        <v>10</v>
      </c>
      <c r="D61" s="30" t="s">
        <v>39</v>
      </c>
      <c r="E61" s="31" t="s">
        <v>247</v>
      </c>
      <c r="F61" s="25">
        <f t="shared" si="15"/>
        <v>241519385931</v>
      </c>
      <c r="G61" s="25">
        <f t="shared" si="15"/>
        <v>0</v>
      </c>
      <c r="H61" s="25">
        <f t="shared" si="15"/>
        <v>241519385931</v>
      </c>
      <c r="I61" s="164">
        <f t="shared" si="0"/>
        <v>5.7490921122422413E-2</v>
      </c>
      <c r="J61" s="25">
        <f t="shared" si="16"/>
        <v>241519385931</v>
      </c>
      <c r="K61" s="25">
        <f t="shared" si="16"/>
        <v>241519385931</v>
      </c>
      <c r="L61" s="25">
        <f t="shared" si="16"/>
        <v>0</v>
      </c>
      <c r="M61" s="155">
        <f t="shared" si="1"/>
        <v>1</v>
      </c>
      <c r="N61" s="155">
        <f t="shared" si="2"/>
        <v>1</v>
      </c>
      <c r="O61" s="154">
        <f t="shared" si="4"/>
        <v>1</v>
      </c>
    </row>
    <row r="62" spans="1:15" ht="42" customHeight="1" x14ac:dyDescent="0.25">
      <c r="A62" s="29" t="s">
        <v>271</v>
      </c>
      <c r="B62" s="30" t="s">
        <v>38</v>
      </c>
      <c r="C62" s="30">
        <v>10</v>
      </c>
      <c r="D62" s="30" t="s">
        <v>39</v>
      </c>
      <c r="E62" s="31" t="s">
        <v>261</v>
      </c>
      <c r="F62" s="25">
        <f t="shared" si="15"/>
        <v>241519385931</v>
      </c>
      <c r="G62" s="25">
        <f t="shared" si="15"/>
        <v>0</v>
      </c>
      <c r="H62" s="25">
        <f t="shared" si="15"/>
        <v>241519385931</v>
      </c>
      <c r="I62" s="164">
        <f t="shared" si="0"/>
        <v>5.7490921122422413E-2</v>
      </c>
      <c r="J62" s="25">
        <f t="shared" si="16"/>
        <v>241519385931</v>
      </c>
      <c r="K62" s="25">
        <f t="shared" si="16"/>
        <v>241519385931</v>
      </c>
      <c r="L62" s="25">
        <f t="shared" si="16"/>
        <v>0</v>
      </c>
      <c r="M62" s="155">
        <f t="shared" si="1"/>
        <v>1</v>
      </c>
      <c r="N62" s="155">
        <f t="shared" si="2"/>
        <v>1</v>
      </c>
      <c r="O62" s="154">
        <f t="shared" si="4"/>
        <v>1</v>
      </c>
    </row>
    <row r="63" spans="1:15" ht="42" customHeight="1" x14ac:dyDescent="0.25">
      <c r="A63" s="36" t="s">
        <v>272</v>
      </c>
      <c r="B63" s="37" t="s">
        <v>38</v>
      </c>
      <c r="C63" s="37">
        <v>10</v>
      </c>
      <c r="D63" s="37" t="s">
        <v>39</v>
      </c>
      <c r="E63" s="38" t="s">
        <v>251</v>
      </c>
      <c r="F63" s="39">
        <v>241519385931</v>
      </c>
      <c r="G63" s="39">
        <v>0</v>
      </c>
      <c r="H63" s="159">
        <f>+F63-G63</f>
        <v>241519385931</v>
      </c>
      <c r="I63" s="163">
        <f t="shared" si="0"/>
        <v>5.7490921122422413E-2</v>
      </c>
      <c r="J63" s="39">
        <v>241519385931</v>
      </c>
      <c r="K63" s="39">
        <v>241519385931</v>
      </c>
      <c r="L63" s="159">
        <f>+J63-K63</f>
        <v>0</v>
      </c>
      <c r="M63" s="158">
        <f t="shared" si="1"/>
        <v>1</v>
      </c>
      <c r="N63" s="158">
        <f t="shared" si="2"/>
        <v>1</v>
      </c>
      <c r="O63" s="157">
        <f t="shared" si="4"/>
        <v>1</v>
      </c>
    </row>
    <row r="64" spans="1:15" ht="102.75" customHeight="1" x14ac:dyDescent="0.25">
      <c r="A64" s="29" t="s">
        <v>273</v>
      </c>
      <c r="B64" s="30" t="s">
        <v>38</v>
      </c>
      <c r="C64" s="30">
        <v>10</v>
      </c>
      <c r="D64" s="30" t="s">
        <v>39</v>
      </c>
      <c r="E64" s="31" t="s">
        <v>274</v>
      </c>
      <c r="F64" s="25">
        <f t="shared" ref="F64:H66" si="17">+F65</f>
        <v>216962094179</v>
      </c>
      <c r="G64" s="25">
        <f t="shared" si="17"/>
        <v>0</v>
      </c>
      <c r="H64" s="25">
        <f t="shared" si="17"/>
        <v>216962094179</v>
      </c>
      <c r="I64" s="164">
        <f t="shared" si="0"/>
        <v>5.1645339337538732E-2</v>
      </c>
      <c r="J64" s="25">
        <f t="shared" ref="J64:L66" si="18">+J65</f>
        <v>216962094179</v>
      </c>
      <c r="K64" s="25">
        <f t="shared" si="18"/>
        <v>216962094179</v>
      </c>
      <c r="L64" s="25">
        <f t="shared" si="18"/>
        <v>0</v>
      </c>
      <c r="M64" s="155">
        <f t="shared" si="1"/>
        <v>1</v>
      </c>
      <c r="N64" s="155">
        <f t="shared" si="2"/>
        <v>1</v>
      </c>
      <c r="O64" s="154">
        <f t="shared" si="4"/>
        <v>1</v>
      </c>
    </row>
    <row r="65" spans="1:15" ht="83.25" customHeight="1" x14ac:dyDescent="0.25">
      <c r="A65" s="29" t="s">
        <v>275</v>
      </c>
      <c r="B65" s="30" t="s">
        <v>38</v>
      </c>
      <c r="C65" s="30">
        <v>10</v>
      </c>
      <c r="D65" s="30" t="s">
        <v>39</v>
      </c>
      <c r="E65" s="31" t="s">
        <v>247</v>
      </c>
      <c r="F65" s="25">
        <f t="shared" si="17"/>
        <v>216962094179</v>
      </c>
      <c r="G65" s="25">
        <f t="shared" si="17"/>
        <v>0</v>
      </c>
      <c r="H65" s="25">
        <f t="shared" si="17"/>
        <v>216962094179</v>
      </c>
      <c r="I65" s="164">
        <f t="shared" si="0"/>
        <v>5.1645339337538732E-2</v>
      </c>
      <c r="J65" s="25">
        <f t="shared" si="18"/>
        <v>216962094179</v>
      </c>
      <c r="K65" s="25">
        <f t="shared" si="18"/>
        <v>216962094179</v>
      </c>
      <c r="L65" s="25">
        <f t="shared" si="18"/>
        <v>0</v>
      </c>
      <c r="M65" s="155">
        <f t="shared" si="1"/>
        <v>1</v>
      </c>
      <c r="N65" s="155">
        <f t="shared" si="2"/>
        <v>1</v>
      </c>
      <c r="O65" s="154">
        <f t="shared" si="4"/>
        <v>1</v>
      </c>
    </row>
    <row r="66" spans="1:15" ht="42" customHeight="1" x14ac:dyDescent="0.25">
      <c r="A66" s="29" t="s">
        <v>276</v>
      </c>
      <c r="B66" s="30" t="s">
        <v>38</v>
      </c>
      <c r="C66" s="30">
        <v>10</v>
      </c>
      <c r="D66" s="30" t="s">
        <v>39</v>
      </c>
      <c r="E66" s="31" t="s">
        <v>261</v>
      </c>
      <c r="F66" s="25">
        <f t="shared" si="17"/>
        <v>216962094179</v>
      </c>
      <c r="G66" s="25">
        <f t="shared" si="17"/>
        <v>0</v>
      </c>
      <c r="H66" s="25">
        <f t="shared" si="17"/>
        <v>216962094179</v>
      </c>
      <c r="I66" s="164">
        <f t="shared" si="0"/>
        <v>5.1645339337538732E-2</v>
      </c>
      <c r="J66" s="25">
        <f t="shared" si="18"/>
        <v>216962094179</v>
      </c>
      <c r="K66" s="25">
        <f t="shared" si="18"/>
        <v>216962094179</v>
      </c>
      <c r="L66" s="25">
        <f t="shared" si="18"/>
        <v>0</v>
      </c>
      <c r="M66" s="155">
        <f t="shared" si="1"/>
        <v>1</v>
      </c>
      <c r="N66" s="155">
        <f t="shared" si="2"/>
        <v>1</v>
      </c>
      <c r="O66" s="154">
        <f t="shared" si="4"/>
        <v>1</v>
      </c>
    </row>
    <row r="67" spans="1:15" ht="42" customHeight="1" x14ac:dyDescent="0.25">
      <c r="A67" s="36" t="s">
        <v>277</v>
      </c>
      <c r="B67" s="37" t="s">
        <v>38</v>
      </c>
      <c r="C67" s="37">
        <v>10</v>
      </c>
      <c r="D67" s="37" t="s">
        <v>39</v>
      </c>
      <c r="E67" s="38" t="s">
        <v>251</v>
      </c>
      <c r="F67" s="39">
        <v>216962094179</v>
      </c>
      <c r="G67" s="39">
        <v>0</v>
      </c>
      <c r="H67" s="159">
        <f>+F67-G67</f>
        <v>216962094179</v>
      </c>
      <c r="I67" s="163">
        <f t="shared" si="0"/>
        <v>5.1645339337538732E-2</v>
      </c>
      <c r="J67" s="39">
        <v>216962094179</v>
      </c>
      <c r="K67" s="39">
        <v>216962094179</v>
      </c>
      <c r="L67" s="159">
        <f>+J67-K67</f>
        <v>0</v>
      </c>
      <c r="M67" s="158">
        <f t="shared" si="1"/>
        <v>1</v>
      </c>
      <c r="N67" s="158">
        <f t="shared" si="2"/>
        <v>1</v>
      </c>
      <c r="O67" s="157">
        <f t="shared" si="4"/>
        <v>1</v>
      </c>
    </row>
    <row r="68" spans="1:15" ht="86.25" customHeight="1" x14ac:dyDescent="0.25">
      <c r="A68" s="29" t="s">
        <v>278</v>
      </c>
      <c r="B68" s="30" t="s">
        <v>38</v>
      </c>
      <c r="C68" s="30">
        <v>10</v>
      </c>
      <c r="D68" s="30" t="s">
        <v>39</v>
      </c>
      <c r="E68" s="31" t="s">
        <v>279</v>
      </c>
      <c r="F68" s="25">
        <f t="shared" ref="F68:H70" si="19">+F69</f>
        <v>143526034665</v>
      </c>
      <c r="G68" s="25">
        <f t="shared" si="19"/>
        <v>0</v>
      </c>
      <c r="H68" s="25">
        <f t="shared" si="19"/>
        <v>143526034665</v>
      </c>
      <c r="I68" s="164">
        <f t="shared" si="0"/>
        <v>3.4164727216957014E-2</v>
      </c>
      <c r="J68" s="25">
        <f t="shared" ref="J68:L70" si="20">+J69</f>
        <v>143526034665</v>
      </c>
      <c r="K68" s="25">
        <f t="shared" si="20"/>
        <v>143526034665</v>
      </c>
      <c r="L68" s="25">
        <f t="shared" si="20"/>
        <v>0</v>
      </c>
      <c r="M68" s="155">
        <f t="shared" si="1"/>
        <v>1</v>
      </c>
      <c r="N68" s="155">
        <f t="shared" si="2"/>
        <v>1</v>
      </c>
      <c r="O68" s="154">
        <f t="shared" si="4"/>
        <v>1</v>
      </c>
    </row>
    <row r="69" spans="1:15" ht="70.5" customHeight="1" x14ac:dyDescent="0.25">
      <c r="A69" s="29" t="s">
        <v>280</v>
      </c>
      <c r="B69" s="30" t="s">
        <v>38</v>
      </c>
      <c r="C69" s="30">
        <v>10</v>
      </c>
      <c r="D69" s="30" t="s">
        <v>39</v>
      </c>
      <c r="E69" s="31" t="s">
        <v>247</v>
      </c>
      <c r="F69" s="25">
        <f t="shared" si="19"/>
        <v>143526034665</v>
      </c>
      <c r="G69" s="25">
        <f t="shared" si="19"/>
        <v>0</v>
      </c>
      <c r="H69" s="25">
        <f t="shared" si="19"/>
        <v>143526034665</v>
      </c>
      <c r="I69" s="164">
        <f t="shared" si="0"/>
        <v>3.4164727216957014E-2</v>
      </c>
      <c r="J69" s="25">
        <f t="shared" si="20"/>
        <v>143526034665</v>
      </c>
      <c r="K69" s="25">
        <f t="shared" si="20"/>
        <v>143526034665</v>
      </c>
      <c r="L69" s="25">
        <f t="shared" si="20"/>
        <v>0</v>
      </c>
      <c r="M69" s="155">
        <f t="shared" si="1"/>
        <v>1</v>
      </c>
      <c r="N69" s="155">
        <f t="shared" si="2"/>
        <v>1</v>
      </c>
      <c r="O69" s="154">
        <f t="shared" si="4"/>
        <v>1</v>
      </c>
    </row>
    <row r="70" spans="1:15" ht="42" customHeight="1" x14ac:dyDescent="0.25">
      <c r="A70" s="29" t="s">
        <v>281</v>
      </c>
      <c r="B70" s="30" t="s">
        <v>38</v>
      </c>
      <c r="C70" s="30">
        <v>10</v>
      </c>
      <c r="D70" s="30" t="s">
        <v>39</v>
      </c>
      <c r="E70" s="31" t="s">
        <v>261</v>
      </c>
      <c r="F70" s="25">
        <f t="shared" si="19"/>
        <v>143526034665</v>
      </c>
      <c r="G70" s="25">
        <f t="shared" si="19"/>
        <v>0</v>
      </c>
      <c r="H70" s="25">
        <f t="shared" si="19"/>
        <v>143526034665</v>
      </c>
      <c r="I70" s="164">
        <f t="shared" si="0"/>
        <v>3.4164727216957014E-2</v>
      </c>
      <c r="J70" s="25">
        <f t="shared" si="20"/>
        <v>143526034665</v>
      </c>
      <c r="K70" s="25">
        <f t="shared" si="20"/>
        <v>143526034665</v>
      </c>
      <c r="L70" s="25">
        <f t="shared" si="20"/>
        <v>0</v>
      </c>
      <c r="M70" s="155">
        <f t="shared" si="1"/>
        <v>1</v>
      </c>
      <c r="N70" s="155">
        <f t="shared" si="2"/>
        <v>1</v>
      </c>
      <c r="O70" s="154">
        <f t="shared" si="4"/>
        <v>1</v>
      </c>
    </row>
    <row r="71" spans="1:15" ht="42" customHeight="1" x14ac:dyDescent="0.25">
      <c r="A71" s="36" t="s">
        <v>282</v>
      </c>
      <c r="B71" s="37" t="s">
        <v>38</v>
      </c>
      <c r="C71" s="37">
        <v>10</v>
      </c>
      <c r="D71" s="37" t="s">
        <v>39</v>
      </c>
      <c r="E71" s="38" t="s">
        <v>251</v>
      </c>
      <c r="F71" s="39">
        <v>143526034665</v>
      </c>
      <c r="G71" s="39">
        <v>0</v>
      </c>
      <c r="H71" s="159">
        <f>+F71-G71</f>
        <v>143526034665</v>
      </c>
      <c r="I71" s="163">
        <f t="shared" si="0"/>
        <v>3.4164727216957014E-2</v>
      </c>
      <c r="J71" s="39">
        <v>143526034665</v>
      </c>
      <c r="K71" s="39">
        <v>143526034665</v>
      </c>
      <c r="L71" s="159">
        <f>+J71-K71</f>
        <v>0</v>
      </c>
      <c r="M71" s="158">
        <f t="shared" si="1"/>
        <v>1</v>
      </c>
      <c r="N71" s="158">
        <f t="shared" si="2"/>
        <v>1</v>
      </c>
      <c r="O71" s="157">
        <f t="shared" si="4"/>
        <v>1</v>
      </c>
    </row>
    <row r="72" spans="1:15" ht="87.75" customHeight="1" x14ac:dyDescent="0.25">
      <c r="A72" s="29" t="s">
        <v>283</v>
      </c>
      <c r="B72" s="30" t="s">
        <v>38</v>
      </c>
      <c r="C72" s="30">
        <v>10</v>
      </c>
      <c r="D72" s="30" t="s">
        <v>39</v>
      </c>
      <c r="E72" s="31" t="s">
        <v>284</v>
      </c>
      <c r="F72" s="25">
        <f t="shared" ref="F72:H74" si="21">+F73</f>
        <v>152018176297</v>
      </c>
      <c r="G72" s="25">
        <f t="shared" si="21"/>
        <v>0</v>
      </c>
      <c r="H72" s="25">
        <f t="shared" si="21"/>
        <v>152018176297</v>
      </c>
      <c r="I72" s="164">
        <f t="shared" si="0"/>
        <v>3.6186184181348398E-2</v>
      </c>
      <c r="J72" s="25">
        <f t="shared" ref="J72:L74" si="22">+J73</f>
        <v>152018176297</v>
      </c>
      <c r="K72" s="25">
        <f t="shared" si="22"/>
        <v>152018176297</v>
      </c>
      <c r="L72" s="25">
        <f t="shared" si="22"/>
        <v>0</v>
      </c>
      <c r="M72" s="155">
        <f t="shared" si="1"/>
        <v>1</v>
      </c>
      <c r="N72" s="155">
        <f t="shared" si="2"/>
        <v>1</v>
      </c>
      <c r="O72" s="154">
        <f t="shared" si="4"/>
        <v>1</v>
      </c>
    </row>
    <row r="73" spans="1:15" ht="75.75" customHeight="1" x14ac:dyDescent="0.25">
      <c r="A73" s="29" t="s">
        <v>285</v>
      </c>
      <c r="B73" s="30" t="s">
        <v>38</v>
      </c>
      <c r="C73" s="30">
        <v>10</v>
      </c>
      <c r="D73" s="30" t="s">
        <v>39</v>
      </c>
      <c r="E73" s="31" t="s">
        <v>247</v>
      </c>
      <c r="F73" s="25">
        <f t="shared" si="21"/>
        <v>152018176297</v>
      </c>
      <c r="G73" s="25">
        <f t="shared" si="21"/>
        <v>0</v>
      </c>
      <c r="H73" s="25">
        <f t="shared" si="21"/>
        <v>152018176297</v>
      </c>
      <c r="I73" s="164">
        <f t="shared" ref="I73:I136" si="23">+H73/$H$222</f>
        <v>3.6186184181348398E-2</v>
      </c>
      <c r="J73" s="25">
        <f t="shared" si="22"/>
        <v>152018176297</v>
      </c>
      <c r="K73" s="25">
        <f t="shared" si="22"/>
        <v>152018176297</v>
      </c>
      <c r="L73" s="25">
        <f t="shared" si="22"/>
        <v>0</v>
      </c>
      <c r="M73" s="155">
        <f t="shared" ref="M73:M136" si="24">+J73/H73</f>
        <v>1</v>
      </c>
      <c r="N73" s="155">
        <f t="shared" ref="N73:N136" si="25">+K73/H73</f>
        <v>1</v>
      </c>
      <c r="O73" s="154">
        <f t="shared" si="4"/>
        <v>1</v>
      </c>
    </row>
    <row r="74" spans="1:15" ht="42" customHeight="1" x14ac:dyDescent="0.25">
      <c r="A74" s="29" t="s">
        <v>286</v>
      </c>
      <c r="B74" s="30" t="s">
        <v>38</v>
      </c>
      <c r="C74" s="30">
        <v>10</v>
      </c>
      <c r="D74" s="30" t="s">
        <v>39</v>
      </c>
      <c r="E74" s="31" t="s">
        <v>261</v>
      </c>
      <c r="F74" s="25">
        <f t="shared" si="21"/>
        <v>152018176297</v>
      </c>
      <c r="G74" s="25">
        <f t="shared" si="21"/>
        <v>0</v>
      </c>
      <c r="H74" s="25">
        <f t="shared" si="21"/>
        <v>152018176297</v>
      </c>
      <c r="I74" s="164">
        <f t="shared" si="23"/>
        <v>3.6186184181348398E-2</v>
      </c>
      <c r="J74" s="25">
        <f t="shared" si="22"/>
        <v>152018176297</v>
      </c>
      <c r="K74" s="25">
        <f t="shared" si="22"/>
        <v>152018176297</v>
      </c>
      <c r="L74" s="25">
        <f t="shared" si="22"/>
        <v>0</v>
      </c>
      <c r="M74" s="155">
        <f t="shared" si="24"/>
        <v>1</v>
      </c>
      <c r="N74" s="155">
        <f t="shared" si="25"/>
        <v>1</v>
      </c>
      <c r="O74" s="154">
        <f t="shared" si="4"/>
        <v>1</v>
      </c>
    </row>
    <row r="75" spans="1:15" ht="42" customHeight="1" x14ac:dyDescent="0.25">
      <c r="A75" s="36" t="s">
        <v>287</v>
      </c>
      <c r="B75" s="37" t="s">
        <v>38</v>
      </c>
      <c r="C75" s="37">
        <v>10</v>
      </c>
      <c r="D75" s="37" t="s">
        <v>39</v>
      </c>
      <c r="E75" s="38" t="s">
        <v>251</v>
      </c>
      <c r="F75" s="39">
        <v>152018176297</v>
      </c>
      <c r="G75" s="39">
        <v>0</v>
      </c>
      <c r="H75" s="159">
        <f>+F75-G75</f>
        <v>152018176297</v>
      </c>
      <c r="I75" s="163">
        <f t="shared" si="23"/>
        <v>3.6186184181348398E-2</v>
      </c>
      <c r="J75" s="39">
        <v>152018176297</v>
      </c>
      <c r="K75" s="39">
        <v>152018176297</v>
      </c>
      <c r="L75" s="159">
        <f>+J75-K75</f>
        <v>0</v>
      </c>
      <c r="M75" s="158">
        <f t="shared" si="24"/>
        <v>1</v>
      </c>
      <c r="N75" s="158">
        <f t="shared" si="25"/>
        <v>1</v>
      </c>
      <c r="O75" s="157">
        <f t="shared" si="4"/>
        <v>1</v>
      </c>
    </row>
    <row r="76" spans="1:15" ht="81.75" customHeight="1" x14ac:dyDescent="0.25">
      <c r="A76" s="29" t="s">
        <v>288</v>
      </c>
      <c r="B76" s="30" t="s">
        <v>38</v>
      </c>
      <c r="C76" s="30">
        <v>10</v>
      </c>
      <c r="D76" s="30" t="s">
        <v>39</v>
      </c>
      <c r="E76" s="31" t="s">
        <v>289</v>
      </c>
      <c r="F76" s="25">
        <f t="shared" ref="F76:H78" si="26">+F77</f>
        <v>161282822656</v>
      </c>
      <c r="G76" s="25">
        <f t="shared" si="26"/>
        <v>0</v>
      </c>
      <c r="H76" s="25">
        <f t="shared" si="26"/>
        <v>161282822656</v>
      </c>
      <c r="I76" s="164">
        <f t="shared" si="23"/>
        <v>3.8391527040263156E-2</v>
      </c>
      <c r="J76" s="25">
        <f t="shared" ref="J76:L78" si="27">+J77</f>
        <v>161282822656</v>
      </c>
      <c r="K76" s="25">
        <f t="shared" si="27"/>
        <v>161282822656</v>
      </c>
      <c r="L76" s="25">
        <f t="shared" si="27"/>
        <v>0</v>
      </c>
      <c r="M76" s="155">
        <f t="shared" si="24"/>
        <v>1</v>
      </c>
      <c r="N76" s="155">
        <f t="shared" si="25"/>
        <v>1</v>
      </c>
      <c r="O76" s="154">
        <f t="shared" si="4"/>
        <v>1</v>
      </c>
    </row>
    <row r="77" spans="1:15" ht="82.5" customHeight="1" x14ac:dyDescent="0.25">
      <c r="A77" s="29" t="s">
        <v>290</v>
      </c>
      <c r="B77" s="30" t="s">
        <v>38</v>
      </c>
      <c r="C77" s="30">
        <v>10</v>
      </c>
      <c r="D77" s="30" t="s">
        <v>39</v>
      </c>
      <c r="E77" s="31" t="s">
        <v>247</v>
      </c>
      <c r="F77" s="25">
        <f t="shared" si="26"/>
        <v>161282822656</v>
      </c>
      <c r="G77" s="25">
        <f t="shared" si="26"/>
        <v>0</v>
      </c>
      <c r="H77" s="25">
        <f t="shared" si="26"/>
        <v>161282822656</v>
      </c>
      <c r="I77" s="164">
        <f t="shared" si="23"/>
        <v>3.8391527040263156E-2</v>
      </c>
      <c r="J77" s="25">
        <f t="shared" si="27"/>
        <v>161282822656</v>
      </c>
      <c r="K77" s="25">
        <f t="shared" si="27"/>
        <v>161282822656</v>
      </c>
      <c r="L77" s="25">
        <f t="shared" si="27"/>
        <v>0</v>
      </c>
      <c r="M77" s="155">
        <f t="shared" si="24"/>
        <v>1</v>
      </c>
      <c r="N77" s="155">
        <f t="shared" si="25"/>
        <v>1</v>
      </c>
      <c r="O77" s="154">
        <f t="shared" si="4"/>
        <v>1</v>
      </c>
    </row>
    <row r="78" spans="1:15" ht="42" customHeight="1" x14ac:dyDescent="0.25">
      <c r="A78" s="29" t="s">
        <v>291</v>
      </c>
      <c r="B78" s="30" t="s">
        <v>38</v>
      </c>
      <c r="C78" s="30">
        <v>10</v>
      </c>
      <c r="D78" s="30" t="s">
        <v>39</v>
      </c>
      <c r="E78" s="31" t="s">
        <v>261</v>
      </c>
      <c r="F78" s="25">
        <f t="shared" si="26"/>
        <v>161282822656</v>
      </c>
      <c r="G78" s="25">
        <f t="shared" si="26"/>
        <v>0</v>
      </c>
      <c r="H78" s="25">
        <f t="shared" si="26"/>
        <v>161282822656</v>
      </c>
      <c r="I78" s="164">
        <f t="shared" si="23"/>
        <v>3.8391527040263156E-2</v>
      </c>
      <c r="J78" s="25">
        <f t="shared" si="27"/>
        <v>161282822656</v>
      </c>
      <c r="K78" s="25">
        <f t="shared" si="27"/>
        <v>161282822656</v>
      </c>
      <c r="L78" s="25">
        <f t="shared" si="27"/>
        <v>0</v>
      </c>
      <c r="M78" s="155">
        <f t="shared" si="24"/>
        <v>1</v>
      </c>
      <c r="N78" s="155">
        <f t="shared" si="25"/>
        <v>1</v>
      </c>
      <c r="O78" s="154">
        <f t="shared" si="4"/>
        <v>1</v>
      </c>
    </row>
    <row r="79" spans="1:15" ht="42" customHeight="1" x14ac:dyDescent="0.25">
      <c r="A79" s="36" t="s">
        <v>292</v>
      </c>
      <c r="B79" s="37" t="s">
        <v>38</v>
      </c>
      <c r="C79" s="37">
        <v>10</v>
      </c>
      <c r="D79" s="37" t="s">
        <v>39</v>
      </c>
      <c r="E79" s="38" t="s">
        <v>251</v>
      </c>
      <c r="F79" s="39">
        <v>161282822656</v>
      </c>
      <c r="G79" s="39">
        <v>0</v>
      </c>
      <c r="H79" s="159">
        <f>+F79-G79</f>
        <v>161282822656</v>
      </c>
      <c r="I79" s="163">
        <f t="shared" si="23"/>
        <v>3.8391527040263156E-2</v>
      </c>
      <c r="J79" s="39">
        <v>161282822656</v>
      </c>
      <c r="K79" s="39">
        <v>161282822656</v>
      </c>
      <c r="L79" s="159">
        <f>+J79-K79</f>
        <v>0</v>
      </c>
      <c r="M79" s="158">
        <f t="shared" si="24"/>
        <v>1</v>
      </c>
      <c r="N79" s="158">
        <f t="shared" si="25"/>
        <v>1</v>
      </c>
      <c r="O79" s="157">
        <f t="shared" si="4"/>
        <v>1</v>
      </c>
    </row>
    <row r="80" spans="1:15" ht="70.5" customHeight="1" x14ac:dyDescent="0.25">
      <c r="A80" s="51" t="s">
        <v>293</v>
      </c>
      <c r="B80" s="30" t="s">
        <v>38</v>
      </c>
      <c r="C80" s="30">
        <v>10</v>
      </c>
      <c r="D80" s="30" t="s">
        <v>39</v>
      </c>
      <c r="E80" s="31" t="s">
        <v>294</v>
      </c>
      <c r="F80" s="25">
        <f t="shared" ref="F80:H81" si="28">+F81</f>
        <v>635891171.31999969</v>
      </c>
      <c r="G80" s="25">
        <f t="shared" si="28"/>
        <v>0</v>
      </c>
      <c r="H80" s="25">
        <f t="shared" si="28"/>
        <v>635891171.31999969</v>
      </c>
      <c r="I80" s="155">
        <f t="shared" si="23"/>
        <v>1.5136660368641049E-4</v>
      </c>
      <c r="J80" s="25">
        <f t="shared" ref="J80:L81" si="29">+J81</f>
        <v>407804792.31999999</v>
      </c>
      <c r="K80" s="25">
        <f t="shared" si="29"/>
        <v>368488219.29000002</v>
      </c>
      <c r="L80" s="25">
        <f t="shared" si="29"/>
        <v>39316573.029999971</v>
      </c>
      <c r="M80" s="155">
        <f t="shared" si="24"/>
        <v>0.64131224132813169</v>
      </c>
      <c r="N80" s="155">
        <f t="shared" si="25"/>
        <v>0.57948315043450349</v>
      </c>
      <c r="O80" s="154">
        <f t="shared" si="4"/>
        <v>0.90358972290068462</v>
      </c>
    </row>
    <row r="81" spans="1:15" ht="70.5" customHeight="1" x14ac:dyDescent="0.25">
      <c r="A81" s="29" t="s">
        <v>295</v>
      </c>
      <c r="B81" s="30" t="s">
        <v>38</v>
      </c>
      <c r="C81" s="30">
        <v>10</v>
      </c>
      <c r="D81" s="30" t="s">
        <v>39</v>
      </c>
      <c r="E81" s="31" t="s">
        <v>247</v>
      </c>
      <c r="F81" s="25">
        <f t="shared" si="28"/>
        <v>635891171.31999969</v>
      </c>
      <c r="G81" s="25">
        <f t="shared" si="28"/>
        <v>0</v>
      </c>
      <c r="H81" s="25">
        <f t="shared" si="28"/>
        <v>635891171.31999969</v>
      </c>
      <c r="I81" s="155">
        <f t="shared" si="23"/>
        <v>1.5136660368641049E-4</v>
      </c>
      <c r="J81" s="25">
        <f t="shared" si="29"/>
        <v>407804792.31999999</v>
      </c>
      <c r="K81" s="25">
        <f t="shared" si="29"/>
        <v>368488219.29000002</v>
      </c>
      <c r="L81" s="25">
        <f t="shared" si="29"/>
        <v>39316573.029999971</v>
      </c>
      <c r="M81" s="155">
        <f t="shared" si="24"/>
        <v>0.64131224132813169</v>
      </c>
      <c r="N81" s="155">
        <f t="shared" si="25"/>
        <v>0.57948315043450349</v>
      </c>
      <c r="O81" s="154">
        <f t="shared" si="4"/>
        <v>0.90358972290068462</v>
      </c>
    </row>
    <row r="82" spans="1:15" ht="70.5" customHeight="1" x14ac:dyDescent="0.25">
      <c r="A82" s="29" t="s">
        <v>296</v>
      </c>
      <c r="B82" s="30" t="s">
        <v>38</v>
      </c>
      <c r="C82" s="30">
        <v>10</v>
      </c>
      <c r="D82" s="30" t="s">
        <v>39</v>
      </c>
      <c r="E82" s="31" t="s">
        <v>297</v>
      </c>
      <c r="F82" s="25">
        <f>SUM(F83:F83)</f>
        <v>635891171.31999969</v>
      </c>
      <c r="G82" s="25">
        <f>SUM(G83:G83)</f>
        <v>0</v>
      </c>
      <c r="H82" s="25">
        <f>SUM(H83:H83)</f>
        <v>635891171.31999969</v>
      </c>
      <c r="I82" s="155">
        <f t="shared" si="23"/>
        <v>1.5136660368641049E-4</v>
      </c>
      <c r="J82" s="25">
        <f>SUM(J83:J83)</f>
        <v>407804792.31999999</v>
      </c>
      <c r="K82" s="25">
        <f>SUM(K83:K83)</f>
        <v>368488219.29000002</v>
      </c>
      <c r="L82" s="25">
        <f>SUM(L83:L83)</f>
        <v>39316573.029999971</v>
      </c>
      <c r="M82" s="155">
        <f t="shared" si="24"/>
        <v>0.64131224132813169</v>
      </c>
      <c r="N82" s="155">
        <f t="shared" si="25"/>
        <v>0.57948315043450349</v>
      </c>
      <c r="O82" s="154">
        <f t="shared" si="4"/>
        <v>0.90358972290068462</v>
      </c>
    </row>
    <row r="83" spans="1:15" ht="42" customHeight="1" x14ac:dyDescent="0.25">
      <c r="A83" s="36" t="s">
        <v>298</v>
      </c>
      <c r="B83" s="37" t="s">
        <v>38</v>
      </c>
      <c r="C83" s="37">
        <v>10</v>
      </c>
      <c r="D83" s="37" t="s">
        <v>39</v>
      </c>
      <c r="E83" s="38" t="s">
        <v>251</v>
      </c>
      <c r="F83" s="68">
        <v>635891171.31999969</v>
      </c>
      <c r="G83" s="39">
        <v>0</v>
      </c>
      <c r="H83" s="159">
        <f>+F83-G83</f>
        <v>635891171.31999969</v>
      </c>
      <c r="I83" s="158">
        <f t="shared" si="23"/>
        <v>1.5136660368641049E-4</v>
      </c>
      <c r="J83" s="68">
        <v>407804792.31999999</v>
      </c>
      <c r="K83" s="39">
        <v>368488219.29000002</v>
      </c>
      <c r="L83" s="159">
        <f>+J83-K83</f>
        <v>39316573.029999971</v>
      </c>
      <c r="M83" s="158">
        <f t="shared" si="24"/>
        <v>0.64131224132813169</v>
      </c>
      <c r="N83" s="158">
        <f t="shared" si="25"/>
        <v>0.57948315043450349</v>
      </c>
      <c r="O83" s="157">
        <f t="shared" si="4"/>
        <v>0.90358972290068462</v>
      </c>
    </row>
    <row r="84" spans="1:15" ht="69.75" customHeight="1" x14ac:dyDescent="0.25">
      <c r="A84" s="29" t="s">
        <v>299</v>
      </c>
      <c r="B84" s="30" t="s">
        <v>38</v>
      </c>
      <c r="C84" s="30">
        <v>10</v>
      </c>
      <c r="D84" s="30" t="s">
        <v>39</v>
      </c>
      <c r="E84" s="31" t="s">
        <v>300</v>
      </c>
      <c r="F84" s="25">
        <f t="shared" ref="F84:H86" si="30">+F85</f>
        <v>202653864072</v>
      </c>
      <c r="G84" s="25">
        <f t="shared" si="30"/>
        <v>0</v>
      </c>
      <c r="H84" s="25">
        <f t="shared" si="30"/>
        <v>202653864072</v>
      </c>
      <c r="I84" s="164">
        <f t="shared" si="23"/>
        <v>4.8239429185390467E-2</v>
      </c>
      <c r="J84" s="25">
        <f t="shared" ref="J84:L86" si="31">+J85</f>
        <v>202653864072</v>
      </c>
      <c r="K84" s="25">
        <f t="shared" si="31"/>
        <v>202653864072</v>
      </c>
      <c r="L84" s="25">
        <f t="shared" si="31"/>
        <v>0</v>
      </c>
      <c r="M84" s="155">
        <f t="shared" si="24"/>
        <v>1</v>
      </c>
      <c r="N84" s="155">
        <f t="shared" si="25"/>
        <v>1</v>
      </c>
      <c r="O84" s="154">
        <f t="shared" si="4"/>
        <v>1</v>
      </c>
    </row>
    <row r="85" spans="1:15" ht="69.75" customHeight="1" x14ac:dyDescent="0.25">
      <c r="A85" s="29" t="s">
        <v>301</v>
      </c>
      <c r="B85" s="30" t="s">
        <v>38</v>
      </c>
      <c r="C85" s="30">
        <v>10</v>
      </c>
      <c r="D85" s="30" t="s">
        <v>39</v>
      </c>
      <c r="E85" s="31" t="s">
        <v>247</v>
      </c>
      <c r="F85" s="25">
        <f t="shared" si="30"/>
        <v>202653864072</v>
      </c>
      <c r="G85" s="25">
        <f t="shared" si="30"/>
        <v>0</v>
      </c>
      <c r="H85" s="25">
        <f t="shared" si="30"/>
        <v>202653864072</v>
      </c>
      <c r="I85" s="164">
        <f t="shared" si="23"/>
        <v>4.8239429185390467E-2</v>
      </c>
      <c r="J85" s="25">
        <f t="shared" si="31"/>
        <v>202653864072</v>
      </c>
      <c r="K85" s="25">
        <f t="shared" si="31"/>
        <v>202653864072</v>
      </c>
      <c r="L85" s="25">
        <f t="shared" si="31"/>
        <v>0</v>
      </c>
      <c r="M85" s="155">
        <f t="shared" si="24"/>
        <v>1</v>
      </c>
      <c r="N85" s="155">
        <f t="shared" si="25"/>
        <v>1</v>
      </c>
      <c r="O85" s="154">
        <f t="shared" si="4"/>
        <v>1</v>
      </c>
    </row>
    <row r="86" spans="1:15" ht="42" customHeight="1" x14ac:dyDescent="0.25">
      <c r="A86" s="29" t="s">
        <v>302</v>
      </c>
      <c r="B86" s="30" t="s">
        <v>38</v>
      </c>
      <c r="C86" s="30">
        <v>10</v>
      </c>
      <c r="D86" s="30" t="s">
        <v>39</v>
      </c>
      <c r="E86" s="31" t="s">
        <v>261</v>
      </c>
      <c r="F86" s="25">
        <f t="shared" si="30"/>
        <v>202653864072</v>
      </c>
      <c r="G86" s="25">
        <f t="shared" si="30"/>
        <v>0</v>
      </c>
      <c r="H86" s="25">
        <f t="shared" si="30"/>
        <v>202653864072</v>
      </c>
      <c r="I86" s="164">
        <f t="shared" si="23"/>
        <v>4.8239429185390467E-2</v>
      </c>
      <c r="J86" s="25">
        <f t="shared" si="31"/>
        <v>202653864072</v>
      </c>
      <c r="K86" s="25">
        <f t="shared" si="31"/>
        <v>202653864072</v>
      </c>
      <c r="L86" s="25">
        <f t="shared" si="31"/>
        <v>0</v>
      </c>
      <c r="M86" s="155">
        <f t="shared" si="24"/>
        <v>1</v>
      </c>
      <c r="N86" s="155">
        <f t="shared" si="25"/>
        <v>1</v>
      </c>
      <c r="O86" s="154">
        <f t="shared" si="4"/>
        <v>1</v>
      </c>
    </row>
    <row r="87" spans="1:15" ht="42" customHeight="1" x14ac:dyDescent="0.25">
      <c r="A87" s="36" t="s">
        <v>303</v>
      </c>
      <c r="B87" s="37" t="s">
        <v>38</v>
      </c>
      <c r="C87" s="37">
        <v>10</v>
      </c>
      <c r="D87" s="37" t="s">
        <v>39</v>
      </c>
      <c r="E87" s="38" t="s">
        <v>251</v>
      </c>
      <c r="F87" s="39">
        <v>202653864072</v>
      </c>
      <c r="G87" s="39">
        <v>0</v>
      </c>
      <c r="H87" s="159">
        <f>+F87-G87</f>
        <v>202653864072</v>
      </c>
      <c r="I87" s="163">
        <f t="shared" si="23"/>
        <v>4.8239429185390467E-2</v>
      </c>
      <c r="J87" s="39">
        <v>202653864072</v>
      </c>
      <c r="K87" s="39">
        <v>202653864072</v>
      </c>
      <c r="L87" s="159">
        <f>+J87-K87</f>
        <v>0</v>
      </c>
      <c r="M87" s="158">
        <f t="shared" si="24"/>
        <v>1</v>
      </c>
      <c r="N87" s="158">
        <f t="shared" si="25"/>
        <v>1</v>
      </c>
      <c r="O87" s="157">
        <f t="shared" si="4"/>
        <v>1</v>
      </c>
    </row>
    <row r="88" spans="1:15" ht="84" customHeight="1" x14ac:dyDescent="0.25">
      <c r="A88" s="29" t="s">
        <v>304</v>
      </c>
      <c r="B88" s="30" t="s">
        <v>38</v>
      </c>
      <c r="C88" s="30">
        <v>10</v>
      </c>
      <c r="D88" s="30" t="s">
        <v>39</v>
      </c>
      <c r="E88" s="31" t="s">
        <v>305</v>
      </c>
      <c r="F88" s="25">
        <f t="shared" ref="F88:H90" si="32">+F89</f>
        <v>247536000591</v>
      </c>
      <c r="G88" s="25">
        <f t="shared" si="32"/>
        <v>0</v>
      </c>
      <c r="H88" s="25">
        <f t="shared" si="32"/>
        <v>247536000591</v>
      </c>
      <c r="I88" s="164">
        <f t="shared" si="23"/>
        <v>5.8923107269752598E-2</v>
      </c>
      <c r="J88" s="25">
        <f t="shared" ref="J88:L90" si="33">+J89</f>
        <v>247536000591</v>
      </c>
      <c r="K88" s="25">
        <f t="shared" si="33"/>
        <v>247536000591</v>
      </c>
      <c r="L88" s="25">
        <f t="shared" si="33"/>
        <v>0</v>
      </c>
      <c r="M88" s="155">
        <f t="shared" si="24"/>
        <v>1</v>
      </c>
      <c r="N88" s="155">
        <f t="shared" si="25"/>
        <v>1</v>
      </c>
      <c r="O88" s="154">
        <f t="shared" si="4"/>
        <v>1</v>
      </c>
    </row>
    <row r="89" spans="1:15" ht="84" customHeight="1" x14ac:dyDescent="0.25">
      <c r="A89" s="29" t="s">
        <v>306</v>
      </c>
      <c r="B89" s="30" t="s">
        <v>38</v>
      </c>
      <c r="C89" s="30">
        <v>10</v>
      </c>
      <c r="D89" s="30" t="s">
        <v>39</v>
      </c>
      <c r="E89" s="31" t="s">
        <v>247</v>
      </c>
      <c r="F89" s="25">
        <f t="shared" si="32"/>
        <v>247536000591</v>
      </c>
      <c r="G89" s="25">
        <f t="shared" si="32"/>
        <v>0</v>
      </c>
      <c r="H89" s="25">
        <f t="shared" si="32"/>
        <v>247536000591</v>
      </c>
      <c r="I89" s="164">
        <f t="shared" si="23"/>
        <v>5.8923107269752598E-2</v>
      </c>
      <c r="J89" s="25">
        <f t="shared" si="33"/>
        <v>247536000591</v>
      </c>
      <c r="K89" s="25">
        <f t="shared" si="33"/>
        <v>247536000591</v>
      </c>
      <c r="L89" s="25">
        <f t="shared" si="33"/>
        <v>0</v>
      </c>
      <c r="M89" s="155">
        <f t="shared" si="24"/>
        <v>1</v>
      </c>
      <c r="N89" s="155">
        <f t="shared" si="25"/>
        <v>1</v>
      </c>
      <c r="O89" s="154">
        <f t="shared" si="4"/>
        <v>1</v>
      </c>
    </row>
    <row r="90" spans="1:15" ht="42" customHeight="1" x14ac:dyDescent="0.25">
      <c r="A90" s="29" t="s">
        <v>307</v>
      </c>
      <c r="B90" s="30" t="s">
        <v>38</v>
      </c>
      <c r="C90" s="30">
        <v>10</v>
      </c>
      <c r="D90" s="30" t="s">
        <v>39</v>
      </c>
      <c r="E90" s="31" t="s">
        <v>261</v>
      </c>
      <c r="F90" s="25">
        <f t="shared" si="32"/>
        <v>247536000591</v>
      </c>
      <c r="G90" s="25">
        <f t="shared" si="32"/>
        <v>0</v>
      </c>
      <c r="H90" s="25">
        <f t="shared" si="32"/>
        <v>247536000591</v>
      </c>
      <c r="I90" s="164">
        <f t="shared" si="23"/>
        <v>5.8923107269752598E-2</v>
      </c>
      <c r="J90" s="25">
        <f t="shared" si="33"/>
        <v>247536000591</v>
      </c>
      <c r="K90" s="25">
        <f t="shared" si="33"/>
        <v>247536000591</v>
      </c>
      <c r="L90" s="25">
        <f t="shared" si="33"/>
        <v>0</v>
      </c>
      <c r="M90" s="155">
        <f t="shared" si="24"/>
        <v>1</v>
      </c>
      <c r="N90" s="155">
        <f t="shared" si="25"/>
        <v>1</v>
      </c>
      <c r="O90" s="154">
        <f t="shared" si="4"/>
        <v>1</v>
      </c>
    </row>
    <row r="91" spans="1:15" ht="42" customHeight="1" x14ac:dyDescent="0.25">
      <c r="A91" s="36" t="s">
        <v>308</v>
      </c>
      <c r="B91" s="37" t="s">
        <v>38</v>
      </c>
      <c r="C91" s="37">
        <v>10</v>
      </c>
      <c r="D91" s="37" t="s">
        <v>39</v>
      </c>
      <c r="E91" s="38" t="s">
        <v>251</v>
      </c>
      <c r="F91" s="39">
        <v>247536000591</v>
      </c>
      <c r="G91" s="39">
        <v>0</v>
      </c>
      <c r="H91" s="159">
        <f>+F91-G91</f>
        <v>247536000591</v>
      </c>
      <c r="I91" s="163">
        <f t="shared" si="23"/>
        <v>5.8923107269752598E-2</v>
      </c>
      <c r="J91" s="39">
        <v>247536000591</v>
      </c>
      <c r="K91" s="39">
        <v>247536000591</v>
      </c>
      <c r="L91" s="159">
        <f>+J91-K91</f>
        <v>0</v>
      </c>
      <c r="M91" s="158">
        <f t="shared" si="24"/>
        <v>1</v>
      </c>
      <c r="N91" s="158">
        <f t="shared" si="25"/>
        <v>1</v>
      </c>
      <c r="O91" s="157">
        <f t="shared" si="4"/>
        <v>1</v>
      </c>
    </row>
    <row r="92" spans="1:15" ht="84" customHeight="1" x14ac:dyDescent="0.25">
      <c r="A92" s="29" t="s">
        <v>315</v>
      </c>
      <c r="B92" s="30" t="s">
        <v>38</v>
      </c>
      <c r="C92" s="30">
        <v>10</v>
      </c>
      <c r="D92" s="30" t="s">
        <v>39</v>
      </c>
      <c r="E92" s="31" t="s">
        <v>316</v>
      </c>
      <c r="F92" s="25">
        <f t="shared" ref="F92:H94" si="34">+F93</f>
        <v>62383752147</v>
      </c>
      <c r="G92" s="25">
        <f t="shared" si="34"/>
        <v>0</v>
      </c>
      <c r="H92" s="25">
        <f t="shared" si="34"/>
        <v>62383752147</v>
      </c>
      <c r="I92" s="164">
        <f t="shared" si="23"/>
        <v>1.484973705186779E-2</v>
      </c>
      <c r="J92" s="25">
        <f t="shared" ref="J92:L94" si="35">+J93</f>
        <v>62383752147</v>
      </c>
      <c r="K92" s="25">
        <f t="shared" si="35"/>
        <v>62383752147</v>
      </c>
      <c r="L92" s="25">
        <f t="shared" si="35"/>
        <v>0</v>
      </c>
      <c r="M92" s="155">
        <f t="shared" si="24"/>
        <v>1</v>
      </c>
      <c r="N92" s="155">
        <f t="shared" si="25"/>
        <v>1</v>
      </c>
      <c r="O92" s="154">
        <f t="shared" si="4"/>
        <v>1</v>
      </c>
    </row>
    <row r="93" spans="1:15" ht="84" customHeight="1" x14ac:dyDescent="0.25">
      <c r="A93" s="29" t="s">
        <v>317</v>
      </c>
      <c r="B93" s="30" t="s">
        <v>38</v>
      </c>
      <c r="C93" s="30">
        <v>10</v>
      </c>
      <c r="D93" s="30" t="s">
        <v>39</v>
      </c>
      <c r="E93" s="31" t="s">
        <v>247</v>
      </c>
      <c r="F93" s="25">
        <f t="shared" si="34"/>
        <v>62383752147</v>
      </c>
      <c r="G93" s="25">
        <f t="shared" si="34"/>
        <v>0</v>
      </c>
      <c r="H93" s="25">
        <f t="shared" si="34"/>
        <v>62383752147</v>
      </c>
      <c r="I93" s="164">
        <f t="shared" si="23"/>
        <v>1.484973705186779E-2</v>
      </c>
      <c r="J93" s="25">
        <f t="shared" si="35"/>
        <v>62383752147</v>
      </c>
      <c r="K93" s="25">
        <f t="shared" si="35"/>
        <v>62383752147</v>
      </c>
      <c r="L93" s="25">
        <f t="shared" si="35"/>
        <v>0</v>
      </c>
      <c r="M93" s="155">
        <f t="shared" si="24"/>
        <v>1</v>
      </c>
      <c r="N93" s="155">
        <f t="shared" si="25"/>
        <v>1</v>
      </c>
      <c r="O93" s="154">
        <f t="shared" si="4"/>
        <v>1</v>
      </c>
    </row>
    <row r="94" spans="1:15" ht="42" customHeight="1" x14ac:dyDescent="0.25">
      <c r="A94" s="29" t="s">
        <v>318</v>
      </c>
      <c r="B94" s="30" t="s">
        <v>38</v>
      </c>
      <c r="C94" s="30">
        <v>10</v>
      </c>
      <c r="D94" s="30" t="s">
        <v>39</v>
      </c>
      <c r="E94" s="31" t="s">
        <v>261</v>
      </c>
      <c r="F94" s="25">
        <f t="shared" si="34"/>
        <v>62383752147</v>
      </c>
      <c r="G94" s="25">
        <f t="shared" si="34"/>
        <v>0</v>
      </c>
      <c r="H94" s="25">
        <f t="shared" si="34"/>
        <v>62383752147</v>
      </c>
      <c r="I94" s="164">
        <f t="shared" si="23"/>
        <v>1.484973705186779E-2</v>
      </c>
      <c r="J94" s="25">
        <f t="shared" si="35"/>
        <v>62383752147</v>
      </c>
      <c r="K94" s="25">
        <f t="shared" si="35"/>
        <v>62383752147</v>
      </c>
      <c r="L94" s="25">
        <f t="shared" si="35"/>
        <v>0</v>
      </c>
      <c r="M94" s="155">
        <f t="shared" si="24"/>
        <v>1</v>
      </c>
      <c r="N94" s="155">
        <f t="shared" si="25"/>
        <v>1</v>
      </c>
      <c r="O94" s="154">
        <f t="shared" si="4"/>
        <v>1</v>
      </c>
    </row>
    <row r="95" spans="1:15" ht="42" customHeight="1" x14ac:dyDescent="0.25">
      <c r="A95" s="36" t="s">
        <v>319</v>
      </c>
      <c r="B95" s="37" t="s">
        <v>38</v>
      </c>
      <c r="C95" s="37">
        <v>10</v>
      </c>
      <c r="D95" s="37" t="s">
        <v>39</v>
      </c>
      <c r="E95" s="38" t="s">
        <v>251</v>
      </c>
      <c r="F95" s="39">
        <v>62383752147</v>
      </c>
      <c r="G95" s="39">
        <v>0</v>
      </c>
      <c r="H95" s="159">
        <f>+F95-G95</f>
        <v>62383752147</v>
      </c>
      <c r="I95" s="163">
        <f t="shared" si="23"/>
        <v>1.484973705186779E-2</v>
      </c>
      <c r="J95" s="39">
        <v>62383752147</v>
      </c>
      <c r="K95" s="39">
        <v>62383752147</v>
      </c>
      <c r="L95" s="159">
        <f>+J95-K95</f>
        <v>0</v>
      </c>
      <c r="M95" s="158">
        <f t="shared" si="24"/>
        <v>1</v>
      </c>
      <c r="N95" s="158">
        <f t="shared" si="25"/>
        <v>1</v>
      </c>
      <c r="O95" s="157">
        <f t="shared" ref="O95:O158" si="36">+K95/J95</f>
        <v>1</v>
      </c>
    </row>
    <row r="96" spans="1:15" ht="97.5" customHeight="1" x14ac:dyDescent="0.25">
      <c r="A96" s="29" t="s">
        <v>320</v>
      </c>
      <c r="B96" s="30" t="s">
        <v>38</v>
      </c>
      <c r="C96" s="30">
        <v>10</v>
      </c>
      <c r="D96" s="30" t="s">
        <v>39</v>
      </c>
      <c r="E96" s="31" t="s">
        <v>321</v>
      </c>
      <c r="F96" s="25">
        <f t="shared" ref="F96:H98" si="37">+F97</f>
        <v>153908387937</v>
      </c>
      <c r="G96" s="25">
        <f t="shared" si="37"/>
        <v>0</v>
      </c>
      <c r="H96" s="25">
        <f t="shared" si="37"/>
        <v>153908387937</v>
      </c>
      <c r="I96" s="164">
        <f t="shared" si="23"/>
        <v>3.6636127393488607E-2</v>
      </c>
      <c r="J96" s="25">
        <f t="shared" ref="J96:L98" si="38">+J97</f>
        <v>153908387937</v>
      </c>
      <c r="K96" s="25">
        <f t="shared" si="38"/>
        <v>153908387937</v>
      </c>
      <c r="L96" s="25">
        <f t="shared" si="38"/>
        <v>0</v>
      </c>
      <c r="M96" s="155">
        <f t="shared" si="24"/>
        <v>1</v>
      </c>
      <c r="N96" s="155">
        <f t="shared" si="25"/>
        <v>1</v>
      </c>
      <c r="O96" s="154">
        <f t="shared" si="36"/>
        <v>1</v>
      </c>
    </row>
    <row r="97" spans="1:15" ht="74.25" customHeight="1" x14ac:dyDescent="0.25">
      <c r="A97" s="29" t="s">
        <v>322</v>
      </c>
      <c r="B97" s="30" t="s">
        <v>38</v>
      </c>
      <c r="C97" s="30">
        <v>10</v>
      </c>
      <c r="D97" s="30" t="s">
        <v>39</v>
      </c>
      <c r="E97" s="31" t="s">
        <v>247</v>
      </c>
      <c r="F97" s="25">
        <f t="shared" si="37"/>
        <v>153908387937</v>
      </c>
      <c r="G97" s="25">
        <f t="shared" si="37"/>
        <v>0</v>
      </c>
      <c r="H97" s="25">
        <f t="shared" si="37"/>
        <v>153908387937</v>
      </c>
      <c r="I97" s="164">
        <f t="shared" si="23"/>
        <v>3.6636127393488607E-2</v>
      </c>
      <c r="J97" s="25">
        <f t="shared" si="38"/>
        <v>153908387937</v>
      </c>
      <c r="K97" s="25">
        <f t="shared" si="38"/>
        <v>153908387937</v>
      </c>
      <c r="L97" s="25">
        <f t="shared" si="38"/>
        <v>0</v>
      </c>
      <c r="M97" s="155">
        <f t="shared" si="24"/>
        <v>1</v>
      </c>
      <c r="N97" s="155">
        <f t="shared" si="25"/>
        <v>1</v>
      </c>
      <c r="O97" s="154">
        <f t="shared" si="36"/>
        <v>1</v>
      </c>
    </row>
    <row r="98" spans="1:15" ht="42" customHeight="1" x14ac:dyDescent="0.25">
      <c r="A98" s="29" t="s">
        <v>323</v>
      </c>
      <c r="B98" s="30" t="s">
        <v>38</v>
      </c>
      <c r="C98" s="30">
        <v>10</v>
      </c>
      <c r="D98" s="30" t="s">
        <v>39</v>
      </c>
      <c r="E98" s="31" t="s">
        <v>261</v>
      </c>
      <c r="F98" s="25">
        <f t="shared" si="37"/>
        <v>153908387937</v>
      </c>
      <c r="G98" s="25">
        <f t="shared" si="37"/>
        <v>0</v>
      </c>
      <c r="H98" s="25">
        <f t="shared" si="37"/>
        <v>153908387937</v>
      </c>
      <c r="I98" s="164">
        <f t="shared" si="23"/>
        <v>3.6636127393488607E-2</v>
      </c>
      <c r="J98" s="25">
        <f t="shared" si="38"/>
        <v>153908387937</v>
      </c>
      <c r="K98" s="25">
        <f t="shared" si="38"/>
        <v>153908387937</v>
      </c>
      <c r="L98" s="25">
        <f t="shared" si="38"/>
        <v>0</v>
      </c>
      <c r="M98" s="155">
        <f t="shared" si="24"/>
        <v>1</v>
      </c>
      <c r="N98" s="155">
        <f t="shared" si="25"/>
        <v>1</v>
      </c>
      <c r="O98" s="154">
        <f t="shared" si="36"/>
        <v>1</v>
      </c>
    </row>
    <row r="99" spans="1:15" ht="42" customHeight="1" x14ac:dyDescent="0.25">
      <c r="A99" s="36" t="s">
        <v>324</v>
      </c>
      <c r="B99" s="37" t="s">
        <v>38</v>
      </c>
      <c r="C99" s="37">
        <v>10</v>
      </c>
      <c r="D99" s="37" t="s">
        <v>39</v>
      </c>
      <c r="E99" s="38" t="s">
        <v>251</v>
      </c>
      <c r="F99" s="39">
        <v>153908387937</v>
      </c>
      <c r="G99" s="39">
        <v>0</v>
      </c>
      <c r="H99" s="159">
        <f>+F99-G99</f>
        <v>153908387937</v>
      </c>
      <c r="I99" s="163">
        <f t="shared" si="23"/>
        <v>3.6636127393488607E-2</v>
      </c>
      <c r="J99" s="39">
        <v>153908387937</v>
      </c>
      <c r="K99" s="39">
        <v>153908387937</v>
      </c>
      <c r="L99" s="159">
        <f>+J99-K99</f>
        <v>0</v>
      </c>
      <c r="M99" s="158">
        <f t="shared" si="24"/>
        <v>1</v>
      </c>
      <c r="N99" s="158">
        <f t="shared" si="25"/>
        <v>1</v>
      </c>
      <c r="O99" s="157">
        <f t="shared" si="36"/>
        <v>1</v>
      </c>
    </row>
    <row r="100" spans="1:15" ht="75.75" customHeight="1" x14ac:dyDescent="0.25">
      <c r="A100" s="29" t="s">
        <v>325</v>
      </c>
      <c r="B100" s="30" t="s">
        <v>38</v>
      </c>
      <c r="C100" s="30">
        <v>10</v>
      </c>
      <c r="D100" s="30" t="s">
        <v>39</v>
      </c>
      <c r="E100" s="31" t="s">
        <v>326</v>
      </c>
      <c r="F100" s="25">
        <f t="shared" ref="F100:H102" si="39">+F101</f>
        <v>120450436381</v>
      </c>
      <c r="G100" s="25">
        <f t="shared" si="39"/>
        <v>0</v>
      </c>
      <c r="H100" s="25">
        <f t="shared" si="39"/>
        <v>120450436381</v>
      </c>
      <c r="I100" s="164">
        <f t="shared" si="23"/>
        <v>2.8671845576486301E-2</v>
      </c>
      <c r="J100" s="25">
        <f t="shared" ref="J100:L102" si="40">+J101</f>
        <v>120450436381</v>
      </c>
      <c r="K100" s="25">
        <f t="shared" si="40"/>
        <v>120450436381</v>
      </c>
      <c r="L100" s="25">
        <f t="shared" si="40"/>
        <v>0</v>
      </c>
      <c r="M100" s="155">
        <f t="shared" si="24"/>
        <v>1</v>
      </c>
      <c r="N100" s="155">
        <f t="shared" si="25"/>
        <v>1</v>
      </c>
      <c r="O100" s="154">
        <f t="shared" si="36"/>
        <v>1</v>
      </c>
    </row>
    <row r="101" spans="1:15" ht="76.5" customHeight="1" x14ac:dyDescent="0.25">
      <c r="A101" s="29" t="s">
        <v>327</v>
      </c>
      <c r="B101" s="30" t="s">
        <v>38</v>
      </c>
      <c r="C101" s="30">
        <v>10</v>
      </c>
      <c r="D101" s="30" t="s">
        <v>39</v>
      </c>
      <c r="E101" s="31" t="s">
        <v>247</v>
      </c>
      <c r="F101" s="25">
        <f t="shared" si="39"/>
        <v>120450436381</v>
      </c>
      <c r="G101" s="25">
        <f t="shared" si="39"/>
        <v>0</v>
      </c>
      <c r="H101" s="25">
        <f t="shared" si="39"/>
        <v>120450436381</v>
      </c>
      <c r="I101" s="164">
        <f t="shared" si="23"/>
        <v>2.8671845576486301E-2</v>
      </c>
      <c r="J101" s="25">
        <f t="shared" si="40"/>
        <v>120450436381</v>
      </c>
      <c r="K101" s="25">
        <f t="shared" si="40"/>
        <v>120450436381</v>
      </c>
      <c r="L101" s="25">
        <f t="shared" si="40"/>
        <v>0</v>
      </c>
      <c r="M101" s="155">
        <f t="shared" si="24"/>
        <v>1</v>
      </c>
      <c r="N101" s="155">
        <f t="shared" si="25"/>
        <v>1</v>
      </c>
      <c r="O101" s="154">
        <f t="shared" si="36"/>
        <v>1</v>
      </c>
    </row>
    <row r="102" spans="1:15" ht="42" customHeight="1" x14ac:dyDescent="0.25">
      <c r="A102" s="29" t="s">
        <v>328</v>
      </c>
      <c r="B102" s="30" t="s">
        <v>38</v>
      </c>
      <c r="C102" s="30">
        <v>10</v>
      </c>
      <c r="D102" s="30" t="s">
        <v>39</v>
      </c>
      <c r="E102" s="31" t="s">
        <v>261</v>
      </c>
      <c r="F102" s="25">
        <f t="shared" si="39"/>
        <v>120450436381</v>
      </c>
      <c r="G102" s="25">
        <f t="shared" si="39"/>
        <v>0</v>
      </c>
      <c r="H102" s="25">
        <f t="shared" si="39"/>
        <v>120450436381</v>
      </c>
      <c r="I102" s="164">
        <f t="shared" si="23"/>
        <v>2.8671845576486301E-2</v>
      </c>
      <c r="J102" s="25">
        <f t="shared" si="40"/>
        <v>120450436381</v>
      </c>
      <c r="K102" s="25">
        <f t="shared" si="40"/>
        <v>120450436381</v>
      </c>
      <c r="L102" s="25">
        <f t="shared" si="40"/>
        <v>0</v>
      </c>
      <c r="M102" s="155">
        <f t="shared" si="24"/>
        <v>1</v>
      </c>
      <c r="N102" s="155">
        <f t="shared" si="25"/>
        <v>1</v>
      </c>
      <c r="O102" s="154">
        <f t="shared" si="36"/>
        <v>1</v>
      </c>
    </row>
    <row r="103" spans="1:15" ht="42" customHeight="1" x14ac:dyDescent="0.25">
      <c r="A103" s="36" t="s">
        <v>329</v>
      </c>
      <c r="B103" s="101" t="s">
        <v>38</v>
      </c>
      <c r="C103" s="37">
        <v>10</v>
      </c>
      <c r="D103" s="37" t="s">
        <v>39</v>
      </c>
      <c r="E103" s="38" t="s">
        <v>251</v>
      </c>
      <c r="F103" s="39">
        <v>120450436381</v>
      </c>
      <c r="G103" s="39">
        <v>0</v>
      </c>
      <c r="H103" s="159">
        <f>+F103-G103</f>
        <v>120450436381</v>
      </c>
      <c r="I103" s="163">
        <f t="shared" si="23"/>
        <v>2.8671845576486301E-2</v>
      </c>
      <c r="J103" s="39">
        <v>120450436381</v>
      </c>
      <c r="K103" s="39">
        <v>120450436381</v>
      </c>
      <c r="L103" s="159">
        <f>+J103-K103</f>
        <v>0</v>
      </c>
      <c r="M103" s="158">
        <f t="shared" si="24"/>
        <v>1</v>
      </c>
      <c r="N103" s="158">
        <f t="shared" si="25"/>
        <v>1</v>
      </c>
      <c r="O103" s="157">
        <f t="shared" si="36"/>
        <v>1</v>
      </c>
    </row>
    <row r="104" spans="1:15" ht="93" customHeight="1" x14ac:dyDescent="0.25">
      <c r="A104" s="29" t="s">
        <v>330</v>
      </c>
      <c r="B104" s="30" t="s">
        <v>38</v>
      </c>
      <c r="C104" s="30">
        <v>10</v>
      </c>
      <c r="D104" s="30" t="s">
        <v>39</v>
      </c>
      <c r="E104" s="31" t="s">
        <v>331</v>
      </c>
      <c r="F104" s="25">
        <f t="shared" ref="F104:H106" si="41">+F105</f>
        <v>162134018033</v>
      </c>
      <c r="G104" s="25">
        <f t="shared" si="41"/>
        <v>0</v>
      </c>
      <c r="H104" s="25">
        <f t="shared" si="41"/>
        <v>162134018033</v>
      </c>
      <c r="I104" s="164">
        <f t="shared" si="23"/>
        <v>3.85941443419354E-2</v>
      </c>
      <c r="J104" s="25">
        <f t="shared" ref="J104:L106" si="42">+J105</f>
        <v>162134018033</v>
      </c>
      <c r="K104" s="25">
        <f t="shared" si="42"/>
        <v>162134018033</v>
      </c>
      <c r="L104" s="25">
        <f t="shared" si="42"/>
        <v>0</v>
      </c>
      <c r="M104" s="155">
        <f t="shared" si="24"/>
        <v>1</v>
      </c>
      <c r="N104" s="155">
        <f t="shared" si="25"/>
        <v>1</v>
      </c>
      <c r="O104" s="154">
        <f t="shared" si="36"/>
        <v>1</v>
      </c>
    </row>
    <row r="105" spans="1:15" ht="81" customHeight="1" x14ac:dyDescent="0.25">
      <c r="A105" s="29" t="s">
        <v>332</v>
      </c>
      <c r="B105" s="30" t="s">
        <v>38</v>
      </c>
      <c r="C105" s="30">
        <v>10</v>
      </c>
      <c r="D105" s="30" t="s">
        <v>39</v>
      </c>
      <c r="E105" s="31" t="s">
        <v>247</v>
      </c>
      <c r="F105" s="25">
        <f t="shared" si="41"/>
        <v>162134018033</v>
      </c>
      <c r="G105" s="25">
        <f t="shared" si="41"/>
        <v>0</v>
      </c>
      <c r="H105" s="25">
        <f t="shared" si="41"/>
        <v>162134018033</v>
      </c>
      <c r="I105" s="164">
        <f t="shared" si="23"/>
        <v>3.85941443419354E-2</v>
      </c>
      <c r="J105" s="25">
        <f t="shared" si="42"/>
        <v>162134018033</v>
      </c>
      <c r="K105" s="25">
        <f t="shared" si="42"/>
        <v>162134018033</v>
      </c>
      <c r="L105" s="25">
        <f t="shared" si="42"/>
        <v>0</v>
      </c>
      <c r="M105" s="155">
        <f t="shared" si="24"/>
        <v>1</v>
      </c>
      <c r="N105" s="155">
        <f t="shared" si="25"/>
        <v>1</v>
      </c>
      <c r="O105" s="154">
        <f t="shared" si="36"/>
        <v>1</v>
      </c>
    </row>
    <row r="106" spans="1:15" ht="42" customHeight="1" x14ac:dyDescent="0.25">
      <c r="A106" s="29" t="s">
        <v>333</v>
      </c>
      <c r="B106" s="30" t="s">
        <v>38</v>
      </c>
      <c r="C106" s="30">
        <v>10</v>
      </c>
      <c r="D106" s="30" t="s">
        <v>39</v>
      </c>
      <c r="E106" s="31" t="s">
        <v>261</v>
      </c>
      <c r="F106" s="25">
        <f t="shared" si="41"/>
        <v>162134018033</v>
      </c>
      <c r="G106" s="25">
        <f t="shared" si="41"/>
        <v>0</v>
      </c>
      <c r="H106" s="25">
        <f t="shared" si="41"/>
        <v>162134018033</v>
      </c>
      <c r="I106" s="164">
        <f t="shared" si="23"/>
        <v>3.85941443419354E-2</v>
      </c>
      <c r="J106" s="25">
        <f t="shared" si="42"/>
        <v>162134018033</v>
      </c>
      <c r="K106" s="25">
        <f t="shared" si="42"/>
        <v>162134018033</v>
      </c>
      <c r="L106" s="25">
        <f t="shared" si="42"/>
        <v>0</v>
      </c>
      <c r="M106" s="155">
        <f t="shared" si="24"/>
        <v>1</v>
      </c>
      <c r="N106" s="155">
        <f t="shared" si="25"/>
        <v>1</v>
      </c>
      <c r="O106" s="154">
        <f t="shared" si="36"/>
        <v>1</v>
      </c>
    </row>
    <row r="107" spans="1:15" ht="42" customHeight="1" x14ac:dyDescent="0.25">
      <c r="A107" s="36" t="s">
        <v>334</v>
      </c>
      <c r="B107" s="37" t="s">
        <v>38</v>
      </c>
      <c r="C107" s="37">
        <v>10</v>
      </c>
      <c r="D107" s="37" t="s">
        <v>39</v>
      </c>
      <c r="E107" s="38" t="s">
        <v>251</v>
      </c>
      <c r="F107" s="39">
        <v>162134018033</v>
      </c>
      <c r="G107" s="39">
        <v>0</v>
      </c>
      <c r="H107" s="159">
        <f>+F107-G107</f>
        <v>162134018033</v>
      </c>
      <c r="I107" s="163">
        <f t="shared" si="23"/>
        <v>3.85941443419354E-2</v>
      </c>
      <c r="J107" s="39">
        <v>162134018033</v>
      </c>
      <c r="K107" s="39">
        <v>162134018033</v>
      </c>
      <c r="L107" s="159">
        <f>+J107-K107</f>
        <v>0</v>
      </c>
      <c r="M107" s="158">
        <f t="shared" si="24"/>
        <v>1</v>
      </c>
      <c r="N107" s="158">
        <f t="shared" si="25"/>
        <v>1</v>
      </c>
      <c r="O107" s="157">
        <f t="shared" si="36"/>
        <v>1</v>
      </c>
    </row>
    <row r="108" spans="1:15" ht="78.75" customHeight="1" x14ac:dyDescent="0.25">
      <c r="A108" s="29" t="s">
        <v>335</v>
      </c>
      <c r="B108" s="30" t="s">
        <v>38</v>
      </c>
      <c r="C108" s="30">
        <v>10</v>
      </c>
      <c r="D108" s="30" t="s">
        <v>39</v>
      </c>
      <c r="E108" s="31" t="s">
        <v>336</v>
      </c>
      <c r="F108" s="25">
        <f t="shared" ref="F108:H110" si="43">+F109</f>
        <v>229949328827</v>
      </c>
      <c r="G108" s="25">
        <f t="shared" si="43"/>
        <v>0</v>
      </c>
      <c r="H108" s="25">
        <f t="shared" si="43"/>
        <v>229949328827</v>
      </c>
      <c r="I108" s="155">
        <f t="shared" si="23"/>
        <v>5.4736801664127581E-2</v>
      </c>
      <c r="J108" s="25">
        <f t="shared" ref="J108:L110" si="44">+J109</f>
        <v>229949328827</v>
      </c>
      <c r="K108" s="25">
        <f t="shared" si="44"/>
        <v>229949328827</v>
      </c>
      <c r="L108" s="25">
        <f t="shared" si="44"/>
        <v>0</v>
      </c>
      <c r="M108" s="155">
        <f t="shared" si="24"/>
        <v>1</v>
      </c>
      <c r="N108" s="155">
        <f t="shared" si="25"/>
        <v>1</v>
      </c>
      <c r="O108" s="154">
        <f t="shared" si="36"/>
        <v>1</v>
      </c>
    </row>
    <row r="109" spans="1:15" ht="78.75" customHeight="1" x14ac:dyDescent="0.25">
      <c r="A109" s="29" t="s">
        <v>337</v>
      </c>
      <c r="B109" s="30" t="s">
        <v>38</v>
      </c>
      <c r="C109" s="30">
        <v>10</v>
      </c>
      <c r="D109" s="30" t="s">
        <v>39</v>
      </c>
      <c r="E109" s="31" t="s">
        <v>247</v>
      </c>
      <c r="F109" s="25">
        <f t="shared" si="43"/>
        <v>229949328827</v>
      </c>
      <c r="G109" s="25">
        <f t="shared" si="43"/>
        <v>0</v>
      </c>
      <c r="H109" s="25">
        <f t="shared" si="43"/>
        <v>229949328827</v>
      </c>
      <c r="I109" s="155">
        <f t="shared" si="23"/>
        <v>5.4736801664127581E-2</v>
      </c>
      <c r="J109" s="25">
        <f t="shared" si="44"/>
        <v>229949328827</v>
      </c>
      <c r="K109" s="25">
        <f t="shared" si="44"/>
        <v>229949328827</v>
      </c>
      <c r="L109" s="25">
        <f t="shared" si="44"/>
        <v>0</v>
      </c>
      <c r="M109" s="155">
        <f t="shared" si="24"/>
        <v>1</v>
      </c>
      <c r="N109" s="155">
        <f t="shared" si="25"/>
        <v>1</v>
      </c>
      <c r="O109" s="154">
        <f t="shared" si="36"/>
        <v>1</v>
      </c>
    </row>
    <row r="110" spans="1:15" ht="42" customHeight="1" x14ac:dyDescent="0.25">
      <c r="A110" s="29" t="s">
        <v>338</v>
      </c>
      <c r="B110" s="30" t="s">
        <v>38</v>
      </c>
      <c r="C110" s="30">
        <v>10</v>
      </c>
      <c r="D110" s="30" t="s">
        <v>39</v>
      </c>
      <c r="E110" s="31" t="s">
        <v>261</v>
      </c>
      <c r="F110" s="25">
        <f t="shared" si="43"/>
        <v>229949328827</v>
      </c>
      <c r="G110" s="25">
        <f t="shared" si="43"/>
        <v>0</v>
      </c>
      <c r="H110" s="25">
        <f t="shared" si="43"/>
        <v>229949328827</v>
      </c>
      <c r="I110" s="155">
        <f t="shared" si="23"/>
        <v>5.4736801664127581E-2</v>
      </c>
      <c r="J110" s="25">
        <f t="shared" si="44"/>
        <v>229949328827</v>
      </c>
      <c r="K110" s="25">
        <f t="shared" si="44"/>
        <v>229949328827</v>
      </c>
      <c r="L110" s="25">
        <f t="shared" si="44"/>
        <v>0</v>
      </c>
      <c r="M110" s="155">
        <f t="shared" si="24"/>
        <v>1</v>
      </c>
      <c r="N110" s="155">
        <f t="shared" si="25"/>
        <v>1</v>
      </c>
      <c r="O110" s="154">
        <f t="shared" si="36"/>
        <v>1</v>
      </c>
    </row>
    <row r="111" spans="1:15" ht="42" customHeight="1" x14ac:dyDescent="0.25">
      <c r="A111" s="36" t="s">
        <v>339</v>
      </c>
      <c r="B111" s="37" t="s">
        <v>38</v>
      </c>
      <c r="C111" s="37">
        <v>10</v>
      </c>
      <c r="D111" s="37" t="s">
        <v>39</v>
      </c>
      <c r="E111" s="38" t="s">
        <v>251</v>
      </c>
      <c r="F111" s="39">
        <v>229949328827</v>
      </c>
      <c r="G111" s="39">
        <v>0</v>
      </c>
      <c r="H111" s="159">
        <f>+F111-G111</f>
        <v>229949328827</v>
      </c>
      <c r="I111" s="158">
        <f t="shared" si="23"/>
        <v>5.4736801664127581E-2</v>
      </c>
      <c r="J111" s="39">
        <v>229949328827</v>
      </c>
      <c r="K111" s="39">
        <v>229949328827</v>
      </c>
      <c r="L111" s="159">
        <f>+J111-K111</f>
        <v>0</v>
      </c>
      <c r="M111" s="158">
        <f t="shared" si="24"/>
        <v>1</v>
      </c>
      <c r="N111" s="158">
        <f t="shared" si="25"/>
        <v>1</v>
      </c>
      <c r="O111" s="157">
        <f t="shared" si="36"/>
        <v>1</v>
      </c>
    </row>
    <row r="112" spans="1:15" ht="84" customHeight="1" x14ac:dyDescent="0.25">
      <c r="A112" s="29" t="s">
        <v>340</v>
      </c>
      <c r="B112" s="30" t="s">
        <v>38</v>
      </c>
      <c r="C112" s="30">
        <v>10</v>
      </c>
      <c r="D112" s="30" t="s">
        <v>39</v>
      </c>
      <c r="E112" s="31" t="s">
        <v>341</v>
      </c>
      <c r="F112" s="25">
        <f t="shared" ref="F112:H114" si="45">+F113</f>
        <v>106238744306</v>
      </c>
      <c r="G112" s="25">
        <f t="shared" si="45"/>
        <v>0</v>
      </c>
      <c r="H112" s="25">
        <f t="shared" si="45"/>
        <v>106238744306</v>
      </c>
      <c r="I112" s="155">
        <f t="shared" si="23"/>
        <v>2.5288915196175533E-2</v>
      </c>
      <c r="J112" s="25">
        <f t="shared" ref="J112:L114" si="46">+J113</f>
        <v>106238744306</v>
      </c>
      <c r="K112" s="25">
        <f t="shared" si="46"/>
        <v>106238744306</v>
      </c>
      <c r="L112" s="25">
        <f t="shared" si="46"/>
        <v>0</v>
      </c>
      <c r="M112" s="155">
        <f t="shared" si="24"/>
        <v>1</v>
      </c>
      <c r="N112" s="155">
        <f t="shared" si="25"/>
        <v>1</v>
      </c>
      <c r="O112" s="154">
        <f t="shared" si="36"/>
        <v>1</v>
      </c>
    </row>
    <row r="113" spans="1:15" ht="84" customHeight="1" x14ac:dyDescent="0.25">
      <c r="A113" s="29" t="s">
        <v>342</v>
      </c>
      <c r="B113" s="30" t="s">
        <v>38</v>
      </c>
      <c r="C113" s="30">
        <v>10</v>
      </c>
      <c r="D113" s="30" t="s">
        <v>39</v>
      </c>
      <c r="E113" s="31" t="s">
        <v>247</v>
      </c>
      <c r="F113" s="25">
        <f t="shared" si="45"/>
        <v>106238744306</v>
      </c>
      <c r="G113" s="25">
        <f t="shared" si="45"/>
        <v>0</v>
      </c>
      <c r="H113" s="25">
        <f t="shared" si="45"/>
        <v>106238744306</v>
      </c>
      <c r="I113" s="155">
        <f t="shared" si="23"/>
        <v>2.5288915196175533E-2</v>
      </c>
      <c r="J113" s="25">
        <f t="shared" si="46"/>
        <v>106238744306</v>
      </c>
      <c r="K113" s="25">
        <f t="shared" si="46"/>
        <v>106238744306</v>
      </c>
      <c r="L113" s="25">
        <f t="shared" si="46"/>
        <v>0</v>
      </c>
      <c r="M113" s="155">
        <f t="shared" si="24"/>
        <v>1</v>
      </c>
      <c r="N113" s="155">
        <f t="shared" si="25"/>
        <v>1</v>
      </c>
      <c r="O113" s="154">
        <f t="shared" si="36"/>
        <v>1</v>
      </c>
    </row>
    <row r="114" spans="1:15" ht="42" customHeight="1" x14ac:dyDescent="0.25">
      <c r="A114" s="29" t="s">
        <v>343</v>
      </c>
      <c r="B114" s="30" t="s">
        <v>38</v>
      </c>
      <c r="C114" s="30">
        <v>10</v>
      </c>
      <c r="D114" s="30" t="s">
        <v>39</v>
      </c>
      <c r="E114" s="31" t="s">
        <v>261</v>
      </c>
      <c r="F114" s="25">
        <f t="shared" si="45"/>
        <v>106238744306</v>
      </c>
      <c r="G114" s="25">
        <f t="shared" si="45"/>
        <v>0</v>
      </c>
      <c r="H114" s="25">
        <f t="shared" si="45"/>
        <v>106238744306</v>
      </c>
      <c r="I114" s="155">
        <f t="shared" si="23"/>
        <v>2.5288915196175533E-2</v>
      </c>
      <c r="J114" s="25">
        <f t="shared" si="46"/>
        <v>106238744306</v>
      </c>
      <c r="K114" s="25">
        <f t="shared" si="46"/>
        <v>106238744306</v>
      </c>
      <c r="L114" s="25">
        <f t="shared" si="46"/>
        <v>0</v>
      </c>
      <c r="M114" s="155">
        <f t="shared" si="24"/>
        <v>1</v>
      </c>
      <c r="N114" s="155">
        <f t="shared" si="25"/>
        <v>1</v>
      </c>
      <c r="O114" s="154">
        <f t="shared" si="36"/>
        <v>1</v>
      </c>
    </row>
    <row r="115" spans="1:15" ht="42" customHeight="1" x14ac:dyDescent="0.25">
      <c r="A115" s="36" t="s">
        <v>344</v>
      </c>
      <c r="B115" s="37" t="s">
        <v>38</v>
      </c>
      <c r="C115" s="37">
        <v>10</v>
      </c>
      <c r="D115" s="37" t="s">
        <v>39</v>
      </c>
      <c r="E115" s="38" t="s">
        <v>251</v>
      </c>
      <c r="F115" s="39">
        <v>106238744306</v>
      </c>
      <c r="G115" s="39">
        <v>0</v>
      </c>
      <c r="H115" s="159">
        <f>+F115-G115</f>
        <v>106238744306</v>
      </c>
      <c r="I115" s="158">
        <f t="shared" si="23"/>
        <v>2.5288915196175533E-2</v>
      </c>
      <c r="J115" s="39">
        <v>106238744306</v>
      </c>
      <c r="K115" s="39">
        <v>106238744306</v>
      </c>
      <c r="L115" s="159">
        <f>+J115-K115</f>
        <v>0</v>
      </c>
      <c r="M115" s="158">
        <f t="shared" si="24"/>
        <v>1</v>
      </c>
      <c r="N115" s="158">
        <f t="shared" si="25"/>
        <v>1</v>
      </c>
      <c r="O115" s="157">
        <f t="shared" si="36"/>
        <v>1</v>
      </c>
    </row>
    <row r="116" spans="1:15" ht="69.75" customHeight="1" x14ac:dyDescent="0.25">
      <c r="A116" s="29" t="s">
        <v>345</v>
      </c>
      <c r="B116" s="30" t="s">
        <v>38</v>
      </c>
      <c r="C116" s="30">
        <v>10</v>
      </c>
      <c r="D116" s="30" t="s">
        <v>39</v>
      </c>
      <c r="E116" s="31" t="s">
        <v>346</v>
      </c>
      <c r="F116" s="25">
        <f t="shared" ref="F116:H118" si="47">+F117</f>
        <v>299696325270</v>
      </c>
      <c r="G116" s="25">
        <f t="shared" si="47"/>
        <v>0</v>
      </c>
      <c r="H116" s="25">
        <f t="shared" si="47"/>
        <v>299696325270</v>
      </c>
      <c r="I116" s="155">
        <f t="shared" si="23"/>
        <v>7.1339274610858081E-2</v>
      </c>
      <c r="J116" s="25">
        <f t="shared" ref="J116:L118" si="48">+J117</f>
        <v>299696325270</v>
      </c>
      <c r="K116" s="25">
        <f t="shared" si="48"/>
        <v>299696325270</v>
      </c>
      <c r="L116" s="25">
        <f t="shared" si="48"/>
        <v>0</v>
      </c>
      <c r="M116" s="155">
        <f t="shared" si="24"/>
        <v>1</v>
      </c>
      <c r="N116" s="155">
        <f t="shared" si="25"/>
        <v>1</v>
      </c>
      <c r="O116" s="154">
        <f t="shared" si="36"/>
        <v>1</v>
      </c>
    </row>
    <row r="117" spans="1:15" ht="81.75" customHeight="1" x14ac:dyDescent="0.25">
      <c r="A117" s="29" t="s">
        <v>347</v>
      </c>
      <c r="B117" s="30" t="s">
        <v>38</v>
      </c>
      <c r="C117" s="30">
        <v>10</v>
      </c>
      <c r="D117" s="30" t="s">
        <v>39</v>
      </c>
      <c r="E117" s="31" t="s">
        <v>247</v>
      </c>
      <c r="F117" s="25">
        <f t="shared" si="47"/>
        <v>299696325270</v>
      </c>
      <c r="G117" s="25">
        <f t="shared" si="47"/>
        <v>0</v>
      </c>
      <c r="H117" s="25">
        <f t="shared" si="47"/>
        <v>299696325270</v>
      </c>
      <c r="I117" s="155">
        <f t="shared" si="23"/>
        <v>7.1339274610858081E-2</v>
      </c>
      <c r="J117" s="25">
        <f t="shared" si="48"/>
        <v>299696325270</v>
      </c>
      <c r="K117" s="25">
        <f t="shared" si="48"/>
        <v>299696325270</v>
      </c>
      <c r="L117" s="25">
        <f t="shared" si="48"/>
        <v>0</v>
      </c>
      <c r="M117" s="155">
        <f t="shared" si="24"/>
        <v>1</v>
      </c>
      <c r="N117" s="155">
        <f t="shared" si="25"/>
        <v>1</v>
      </c>
      <c r="O117" s="154">
        <f t="shared" si="36"/>
        <v>1</v>
      </c>
    </row>
    <row r="118" spans="1:15" ht="42" customHeight="1" x14ac:dyDescent="0.25">
      <c r="A118" s="29" t="s">
        <v>348</v>
      </c>
      <c r="B118" s="30" t="s">
        <v>38</v>
      </c>
      <c r="C118" s="30">
        <v>10</v>
      </c>
      <c r="D118" s="30" t="s">
        <v>39</v>
      </c>
      <c r="E118" s="31" t="s">
        <v>261</v>
      </c>
      <c r="F118" s="25">
        <f t="shared" si="47"/>
        <v>299696325270</v>
      </c>
      <c r="G118" s="25">
        <f t="shared" si="47"/>
        <v>0</v>
      </c>
      <c r="H118" s="25">
        <f t="shared" si="47"/>
        <v>299696325270</v>
      </c>
      <c r="I118" s="155">
        <f t="shared" si="23"/>
        <v>7.1339274610858081E-2</v>
      </c>
      <c r="J118" s="25">
        <f t="shared" si="48"/>
        <v>299696325270</v>
      </c>
      <c r="K118" s="25">
        <f t="shared" si="48"/>
        <v>299696325270</v>
      </c>
      <c r="L118" s="25">
        <f t="shared" si="48"/>
        <v>0</v>
      </c>
      <c r="M118" s="155">
        <f t="shared" si="24"/>
        <v>1</v>
      </c>
      <c r="N118" s="155">
        <f t="shared" si="25"/>
        <v>1</v>
      </c>
      <c r="O118" s="154">
        <f t="shared" si="36"/>
        <v>1</v>
      </c>
    </row>
    <row r="119" spans="1:15" ht="42" customHeight="1" x14ac:dyDescent="0.25">
      <c r="A119" s="36" t="s">
        <v>349</v>
      </c>
      <c r="B119" s="37" t="s">
        <v>38</v>
      </c>
      <c r="C119" s="37">
        <v>10</v>
      </c>
      <c r="D119" s="37" t="s">
        <v>39</v>
      </c>
      <c r="E119" s="38" t="s">
        <v>251</v>
      </c>
      <c r="F119" s="39">
        <v>299696325270</v>
      </c>
      <c r="G119" s="39">
        <v>0</v>
      </c>
      <c r="H119" s="159">
        <f>+F119-G119</f>
        <v>299696325270</v>
      </c>
      <c r="I119" s="158">
        <f t="shared" si="23"/>
        <v>7.1339274610858081E-2</v>
      </c>
      <c r="J119" s="39">
        <v>299696325270</v>
      </c>
      <c r="K119" s="39">
        <v>299696325270</v>
      </c>
      <c r="L119" s="159">
        <f>+J119-K119</f>
        <v>0</v>
      </c>
      <c r="M119" s="158">
        <f t="shared" si="24"/>
        <v>1</v>
      </c>
      <c r="N119" s="158">
        <f t="shared" si="25"/>
        <v>1</v>
      </c>
      <c r="O119" s="157">
        <f t="shared" si="36"/>
        <v>1</v>
      </c>
    </row>
    <row r="120" spans="1:15" ht="93" customHeight="1" x14ac:dyDescent="0.25">
      <c r="A120" s="29" t="s">
        <v>350</v>
      </c>
      <c r="B120" s="30" t="s">
        <v>38</v>
      </c>
      <c r="C120" s="30">
        <v>10</v>
      </c>
      <c r="D120" s="30" t="s">
        <v>39</v>
      </c>
      <c r="E120" s="31" t="s">
        <v>351</v>
      </c>
      <c r="F120" s="25">
        <f t="shared" ref="F120:H122" si="49">+F121</f>
        <v>102166359193</v>
      </c>
      <c r="G120" s="25">
        <f t="shared" si="49"/>
        <v>0</v>
      </c>
      <c r="H120" s="25">
        <f t="shared" si="49"/>
        <v>102166359193</v>
      </c>
      <c r="I120" s="155">
        <f t="shared" si="23"/>
        <v>2.4319530604503471E-2</v>
      </c>
      <c r="J120" s="25">
        <f t="shared" ref="J120:L122" si="50">+J121</f>
        <v>102166359193</v>
      </c>
      <c r="K120" s="25">
        <f t="shared" si="50"/>
        <v>102166359193</v>
      </c>
      <c r="L120" s="25">
        <f t="shared" si="50"/>
        <v>0</v>
      </c>
      <c r="M120" s="155">
        <f t="shared" si="24"/>
        <v>1</v>
      </c>
      <c r="N120" s="155">
        <f t="shared" si="25"/>
        <v>1</v>
      </c>
      <c r="O120" s="154">
        <f t="shared" si="36"/>
        <v>1</v>
      </c>
    </row>
    <row r="121" spans="1:15" ht="72.75" customHeight="1" x14ac:dyDescent="0.25">
      <c r="A121" s="29" t="s">
        <v>352</v>
      </c>
      <c r="B121" s="30" t="s">
        <v>38</v>
      </c>
      <c r="C121" s="30">
        <v>10</v>
      </c>
      <c r="D121" s="30" t="s">
        <v>39</v>
      </c>
      <c r="E121" s="31" t="s">
        <v>247</v>
      </c>
      <c r="F121" s="25">
        <f t="shared" si="49"/>
        <v>102166359193</v>
      </c>
      <c r="G121" s="25">
        <f t="shared" si="49"/>
        <v>0</v>
      </c>
      <c r="H121" s="25">
        <f t="shared" si="49"/>
        <v>102166359193</v>
      </c>
      <c r="I121" s="155">
        <f t="shared" si="23"/>
        <v>2.4319530604503471E-2</v>
      </c>
      <c r="J121" s="25">
        <f t="shared" si="50"/>
        <v>102166359193</v>
      </c>
      <c r="K121" s="25">
        <f t="shared" si="50"/>
        <v>102166359193</v>
      </c>
      <c r="L121" s="25">
        <f t="shared" si="50"/>
        <v>0</v>
      </c>
      <c r="M121" s="155">
        <f t="shared" si="24"/>
        <v>1</v>
      </c>
      <c r="N121" s="155">
        <f t="shared" si="25"/>
        <v>1</v>
      </c>
      <c r="O121" s="154">
        <f t="shared" si="36"/>
        <v>1</v>
      </c>
    </row>
    <row r="122" spans="1:15" ht="42" customHeight="1" x14ac:dyDescent="0.25">
      <c r="A122" s="29" t="s">
        <v>353</v>
      </c>
      <c r="B122" s="30" t="s">
        <v>38</v>
      </c>
      <c r="C122" s="30">
        <v>10</v>
      </c>
      <c r="D122" s="30" t="s">
        <v>39</v>
      </c>
      <c r="E122" s="31" t="s">
        <v>261</v>
      </c>
      <c r="F122" s="25">
        <f t="shared" si="49"/>
        <v>102166359193</v>
      </c>
      <c r="G122" s="25">
        <f t="shared" si="49"/>
        <v>0</v>
      </c>
      <c r="H122" s="25">
        <f t="shared" si="49"/>
        <v>102166359193</v>
      </c>
      <c r="I122" s="155">
        <f t="shared" si="23"/>
        <v>2.4319530604503471E-2</v>
      </c>
      <c r="J122" s="25">
        <f t="shared" si="50"/>
        <v>102166359193</v>
      </c>
      <c r="K122" s="25">
        <f t="shared" si="50"/>
        <v>102166359193</v>
      </c>
      <c r="L122" s="25">
        <f t="shared" si="50"/>
        <v>0</v>
      </c>
      <c r="M122" s="155">
        <f t="shared" si="24"/>
        <v>1</v>
      </c>
      <c r="N122" s="155">
        <f t="shared" si="25"/>
        <v>1</v>
      </c>
      <c r="O122" s="154">
        <f t="shared" si="36"/>
        <v>1</v>
      </c>
    </row>
    <row r="123" spans="1:15" ht="42" customHeight="1" x14ac:dyDescent="0.25">
      <c r="A123" s="36" t="s">
        <v>354</v>
      </c>
      <c r="B123" s="37" t="s">
        <v>38</v>
      </c>
      <c r="C123" s="37">
        <v>10</v>
      </c>
      <c r="D123" s="37" t="s">
        <v>39</v>
      </c>
      <c r="E123" s="38" t="s">
        <v>251</v>
      </c>
      <c r="F123" s="39">
        <v>102166359193</v>
      </c>
      <c r="G123" s="39">
        <v>0</v>
      </c>
      <c r="H123" s="159">
        <f>+F123-G123</f>
        <v>102166359193</v>
      </c>
      <c r="I123" s="158">
        <f t="shared" si="23"/>
        <v>2.4319530604503471E-2</v>
      </c>
      <c r="J123" s="39">
        <v>102166359193</v>
      </c>
      <c r="K123" s="39">
        <v>102166359193</v>
      </c>
      <c r="L123" s="159">
        <f>+J123-K123</f>
        <v>0</v>
      </c>
      <c r="M123" s="158">
        <f t="shared" si="24"/>
        <v>1</v>
      </c>
      <c r="N123" s="158">
        <f t="shared" si="25"/>
        <v>1</v>
      </c>
      <c r="O123" s="157">
        <f t="shared" si="36"/>
        <v>1</v>
      </c>
    </row>
    <row r="124" spans="1:15" ht="99.75" customHeight="1" x14ac:dyDescent="0.25">
      <c r="A124" s="29" t="s">
        <v>355</v>
      </c>
      <c r="B124" s="30" t="s">
        <v>38</v>
      </c>
      <c r="C124" s="30">
        <v>10</v>
      </c>
      <c r="D124" s="30" t="s">
        <v>39</v>
      </c>
      <c r="E124" s="31" t="s">
        <v>356</v>
      </c>
      <c r="F124" s="25">
        <f t="shared" ref="F124:H126" si="51">+F125</f>
        <v>309631153982</v>
      </c>
      <c r="G124" s="25">
        <f t="shared" si="51"/>
        <v>0</v>
      </c>
      <c r="H124" s="25">
        <f t="shared" si="51"/>
        <v>309631153982</v>
      </c>
      <c r="I124" s="155">
        <f t="shared" si="23"/>
        <v>7.3704146696155382E-2</v>
      </c>
      <c r="J124" s="25">
        <f t="shared" ref="J124:L126" si="52">+J125</f>
        <v>309631153982</v>
      </c>
      <c r="K124" s="25">
        <f t="shared" si="52"/>
        <v>309631153982</v>
      </c>
      <c r="L124" s="25">
        <f t="shared" si="52"/>
        <v>0</v>
      </c>
      <c r="M124" s="155">
        <f t="shared" si="24"/>
        <v>1</v>
      </c>
      <c r="N124" s="155">
        <f t="shared" si="25"/>
        <v>1</v>
      </c>
      <c r="O124" s="154">
        <f t="shared" si="36"/>
        <v>1</v>
      </c>
    </row>
    <row r="125" spans="1:15" ht="78" customHeight="1" x14ac:dyDescent="0.25">
      <c r="A125" s="29" t="s">
        <v>357</v>
      </c>
      <c r="B125" s="30" t="s">
        <v>38</v>
      </c>
      <c r="C125" s="30">
        <v>10</v>
      </c>
      <c r="D125" s="30" t="s">
        <v>39</v>
      </c>
      <c r="E125" s="31" t="s">
        <v>247</v>
      </c>
      <c r="F125" s="25">
        <f t="shared" si="51"/>
        <v>309631153982</v>
      </c>
      <c r="G125" s="25">
        <f t="shared" si="51"/>
        <v>0</v>
      </c>
      <c r="H125" s="25">
        <f t="shared" si="51"/>
        <v>309631153982</v>
      </c>
      <c r="I125" s="155">
        <f t="shared" si="23"/>
        <v>7.3704146696155382E-2</v>
      </c>
      <c r="J125" s="25">
        <f t="shared" si="52"/>
        <v>309631153982</v>
      </c>
      <c r="K125" s="25">
        <f t="shared" si="52"/>
        <v>309631153982</v>
      </c>
      <c r="L125" s="25">
        <f t="shared" si="52"/>
        <v>0</v>
      </c>
      <c r="M125" s="155">
        <f t="shared" si="24"/>
        <v>1</v>
      </c>
      <c r="N125" s="155">
        <f t="shared" si="25"/>
        <v>1</v>
      </c>
      <c r="O125" s="154">
        <f t="shared" si="36"/>
        <v>1</v>
      </c>
    </row>
    <row r="126" spans="1:15" ht="42" customHeight="1" x14ac:dyDescent="0.25">
      <c r="A126" s="29" t="s">
        <v>358</v>
      </c>
      <c r="B126" s="30" t="s">
        <v>38</v>
      </c>
      <c r="C126" s="30">
        <v>10</v>
      </c>
      <c r="D126" s="30" t="s">
        <v>39</v>
      </c>
      <c r="E126" s="31" t="s">
        <v>261</v>
      </c>
      <c r="F126" s="25">
        <f t="shared" si="51"/>
        <v>309631153982</v>
      </c>
      <c r="G126" s="25">
        <f t="shared" si="51"/>
        <v>0</v>
      </c>
      <c r="H126" s="25">
        <f t="shared" si="51"/>
        <v>309631153982</v>
      </c>
      <c r="I126" s="155">
        <f t="shared" si="23"/>
        <v>7.3704146696155382E-2</v>
      </c>
      <c r="J126" s="25">
        <f t="shared" si="52"/>
        <v>309631153982</v>
      </c>
      <c r="K126" s="25">
        <f t="shared" si="52"/>
        <v>309631153982</v>
      </c>
      <c r="L126" s="25">
        <f t="shared" si="52"/>
        <v>0</v>
      </c>
      <c r="M126" s="155">
        <f t="shared" si="24"/>
        <v>1</v>
      </c>
      <c r="N126" s="155">
        <f t="shared" si="25"/>
        <v>1</v>
      </c>
      <c r="O126" s="154">
        <f t="shared" si="36"/>
        <v>1</v>
      </c>
    </row>
    <row r="127" spans="1:15" ht="42" customHeight="1" x14ac:dyDescent="0.25">
      <c r="A127" s="36" t="s">
        <v>359</v>
      </c>
      <c r="B127" s="37" t="s">
        <v>38</v>
      </c>
      <c r="C127" s="37">
        <v>10</v>
      </c>
      <c r="D127" s="37" t="s">
        <v>39</v>
      </c>
      <c r="E127" s="38" t="s">
        <v>251</v>
      </c>
      <c r="F127" s="39">
        <v>309631153982</v>
      </c>
      <c r="G127" s="39">
        <v>0</v>
      </c>
      <c r="H127" s="159">
        <f>+F127-G127</f>
        <v>309631153982</v>
      </c>
      <c r="I127" s="158">
        <f t="shared" si="23"/>
        <v>7.3704146696155382E-2</v>
      </c>
      <c r="J127" s="39">
        <v>309631153982</v>
      </c>
      <c r="K127" s="39">
        <v>309631153982</v>
      </c>
      <c r="L127" s="159">
        <f>+J127-K127</f>
        <v>0</v>
      </c>
      <c r="M127" s="158">
        <f t="shared" si="24"/>
        <v>1</v>
      </c>
      <c r="N127" s="158">
        <f t="shared" si="25"/>
        <v>1</v>
      </c>
      <c r="O127" s="157">
        <f t="shared" si="36"/>
        <v>1</v>
      </c>
    </row>
    <row r="128" spans="1:15" ht="75.75" customHeight="1" x14ac:dyDescent="0.25">
      <c r="A128" s="29" t="s">
        <v>360</v>
      </c>
      <c r="B128" s="30" t="s">
        <v>38</v>
      </c>
      <c r="C128" s="30">
        <v>10</v>
      </c>
      <c r="D128" s="30" t="s">
        <v>39</v>
      </c>
      <c r="E128" s="31" t="s">
        <v>361</v>
      </c>
      <c r="F128" s="25">
        <f t="shared" ref="F128:H130" si="53">+F129</f>
        <v>47362165531</v>
      </c>
      <c r="G128" s="25">
        <f t="shared" si="53"/>
        <v>0</v>
      </c>
      <c r="H128" s="25">
        <f t="shared" si="53"/>
        <v>47362165531</v>
      </c>
      <c r="I128" s="155">
        <f t="shared" si="23"/>
        <v>1.1274020560435435E-2</v>
      </c>
      <c r="J128" s="25">
        <f t="shared" ref="J128:L130" si="54">+J129</f>
        <v>47362165531</v>
      </c>
      <c r="K128" s="25">
        <f t="shared" si="54"/>
        <v>47362165531</v>
      </c>
      <c r="L128" s="25">
        <f t="shared" si="54"/>
        <v>0</v>
      </c>
      <c r="M128" s="155">
        <f t="shared" si="24"/>
        <v>1</v>
      </c>
      <c r="N128" s="155">
        <f t="shared" si="25"/>
        <v>1</v>
      </c>
      <c r="O128" s="154">
        <f t="shared" si="36"/>
        <v>1</v>
      </c>
    </row>
    <row r="129" spans="1:15" ht="75" customHeight="1" x14ac:dyDescent="0.25">
      <c r="A129" s="29" t="s">
        <v>362</v>
      </c>
      <c r="B129" s="30" t="s">
        <v>38</v>
      </c>
      <c r="C129" s="30">
        <v>10</v>
      </c>
      <c r="D129" s="30" t="s">
        <v>39</v>
      </c>
      <c r="E129" s="31" t="s">
        <v>247</v>
      </c>
      <c r="F129" s="25">
        <f t="shared" si="53"/>
        <v>47362165531</v>
      </c>
      <c r="G129" s="25">
        <f t="shared" si="53"/>
        <v>0</v>
      </c>
      <c r="H129" s="25">
        <f t="shared" si="53"/>
        <v>47362165531</v>
      </c>
      <c r="I129" s="155">
        <f t="shared" si="23"/>
        <v>1.1274020560435435E-2</v>
      </c>
      <c r="J129" s="25">
        <f t="shared" si="54"/>
        <v>47362165531</v>
      </c>
      <c r="K129" s="25">
        <f t="shared" si="54"/>
        <v>47362165531</v>
      </c>
      <c r="L129" s="25">
        <f t="shared" si="54"/>
        <v>0</v>
      </c>
      <c r="M129" s="155">
        <f t="shared" si="24"/>
        <v>1</v>
      </c>
      <c r="N129" s="155">
        <f t="shared" si="25"/>
        <v>1</v>
      </c>
      <c r="O129" s="154">
        <f t="shared" si="36"/>
        <v>1</v>
      </c>
    </row>
    <row r="130" spans="1:15" ht="42" customHeight="1" x14ac:dyDescent="0.25">
      <c r="A130" s="29" t="s">
        <v>363</v>
      </c>
      <c r="B130" s="30" t="s">
        <v>38</v>
      </c>
      <c r="C130" s="30">
        <v>10</v>
      </c>
      <c r="D130" s="30" t="s">
        <v>39</v>
      </c>
      <c r="E130" s="31" t="s">
        <v>261</v>
      </c>
      <c r="F130" s="25">
        <f t="shared" si="53"/>
        <v>47362165531</v>
      </c>
      <c r="G130" s="25">
        <f t="shared" si="53"/>
        <v>0</v>
      </c>
      <c r="H130" s="25">
        <f t="shared" si="53"/>
        <v>47362165531</v>
      </c>
      <c r="I130" s="155">
        <f t="shared" si="23"/>
        <v>1.1274020560435435E-2</v>
      </c>
      <c r="J130" s="25">
        <f t="shared" si="54"/>
        <v>47362165531</v>
      </c>
      <c r="K130" s="25">
        <f t="shared" si="54"/>
        <v>47362165531</v>
      </c>
      <c r="L130" s="25">
        <f t="shared" si="54"/>
        <v>0</v>
      </c>
      <c r="M130" s="155">
        <f t="shared" si="24"/>
        <v>1</v>
      </c>
      <c r="N130" s="155">
        <f t="shared" si="25"/>
        <v>1</v>
      </c>
      <c r="O130" s="154">
        <f t="shared" si="36"/>
        <v>1</v>
      </c>
    </row>
    <row r="131" spans="1:15" ht="42" customHeight="1" x14ac:dyDescent="0.25">
      <c r="A131" s="36" t="s">
        <v>364</v>
      </c>
      <c r="B131" s="37" t="s">
        <v>38</v>
      </c>
      <c r="C131" s="37">
        <v>10</v>
      </c>
      <c r="D131" s="37" t="s">
        <v>39</v>
      </c>
      <c r="E131" s="38" t="s">
        <v>251</v>
      </c>
      <c r="F131" s="39">
        <v>47362165531</v>
      </c>
      <c r="G131" s="39">
        <v>0</v>
      </c>
      <c r="H131" s="159">
        <f>+F131-G131</f>
        <v>47362165531</v>
      </c>
      <c r="I131" s="158">
        <f t="shared" si="23"/>
        <v>1.1274020560435435E-2</v>
      </c>
      <c r="J131" s="39">
        <v>47362165531</v>
      </c>
      <c r="K131" s="39">
        <v>47362165531</v>
      </c>
      <c r="L131" s="159">
        <f>+J131-K131</f>
        <v>0</v>
      </c>
      <c r="M131" s="158">
        <f t="shared" si="24"/>
        <v>1</v>
      </c>
      <c r="N131" s="158">
        <f t="shared" si="25"/>
        <v>1</v>
      </c>
      <c r="O131" s="157">
        <f t="shared" si="36"/>
        <v>1</v>
      </c>
    </row>
    <row r="132" spans="1:15" ht="74.25" customHeight="1" x14ac:dyDescent="0.25">
      <c r="A132" s="51" t="s">
        <v>365</v>
      </c>
      <c r="B132" s="102" t="s">
        <v>38</v>
      </c>
      <c r="C132" s="30">
        <v>10</v>
      </c>
      <c r="D132" s="30" t="s">
        <v>39</v>
      </c>
      <c r="E132" s="53" t="s">
        <v>366</v>
      </c>
      <c r="F132" s="48">
        <f t="shared" ref="F132:H134" si="55">+F133</f>
        <v>140054310.00000003</v>
      </c>
      <c r="G132" s="48">
        <f t="shared" si="55"/>
        <v>0</v>
      </c>
      <c r="H132" s="48">
        <f t="shared" si="55"/>
        <v>140054310.00000003</v>
      </c>
      <c r="I132" s="156">
        <f t="shared" si="23"/>
        <v>3.3338322959158411E-5</v>
      </c>
      <c r="J132" s="48">
        <f t="shared" ref="J132:L134" si="56">+J133</f>
        <v>140054310</v>
      </c>
      <c r="K132" s="48">
        <f t="shared" si="56"/>
        <v>139207590</v>
      </c>
      <c r="L132" s="48">
        <f t="shared" si="56"/>
        <v>846720</v>
      </c>
      <c r="M132" s="155">
        <f t="shared" si="24"/>
        <v>0.99999999999999978</v>
      </c>
      <c r="N132" s="155">
        <f t="shared" si="25"/>
        <v>0.99395434528219784</v>
      </c>
      <c r="O132" s="154">
        <f t="shared" si="36"/>
        <v>0.99395434528219806</v>
      </c>
    </row>
    <row r="133" spans="1:15" ht="81.75" customHeight="1" x14ac:dyDescent="0.25">
      <c r="A133" s="51" t="s">
        <v>367</v>
      </c>
      <c r="B133" s="102" t="s">
        <v>38</v>
      </c>
      <c r="C133" s="30">
        <v>10</v>
      </c>
      <c r="D133" s="30" t="s">
        <v>39</v>
      </c>
      <c r="E133" s="31" t="s">
        <v>247</v>
      </c>
      <c r="F133" s="48">
        <f t="shared" si="55"/>
        <v>140054310.00000003</v>
      </c>
      <c r="G133" s="48">
        <f t="shared" si="55"/>
        <v>0</v>
      </c>
      <c r="H133" s="48">
        <f t="shared" si="55"/>
        <v>140054310.00000003</v>
      </c>
      <c r="I133" s="156">
        <f t="shared" si="23"/>
        <v>3.3338322959158411E-5</v>
      </c>
      <c r="J133" s="48">
        <f t="shared" si="56"/>
        <v>140054310</v>
      </c>
      <c r="K133" s="48">
        <f t="shared" si="56"/>
        <v>139207590</v>
      </c>
      <c r="L133" s="48">
        <f t="shared" si="56"/>
        <v>846720</v>
      </c>
      <c r="M133" s="155">
        <f t="shared" si="24"/>
        <v>0.99999999999999978</v>
      </c>
      <c r="N133" s="155">
        <f t="shared" si="25"/>
        <v>0.99395434528219784</v>
      </c>
      <c r="O133" s="154">
        <f t="shared" si="36"/>
        <v>0.99395434528219806</v>
      </c>
    </row>
    <row r="134" spans="1:15" ht="41.25" customHeight="1" x14ac:dyDescent="0.25">
      <c r="A134" s="51" t="s">
        <v>368</v>
      </c>
      <c r="B134" s="102" t="s">
        <v>38</v>
      </c>
      <c r="C134" s="30">
        <v>10</v>
      </c>
      <c r="D134" s="30" t="s">
        <v>39</v>
      </c>
      <c r="E134" s="53" t="s">
        <v>261</v>
      </c>
      <c r="F134" s="48">
        <f t="shared" si="55"/>
        <v>140054310.00000003</v>
      </c>
      <c r="G134" s="48">
        <f t="shared" si="55"/>
        <v>0</v>
      </c>
      <c r="H134" s="48">
        <f t="shared" si="55"/>
        <v>140054310.00000003</v>
      </c>
      <c r="I134" s="156">
        <f t="shared" si="23"/>
        <v>3.3338322959158411E-5</v>
      </c>
      <c r="J134" s="48">
        <f t="shared" si="56"/>
        <v>140054310</v>
      </c>
      <c r="K134" s="48">
        <f t="shared" si="56"/>
        <v>139207590</v>
      </c>
      <c r="L134" s="48">
        <f t="shared" si="56"/>
        <v>846720</v>
      </c>
      <c r="M134" s="155">
        <f t="shared" si="24"/>
        <v>0.99999999999999978</v>
      </c>
      <c r="N134" s="155">
        <f t="shared" si="25"/>
        <v>0.99395434528219784</v>
      </c>
      <c r="O134" s="154">
        <f t="shared" si="36"/>
        <v>0.99395434528219806</v>
      </c>
    </row>
    <row r="135" spans="1:15" ht="42" customHeight="1" x14ac:dyDescent="0.25">
      <c r="A135" s="104" t="s">
        <v>369</v>
      </c>
      <c r="B135" s="105" t="s">
        <v>38</v>
      </c>
      <c r="C135" s="37">
        <v>10</v>
      </c>
      <c r="D135" s="37" t="s">
        <v>39</v>
      </c>
      <c r="E135" s="38" t="s">
        <v>251</v>
      </c>
      <c r="F135" s="39">
        <v>140054310.00000003</v>
      </c>
      <c r="G135" s="39">
        <v>0</v>
      </c>
      <c r="H135" s="159">
        <f>+F135-G135</f>
        <v>140054310.00000003</v>
      </c>
      <c r="I135" s="160">
        <f t="shared" si="23"/>
        <v>3.3338322959158411E-5</v>
      </c>
      <c r="J135" s="39">
        <v>140054310</v>
      </c>
      <c r="K135" s="39">
        <v>139207590</v>
      </c>
      <c r="L135" s="159">
        <f>+J135-K135</f>
        <v>846720</v>
      </c>
      <c r="M135" s="158">
        <f t="shared" si="24"/>
        <v>0.99999999999999978</v>
      </c>
      <c r="N135" s="158">
        <f t="shared" si="25"/>
        <v>0.99395434528219784</v>
      </c>
      <c r="O135" s="157">
        <f t="shared" si="36"/>
        <v>0.99395434528219806</v>
      </c>
    </row>
    <row r="136" spans="1:15" ht="107.25" customHeight="1" x14ac:dyDescent="0.25">
      <c r="A136" s="51" t="s">
        <v>370</v>
      </c>
      <c r="B136" s="102" t="s">
        <v>38</v>
      </c>
      <c r="C136" s="30">
        <v>10</v>
      </c>
      <c r="D136" s="30" t="s">
        <v>39</v>
      </c>
      <c r="E136" s="53" t="s">
        <v>371</v>
      </c>
      <c r="F136" s="48">
        <f t="shared" ref="F136:H138" si="57">+F137</f>
        <v>306120530733</v>
      </c>
      <c r="G136" s="48">
        <f t="shared" si="57"/>
        <v>0</v>
      </c>
      <c r="H136" s="48">
        <f t="shared" si="57"/>
        <v>306120530733</v>
      </c>
      <c r="I136" s="155">
        <f t="shared" si="23"/>
        <v>7.28684830763561E-2</v>
      </c>
      <c r="J136" s="48">
        <f t="shared" ref="J136:L138" si="58">+J137</f>
        <v>306120530733</v>
      </c>
      <c r="K136" s="48">
        <f t="shared" si="58"/>
        <v>306120530733</v>
      </c>
      <c r="L136" s="48">
        <f t="shared" si="58"/>
        <v>0</v>
      </c>
      <c r="M136" s="155">
        <f t="shared" si="24"/>
        <v>1</v>
      </c>
      <c r="N136" s="155">
        <f t="shared" si="25"/>
        <v>1</v>
      </c>
      <c r="O136" s="154">
        <f t="shared" si="36"/>
        <v>1</v>
      </c>
    </row>
    <row r="137" spans="1:15" ht="84.75" customHeight="1" x14ac:dyDescent="0.25">
      <c r="A137" s="51" t="s">
        <v>372</v>
      </c>
      <c r="B137" s="102" t="s">
        <v>38</v>
      </c>
      <c r="C137" s="30">
        <v>10</v>
      </c>
      <c r="D137" s="30" t="s">
        <v>39</v>
      </c>
      <c r="E137" s="31" t="s">
        <v>247</v>
      </c>
      <c r="F137" s="48">
        <f t="shared" si="57"/>
        <v>306120530733</v>
      </c>
      <c r="G137" s="48">
        <f t="shared" si="57"/>
        <v>0</v>
      </c>
      <c r="H137" s="48">
        <f t="shared" si="57"/>
        <v>306120530733</v>
      </c>
      <c r="I137" s="155">
        <f t="shared" ref="I137:I200" si="59">+H137/$H$222</f>
        <v>7.28684830763561E-2</v>
      </c>
      <c r="J137" s="48">
        <f t="shared" si="58"/>
        <v>306120530733</v>
      </c>
      <c r="K137" s="48">
        <f t="shared" si="58"/>
        <v>306120530733</v>
      </c>
      <c r="L137" s="48">
        <f t="shared" si="58"/>
        <v>0</v>
      </c>
      <c r="M137" s="155">
        <f t="shared" ref="M137:M200" si="60">+J137/H137</f>
        <v>1</v>
      </c>
      <c r="N137" s="155">
        <f t="shared" ref="N137:N200" si="61">+K137/H137</f>
        <v>1</v>
      </c>
      <c r="O137" s="154">
        <f t="shared" si="36"/>
        <v>1</v>
      </c>
    </row>
    <row r="138" spans="1:15" ht="42" customHeight="1" x14ac:dyDescent="0.25">
      <c r="A138" s="51" t="s">
        <v>373</v>
      </c>
      <c r="B138" s="102" t="s">
        <v>38</v>
      </c>
      <c r="C138" s="30">
        <v>10</v>
      </c>
      <c r="D138" s="30" t="s">
        <v>39</v>
      </c>
      <c r="E138" s="53" t="s">
        <v>261</v>
      </c>
      <c r="F138" s="48">
        <f t="shared" si="57"/>
        <v>306120530733</v>
      </c>
      <c r="G138" s="48">
        <f t="shared" si="57"/>
        <v>0</v>
      </c>
      <c r="H138" s="48">
        <f t="shared" si="57"/>
        <v>306120530733</v>
      </c>
      <c r="I138" s="155">
        <f t="shared" si="59"/>
        <v>7.28684830763561E-2</v>
      </c>
      <c r="J138" s="48">
        <f t="shared" si="58"/>
        <v>306120530733</v>
      </c>
      <c r="K138" s="48">
        <f t="shared" si="58"/>
        <v>306120530733</v>
      </c>
      <c r="L138" s="48">
        <f t="shared" si="58"/>
        <v>0</v>
      </c>
      <c r="M138" s="155">
        <f t="shared" si="60"/>
        <v>1</v>
      </c>
      <c r="N138" s="155">
        <f t="shared" si="61"/>
        <v>1</v>
      </c>
      <c r="O138" s="154">
        <f t="shared" si="36"/>
        <v>1</v>
      </c>
    </row>
    <row r="139" spans="1:15" ht="42" customHeight="1" x14ac:dyDescent="0.25">
      <c r="A139" s="104" t="s">
        <v>374</v>
      </c>
      <c r="B139" s="105" t="s">
        <v>38</v>
      </c>
      <c r="C139" s="37">
        <v>10</v>
      </c>
      <c r="D139" s="37" t="s">
        <v>39</v>
      </c>
      <c r="E139" s="38" t="s">
        <v>251</v>
      </c>
      <c r="F139" s="39">
        <v>306120530733</v>
      </c>
      <c r="G139" s="39">
        <v>0</v>
      </c>
      <c r="H139" s="159">
        <f>+F139-G139</f>
        <v>306120530733</v>
      </c>
      <c r="I139" s="158">
        <f t="shared" si="59"/>
        <v>7.28684830763561E-2</v>
      </c>
      <c r="J139" s="39">
        <v>306120530733</v>
      </c>
      <c r="K139" s="39">
        <v>306120530733</v>
      </c>
      <c r="L139" s="159">
        <f>+J139-K139</f>
        <v>0</v>
      </c>
      <c r="M139" s="158">
        <f t="shared" si="60"/>
        <v>1</v>
      </c>
      <c r="N139" s="158">
        <f t="shared" si="61"/>
        <v>1</v>
      </c>
      <c r="O139" s="157">
        <f t="shared" si="36"/>
        <v>1</v>
      </c>
    </row>
    <row r="140" spans="1:15" ht="88.5" customHeight="1" x14ac:dyDescent="0.25">
      <c r="A140" s="51" t="s">
        <v>375</v>
      </c>
      <c r="B140" s="102" t="s">
        <v>38</v>
      </c>
      <c r="C140" s="30">
        <v>10</v>
      </c>
      <c r="D140" s="30" t="s">
        <v>39</v>
      </c>
      <c r="E140" s="53" t="s">
        <v>376</v>
      </c>
      <c r="F140" s="48">
        <f t="shared" ref="F140:H142" si="62">+F141</f>
        <v>141148542365</v>
      </c>
      <c r="G140" s="48">
        <f t="shared" si="62"/>
        <v>0</v>
      </c>
      <c r="H140" s="48">
        <f t="shared" si="62"/>
        <v>141148542365</v>
      </c>
      <c r="I140" s="155">
        <f t="shared" si="59"/>
        <v>3.3598792429728311E-2</v>
      </c>
      <c r="J140" s="48">
        <f t="shared" ref="J140:L142" si="63">+J141</f>
        <v>141148542365</v>
      </c>
      <c r="K140" s="48">
        <f t="shared" si="63"/>
        <v>141148542365</v>
      </c>
      <c r="L140" s="48">
        <f t="shared" si="63"/>
        <v>0</v>
      </c>
      <c r="M140" s="155">
        <f t="shared" si="60"/>
        <v>1</v>
      </c>
      <c r="N140" s="155">
        <f t="shared" si="61"/>
        <v>1</v>
      </c>
      <c r="O140" s="154">
        <f t="shared" si="36"/>
        <v>1</v>
      </c>
    </row>
    <row r="141" spans="1:15" ht="88.5" customHeight="1" x14ac:dyDescent="0.25">
      <c r="A141" s="51" t="s">
        <v>377</v>
      </c>
      <c r="B141" s="102" t="s">
        <v>38</v>
      </c>
      <c r="C141" s="30">
        <v>10</v>
      </c>
      <c r="D141" s="30" t="s">
        <v>39</v>
      </c>
      <c r="E141" s="31" t="s">
        <v>247</v>
      </c>
      <c r="F141" s="48">
        <f t="shared" si="62"/>
        <v>141148542365</v>
      </c>
      <c r="G141" s="48">
        <f t="shared" si="62"/>
        <v>0</v>
      </c>
      <c r="H141" s="48">
        <f t="shared" si="62"/>
        <v>141148542365</v>
      </c>
      <c r="I141" s="155">
        <f t="shared" si="59"/>
        <v>3.3598792429728311E-2</v>
      </c>
      <c r="J141" s="48">
        <f t="shared" si="63"/>
        <v>141148542365</v>
      </c>
      <c r="K141" s="48">
        <f t="shared" si="63"/>
        <v>141148542365</v>
      </c>
      <c r="L141" s="48">
        <f t="shared" si="63"/>
        <v>0</v>
      </c>
      <c r="M141" s="155">
        <f t="shared" si="60"/>
        <v>1</v>
      </c>
      <c r="N141" s="155">
        <f t="shared" si="61"/>
        <v>1</v>
      </c>
      <c r="O141" s="154">
        <f t="shared" si="36"/>
        <v>1</v>
      </c>
    </row>
    <row r="142" spans="1:15" ht="42" customHeight="1" x14ac:dyDescent="0.25">
      <c r="A142" s="51" t="s">
        <v>378</v>
      </c>
      <c r="B142" s="102" t="s">
        <v>38</v>
      </c>
      <c r="C142" s="30">
        <v>10</v>
      </c>
      <c r="D142" s="30" t="s">
        <v>39</v>
      </c>
      <c r="E142" s="53" t="s">
        <v>261</v>
      </c>
      <c r="F142" s="48">
        <f t="shared" si="62"/>
        <v>141148542365</v>
      </c>
      <c r="G142" s="48">
        <f t="shared" si="62"/>
        <v>0</v>
      </c>
      <c r="H142" s="48">
        <f t="shared" si="62"/>
        <v>141148542365</v>
      </c>
      <c r="I142" s="155">
        <f t="shared" si="59"/>
        <v>3.3598792429728311E-2</v>
      </c>
      <c r="J142" s="48">
        <f t="shared" si="63"/>
        <v>141148542365</v>
      </c>
      <c r="K142" s="48">
        <f t="shared" si="63"/>
        <v>141148542365</v>
      </c>
      <c r="L142" s="48">
        <f t="shared" si="63"/>
        <v>0</v>
      </c>
      <c r="M142" s="155">
        <f t="shared" si="60"/>
        <v>1</v>
      </c>
      <c r="N142" s="155">
        <f t="shared" si="61"/>
        <v>1</v>
      </c>
      <c r="O142" s="154">
        <f t="shared" si="36"/>
        <v>1</v>
      </c>
    </row>
    <row r="143" spans="1:15" ht="42" customHeight="1" x14ac:dyDescent="0.25">
      <c r="A143" s="104" t="s">
        <v>379</v>
      </c>
      <c r="B143" s="105" t="s">
        <v>38</v>
      </c>
      <c r="C143" s="37">
        <v>10</v>
      </c>
      <c r="D143" s="37" t="s">
        <v>39</v>
      </c>
      <c r="E143" s="38" t="s">
        <v>251</v>
      </c>
      <c r="F143" s="39">
        <v>141148542365</v>
      </c>
      <c r="G143" s="39">
        <v>0</v>
      </c>
      <c r="H143" s="159">
        <f>+F143-G143</f>
        <v>141148542365</v>
      </c>
      <c r="I143" s="158">
        <f t="shared" si="59"/>
        <v>3.3598792429728311E-2</v>
      </c>
      <c r="J143" s="39">
        <v>141148542365</v>
      </c>
      <c r="K143" s="39">
        <v>141148542365</v>
      </c>
      <c r="L143" s="159">
        <f>+J143-K143</f>
        <v>0</v>
      </c>
      <c r="M143" s="158">
        <f t="shared" si="60"/>
        <v>1</v>
      </c>
      <c r="N143" s="158">
        <f t="shared" si="61"/>
        <v>1</v>
      </c>
      <c r="O143" s="157">
        <f t="shared" si="36"/>
        <v>1</v>
      </c>
    </row>
    <row r="144" spans="1:15" ht="99.75" customHeight="1" x14ac:dyDescent="0.25">
      <c r="A144" s="51" t="s">
        <v>385</v>
      </c>
      <c r="B144" s="102" t="s">
        <v>38</v>
      </c>
      <c r="C144" s="30">
        <v>10</v>
      </c>
      <c r="D144" s="30" t="s">
        <v>39</v>
      </c>
      <c r="E144" s="53" t="s">
        <v>386</v>
      </c>
      <c r="F144" s="48">
        <f>+F145</f>
        <v>609908957.10000002</v>
      </c>
      <c r="G144" s="48">
        <f>+G145</f>
        <v>0</v>
      </c>
      <c r="H144" s="48">
        <f>+H145</f>
        <v>609908957.10000002</v>
      </c>
      <c r="I144" s="156">
        <f t="shared" si="59"/>
        <v>1.4518183544285992E-4</v>
      </c>
      <c r="J144" s="48">
        <f>+J145</f>
        <v>589585624.10000002</v>
      </c>
      <c r="K144" s="48">
        <f>+K145</f>
        <v>529399378.10000002</v>
      </c>
      <c r="L144" s="48">
        <f>+L145</f>
        <v>60186246</v>
      </c>
      <c r="M144" s="155">
        <f t="shared" si="60"/>
        <v>0.96667808733842253</v>
      </c>
      <c r="N144" s="155">
        <f t="shared" si="61"/>
        <v>0.86799738212928113</v>
      </c>
      <c r="O144" s="154">
        <f t="shared" si="36"/>
        <v>0.89791771790251151</v>
      </c>
    </row>
    <row r="145" spans="1:15" ht="72.75" customHeight="1" x14ac:dyDescent="0.25">
      <c r="A145" s="51" t="s">
        <v>510</v>
      </c>
      <c r="B145" s="102" t="s">
        <v>38</v>
      </c>
      <c r="C145" s="30">
        <v>10</v>
      </c>
      <c r="D145" s="30" t="s">
        <v>39</v>
      </c>
      <c r="E145" s="31" t="s">
        <v>509</v>
      </c>
      <c r="F145" s="48">
        <f>+F146+F148</f>
        <v>609908957.10000002</v>
      </c>
      <c r="G145" s="48">
        <f>+G146+G148</f>
        <v>0</v>
      </c>
      <c r="H145" s="48">
        <f>+H146+H148</f>
        <v>609908957.10000002</v>
      </c>
      <c r="I145" s="156">
        <f t="shared" si="59"/>
        <v>1.4518183544285992E-4</v>
      </c>
      <c r="J145" s="48">
        <f>+J146+J148</f>
        <v>589585624.10000002</v>
      </c>
      <c r="K145" s="48">
        <f>+K146+K148</f>
        <v>529399378.10000002</v>
      </c>
      <c r="L145" s="48">
        <f>+L146+L148</f>
        <v>60186246</v>
      </c>
      <c r="M145" s="155">
        <f t="shared" si="60"/>
        <v>0.96667808733842253</v>
      </c>
      <c r="N145" s="155">
        <f t="shared" si="61"/>
        <v>0.86799738212928113</v>
      </c>
      <c r="O145" s="154">
        <f t="shared" si="36"/>
        <v>0.89791771790251151</v>
      </c>
    </row>
    <row r="146" spans="1:15" ht="42" customHeight="1" x14ac:dyDescent="0.25">
      <c r="A146" s="51" t="s">
        <v>508</v>
      </c>
      <c r="B146" s="102" t="s">
        <v>38</v>
      </c>
      <c r="C146" s="30">
        <v>10</v>
      </c>
      <c r="D146" s="30" t="s">
        <v>39</v>
      </c>
      <c r="E146" s="53" t="s">
        <v>390</v>
      </c>
      <c r="F146" s="48">
        <f>+F147</f>
        <v>485280407.10000002</v>
      </c>
      <c r="G146" s="48">
        <f>+G147</f>
        <v>0</v>
      </c>
      <c r="H146" s="48">
        <f>+H147</f>
        <v>485280407.10000002</v>
      </c>
      <c r="I146" s="156">
        <f t="shared" si="59"/>
        <v>1.1551543781588491E-4</v>
      </c>
      <c r="J146" s="48">
        <f>+J147</f>
        <v>485280407.10000002</v>
      </c>
      <c r="K146" s="48">
        <f>+K147</f>
        <v>425094161.10000002</v>
      </c>
      <c r="L146" s="48">
        <f>+L147</f>
        <v>60186246</v>
      </c>
      <c r="M146" s="155">
        <f t="shared" si="60"/>
        <v>1</v>
      </c>
      <c r="N146" s="155">
        <f t="shared" si="61"/>
        <v>0.87597635280668229</v>
      </c>
      <c r="O146" s="154">
        <f t="shared" si="36"/>
        <v>0.87597635280668229</v>
      </c>
    </row>
    <row r="147" spans="1:15" ht="42" customHeight="1" x14ac:dyDescent="0.25">
      <c r="A147" s="104" t="s">
        <v>507</v>
      </c>
      <c r="B147" s="105" t="s">
        <v>38</v>
      </c>
      <c r="C147" s="37">
        <v>10</v>
      </c>
      <c r="D147" s="37" t="s">
        <v>39</v>
      </c>
      <c r="E147" s="38" t="s">
        <v>251</v>
      </c>
      <c r="F147" s="39">
        <v>485280407.10000002</v>
      </c>
      <c r="G147" s="39">
        <v>0</v>
      </c>
      <c r="H147" s="159">
        <f>+F147-G147</f>
        <v>485280407.10000002</v>
      </c>
      <c r="I147" s="160">
        <f t="shared" si="59"/>
        <v>1.1551543781588491E-4</v>
      </c>
      <c r="J147" s="39">
        <v>485280407.10000002</v>
      </c>
      <c r="K147" s="39">
        <v>425094161.10000002</v>
      </c>
      <c r="L147" s="159">
        <f>+J147-K147</f>
        <v>60186246</v>
      </c>
      <c r="M147" s="158">
        <f t="shared" si="60"/>
        <v>1</v>
      </c>
      <c r="N147" s="158">
        <f t="shared" si="61"/>
        <v>0.87597635280668229</v>
      </c>
      <c r="O147" s="157">
        <f t="shared" si="36"/>
        <v>0.87597635280668229</v>
      </c>
    </row>
    <row r="148" spans="1:15" ht="42" customHeight="1" x14ac:dyDescent="0.25">
      <c r="A148" s="51" t="s">
        <v>506</v>
      </c>
      <c r="B148" s="102" t="s">
        <v>38</v>
      </c>
      <c r="C148" s="30">
        <v>10</v>
      </c>
      <c r="D148" s="30" t="s">
        <v>39</v>
      </c>
      <c r="E148" s="53" t="s">
        <v>393</v>
      </c>
      <c r="F148" s="48">
        <f>+F149</f>
        <v>124628550</v>
      </c>
      <c r="G148" s="48">
        <f>+G149</f>
        <v>0</v>
      </c>
      <c r="H148" s="48">
        <f>+H149</f>
        <v>124628550</v>
      </c>
      <c r="I148" s="156">
        <f t="shared" si="59"/>
        <v>2.9666397626975E-5</v>
      </c>
      <c r="J148" s="48">
        <f>+J149</f>
        <v>104305217</v>
      </c>
      <c r="K148" s="48">
        <f>+K149</f>
        <v>104305217</v>
      </c>
      <c r="L148" s="48">
        <f>+L149</f>
        <v>0</v>
      </c>
      <c r="M148" s="155">
        <f t="shared" si="60"/>
        <v>0.83692875348385265</v>
      </c>
      <c r="N148" s="155">
        <f t="shared" si="61"/>
        <v>0.83692875348385265</v>
      </c>
      <c r="O148" s="154">
        <f t="shared" si="36"/>
        <v>1</v>
      </c>
    </row>
    <row r="149" spans="1:15" ht="42" customHeight="1" x14ac:dyDescent="0.25">
      <c r="A149" s="104" t="s">
        <v>505</v>
      </c>
      <c r="B149" s="105" t="s">
        <v>38</v>
      </c>
      <c r="C149" s="37">
        <v>10</v>
      </c>
      <c r="D149" s="37" t="s">
        <v>39</v>
      </c>
      <c r="E149" s="38" t="s">
        <v>251</v>
      </c>
      <c r="F149" s="39">
        <v>124628550</v>
      </c>
      <c r="G149" s="39">
        <v>0</v>
      </c>
      <c r="H149" s="159">
        <f>+F149-G149</f>
        <v>124628550</v>
      </c>
      <c r="I149" s="160">
        <f t="shared" si="59"/>
        <v>2.9666397626975E-5</v>
      </c>
      <c r="J149" s="39">
        <v>104305217</v>
      </c>
      <c r="K149" s="39">
        <v>104305217</v>
      </c>
      <c r="L149" s="159">
        <f>+J149-K149</f>
        <v>0</v>
      </c>
      <c r="M149" s="158">
        <f t="shared" si="60"/>
        <v>0.83692875348385265</v>
      </c>
      <c r="N149" s="158">
        <f t="shared" si="61"/>
        <v>0.83692875348385265</v>
      </c>
      <c r="O149" s="157">
        <f t="shared" si="36"/>
        <v>1</v>
      </c>
    </row>
    <row r="150" spans="1:15" ht="42" customHeight="1" x14ac:dyDescent="0.25">
      <c r="A150" s="29" t="s">
        <v>395</v>
      </c>
      <c r="B150" s="30" t="s">
        <v>38</v>
      </c>
      <c r="C150" s="30">
        <v>10</v>
      </c>
      <c r="D150" s="30" t="s">
        <v>39</v>
      </c>
      <c r="E150" s="53" t="s">
        <v>396</v>
      </c>
      <c r="F150" s="25">
        <f t="shared" ref="F150:H154" si="64">+F151</f>
        <v>112012002.21000004</v>
      </c>
      <c r="G150" s="25">
        <f t="shared" si="64"/>
        <v>0</v>
      </c>
      <c r="H150" s="25">
        <f t="shared" si="64"/>
        <v>112012002.21000004</v>
      </c>
      <c r="I150" s="156">
        <f t="shared" si="59"/>
        <v>2.6663173057501382E-5</v>
      </c>
      <c r="J150" s="25">
        <f t="shared" ref="J150:L154" si="65">+J151</f>
        <v>33504148.210000001</v>
      </c>
      <c r="K150" s="25">
        <f t="shared" si="65"/>
        <v>32887990.699999999</v>
      </c>
      <c r="L150" s="25">
        <f t="shared" si="65"/>
        <v>616157.51000000164</v>
      </c>
      <c r="M150" s="155">
        <f t="shared" si="60"/>
        <v>0.29911212681643207</v>
      </c>
      <c r="N150" s="155">
        <f t="shared" si="61"/>
        <v>0.29361130995892398</v>
      </c>
      <c r="O150" s="154">
        <f t="shared" si="36"/>
        <v>0.98160951574897537</v>
      </c>
    </row>
    <row r="151" spans="1:15" ht="42" customHeight="1" x14ac:dyDescent="0.25">
      <c r="A151" s="29" t="s">
        <v>397</v>
      </c>
      <c r="B151" s="30" t="s">
        <v>38</v>
      </c>
      <c r="C151" s="30">
        <v>10</v>
      </c>
      <c r="D151" s="30" t="s">
        <v>39</v>
      </c>
      <c r="E151" s="31" t="s">
        <v>243</v>
      </c>
      <c r="F151" s="25">
        <f t="shared" si="64"/>
        <v>112012002.21000004</v>
      </c>
      <c r="G151" s="25">
        <f t="shared" si="64"/>
        <v>0</v>
      </c>
      <c r="H151" s="25">
        <f t="shared" si="64"/>
        <v>112012002.21000004</v>
      </c>
      <c r="I151" s="156">
        <f t="shared" si="59"/>
        <v>2.6663173057501382E-5</v>
      </c>
      <c r="J151" s="25">
        <f t="shared" si="65"/>
        <v>33504148.210000001</v>
      </c>
      <c r="K151" s="25">
        <f t="shared" si="65"/>
        <v>32887990.699999999</v>
      </c>
      <c r="L151" s="25">
        <f t="shared" si="65"/>
        <v>616157.51000000164</v>
      </c>
      <c r="M151" s="155">
        <f t="shared" si="60"/>
        <v>0.29911212681643207</v>
      </c>
      <c r="N151" s="155">
        <f t="shared" si="61"/>
        <v>0.29361130995892398</v>
      </c>
      <c r="O151" s="154">
        <f t="shared" si="36"/>
        <v>0.98160951574897537</v>
      </c>
    </row>
    <row r="152" spans="1:15" s="2" customFormat="1" ht="63.75" customHeight="1" x14ac:dyDescent="0.25">
      <c r="A152" s="29" t="s">
        <v>398</v>
      </c>
      <c r="B152" s="30" t="s">
        <v>38</v>
      </c>
      <c r="C152" s="30">
        <v>10</v>
      </c>
      <c r="D152" s="30" t="s">
        <v>39</v>
      </c>
      <c r="E152" s="31" t="s">
        <v>399</v>
      </c>
      <c r="F152" s="25">
        <f t="shared" si="64"/>
        <v>112012002.21000004</v>
      </c>
      <c r="G152" s="25">
        <f t="shared" si="64"/>
        <v>0</v>
      </c>
      <c r="H152" s="25">
        <f t="shared" si="64"/>
        <v>112012002.21000004</v>
      </c>
      <c r="I152" s="156">
        <f t="shared" si="59"/>
        <v>2.6663173057501382E-5</v>
      </c>
      <c r="J152" s="25">
        <f t="shared" si="65"/>
        <v>33504148.210000001</v>
      </c>
      <c r="K152" s="25">
        <f t="shared" si="65"/>
        <v>32887990.699999999</v>
      </c>
      <c r="L152" s="25">
        <f t="shared" si="65"/>
        <v>616157.51000000164</v>
      </c>
      <c r="M152" s="155">
        <f t="shared" si="60"/>
        <v>0.29911212681643207</v>
      </c>
      <c r="N152" s="155">
        <f t="shared" si="61"/>
        <v>0.29361130995892398</v>
      </c>
      <c r="O152" s="154">
        <f t="shared" si="36"/>
        <v>0.98160951574897537</v>
      </c>
    </row>
    <row r="153" spans="1:15" s="2" customFormat="1" ht="63.75" customHeight="1" x14ac:dyDescent="0.25">
      <c r="A153" s="29" t="s">
        <v>400</v>
      </c>
      <c r="B153" s="30" t="s">
        <v>38</v>
      </c>
      <c r="C153" s="30">
        <v>10</v>
      </c>
      <c r="D153" s="30" t="s">
        <v>39</v>
      </c>
      <c r="E153" s="31" t="s">
        <v>401</v>
      </c>
      <c r="F153" s="25">
        <f t="shared" si="64"/>
        <v>112012002.21000004</v>
      </c>
      <c r="G153" s="25">
        <f t="shared" si="64"/>
        <v>0</v>
      </c>
      <c r="H153" s="25">
        <f t="shared" si="64"/>
        <v>112012002.21000004</v>
      </c>
      <c r="I153" s="156">
        <f t="shared" si="59"/>
        <v>2.6663173057501382E-5</v>
      </c>
      <c r="J153" s="25">
        <f t="shared" si="65"/>
        <v>33504148.210000001</v>
      </c>
      <c r="K153" s="25">
        <f t="shared" si="65"/>
        <v>32887990.699999999</v>
      </c>
      <c r="L153" s="25">
        <f t="shared" si="65"/>
        <v>616157.51000000164</v>
      </c>
      <c r="M153" s="155">
        <f t="shared" si="60"/>
        <v>0.29911212681643207</v>
      </c>
      <c r="N153" s="155">
        <f t="shared" si="61"/>
        <v>0.29361130995892398</v>
      </c>
      <c r="O153" s="154">
        <f t="shared" si="36"/>
        <v>0.98160951574897537</v>
      </c>
    </row>
    <row r="154" spans="1:15" ht="42" customHeight="1" x14ac:dyDescent="0.25">
      <c r="A154" s="29" t="s">
        <v>402</v>
      </c>
      <c r="B154" s="30" t="s">
        <v>38</v>
      </c>
      <c r="C154" s="30">
        <v>10</v>
      </c>
      <c r="D154" s="30" t="s">
        <v>39</v>
      </c>
      <c r="E154" s="53" t="s">
        <v>390</v>
      </c>
      <c r="F154" s="25">
        <f t="shared" si="64"/>
        <v>112012002.21000004</v>
      </c>
      <c r="G154" s="25">
        <f t="shared" si="64"/>
        <v>0</v>
      </c>
      <c r="H154" s="25">
        <f t="shared" si="64"/>
        <v>112012002.21000004</v>
      </c>
      <c r="I154" s="156">
        <f t="shared" si="59"/>
        <v>2.6663173057501382E-5</v>
      </c>
      <c r="J154" s="25">
        <f t="shared" si="65"/>
        <v>33504148.210000001</v>
      </c>
      <c r="K154" s="25">
        <f t="shared" si="65"/>
        <v>32887990.699999999</v>
      </c>
      <c r="L154" s="25">
        <f t="shared" si="65"/>
        <v>616157.51000000164</v>
      </c>
      <c r="M154" s="155">
        <f t="shared" si="60"/>
        <v>0.29911212681643207</v>
      </c>
      <c r="N154" s="155">
        <f t="shared" si="61"/>
        <v>0.29361130995892398</v>
      </c>
      <c r="O154" s="154">
        <f t="shared" si="36"/>
        <v>0.98160951574897537</v>
      </c>
    </row>
    <row r="155" spans="1:15" ht="42" customHeight="1" x14ac:dyDescent="0.25">
      <c r="A155" s="36" t="s">
        <v>403</v>
      </c>
      <c r="B155" s="37" t="s">
        <v>38</v>
      </c>
      <c r="C155" s="37">
        <v>10</v>
      </c>
      <c r="D155" s="37" t="s">
        <v>39</v>
      </c>
      <c r="E155" s="38" t="s">
        <v>251</v>
      </c>
      <c r="F155" s="39">
        <v>112012002.21000004</v>
      </c>
      <c r="G155" s="39">
        <v>0</v>
      </c>
      <c r="H155" s="25">
        <f>+F155-G155</f>
        <v>112012002.21000004</v>
      </c>
      <c r="I155" s="160">
        <f t="shared" si="59"/>
        <v>2.6663173057501382E-5</v>
      </c>
      <c r="J155" s="39">
        <v>33504148.210000001</v>
      </c>
      <c r="K155" s="39">
        <v>32887990.699999999</v>
      </c>
      <c r="L155" s="159">
        <f>+J155-K155</f>
        <v>616157.51000000164</v>
      </c>
      <c r="M155" s="155">
        <f t="shared" si="60"/>
        <v>0.29911212681643207</v>
      </c>
      <c r="N155" s="155">
        <f t="shared" si="61"/>
        <v>0.29361130995892398</v>
      </c>
      <c r="O155" s="154">
        <f t="shared" si="36"/>
        <v>0.98160951574897537</v>
      </c>
    </row>
    <row r="156" spans="1:15" s="2" customFormat="1" ht="42" customHeight="1" x14ac:dyDescent="0.25">
      <c r="A156" s="266" t="s">
        <v>409</v>
      </c>
      <c r="B156" s="30" t="s">
        <v>38</v>
      </c>
      <c r="C156" s="30">
        <v>10</v>
      </c>
      <c r="D156" s="270" t="s">
        <v>39</v>
      </c>
      <c r="E156" s="371" t="s">
        <v>410</v>
      </c>
      <c r="F156" s="25">
        <f t="shared" ref="F156:H157" si="66">+F158</f>
        <v>3079048688.2799997</v>
      </c>
      <c r="G156" s="25">
        <f t="shared" si="66"/>
        <v>0</v>
      </c>
      <c r="H156" s="25">
        <f t="shared" si="66"/>
        <v>3079048688.2799997</v>
      </c>
      <c r="I156" s="155">
        <f t="shared" si="59"/>
        <v>7.3293224304808388E-4</v>
      </c>
      <c r="J156" s="25">
        <f t="shared" ref="J156:L157" si="67">+J158</f>
        <v>427851917.98000002</v>
      </c>
      <c r="K156" s="25">
        <f t="shared" si="67"/>
        <v>426334520.47000003</v>
      </c>
      <c r="L156" s="25">
        <f t="shared" si="67"/>
        <v>1517397.5099999998</v>
      </c>
      <c r="M156" s="155">
        <f t="shared" si="60"/>
        <v>0.13895587933005507</v>
      </c>
      <c r="N156" s="155">
        <f t="shared" si="61"/>
        <v>0.13846306558671423</v>
      </c>
      <c r="O156" s="154">
        <f t="shared" si="36"/>
        <v>0.99645345165877952</v>
      </c>
    </row>
    <row r="157" spans="1:15" s="107" customFormat="1" ht="42" customHeight="1" x14ac:dyDescent="0.25">
      <c r="A157" s="267"/>
      <c r="B157" s="52" t="s">
        <v>41</v>
      </c>
      <c r="C157" s="52">
        <v>20</v>
      </c>
      <c r="D157" s="271"/>
      <c r="E157" s="372"/>
      <c r="F157" s="54">
        <f t="shared" si="66"/>
        <v>21965048603.330002</v>
      </c>
      <c r="G157" s="54">
        <f t="shared" si="66"/>
        <v>0</v>
      </c>
      <c r="H157" s="54">
        <f t="shared" si="66"/>
        <v>21965048603.330002</v>
      </c>
      <c r="I157" s="155">
        <f t="shared" si="59"/>
        <v>5.2285280199618764E-3</v>
      </c>
      <c r="J157" s="54">
        <f t="shared" si="67"/>
        <v>12938178182.85</v>
      </c>
      <c r="K157" s="54">
        <f t="shared" si="67"/>
        <v>12938178182.85</v>
      </c>
      <c r="L157" s="54">
        <f t="shared" si="67"/>
        <v>0</v>
      </c>
      <c r="M157" s="155">
        <f t="shared" si="60"/>
        <v>0.58903480782139095</v>
      </c>
      <c r="N157" s="155">
        <f t="shared" si="61"/>
        <v>0.58903480782139095</v>
      </c>
      <c r="O157" s="154">
        <f t="shared" si="36"/>
        <v>1</v>
      </c>
    </row>
    <row r="158" spans="1:15" ht="42" customHeight="1" x14ac:dyDescent="0.25">
      <c r="A158" s="266" t="s">
        <v>411</v>
      </c>
      <c r="B158" s="30" t="s">
        <v>38</v>
      </c>
      <c r="C158" s="30">
        <v>10</v>
      </c>
      <c r="D158" s="270" t="s">
        <v>39</v>
      </c>
      <c r="E158" s="272" t="s">
        <v>243</v>
      </c>
      <c r="F158" s="25">
        <f>+F160+F170</f>
        <v>3079048688.2799997</v>
      </c>
      <c r="G158" s="25">
        <f>+G160+G170</f>
        <v>0</v>
      </c>
      <c r="H158" s="25">
        <f>+H160+H170</f>
        <v>3079048688.2799997</v>
      </c>
      <c r="I158" s="155">
        <f t="shared" si="59"/>
        <v>7.3293224304808388E-4</v>
      </c>
      <c r="J158" s="25">
        <f>+J160+J170</f>
        <v>427851917.98000002</v>
      </c>
      <c r="K158" s="25">
        <f>+K160+K170</f>
        <v>426334520.47000003</v>
      </c>
      <c r="L158" s="25">
        <f>+L160+L170</f>
        <v>1517397.5099999998</v>
      </c>
      <c r="M158" s="155">
        <f t="shared" si="60"/>
        <v>0.13895587933005507</v>
      </c>
      <c r="N158" s="155">
        <f t="shared" si="61"/>
        <v>0.13846306558671423</v>
      </c>
      <c r="O158" s="154">
        <f t="shared" si="36"/>
        <v>0.99645345165877952</v>
      </c>
    </row>
    <row r="159" spans="1:15" ht="42" customHeight="1" x14ac:dyDescent="0.25">
      <c r="A159" s="267"/>
      <c r="B159" s="30" t="s">
        <v>41</v>
      </c>
      <c r="C159" s="30">
        <v>20</v>
      </c>
      <c r="D159" s="271"/>
      <c r="E159" s="273"/>
      <c r="F159" s="25">
        <f t="shared" ref="F159:H162" si="68">+F161</f>
        <v>21965048603.330002</v>
      </c>
      <c r="G159" s="25">
        <f t="shared" si="68"/>
        <v>0</v>
      </c>
      <c r="H159" s="25">
        <f t="shared" si="68"/>
        <v>21965048603.330002</v>
      </c>
      <c r="I159" s="155">
        <f t="shared" si="59"/>
        <v>5.2285280199618764E-3</v>
      </c>
      <c r="J159" s="25">
        <f t="shared" ref="J159:L162" si="69">+J161</f>
        <v>12938178182.85</v>
      </c>
      <c r="K159" s="25">
        <f t="shared" si="69"/>
        <v>12938178182.85</v>
      </c>
      <c r="L159" s="25">
        <f t="shared" si="69"/>
        <v>0</v>
      </c>
      <c r="M159" s="155">
        <f t="shared" si="60"/>
        <v>0.58903480782139095</v>
      </c>
      <c r="N159" s="155">
        <f t="shared" si="61"/>
        <v>0.58903480782139095</v>
      </c>
      <c r="O159" s="154">
        <f t="shared" ref="O159:O209" si="70">+K159/J159</f>
        <v>1</v>
      </c>
    </row>
    <row r="160" spans="1:15" ht="48" customHeight="1" x14ac:dyDescent="0.25">
      <c r="A160" s="266" t="s">
        <v>412</v>
      </c>
      <c r="B160" s="30" t="s">
        <v>38</v>
      </c>
      <c r="C160" s="30">
        <v>10</v>
      </c>
      <c r="D160" s="270" t="s">
        <v>39</v>
      </c>
      <c r="E160" s="272" t="s">
        <v>413</v>
      </c>
      <c r="F160" s="25">
        <f t="shared" si="68"/>
        <v>3069303164.0999999</v>
      </c>
      <c r="G160" s="25">
        <f t="shared" si="68"/>
        <v>0</v>
      </c>
      <c r="H160" s="25">
        <f t="shared" si="68"/>
        <v>3069303164.0999999</v>
      </c>
      <c r="I160" s="155">
        <f t="shared" si="59"/>
        <v>7.3061243273650457E-4</v>
      </c>
      <c r="J160" s="25">
        <f t="shared" si="69"/>
        <v>418409973.80000001</v>
      </c>
      <c r="K160" s="25">
        <f t="shared" si="69"/>
        <v>418409973.80000001</v>
      </c>
      <c r="L160" s="25">
        <f t="shared" si="69"/>
        <v>0</v>
      </c>
      <c r="M160" s="155">
        <f t="shared" si="60"/>
        <v>0.13632083617347351</v>
      </c>
      <c r="N160" s="155">
        <f t="shared" si="61"/>
        <v>0.13632083617347351</v>
      </c>
      <c r="O160" s="154">
        <f t="shared" si="70"/>
        <v>1</v>
      </c>
    </row>
    <row r="161" spans="1:15" ht="31.5" customHeight="1" x14ac:dyDescent="0.25">
      <c r="A161" s="267"/>
      <c r="B161" s="30" t="s">
        <v>41</v>
      </c>
      <c r="C161" s="30">
        <v>20</v>
      </c>
      <c r="D161" s="271"/>
      <c r="E161" s="273"/>
      <c r="F161" s="25">
        <f t="shared" si="68"/>
        <v>21965048603.330002</v>
      </c>
      <c r="G161" s="25">
        <f t="shared" si="68"/>
        <v>0</v>
      </c>
      <c r="H161" s="25">
        <f t="shared" si="68"/>
        <v>21965048603.330002</v>
      </c>
      <c r="I161" s="155">
        <f t="shared" si="59"/>
        <v>5.2285280199618764E-3</v>
      </c>
      <c r="J161" s="25">
        <f t="shared" si="69"/>
        <v>12938178182.85</v>
      </c>
      <c r="K161" s="25">
        <f t="shared" si="69"/>
        <v>12938178182.85</v>
      </c>
      <c r="L161" s="25">
        <f t="shared" si="69"/>
        <v>0</v>
      </c>
      <c r="M161" s="155">
        <f t="shared" si="60"/>
        <v>0.58903480782139095</v>
      </c>
      <c r="N161" s="155">
        <f t="shared" si="61"/>
        <v>0.58903480782139095</v>
      </c>
      <c r="O161" s="154">
        <f t="shared" si="70"/>
        <v>1</v>
      </c>
    </row>
    <row r="162" spans="1:15" ht="46.5" customHeight="1" x14ac:dyDescent="0.25">
      <c r="A162" s="266" t="s">
        <v>414</v>
      </c>
      <c r="B162" s="30" t="s">
        <v>38</v>
      </c>
      <c r="C162" s="30">
        <v>10</v>
      </c>
      <c r="D162" s="270" t="s">
        <v>39</v>
      </c>
      <c r="E162" s="272" t="s">
        <v>415</v>
      </c>
      <c r="F162" s="25">
        <f t="shared" si="68"/>
        <v>3069303164.0999999</v>
      </c>
      <c r="G162" s="25">
        <f t="shared" si="68"/>
        <v>0</v>
      </c>
      <c r="H162" s="25">
        <f t="shared" si="68"/>
        <v>3069303164.0999999</v>
      </c>
      <c r="I162" s="155">
        <f t="shared" si="59"/>
        <v>7.3061243273650457E-4</v>
      </c>
      <c r="J162" s="25">
        <f t="shared" si="69"/>
        <v>418409973.80000001</v>
      </c>
      <c r="K162" s="25">
        <f t="shared" si="69"/>
        <v>418409973.80000001</v>
      </c>
      <c r="L162" s="25">
        <f t="shared" si="69"/>
        <v>0</v>
      </c>
      <c r="M162" s="155">
        <f t="shared" si="60"/>
        <v>0.13632083617347351</v>
      </c>
      <c r="N162" s="155">
        <f t="shared" si="61"/>
        <v>0.13632083617347351</v>
      </c>
      <c r="O162" s="154">
        <f t="shared" si="70"/>
        <v>1</v>
      </c>
    </row>
    <row r="163" spans="1:15" ht="83.25" customHeight="1" x14ac:dyDescent="0.25">
      <c r="A163" s="267"/>
      <c r="B163" s="30" t="s">
        <v>41</v>
      </c>
      <c r="C163" s="30">
        <v>20</v>
      </c>
      <c r="D163" s="271"/>
      <c r="E163" s="273"/>
      <c r="F163" s="25">
        <f>+F166+F168</f>
        <v>21965048603.330002</v>
      </c>
      <c r="G163" s="25">
        <f>+G166+G168</f>
        <v>0</v>
      </c>
      <c r="H163" s="25">
        <f>+H166+H168</f>
        <v>21965048603.330002</v>
      </c>
      <c r="I163" s="155">
        <f t="shared" si="59"/>
        <v>5.2285280199618764E-3</v>
      </c>
      <c r="J163" s="25">
        <f>+J166+J168</f>
        <v>12938178182.85</v>
      </c>
      <c r="K163" s="25">
        <f>+K166+K168</f>
        <v>12938178182.85</v>
      </c>
      <c r="L163" s="25">
        <f>+L166+L168</f>
        <v>0</v>
      </c>
      <c r="M163" s="155">
        <f t="shared" si="60"/>
        <v>0.58903480782139095</v>
      </c>
      <c r="N163" s="155">
        <f t="shared" si="61"/>
        <v>0.58903480782139095</v>
      </c>
      <c r="O163" s="154">
        <f t="shared" si="70"/>
        <v>1</v>
      </c>
    </row>
    <row r="164" spans="1:15" ht="42" customHeight="1" x14ac:dyDescent="0.25">
      <c r="A164" s="29" t="s">
        <v>416</v>
      </c>
      <c r="B164" s="30" t="s">
        <v>38</v>
      </c>
      <c r="C164" s="30">
        <v>10</v>
      </c>
      <c r="D164" s="30" t="s">
        <v>39</v>
      </c>
      <c r="E164" s="31" t="s">
        <v>417</v>
      </c>
      <c r="F164" s="25">
        <f>+F165</f>
        <v>3069303164.0999999</v>
      </c>
      <c r="G164" s="25">
        <f>+G165</f>
        <v>0</v>
      </c>
      <c r="H164" s="25">
        <f>+H165</f>
        <v>3069303164.0999999</v>
      </c>
      <c r="I164" s="155">
        <f t="shared" si="59"/>
        <v>7.3061243273650457E-4</v>
      </c>
      <c r="J164" s="25">
        <f>+J165</f>
        <v>418409973.80000001</v>
      </c>
      <c r="K164" s="25">
        <f>+K165</f>
        <v>418409973.80000001</v>
      </c>
      <c r="L164" s="25">
        <f>+L165</f>
        <v>0</v>
      </c>
      <c r="M164" s="155">
        <f t="shared" si="60"/>
        <v>0.13632083617347351</v>
      </c>
      <c r="N164" s="155">
        <f t="shared" si="61"/>
        <v>0.13632083617347351</v>
      </c>
      <c r="O164" s="154">
        <f t="shared" si="70"/>
        <v>1</v>
      </c>
    </row>
    <row r="165" spans="1:15" ht="42" customHeight="1" x14ac:dyDescent="0.25">
      <c r="A165" s="36" t="s">
        <v>418</v>
      </c>
      <c r="B165" s="37" t="s">
        <v>38</v>
      </c>
      <c r="C165" s="37">
        <v>10</v>
      </c>
      <c r="D165" s="37" t="s">
        <v>39</v>
      </c>
      <c r="E165" s="38" t="s">
        <v>251</v>
      </c>
      <c r="F165" s="39">
        <v>3069303164.0999999</v>
      </c>
      <c r="G165" s="39">
        <v>0</v>
      </c>
      <c r="H165" s="159">
        <f>+F165-G165</f>
        <v>3069303164.0999999</v>
      </c>
      <c r="I165" s="158">
        <f t="shared" si="59"/>
        <v>7.3061243273650457E-4</v>
      </c>
      <c r="J165" s="39">
        <v>418409973.80000001</v>
      </c>
      <c r="K165" s="39">
        <v>418409973.80000001</v>
      </c>
      <c r="L165" s="159">
        <f>+J165-K165</f>
        <v>0</v>
      </c>
      <c r="M165" s="158">
        <f t="shared" si="60"/>
        <v>0.13632083617347351</v>
      </c>
      <c r="N165" s="158">
        <f t="shared" si="61"/>
        <v>0.13632083617347351</v>
      </c>
      <c r="O165" s="157">
        <f t="shared" si="70"/>
        <v>1</v>
      </c>
    </row>
    <row r="166" spans="1:15" ht="42" customHeight="1" x14ac:dyDescent="0.25">
      <c r="A166" s="29" t="s">
        <v>416</v>
      </c>
      <c r="B166" s="30" t="s">
        <v>41</v>
      </c>
      <c r="C166" s="30">
        <v>20</v>
      </c>
      <c r="D166" s="30" t="s">
        <v>39</v>
      </c>
      <c r="E166" s="31" t="s">
        <v>417</v>
      </c>
      <c r="F166" s="25">
        <f>+F167</f>
        <v>20149424113.330002</v>
      </c>
      <c r="G166" s="25">
        <f>+G167</f>
        <v>0</v>
      </c>
      <c r="H166" s="25">
        <f>+H167</f>
        <v>20149424113.330002</v>
      </c>
      <c r="I166" s="155">
        <f t="shared" si="59"/>
        <v>4.7963394238367211E-3</v>
      </c>
      <c r="J166" s="25">
        <f>+J167</f>
        <v>12592091246.85</v>
      </c>
      <c r="K166" s="25">
        <f>+K167</f>
        <v>12592091246.85</v>
      </c>
      <c r="L166" s="25">
        <f>+L167</f>
        <v>0</v>
      </c>
      <c r="M166" s="155">
        <f t="shared" si="60"/>
        <v>0.62493554039192656</v>
      </c>
      <c r="N166" s="155">
        <f t="shared" si="61"/>
        <v>0.62493554039192656</v>
      </c>
      <c r="O166" s="154">
        <f t="shared" si="70"/>
        <v>1</v>
      </c>
    </row>
    <row r="167" spans="1:15" ht="42" customHeight="1" x14ac:dyDescent="0.25">
      <c r="A167" s="36" t="s">
        <v>418</v>
      </c>
      <c r="B167" s="37" t="s">
        <v>41</v>
      </c>
      <c r="C167" s="37">
        <v>20</v>
      </c>
      <c r="D167" s="37" t="s">
        <v>39</v>
      </c>
      <c r="E167" s="108" t="s">
        <v>251</v>
      </c>
      <c r="F167" s="39">
        <v>20149424113.330002</v>
      </c>
      <c r="G167" s="39">
        <v>0</v>
      </c>
      <c r="H167" s="159">
        <f>+F167-G167</f>
        <v>20149424113.330002</v>
      </c>
      <c r="I167" s="158">
        <f t="shared" si="59"/>
        <v>4.7963394238367211E-3</v>
      </c>
      <c r="J167" s="39">
        <v>12592091246.85</v>
      </c>
      <c r="K167" s="39">
        <v>12592091246.85</v>
      </c>
      <c r="L167" s="159">
        <f>+J167-K167</f>
        <v>0</v>
      </c>
      <c r="M167" s="158">
        <f t="shared" si="60"/>
        <v>0.62493554039192656</v>
      </c>
      <c r="N167" s="158">
        <f t="shared" si="61"/>
        <v>0.62493554039192656</v>
      </c>
      <c r="O167" s="157">
        <f t="shared" si="70"/>
        <v>1</v>
      </c>
    </row>
    <row r="168" spans="1:15" ht="42" customHeight="1" x14ac:dyDescent="0.25">
      <c r="A168" s="29" t="s">
        <v>419</v>
      </c>
      <c r="B168" s="30" t="s">
        <v>41</v>
      </c>
      <c r="C168" s="30">
        <v>20</v>
      </c>
      <c r="D168" s="30" t="s">
        <v>39</v>
      </c>
      <c r="E168" s="31" t="s">
        <v>420</v>
      </c>
      <c r="F168" s="25">
        <f>+F169</f>
        <v>1815624490</v>
      </c>
      <c r="G168" s="25">
        <f>+G169</f>
        <v>0</v>
      </c>
      <c r="H168" s="25">
        <f>+H169</f>
        <v>1815624490</v>
      </c>
      <c r="I168" s="155">
        <f t="shared" si="59"/>
        <v>4.3218859612515506E-4</v>
      </c>
      <c r="J168" s="25">
        <f>+J169</f>
        <v>346086936</v>
      </c>
      <c r="K168" s="25">
        <f>+K169</f>
        <v>346086936</v>
      </c>
      <c r="L168" s="25">
        <f>+L169</f>
        <v>0</v>
      </c>
      <c r="M168" s="155">
        <f t="shared" si="60"/>
        <v>0.19061592190794915</v>
      </c>
      <c r="N168" s="155">
        <f t="shared" si="61"/>
        <v>0.19061592190794915</v>
      </c>
      <c r="O168" s="154">
        <f t="shared" si="70"/>
        <v>1</v>
      </c>
    </row>
    <row r="169" spans="1:15" s="50" customFormat="1" ht="42" customHeight="1" x14ac:dyDescent="0.25">
      <c r="A169" s="104" t="s">
        <v>421</v>
      </c>
      <c r="B169" s="101" t="s">
        <v>41</v>
      </c>
      <c r="C169" s="101">
        <v>20</v>
      </c>
      <c r="D169" s="101" t="s">
        <v>39</v>
      </c>
      <c r="E169" s="109" t="s">
        <v>251</v>
      </c>
      <c r="F169" s="110">
        <v>1815624490</v>
      </c>
      <c r="G169" s="39">
        <v>0</v>
      </c>
      <c r="H169" s="159">
        <f>+F169-G169</f>
        <v>1815624490</v>
      </c>
      <c r="I169" s="158">
        <f t="shared" si="59"/>
        <v>4.3218859612515506E-4</v>
      </c>
      <c r="J169" s="110">
        <v>346086936</v>
      </c>
      <c r="K169" s="110">
        <v>346086936</v>
      </c>
      <c r="L169" s="159">
        <f>+J169-K169</f>
        <v>0</v>
      </c>
      <c r="M169" s="158">
        <f t="shared" si="60"/>
        <v>0.19061592190794915</v>
      </c>
      <c r="N169" s="158">
        <f t="shared" si="61"/>
        <v>0.19061592190794915</v>
      </c>
      <c r="O169" s="157">
        <f t="shared" si="70"/>
        <v>1</v>
      </c>
    </row>
    <row r="170" spans="1:15" ht="55.5" customHeight="1" x14ac:dyDescent="0.25">
      <c r="A170" s="29" t="s">
        <v>422</v>
      </c>
      <c r="B170" s="30" t="s">
        <v>38</v>
      </c>
      <c r="C170" s="30">
        <v>10</v>
      </c>
      <c r="D170" s="30" t="s">
        <v>39</v>
      </c>
      <c r="E170" s="31" t="s">
        <v>423</v>
      </c>
      <c r="F170" s="54">
        <f t="shared" ref="F170:H172" si="71">+F171</f>
        <v>9745524.1800000668</v>
      </c>
      <c r="G170" s="54">
        <f t="shared" si="71"/>
        <v>0</v>
      </c>
      <c r="H170" s="54">
        <f t="shared" si="71"/>
        <v>9745524.1800000668</v>
      </c>
      <c r="I170" s="162">
        <f t="shared" si="59"/>
        <v>2.3198103115793409E-6</v>
      </c>
      <c r="J170" s="54">
        <f t="shared" ref="J170:L172" si="72">+J171</f>
        <v>9441944.1799999997</v>
      </c>
      <c r="K170" s="54">
        <f t="shared" si="72"/>
        <v>7924546.6699999999</v>
      </c>
      <c r="L170" s="54">
        <f t="shared" si="72"/>
        <v>1517397.5099999998</v>
      </c>
      <c r="M170" s="155">
        <f t="shared" si="60"/>
        <v>0.96884928974645823</v>
      </c>
      <c r="N170" s="155">
        <f t="shared" si="61"/>
        <v>0.81314729958424314</v>
      </c>
      <c r="O170" s="154">
        <f t="shared" si="70"/>
        <v>0.8392918363980415</v>
      </c>
    </row>
    <row r="171" spans="1:15" ht="113.25" customHeight="1" x14ac:dyDescent="0.25">
      <c r="A171" s="29" t="s">
        <v>424</v>
      </c>
      <c r="B171" s="30" t="s">
        <v>38</v>
      </c>
      <c r="C171" s="30">
        <v>10</v>
      </c>
      <c r="D171" s="30" t="s">
        <v>39</v>
      </c>
      <c r="E171" s="31" t="s">
        <v>415</v>
      </c>
      <c r="F171" s="25">
        <f t="shared" si="71"/>
        <v>9745524.1800000668</v>
      </c>
      <c r="G171" s="25">
        <f t="shared" si="71"/>
        <v>0</v>
      </c>
      <c r="H171" s="25">
        <f t="shared" si="71"/>
        <v>9745524.1800000668</v>
      </c>
      <c r="I171" s="162">
        <f t="shared" si="59"/>
        <v>2.3198103115793409E-6</v>
      </c>
      <c r="J171" s="25">
        <f t="shared" si="72"/>
        <v>9441944.1799999997</v>
      </c>
      <c r="K171" s="25">
        <f t="shared" si="72"/>
        <v>7924546.6699999999</v>
      </c>
      <c r="L171" s="25">
        <f t="shared" si="72"/>
        <v>1517397.5099999998</v>
      </c>
      <c r="M171" s="155">
        <f t="shared" si="60"/>
        <v>0.96884928974645823</v>
      </c>
      <c r="N171" s="155">
        <f t="shared" si="61"/>
        <v>0.81314729958424314</v>
      </c>
      <c r="O171" s="154">
        <f t="shared" si="70"/>
        <v>0.8392918363980415</v>
      </c>
    </row>
    <row r="172" spans="1:15" ht="42" customHeight="1" x14ac:dyDescent="0.25">
      <c r="A172" s="29" t="s">
        <v>425</v>
      </c>
      <c r="B172" s="30" t="s">
        <v>38</v>
      </c>
      <c r="C172" s="30">
        <v>10</v>
      </c>
      <c r="D172" s="30" t="s">
        <v>39</v>
      </c>
      <c r="E172" s="31" t="s">
        <v>390</v>
      </c>
      <c r="F172" s="32">
        <f t="shared" si="71"/>
        <v>9745524.1800000668</v>
      </c>
      <c r="G172" s="32">
        <f t="shared" si="71"/>
        <v>0</v>
      </c>
      <c r="H172" s="32">
        <f t="shared" si="71"/>
        <v>9745524.1800000668</v>
      </c>
      <c r="I172" s="162">
        <f t="shared" si="59"/>
        <v>2.3198103115793409E-6</v>
      </c>
      <c r="J172" s="32">
        <f t="shared" si="72"/>
        <v>9441944.1799999997</v>
      </c>
      <c r="K172" s="32">
        <f t="shared" si="72"/>
        <v>7924546.6699999999</v>
      </c>
      <c r="L172" s="32">
        <f t="shared" si="72"/>
        <v>1517397.5099999998</v>
      </c>
      <c r="M172" s="155">
        <f t="shared" si="60"/>
        <v>0.96884928974645823</v>
      </c>
      <c r="N172" s="155">
        <f t="shared" si="61"/>
        <v>0.81314729958424314</v>
      </c>
      <c r="O172" s="154">
        <f t="shared" si="70"/>
        <v>0.8392918363980415</v>
      </c>
    </row>
    <row r="173" spans="1:15" ht="42" customHeight="1" x14ac:dyDescent="0.25">
      <c r="A173" s="36" t="s">
        <v>426</v>
      </c>
      <c r="B173" s="37" t="s">
        <v>38</v>
      </c>
      <c r="C173" s="37">
        <v>10</v>
      </c>
      <c r="D173" s="37" t="s">
        <v>39</v>
      </c>
      <c r="E173" s="38" t="s">
        <v>251</v>
      </c>
      <c r="F173" s="39">
        <v>9745524.1800000668</v>
      </c>
      <c r="G173" s="39">
        <v>0</v>
      </c>
      <c r="H173" s="159">
        <f>+F173-G173</f>
        <v>9745524.1800000668</v>
      </c>
      <c r="I173" s="161">
        <f t="shared" si="59"/>
        <v>2.3198103115793409E-6</v>
      </c>
      <c r="J173" s="39">
        <v>9441944.1799999997</v>
      </c>
      <c r="K173" s="39">
        <v>7924546.6699999999</v>
      </c>
      <c r="L173" s="159">
        <f>+J173-K173</f>
        <v>1517397.5099999998</v>
      </c>
      <c r="M173" s="158">
        <f t="shared" si="60"/>
        <v>0.96884928974645823</v>
      </c>
      <c r="N173" s="158">
        <f t="shared" si="61"/>
        <v>0.81314729958424314</v>
      </c>
      <c r="O173" s="157">
        <f t="shared" si="70"/>
        <v>0.8392918363980415</v>
      </c>
    </row>
    <row r="174" spans="1:15" ht="42" customHeight="1" x14ac:dyDescent="0.25">
      <c r="A174" s="29" t="s">
        <v>427</v>
      </c>
      <c r="B174" s="30" t="s">
        <v>38</v>
      </c>
      <c r="C174" s="30">
        <v>10</v>
      </c>
      <c r="D174" s="30" t="s">
        <v>39</v>
      </c>
      <c r="E174" s="31" t="s">
        <v>428</v>
      </c>
      <c r="F174" s="48">
        <f>+F175</f>
        <v>53900363.179999828</v>
      </c>
      <c r="G174" s="48">
        <f>+G175</f>
        <v>0</v>
      </c>
      <c r="H174" s="48">
        <f>+H175</f>
        <v>53900363.179999828</v>
      </c>
      <c r="I174" s="162">
        <f t="shared" si="59"/>
        <v>1.2830363559041951E-5</v>
      </c>
      <c r="J174" s="48">
        <f>+J175</f>
        <v>19038585.18</v>
      </c>
      <c r="K174" s="48">
        <f>+K175</f>
        <v>15392997.67</v>
      </c>
      <c r="L174" s="48">
        <f>+L175</f>
        <v>3645587.51</v>
      </c>
      <c r="M174" s="155">
        <f t="shared" si="60"/>
        <v>0.3532181242716454</v>
      </c>
      <c r="N174" s="155">
        <f t="shared" si="61"/>
        <v>0.28558244809214378</v>
      </c>
      <c r="O174" s="154">
        <f t="shared" si="70"/>
        <v>0.80851583899051049</v>
      </c>
    </row>
    <row r="175" spans="1:15" ht="42" customHeight="1" x14ac:dyDescent="0.25">
      <c r="A175" s="29" t="s">
        <v>429</v>
      </c>
      <c r="B175" s="30" t="s">
        <v>38</v>
      </c>
      <c r="C175" s="30">
        <v>10</v>
      </c>
      <c r="D175" s="30" t="s">
        <v>39</v>
      </c>
      <c r="E175" s="53" t="s">
        <v>243</v>
      </c>
      <c r="F175" s="48">
        <f>+F176+F180</f>
        <v>53900363.179999828</v>
      </c>
      <c r="G175" s="48">
        <f>+G176+G180</f>
        <v>0</v>
      </c>
      <c r="H175" s="48">
        <f>+H176+H180</f>
        <v>53900363.179999828</v>
      </c>
      <c r="I175" s="162">
        <f t="shared" si="59"/>
        <v>1.2830363559041951E-5</v>
      </c>
      <c r="J175" s="48">
        <f>+J176+J180</f>
        <v>19038585.18</v>
      </c>
      <c r="K175" s="48">
        <f>+K176+K180</f>
        <v>15392997.67</v>
      </c>
      <c r="L175" s="48">
        <f>+L176+L180</f>
        <v>3645587.51</v>
      </c>
      <c r="M175" s="155">
        <f t="shared" si="60"/>
        <v>0.3532181242716454</v>
      </c>
      <c r="N175" s="155">
        <f t="shared" si="61"/>
        <v>0.28558244809214378</v>
      </c>
      <c r="O175" s="154">
        <f t="shared" si="70"/>
        <v>0.80851583899051049</v>
      </c>
    </row>
    <row r="176" spans="1:15" ht="42" customHeight="1" x14ac:dyDescent="0.25">
      <c r="A176" s="29" t="s">
        <v>430</v>
      </c>
      <c r="B176" s="30" t="s">
        <v>38</v>
      </c>
      <c r="C176" s="30">
        <v>10</v>
      </c>
      <c r="D176" s="30" t="s">
        <v>39</v>
      </c>
      <c r="E176" s="31" t="s">
        <v>431</v>
      </c>
      <c r="F176" s="48">
        <f>F177</f>
        <v>7218600</v>
      </c>
      <c r="G176" s="48">
        <f>G177</f>
        <v>0</v>
      </c>
      <c r="H176" s="48">
        <f>H177</f>
        <v>7218600</v>
      </c>
      <c r="I176" s="162">
        <f t="shared" si="59"/>
        <v>1.7183049783543316E-6</v>
      </c>
      <c r="J176" s="48">
        <f>J177</f>
        <v>7218600</v>
      </c>
      <c r="K176" s="48">
        <f>K177</f>
        <v>7218600</v>
      </c>
      <c r="L176" s="48">
        <f>L177</f>
        <v>0</v>
      </c>
      <c r="M176" s="155">
        <f t="shared" si="60"/>
        <v>1</v>
      </c>
      <c r="N176" s="155">
        <f t="shared" si="61"/>
        <v>1</v>
      </c>
      <c r="O176" s="154">
        <f t="shared" si="70"/>
        <v>1</v>
      </c>
    </row>
    <row r="177" spans="1:15" ht="63" customHeight="1" x14ac:dyDescent="0.25">
      <c r="A177" s="29" t="s">
        <v>432</v>
      </c>
      <c r="B177" s="30" t="s">
        <v>38</v>
      </c>
      <c r="C177" s="30">
        <v>10</v>
      </c>
      <c r="D177" s="30" t="s">
        <v>39</v>
      </c>
      <c r="E177" s="31" t="s">
        <v>401</v>
      </c>
      <c r="F177" s="48">
        <f t="shared" ref="F177:H178" si="73">+F178</f>
        <v>7218600</v>
      </c>
      <c r="G177" s="48">
        <f t="shared" si="73"/>
        <v>0</v>
      </c>
      <c r="H177" s="48">
        <f t="shared" si="73"/>
        <v>7218600</v>
      </c>
      <c r="I177" s="162">
        <f t="shared" si="59"/>
        <v>1.7183049783543316E-6</v>
      </c>
      <c r="J177" s="48">
        <f t="shared" ref="J177:L178" si="74">+J178</f>
        <v>7218600</v>
      </c>
      <c r="K177" s="48">
        <f t="shared" si="74"/>
        <v>7218600</v>
      </c>
      <c r="L177" s="48">
        <f t="shared" si="74"/>
        <v>0</v>
      </c>
      <c r="M177" s="155">
        <f t="shared" si="60"/>
        <v>1</v>
      </c>
      <c r="N177" s="155">
        <f t="shared" si="61"/>
        <v>1</v>
      </c>
      <c r="O177" s="154">
        <f t="shared" si="70"/>
        <v>1</v>
      </c>
    </row>
    <row r="178" spans="1:15" ht="42" customHeight="1" x14ac:dyDescent="0.25">
      <c r="A178" s="29" t="s">
        <v>433</v>
      </c>
      <c r="B178" s="30" t="s">
        <v>38</v>
      </c>
      <c r="C178" s="30">
        <v>10</v>
      </c>
      <c r="D178" s="30" t="s">
        <v>39</v>
      </c>
      <c r="E178" s="31" t="s">
        <v>434</v>
      </c>
      <c r="F178" s="48">
        <f t="shared" si="73"/>
        <v>7218600</v>
      </c>
      <c r="G178" s="48">
        <f t="shared" si="73"/>
        <v>0</v>
      </c>
      <c r="H178" s="48">
        <f t="shared" si="73"/>
        <v>7218600</v>
      </c>
      <c r="I178" s="162">
        <f t="shared" si="59"/>
        <v>1.7183049783543316E-6</v>
      </c>
      <c r="J178" s="48">
        <f t="shared" si="74"/>
        <v>7218600</v>
      </c>
      <c r="K178" s="48">
        <f t="shared" si="74"/>
        <v>7218600</v>
      </c>
      <c r="L178" s="48">
        <f t="shared" si="74"/>
        <v>0</v>
      </c>
      <c r="M178" s="155">
        <f t="shared" si="60"/>
        <v>1</v>
      </c>
      <c r="N178" s="155">
        <f t="shared" si="61"/>
        <v>1</v>
      </c>
      <c r="O178" s="154">
        <f t="shared" si="70"/>
        <v>1</v>
      </c>
    </row>
    <row r="179" spans="1:15" ht="42" customHeight="1" x14ac:dyDescent="0.25">
      <c r="A179" s="36" t="s">
        <v>435</v>
      </c>
      <c r="B179" s="37" t="s">
        <v>38</v>
      </c>
      <c r="C179" s="37">
        <v>10</v>
      </c>
      <c r="D179" s="37" t="s">
        <v>39</v>
      </c>
      <c r="E179" s="38" t="s">
        <v>251</v>
      </c>
      <c r="F179" s="39">
        <v>7218600</v>
      </c>
      <c r="G179" s="39">
        <v>0</v>
      </c>
      <c r="H179" s="159">
        <f>+F179-G179</f>
        <v>7218600</v>
      </c>
      <c r="I179" s="161">
        <f t="shared" si="59"/>
        <v>1.7183049783543316E-6</v>
      </c>
      <c r="J179" s="39">
        <v>7218600</v>
      </c>
      <c r="K179" s="39">
        <v>7218600</v>
      </c>
      <c r="L179" s="159">
        <f>+J179-K179</f>
        <v>0</v>
      </c>
      <c r="M179" s="158">
        <f t="shared" si="60"/>
        <v>1</v>
      </c>
      <c r="N179" s="158">
        <f t="shared" si="61"/>
        <v>1</v>
      </c>
      <c r="O179" s="157">
        <f t="shared" si="70"/>
        <v>1</v>
      </c>
    </row>
    <row r="180" spans="1:15" ht="63.75" customHeight="1" x14ac:dyDescent="0.25">
      <c r="A180" s="29" t="s">
        <v>436</v>
      </c>
      <c r="B180" s="30" t="s">
        <v>38</v>
      </c>
      <c r="C180" s="30">
        <v>10</v>
      </c>
      <c r="D180" s="30" t="s">
        <v>39</v>
      </c>
      <c r="E180" s="31" t="s">
        <v>437</v>
      </c>
      <c r="F180" s="25">
        <f t="shared" ref="F180:H182" si="75">+F181</f>
        <v>46681763.179999828</v>
      </c>
      <c r="G180" s="25">
        <f t="shared" si="75"/>
        <v>0</v>
      </c>
      <c r="H180" s="25">
        <f t="shared" si="75"/>
        <v>46681763.179999828</v>
      </c>
      <c r="I180" s="156">
        <f t="shared" si="59"/>
        <v>1.1112058580687618E-5</v>
      </c>
      <c r="J180" s="25">
        <f t="shared" ref="J180:L182" si="76">+J181</f>
        <v>11819985.18</v>
      </c>
      <c r="K180" s="25">
        <f t="shared" si="76"/>
        <v>8174397.6699999999</v>
      </c>
      <c r="L180" s="25">
        <f t="shared" si="76"/>
        <v>3645587.51</v>
      </c>
      <c r="M180" s="155">
        <f t="shared" si="60"/>
        <v>0.25320348621844929</v>
      </c>
      <c r="N180" s="155">
        <f t="shared" si="61"/>
        <v>0.17510901716544869</v>
      </c>
      <c r="O180" s="154">
        <f t="shared" si="70"/>
        <v>0.69157427403813376</v>
      </c>
    </row>
    <row r="181" spans="1:15" ht="63.75" customHeight="1" x14ac:dyDescent="0.25">
      <c r="A181" s="29" t="s">
        <v>438</v>
      </c>
      <c r="B181" s="30" t="s">
        <v>38</v>
      </c>
      <c r="C181" s="30">
        <v>10</v>
      </c>
      <c r="D181" s="30" t="s">
        <v>39</v>
      </c>
      <c r="E181" s="31" t="s">
        <v>401</v>
      </c>
      <c r="F181" s="25">
        <f t="shared" si="75"/>
        <v>46681763.179999828</v>
      </c>
      <c r="G181" s="25">
        <f t="shared" si="75"/>
        <v>0</v>
      </c>
      <c r="H181" s="25">
        <f t="shared" si="75"/>
        <v>46681763.179999828</v>
      </c>
      <c r="I181" s="156">
        <f t="shared" si="59"/>
        <v>1.1112058580687618E-5</v>
      </c>
      <c r="J181" s="25">
        <f t="shared" si="76"/>
        <v>11819985.18</v>
      </c>
      <c r="K181" s="25">
        <f t="shared" si="76"/>
        <v>8174397.6699999999</v>
      </c>
      <c r="L181" s="25">
        <f t="shared" si="76"/>
        <v>3645587.51</v>
      </c>
      <c r="M181" s="155">
        <f t="shared" si="60"/>
        <v>0.25320348621844929</v>
      </c>
      <c r="N181" s="155">
        <f t="shared" si="61"/>
        <v>0.17510901716544869</v>
      </c>
      <c r="O181" s="154">
        <f t="shared" si="70"/>
        <v>0.69157427403813376</v>
      </c>
    </row>
    <row r="182" spans="1:15" ht="42" customHeight="1" x14ac:dyDescent="0.25">
      <c r="A182" s="29" t="s">
        <v>439</v>
      </c>
      <c r="B182" s="30" t="s">
        <v>38</v>
      </c>
      <c r="C182" s="30">
        <v>10</v>
      </c>
      <c r="D182" s="30" t="s">
        <v>39</v>
      </c>
      <c r="E182" s="31" t="s">
        <v>390</v>
      </c>
      <c r="F182" s="25">
        <f t="shared" si="75"/>
        <v>46681763.179999828</v>
      </c>
      <c r="G182" s="25">
        <f t="shared" si="75"/>
        <v>0</v>
      </c>
      <c r="H182" s="25">
        <f t="shared" si="75"/>
        <v>46681763.179999828</v>
      </c>
      <c r="I182" s="156">
        <f t="shared" si="59"/>
        <v>1.1112058580687618E-5</v>
      </c>
      <c r="J182" s="25">
        <f t="shared" si="76"/>
        <v>11819985.18</v>
      </c>
      <c r="K182" s="25">
        <f t="shared" si="76"/>
        <v>8174397.6699999999</v>
      </c>
      <c r="L182" s="25">
        <f t="shared" si="76"/>
        <v>3645587.51</v>
      </c>
      <c r="M182" s="155">
        <f t="shared" si="60"/>
        <v>0.25320348621844929</v>
      </c>
      <c r="N182" s="155">
        <f t="shared" si="61"/>
        <v>0.17510901716544869</v>
      </c>
      <c r="O182" s="154">
        <f t="shared" si="70"/>
        <v>0.69157427403813376</v>
      </c>
    </row>
    <row r="183" spans="1:15" ht="42" customHeight="1" x14ac:dyDescent="0.25">
      <c r="A183" s="36" t="s">
        <v>440</v>
      </c>
      <c r="B183" s="37" t="s">
        <v>38</v>
      </c>
      <c r="C183" s="37">
        <v>10</v>
      </c>
      <c r="D183" s="37" t="s">
        <v>39</v>
      </c>
      <c r="E183" s="38" t="s">
        <v>251</v>
      </c>
      <c r="F183" s="39">
        <v>46681763.179999828</v>
      </c>
      <c r="G183" s="39">
        <v>0</v>
      </c>
      <c r="H183" s="159">
        <f>+F183-G183</f>
        <v>46681763.179999828</v>
      </c>
      <c r="I183" s="160">
        <f t="shared" si="59"/>
        <v>1.1112058580687618E-5</v>
      </c>
      <c r="J183" s="39">
        <v>11819985.18</v>
      </c>
      <c r="K183" s="39">
        <v>8174397.6699999999</v>
      </c>
      <c r="L183" s="159">
        <f>+J183-K183</f>
        <v>3645587.51</v>
      </c>
      <c r="M183" s="158">
        <f t="shared" si="60"/>
        <v>0.25320348621844929</v>
      </c>
      <c r="N183" s="158">
        <f t="shared" si="61"/>
        <v>0.17510901716544869</v>
      </c>
      <c r="O183" s="157">
        <f t="shared" si="70"/>
        <v>0.69157427403813376</v>
      </c>
    </row>
    <row r="184" spans="1:15" ht="42" customHeight="1" x14ac:dyDescent="0.25">
      <c r="A184" s="29" t="s">
        <v>441</v>
      </c>
      <c r="B184" s="30" t="s">
        <v>38</v>
      </c>
      <c r="C184" s="30">
        <v>10</v>
      </c>
      <c r="D184" s="30" t="s">
        <v>39</v>
      </c>
      <c r="E184" s="31" t="s">
        <v>442</v>
      </c>
      <c r="F184" s="48">
        <f>+F185</f>
        <v>38230573919.849998</v>
      </c>
      <c r="G184" s="48">
        <f>+G185</f>
        <v>0</v>
      </c>
      <c r="H184" s="48">
        <f>+H185</f>
        <v>38230573919.849998</v>
      </c>
      <c r="I184" s="155">
        <f t="shared" si="59"/>
        <v>9.1003498589507011E-3</v>
      </c>
      <c r="J184" s="48">
        <f>+J185</f>
        <v>38211015409.849998</v>
      </c>
      <c r="K184" s="48">
        <f>+K185</f>
        <v>38208103432.339996</v>
      </c>
      <c r="L184" s="48">
        <f>+L185</f>
        <v>2911977.51</v>
      </c>
      <c r="M184" s="155">
        <f t="shared" si="60"/>
        <v>0.99948840658157512</v>
      </c>
      <c r="N184" s="155">
        <f t="shared" si="61"/>
        <v>0.99941223776663379</v>
      </c>
      <c r="O184" s="154">
        <f t="shared" si="70"/>
        <v>0.9999237921976486</v>
      </c>
    </row>
    <row r="185" spans="1:15" ht="42" customHeight="1" x14ac:dyDescent="0.25">
      <c r="A185" s="29" t="s">
        <v>443</v>
      </c>
      <c r="B185" s="30" t="s">
        <v>38</v>
      </c>
      <c r="C185" s="30">
        <v>10</v>
      </c>
      <c r="D185" s="30" t="s">
        <v>39</v>
      </c>
      <c r="E185" s="53" t="s">
        <v>243</v>
      </c>
      <c r="F185" s="48">
        <f>+F186+F190</f>
        <v>38230573919.849998</v>
      </c>
      <c r="G185" s="48">
        <f>+G186+G190</f>
        <v>0</v>
      </c>
      <c r="H185" s="48">
        <f>+H186+H190</f>
        <v>38230573919.849998</v>
      </c>
      <c r="I185" s="155">
        <f t="shared" si="59"/>
        <v>9.1003498589507011E-3</v>
      </c>
      <c r="J185" s="48">
        <f>+J186+J190</f>
        <v>38211015409.849998</v>
      </c>
      <c r="K185" s="48">
        <f>+K186+K190</f>
        <v>38208103432.339996</v>
      </c>
      <c r="L185" s="48">
        <f>+L186+L190</f>
        <v>2911977.51</v>
      </c>
      <c r="M185" s="155">
        <f t="shared" si="60"/>
        <v>0.99948840658157512</v>
      </c>
      <c r="N185" s="155">
        <f t="shared" si="61"/>
        <v>0.99941223776663379</v>
      </c>
      <c r="O185" s="154">
        <f t="shared" si="70"/>
        <v>0.9999237921976486</v>
      </c>
    </row>
    <row r="186" spans="1:15" ht="42" customHeight="1" x14ac:dyDescent="0.25">
      <c r="A186" s="29" t="s">
        <v>444</v>
      </c>
      <c r="B186" s="30" t="s">
        <v>38</v>
      </c>
      <c r="C186" s="30">
        <v>10</v>
      </c>
      <c r="D186" s="30" t="s">
        <v>39</v>
      </c>
      <c r="E186" s="31" t="s">
        <v>445</v>
      </c>
      <c r="F186" s="48">
        <f t="shared" ref="F186:H188" si="77">+F187</f>
        <v>30625740.180000067</v>
      </c>
      <c r="G186" s="48">
        <f t="shared" si="77"/>
        <v>0</v>
      </c>
      <c r="H186" s="48">
        <f t="shared" si="77"/>
        <v>30625740.180000067</v>
      </c>
      <c r="I186" s="155">
        <f t="shared" si="59"/>
        <v>7.2901063664810905E-6</v>
      </c>
      <c r="J186" s="48">
        <f t="shared" ref="J186:L188" si="78">+J187</f>
        <v>11067230.18</v>
      </c>
      <c r="K186" s="48">
        <f t="shared" si="78"/>
        <v>8155252.6699999999</v>
      </c>
      <c r="L186" s="48">
        <f t="shared" si="78"/>
        <v>2911977.51</v>
      </c>
      <c r="M186" s="155">
        <f t="shared" si="60"/>
        <v>0.36137021064481506</v>
      </c>
      <c r="N186" s="155">
        <f t="shared" si="61"/>
        <v>0.26628752879336881</v>
      </c>
      <c r="O186" s="154">
        <f t="shared" si="70"/>
        <v>0.73688289999946488</v>
      </c>
    </row>
    <row r="187" spans="1:15" ht="80.25" customHeight="1" x14ac:dyDescent="0.25">
      <c r="A187" s="29" t="s">
        <v>446</v>
      </c>
      <c r="B187" s="30" t="s">
        <v>38</v>
      </c>
      <c r="C187" s="30">
        <v>10</v>
      </c>
      <c r="D187" s="30" t="s">
        <v>39</v>
      </c>
      <c r="E187" s="31" t="s">
        <v>447</v>
      </c>
      <c r="F187" s="48">
        <f t="shared" si="77"/>
        <v>30625740.180000067</v>
      </c>
      <c r="G187" s="48">
        <f t="shared" si="77"/>
        <v>0</v>
      </c>
      <c r="H187" s="48">
        <f t="shared" si="77"/>
        <v>30625740.180000067</v>
      </c>
      <c r="I187" s="156">
        <f t="shared" si="59"/>
        <v>7.2901063664810905E-6</v>
      </c>
      <c r="J187" s="48">
        <f t="shared" si="78"/>
        <v>11067230.18</v>
      </c>
      <c r="K187" s="48">
        <f t="shared" si="78"/>
        <v>8155252.6699999999</v>
      </c>
      <c r="L187" s="48">
        <f t="shared" si="78"/>
        <v>2911977.51</v>
      </c>
      <c r="M187" s="155">
        <f t="shared" si="60"/>
        <v>0.36137021064481506</v>
      </c>
      <c r="N187" s="155">
        <f t="shared" si="61"/>
        <v>0.26628752879336881</v>
      </c>
      <c r="O187" s="154">
        <f t="shared" si="70"/>
        <v>0.73688289999946488</v>
      </c>
    </row>
    <row r="188" spans="1:15" ht="42" customHeight="1" x14ac:dyDescent="0.25">
      <c r="A188" s="29" t="s">
        <v>448</v>
      </c>
      <c r="B188" s="30" t="s">
        <v>38</v>
      </c>
      <c r="C188" s="30">
        <v>10</v>
      </c>
      <c r="D188" s="30" t="s">
        <v>39</v>
      </c>
      <c r="E188" s="31" t="s">
        <v>449</v>
      </c>
      <c r="F188" s="48">
        <f t="shared" si="77"/>
        <v>30625740.180000067</v>
      </c>
      <c r="G188" s="48">
        <f t="shared" si="77"/>
        <v>0</v>
      </c>
      <c r="H188" s="48">
        <f t="shared" si="77"/>
        <v>30625740.180000067</v>
      </c>
      <c r="I188" s="156">
        <f t="shared" si="59"/>
        <v>7.2901063664810905E-6</v>
      </c>
      <c r="J188" s="48">
        <f t="shared" si="78"/>
        <v>11067230.18</v>
      </c>
      <c r="K188" s="48">
        <f t="shared" si="78"/>
        <v>8155252.6699999999</v>
      </c>
      <c r="L188" s="48">
        <f t="shared" si="78"/>
        <v>2911977.51</v>
      </c>
      <c r="M188" s="155">
        <f t="shared" si="60"/>
        <v>0.36137021064481506</v>
      </c>
      <c r="N188" s="155">
        <f t="shared" si="61"/>
        <v>0.26628752879336881</v>
      </c>
      <c r="O188" s="154">
        <f t="shared" si="70"/>
        <v>0.73688289999946488</v>
      </c>
    </row>
    <row r="189" spans="1:15" ht="42" customHeight="1" x14ac:dyDescent="0.25">
      <c r="A189" s="36" t="s">
        <v>450</v>
      </c>
      <c r="B189" s="37" t="s">
        <v>38</v>
      </c>
      <c r="C189" s="37">
        <v>10</v>
      </c>
      <c r="D189" s="37" t="s">
        <v>39</v>
      </c>
      <c r="E189" s="38" t="s">
        <v>251</v>
      </c>
      <c r="F189" s="39">
        <v>30625740.180000067</v>
      </c>
      <c r="G189" s="39">
        <v>0</v>
      </c>
      <c r="H189" s="159">
        <f>+F189-G189</f>
        <v>30625740.180000067</v>
      </c>
      <c r="I189" s="160">
        <f t="shared" si="59"/>
        <v>7.2901063664810905E-6</v>
      </c>
      <c r="J189" s="39">
        <v>11067230.18</v>
      </c>
      <c r="K189" s="39">
        <v>8155252.6699999999</v>
      </c>
      <c r="L189" s="159">
        <f>+J189-K189</f>
        <v>2911977.51</v>
      </c>
      <c r="M189" s="158">
        <f t="shared" si="60"/>
        <v>0.36137021064481506</v>
      </c>
      <c r="N189" s="158">
        <f t="shared" si="61"/>
        <v>0.26628752879336881</v>
      </c>
      <c r="O189" s="157">
        <f t="shared" si="70"/>
        <v>0.73688289999946488</v>
      </c>
    </row>
    <row r="190" spans="1:15" ht="61.5" customHeight="1" x14ac:dyDescent="0.25">
      <c r="A190" s="29" t="s">
        <v>451</v>
      </c>
      <c r="B190" s="30" t="s">
        <v>38</v>
      </c>
      <c r="C190" s="30">
        <v>10</v>
      </c>
      <c r="D190" s="30" t="s">
        <v>39</v>
      </c>
      <c r="E190" s="31" t="s">
        <v>504</v>
      </c>
      <c r="F190" s="48">
        <f t="shared" ref="F190:H192" si="79">+F191</f>
        <v>38199948179.669998</v>
      </c>
      <c r="G190" s="48">
        <f t="shared" si="79"/>
        <v>0</v>
      </c>
      <c r="H190" s="48">
        <f t="shared" si="79"/>
        <v>38199948179.669998</v>
      </c>
      <c r="I190" s="155">
        <f t="shared" si="59"/>
        <v>9.0930597525842195E-3</v>
      </c>
      <c r="J190" s="48">
        <f t="shared" ref="J190:L192" si="80">+J191</f>
        <v>38199948179.669998</v>
      </c>
      <c r="K190" s="48">
        <f t="shared" si="80"/>
        <v>38199948179.669998</v>
      </c>
      <c r="L190" s="48">
        <f t="shared" si="80"/>
        <v>0</v>
      </c>
      <c r="M190" s="155">
        <f t="shared" si="60"/>
        <v>1</v>
      </c>
      <c r="N190" s="155">
        <f t="shared" si="61"/>
        <v>1</v>
      </c>
      <c r="O190" s="154">
        <f t="shared" si="70"/>
        <v>1</v>
      </c>
    </row>
    <row r="191" spans="1:15" ht="82.5" customHeight="1" x14ac:dyDescent="0.25">
      <c r="A191" s="29" t="s">
        <v>453</v>
      </c>
      <c r="B191" s="30" t="s">
        <v>38</v>
      </c>
      <c r="C191" s="30">
        <v>10</v>
      </c>
      <c r="D191" s="30" t="s">
        <v>39</v>
      </c>
      <c r="E191" s="31" t="s">
        <v>447</v>
      </c>
      <c r="F191" s="48">
        <f t="shared" si="79"/>
        <v>38199948179.669998</v>
      </c>
      <c r="G191" s="48">
        <f t="shared" si="79"/>
        <v>0</v>
      </c>
      <c r="H191" s="48">
        <f t="shared" si="79"/>
        <v>38199948179.669998</v>
      </c>
      <c r="I191" s="155">
        <f t="shared" si="59"/>
        <v>9.0930597525842195E-3</v>
      </c>
      <c r="J191" s="48">
        <f t="shared" si="80"/>
        <v>38199948179.669998</v>
      </c>
      <c r="K191" s="48">
        <f t="shared" si="80"/>
        <v>38199948179.669998</v>
      </c>
      <c r="L191" s="48">
        <f t="shared" si="80"/>
        <v>0</v>
      </c>
      <c r="M191" s="155">
        <f t="shared" si="60"/>
        <v>1</v>
      </c>
      <c r="N191" s="155">
        <f t="shared" si="61"/>
        <v>1</v>
      </c>
      <c r="O191" s="154">
        <f t="shared" si="70"/>
        <v>1</v>
      </c>
    </row>
    <row r="192" spans="1:15" ht="61.5" customHeight="1" x14ac:dyDescent="0.25">
      <c r="A192" s="29" t="s">
        <v>454</v>
      </c>
      <c r="B192" s="30" t="s">
        <v>38</v>
      </c>
      <c r="C192" s="30">
        <v>10</v>
      </c>
      <c r="D192" s="30" t="s">
        <v>39</v>
      </c>
      <c r="E192" s="31" t="s">
        <v>455</v>
      </c>
      <c r="F192" s="48">
        <f t="shared" si="79"/>
        <v>38199948179.669998</v>
      </c>
      <c r="G192" s="48">
        <f t="shared" si="79"/>
        <v>0</v>
      </c>
      <c r="H192" s="48">
        <f t="shared" si="79"/>
        <v>38199948179.669998</v>
      </c>
      <c r="I192" s="155">
        <f t="shared" si="59"/>
        <v>9.0930597525842195E-3</v>
      </c>
      <c r="J192" s="48">
        <f t="shared" si="80"/>
        <v>38199948179.669998</v>
      </c>
      <c r="K192" s="48">
        <f t="shared" si="80"/>
        <v>38199948179.669998</v>
      </c>
      <c r="L192" s="48">
        <f t="shared" si="80"/>
        <v>0</v>
      </c>
      <c r="M192" s="155">
        <f t="shared" si="60"/>
        <v>1</v>
      </c>
      <c r="N192" s="155">
        <f t="shared" si="61"/>
        <v>1</v>
      </c>
      <c r="O192" s="154">
        <f t="shared" si="70"/>
        <v>1</v>
      </c>
    </row>
    <row r="193" spans="1:15" ht="42" customHeight="1" x14ac:dyDescent="0.25">
      <c r="A193" s="36" t="s">
        <v>456</v>
      </c>
      <c r="B193" s="37" t="s">
        <v>38</v>
      </c>
      <c r="C193" s="37">
        <v>10</v>
      </c>
      <c r="D193" s="37" t="s">
        <v>39</v>
      </c>
      <c r="E193" s="38" t="s">
        <v>251</v>
      </c>
      <c r="F193" s="39">
        <v>38199948179.669998</v>
      </c>
      <c r="G193" s="39">
        <v>0</v>
      </c>
      <c r="H193" s="159">
        <f>+F193-G193</f>
        <v>38199948179.669998</v>
      </c>
      <c r="I193" s="158">
        <f t="shared" si="59"/>
        <v>9.0930597525842195E-3</v>
      </c>
      <c r="J193" s="39">
        <v>38199948179.669998</v>
      </c>
      <c r="K193" s="39">
        <v>38199948179.669998</v>
      </c>
      <c r="L193" s="159">
        <f>+J193-K193</f>
        <v>0</v>
      </c>
      <c r="M193" s="158">
        <f t="shared" si="60"/>
        <v>1</v>
      </c>
      <c r="N193" s="158">
        <f t="shared" si="61"/>
        <v>1</v>
      </c>
      <c r="O193" s="157">
        <f t="shared" si="70"/>
        <v>1</v>
      </c>
    </row>
    <row r="194" spans="1:15" ht="46.5" customHeight="1" x14ac:dyDescent="0.25">
      <c r="A194" s="318" t="s">
        <v>457</v>
      </c>
      <c r="B194" s="102" t="s">
        <v>38</v>
      </c>
      <c r="C194" s="30">
        <v>10</v>
      </c>
      <c r="D194" s="270" t="s">
        <v>39</v>
      </c>
      <c r="E194" s="289" t="s">
        <v>458</v>
      </c>
      <c r="F194" s="54">
        <f t="shared" ref="F194:H195" si="81">+F196</f>
        <v>4003780906.8600001</v>
      </c>
      <c r="G194" s="54">
        <f t="shared" si="81"/>
        <v>473334</v>
      </c>
      <c r="H194" s="54">
        <f t="shared" si="81"/>
        <v>4003307572.8600001</v>
      </c>
      <c r="I194" s="155">
        <f t="shared" si="59"/>
        <v>9.5294147512383764E-4</v>
      </c>
      <c r="J194" s="54">
        <f t="shared" ref="J194:L195" si="82">+J196</f>
        <v>1776350231</v>
      </c>
      <c r="K194" s="54">
        <f t="shared" si="82"/>
        <v>1484224036</v>
      </c>
      <c r="L194" s="54">
        <f t="shared" si="82"/>
        <v>292126195</v>
      </c>
      <c r="M194" s="155">
        <f t="shared" si="60"/>
        <v>0.44372064815668383</v>
      </c>
      <c r="N194" s="155">
        <f t="shared" si="61"/>
        <v>0.37074943880458744</v>
      </c>
      <c r="O194" s="154">
        <f t="shared" si="70"/>
        <v>0.83554696033363485</v>
      </c>
    </row>
    <row r="195" spans="1:15" ht="46.5" customHeight="1" x14ac:dyDescent="0.25">
      <c r="A195" s="319"/>
      <c r="B195" s="102" t="s">
        <v>41</v>
      </c>
      <c r="C195" s="30">
        <v>20</v>
      </c>
      <c r="D195" s="271"/>
      <c r="E195" s="290"/>
      <c r="F195" s="48">
        <f t="shared" si="81"/>
        <v>18312325201</v>
      </c>
      <c r="G195" s="48">
        <f t="shared" si="81"/>
        <v>0</v>
      </c>
      <c r="H195" s="48">
        <f t="shared" si="81"/>
        <v>18312325201</v>
      </c>
      <c r="I195" s="155">
        <f t="shared" si="59"/>
        <v>4.3590390876515929E-3</v>
      </c>
      <c r="J195" s="48">
        <f t="shared" si="82"/>
        <v>1275314367</v>
      </c>
      <c r="K195" s="48">
        <f t="shared" si="82"/>
        <v>1275314367</v>
      </c>
      <c r="L195" s="48">
        <f t="shared" si="82"/>
        <v>0</v>
      </c>
      <c r="M195" s="155">
        <f t="shared" si="60"/>
        <v>6.9642404937760582E-2</v>
      </c>
      <c r="N195" s="155">
        <f t="shared" si="61"/>
        <v>6.9642404937760582E-2</v>
      </c>
      <c r="O195" s="154">
        <f t="shared" si="70"/>
        <v>1</v>
      </c>
    </row>
    <row r="196" spans="1:15" ht="42" customHeight="1" x14ac:dyDescent="0.25">
      <c r="A196" s="318" t="s">
        <v>459</v>
      </c>
      <c r="B196" s="102" t="s">
        <v>38</v>
      </c>
      <c r="C196" s="30">
        <v>10</v>
      </c>
      <c r="D196" s="270" t="s">
        <v>39</v>
      </c>
      <c r="E196" s="289" t="s">
        <v>243</v>
      </c>
      <c r="F196" s="54">
        <f>+F198+F202+F214+F218</f>
        <v>4003780906.8600001</v>
      </c>
      <c r="G196" s="54">
        <f>+G198+G202+G214+G218</f>
        <v>473334</v>
      </c>
      <c r="H196" s="54">
        <f>+H198+H202+H214+H218</f>
        <v>4003307572.8600001</v>
      </c>
      <c r="I196" s="155">
        <f t="shared" si="59"/>
        <v>9.5294147512383764E-4</v>
      </c>
      <c r="J196" s="54">
        <f>+J198+J202+J214+J218</f>
        <v>1776350231</v>
      </c>
      <c r="K196" s="54">
        <f>+K198+K202+K214+K218</f>
        <v>1484224036</v>
      </c>
      <c r="L196" s="54">
        <f>+L198+L202+L214+L218</f>
        <v>292126195</v>
      </c>
      <c r="M196" s="155">
        <f t="shared" si="60"/>
        <v>0.44372064815668383</v>
      </c>
      <c r="N196" s="155">
        <f t="shared" si="61"/>
        <v>0.37074943880458744</v>
      </c>
      <c r="O196" s="154">
        <f t="shared" si="70"/>
        <v>0.83554696033363485</v>
      </c>
    </row>
    <row r="197" spans="1:15" ht="42" customHeight="1" x14ac:dyDescent="0.25">
      <c r="A197" s="319"/>
      <c r="B197" s="102" t="s">
        <v>41</v>
      </c>
      <c r="C197" s="30">
        <v>20</v>
      </c>
      <c r="D197" s="271"/>
      <c r="E197" s="290"/>
      <c r="F197" s="54">
        <f>+F203</f>
        <v>18312325201</v>
      </c>
      <c r="G197" s="54">
        <f>+G203</f>
        <v>0</v>
      </c>
      <c r="H197" s="54">
        <f>+H203</f>
        <v>18312325201</v>
      </c>
      <c r="I197" s="155">
        <f t="shared" si="59"/>
        <v>4.3590390876515929E-3</v>
      </c>
      <c r="J197" s="54">
        <f>+J203</f>
        <v>1275314367</v>
      </c>
      <c r="K197" s="54">
        <f>+K203</f>
        <v>1275314367</v>
      </c>
      <c r="L197" s="54">
        <f>+L203</f>
        <v>0</v>
      </c>
      <c r="M197" s="155">
        <f t="shared" si="60"/>
        <v>6.9642404937760582E-2</v>
      </c>
      <c r="N197" s="155">
        <f t="shared" si="61"/>
        <v>6.9642404937760582E-2</v>
      </c>
      <c r="O197" s="154">
        <f t="shared" si="70"/>
        <v>1</v>
      </c>
    </row>
    <row r="198" spans="1:15" ht="78" customHeight="1" x14ac:dyDescent="0.25">
      <c r="A198" s="51" t="s">
        <v>460</v>
      </c>
      <c r="B198" s="102" t="s">
        <v>38</v>
      </c>
      <c r="C198" s="30">
        <v>10</v>
      </c>
      <c r="D198" s="30" t="s">
        <v>39</v>
      </c>
      <c r="E198" s="53" t="s">
        <v>461</v>
      </c>
      <c r="F198" s="54">
        <f t="shared" ref="F198:H200" si="83">+F199</f>
        <v>73562276</v>
      </c>
      <c r="G198" s="54">
        <f t="shared" si="83"/>
        <v>0</v>
      </c>
      <c r="H198" s="54">
        <f t="shared" si="83"/>
        <v>73562276</v>
      </c>
      <c r="I198" s="156">
        <f t="shared" si="59"/>
        <v>1.751065650816992E-5</v>
      </c>
      <c r="J198" s="54">
        <f t="shared" ref="J198:L200" si="84">+J199</f>
        <v>66981576</v>
      </c>
      <c r="K198" s="54">
        <f t="shared" si="84"/>
        <v>35719276</v>
      </c>
      <c r="L198" s="54">
        <f t="shared" si="84"/>
        <v>31262300</v>
      </c>
      <c r="M198" s="155">
        <f t="shared" si="60"/>
        <v>0.91054246336804479</v>
      </c>
      <c r="N198" s="155">
        <f t="shared" si="61"/>
        <v>0.4855651285177745</v>
      </c>
      <c r="O198" s="154">
        <f t="shared" si="70"/>
        <v>0.53327016372382763</v>
      </c>
    </row>
    <row r="199" spans="1:15" ht="78" customHeight="1" x14ac:dyDescent="0.25">
      <c r="A199" s="51" t="s">
        <v>462</v>
      </c>
      <c r="B199" s="102" t="s">
        <v>38</v>
      </c>
      <c r="C199" s="30">
        <v>10</v>
      </c>
      <c r="D199" s="30" t="s">
        <v>39</v>
      </c>
      <c r="E199" s="31" t="s">
        <v>247</v>
      </c>
      <c r="F199" s="54">
        <f t="shared" si="83"/>
        <v>73562276</v>
      </c>
      <c r="G199" s="54">
        <f t="shared" si="83"/>
        <v>0</v>
      </c>
      <c r="H199" s="54">
        <f t="shared" si="83"/>
        <v>73562276</v>
      </c>
      <c r="I199" s="156">
        <f t="shared" si="59"/>
        <v>1.751065650816992E-5</v>
      </c>
      <c r="J199" s="54">
        <f t="shared" si="84"/>
        <v>66981576</v>
      </c>
      <c r="K199" s="54">
        <f t="shared" si="84"/>
        <v>35719276</v>
      </c>
      <c r="L199" s="54">
        <f t="shared" si="84"/>
        <v>31262300</v>
      </c>
      <c r="M199" s="155">
        <f t="shared" si="60"/>
        <v>0.91054246336804479</v>
      </c>
      <c r="N199" s="155">
        <f t="shared" si="61"/>
        <v>0.4855651285177745</v>
      </c>
      <c r="O199" s="154">
        <f t="shared" si="70"/>
        <v>0.53327016372382763</v>
      </c>
    </row>
    <row r="200" spans="1:15" ht="66" customHeight="1" x14ac:dyDescent="0.25">
      <c r="A200" s="51" t="s">
        <v>463</v>
      </c>
      <c r="B200" s="102" t="s">
        <v>38</v>
      </c>
      <c r="C200" s="30">
        <v>10</v>
      </c>
      <c r="D200" s="30" t="s">
        <v>39</v>
      </c>
      <c r="E200" s="53" t="s">
        <v>464</v>
      </c>
      <c r="F200" s="54">
        <f t="shared" si="83"/>
        <v>73562276</v>
      </c>
      <c r="G200" s="54">
        <f t="shared" si="83"/>
        <v>0</v>
      </c>
      <c r="H200" s="54">
        <f t="shared" si="83"/>
        <v>73562276</v>
      </c>
      <c r="I200" s="156">
        <f t="shared" si="59"/>
        <v>1.751065650816992E-5</v>
      </c>
      <c r="J200" s="54">
        <f t="shared" si="84"/>
        <v>66981576</v>
      </c>
      <c r="K200" s="54">
        <f t="shared" si="84"/>
        <v>35719276</v>
      </c>
      <c r="L200" s="54">
        <f t="shared" si="84"/>
        <v>31262300</v>
      </c>
      <c r="M200" s="155">
        <f t="shared" si="60"/>
        <v>0.91054246336804479</v>
      </c>
      <c r="N200" s="155">
        <f t="shared" si="61"/>
        <v>0.4855651285177745</v>
      </c>
      <c r="O200" s="154">
        <f t="shared" si="70"/>
        <v>0.53327016372382763</v>
      </c>
    </row>
    <row r="201" spans="1:15" ht="42" customHeight="1" x14ac:dyDescent="0.25">
      <c r="A201" s="36" t="s">
        <v>465</v>
      </c>
      <c r="B201" s="111" t="s">
        <v>38</v>
      </c>
      <c r="C201" s="37">
        <v>10</v>
      </c>
      <c r="D201" s="37" t="s">
        <v>39</v>
      </c>
      <c r="E201" s="38" t="s">
        <v>251</v>
      </c>
      <c r="F201" s="68">
        <v>73562276</v>
      </c>
      <c r="G201" s="68">
        <v>0</v>
      </c>
      <c r="H201" s="159">
        <f>+F201-G201</f>
        <v>73562276</v>
      </c>
      <c r="I201" s="160">
        <f t="shared" ref="I201:I221" si="85">+H201/$H$222</f>
        <v>1.751065650816992E-5</v>
      </c>
      <c r="J201" s="68">
        <v>66981576</v>
      </c>
      <c r="K201" s="68">
        <v>35719276</v>
      </c>
      <c r="L201" s="159">
        <f>+J201-K201</f>
        <v>31262300</v>
      </c>
      <c r="M201" s="158">
        <f t="shared" ref="M201:M222" si="86">+J201/H201</f>
        <v>0.91054246336804479</v>
      </c>
      <c r="N201" s="158">
        <f t="shared" ref="N201:N222" si="87">+K201/H201</f>
        <v>0.4855651285177745</v>
      </c>
      <c r="O201" s="157">
        <f t="shared" si="70"/>
        <v>0.53327016372382763</v>
      </c>
    </row>
    <row r="202" spans="1:15" ht="41.25" customHeight="1" x14ac:dyDescent="0.25">
      <c r="A202" s="285" t="s">
        <v>466</v>
      </c>
      <c r="B202" s="52" t="s">
        <v>38</v>
      </c>
      <c r="C202" s="30">
        <v>10</v>
      </c>
      <c r="D202" s="270" t="s">
        <v>39</v>
      </c>
      <c r="E202" s="289" t="s">
        <v>467</v>
      </c>
      <c r="F202" s="48">
        <f t="shared" ref="F202:H203" si="88">+F204</f>
        <v>2902120386</v>
      </c>
      <c r="G202" s="48">
        <f t="shared" si="88"/>
        <v>473334</v>
      </c>
      <c r="H202" s="48">
        <f t="shared" si="88"/>
        <v>2901647052</v>
      </c>
      <c r="I202" s="155">
        <f t="shared" si="85"/>
        <v>6.9070381720538201E-4</v>
      </c>
      <c r="J202" s="48">
        <f t="shared" ref="J202:L203" si="89">+J204</f>
        <v>1292335032</v>
      </c>
      <c r="K202" s="48">
        <f t="shared" si="89"/>
        <v>1149200574</v>
      </c>
      <c r="L202" s="48">
        <f t="shared" si="89"/>
        <v>143134458</v>
      </c>
      <c r="M202" s="155">
        <f t="shared" si="86"/>
        <v>0.44537981664904436</v>
      </c>
      <c r="N202" s="155">
        <f t="shared" si="87"/>
        <v>0.39605112317430119</v>
      </c>
      <c r="O202" s="154">
        <f t="shared" si="70"/>
        <v>0.88924353634638609</v>
      </c>
    </row>
    <row r="203" spans="1:15" ht="41.25" customHeight="1" x14ac:dyDescent="0.25">
      <c r="A203" s="286"/>
      <c r="B203" s="102" t="s">
        <v>41</v>
      </c>
      <c r="C203" s="30">
        <v>20</v>
      </c>
      <c r="D203" s="271"/>
      <c r="E203" s="290"/>
      <c r="F203" s="48">
        <f t="shared" si="88"/>
        <v>18312325201</v>
      </c>
      <c r="G203" s="48">
        <f t="shared" si="88"/>
        <v>0</v>
      </c>
      <c r="H203" s="48">
        <f t="shared" si="88"/>
        <v>18312325201</v>
      </c>
      <c r="I203" s="155">
        <f t="shared" si="85"/>
        <v>4.3590390876515929E-3</v>
      </c>
      <c r="J203" s="48">
        <f t="shared" si="89"/>
        <v>1275314367</v>
      </c>
      <c r="K203" s="48">
        <f t="shared" si="89"/>
        <v>1275314367</v>
      </c>
      <c r="L203" s="48">
        <f t="shared" si="89"/>
        <v>0</v>
      </c>
      <c r="M203" s="155">
        <f t="shared" si="86"/>
        <v>6.9642404937760582E-2</v>
      </c>
      <c r="N203" s="155">
        <f t="shared" si="87"/>
        <v>6.9642404937760582E-2</v>
      </c>
      <c r="O203" s="154">
        <f t="shared" si="70"/>
        <v>1</v>
      </c>
    </row>
    <row r="204" spans="1:15" ht="53.25" customHeight="1" x14ac:dyDescent="0.25">
      <c r="A204" s="285" t="s">
        <v>468</v>
      </c>
      <c r="B204" s="52" t="s">
        <v>38</v>
      </c>
      <c r="C204" s="30">
        <v>10</v>
      </c>
      <c r="D204" s="270" t="s">
        <v>39</v>
      </c>
      <c r="E204" s="272" t="s">
        <v>247</v>
      </c>
      <c r="F204" s="54">
        <f>+F206+F210</f>
        <v>2902120386</v>
      </c>
      <c r="G204" s="54">
        <f>+G206+G210</f>
        <v>473334</v>
      </c>
      <c r="H204" s="54">
        <f>+H206+H210</f>
        <v>2901647052</v>
      </c>
      <c r="I204" s="155">
        <f t="shared" si="85"/>
        <v>6.9070381720538201E-4</v>
      </c>
      <c r="J204" s="54">
        <f>+J206+J210</f>
        <v>1292335032</v>
      </c>
      <c r="K204" s="54">
        <f>+K206+K210</f>
        <v>1149200574</v>
      </c>
      <c r="L204" s="54">
        <f>+L206+L210</f>
        <v>143134458</v>
      </c>
      <c r="M204" s="155">
        <f t="shared" si="86"/>
        <v>0.44537981664904436</v>
      </c>
      <c r="N204" s="155">
        <f t="shared" si="87"/>
        <v>0.39605112317430119</v>
      </c>
      <c r="O204" s="154">
        <f t="shared" si="70"/>
        <v>0.88924353634638609</v>
      </c>
    </row>
    <row r="205" spans="1:15" ht="57.75" customHeight="1" x14ac:dyDescent="0.25">
      <c r="A205" s="286"/>
      <c r="B205" s="52" t="s">
        <v>41</v>
      </c>
      <c r="C205" s="30">
        <v>20</v>
      </c>
      <c r="D205" s="271"/>
      <c r="E205" s="273"/>
      <c r="F205" s="54">
        <f>+F208+F212</f>
        <v>18312325201</v>
      </c>
      <c r="G205" s="54">
        <f>+G208+G212</f>
        <v>0</v>
      </c>
      <c r="H205" s="54">
        <f>+H208+H212</f>
        <v>18312325201</v>
      </c>
      <c r="I205" s="155">
        <f t="shared" si="85"/>
        <v>4.3590390876515929E-3</v>
      </c>
      <c r="J205" s="54">
        <f>+J208+J212</f>
        <v>1275314367</v>
      </c>
      <c r="K205" s="54">
        <f>+K208+K212</f>
        <v>1275314367</v>
      </c>
      <c r="L205" s="54">
        <f>+L208+L212</f>
        <v>0</v>
      </c>
      <c r="M205" s="155">
        <f t="shared" si="86"/>
        <v>6.9642404937760582E-2</v>
      </c>
      <c r="N205" s="155">
        <f t="shared" si="87"/>
        <v>6.9642404937760582E-2</v>
      </c>
      <c r="O205" s="154">
        <f t="shared" si="70"/>
        <v>1</v>
      </c>
    </row>
    <row r="206" spans="1:15" ht="42" customHeight="1" x14ac:dyDescent="0.25">
      <c r="A206" s="51" t="s">
        <v>469</v>
      </c>
      <c r="B206" s="52" t="s">
        <v>38</v>
      </c>
      <c r="C206" s="30">
        <v>10</v>
      </c>
      <c r="D206" s="30" t="s">
        <v>39</v>
      </c>
      <c r="E206" s="31" t="s">
        <v>390</v>
      </c>
      <c r="F206" s="54">
        <f>+F207</f>
        <v>2374500016</v>
      </c>
      <c r="G206" s="54">
        <f>+G207</f>
        <v>473334</v>
      </c>
      <c r="H206" s="54">
        <f>+H207</f>
        <v>2374026682</v>
      </c>
      <c r="I206" s="155">
        <f t="shared" si="85"/>
        <v>5.6510983659249932E-4</v>
      </c>
      <c r="J206" s="54">
        <f>+J207</f>
        <v>1292335032</v>
      </c>
      <c r="K206" s="54">
        <f>+K207</f>
        <v>1149200574</v>
      </c>
      <c r="L206" s="54">
        <f>+L207</f>
        <v>143134458</v>
      </c>
      <c r="M206" s="155">
        <f t="shared" si="86"/>
        <v>0.54436415639240909</v>
      </c>
      <c r="N206" s="155">
        <f t="shared" si="87"/>
        <v>0.48407230749060298</v>
      </c>
      <c r="O206" s="154">
        <f t="shared" si="70"/>
        <v>0.88924353634638609</v>
      </c>
    </row>
    <row r="207" spans="1:15" ht="42" customHeight="1" x14ac:dyDescent="0.25">
      <c r="A207" s="104" t="s">
        <v>470</v>
      </c>
      <c r="B207" s="101" t="s">
        <v>38</v>
      </c>
      <c r="C207" s="37">
        <v>10</v>
      </c>
      <c r="D207" s="37" t="s">
        <v>39</v>
      </c>
      <c r="E207" s="109" t="s">
        <v>251</v>
      </c>
      <c r="F207" s="110">
        <v>2374500016</v>
      </c>
      <c r="G207" s="110">
        <v>473334</v>
      </c>
      <c r="H207" s="159">
        <f>+F207-G207</f>
        <v>2374026682</v>
      </c>
      <c r="I207" s="158">
        <f t="shared" si="85"/>
        <v>5.6510983659249932E-4</v>
      </c>
      <c r="J207" s="110">
        <v>1292335032</v>
      </c>
      <c r="K207" s="110">
        <v>1149200574</v>
      </c>
      <c r="L207" s="159">
        <f>+J207-K207</f>
        <v>143134458</v>
      </c>
      <c r="M207" s="158">
        <f t="shared" si="86"/>
        <v>0.54436415639240909</v>
      </c>
      <c r="N207" s="158">
        <f t="shared" si="87"/>
        <v>0.48407230749060298</v>
      </c>
      <c r="O207" s="157">
        <f t="shared" si="70"/>
        <v>0.88924353634638609</v>
      </c>
    </row>
    <row r="208" spans="1:15" ht="42" customHeight="1" x14ac:dyDescent="0.25">
      <c r="A208" s="51" t="s">
        <v>469</v>
      </c>
      <c r="B208" s="52" t="s">
        <v>41</v>
      </c>
      <c r="C208" s="30">
        <v>20</v>
      </c>
      <c r="D208" s="30" t="s">
        <v>39</v>
      </c>
      <c r="E208" s="31" t="s">
        <v>390</v>
      </c>
      <c r="F208" s="54">
        <f>+F209</f>
        <v>198321916</v>
      </c>
      <c r="G208" s="54">
        <f>+G209</f>
        <v>0</v>
      </c>
      <c r="H208" s="54">
        <f>+H209</f>
        <v>198321916</v>
      </c>
      <c r="I208" s="155">
        <f t="shared" si="85"/>
        <v>4.7208258606872468E-5</v>
      </c>
      <c r="J208" s="54">
        <f>+J209</f>
        <v>96181872</v>
      </c>
      <c r="K208" s="54">
        <f>+K209</f>
        <v>96181872</v>
      </c>
      <c r="L208" s="54">
        <f>+L209</f>
        <v>0</v>
      </c>
      <c r="M208" s="155">
        <f t="shared" si="86"/>
        <v>0.48497853358778564</v>
      </c>
      <c r="N208" s="155">
        <f t="shared" si="87"/>
        <v>0.48497853358778564</v>
      </c>
      <c r="O208" s="154">
        <f t="shared" si="70"/>
        <v>1</v>
      </c>
    </row>
    <row r="209" spans="1:15" ht="42" customHeight="1" x14ac:dyDescent="0.25">
      <c r="A209" s="104" t="s">
        <v>470</v>
      </c>
      <c r="B209" s="101" t="s">
        <v>41</v>
      </c>
      <c r="C209" s="37">
        <v>20</v>
      </c>
      <c r="D209" s="37" t="s">
        <v>39</v>
      </c>
      <c r="E209" s="109" t="s">
        <v>251</v>
      </c>
      <c r="F209" s="39">
        <v>198321916</v>
      </c>
      <c r="G209" s="39">
        <v>0</v>
      </c>
      <c r="H209" s="159">
        <f>+F209-G209</f>
        <v>198321916</v>
      </c>
      <c r="I209" s="158">
        <f t="shared" si="85"/>
        <v>4.7208258606872468E-5</v>
      </c>
      <c r="J209" s="39">
        <v>96181872</v>
      </c>
      <c r="K209" s="39">
        <v>96181872</v>
      </c>
      <c r="L209" s="159">
        <f>+J209-K209</f>
        <v>0</v>
      </c>
      <c r="M209" s="158">
        <f t="shared" si="86"/>
        <v>0.48497853358778564</v>
      </c>
      <c r="N209" s="158">
        <f t="shared" si="87"/>
        <v>0.48497853358778564</v>
      </c>
      <c r="O209" s="157">
        <f t="shared" si="70"/>
        <v>1</v>
      </c>
    </row>
    <row r="210" spans="1:15" ht="42" customHeight="1" x14ac:dyDescent="0.25">
      <c r="A210" s="51" t="s">
        <v>471</v>
      </c>
      <c r="B210" s="52" t="s">
        <v>38</v>
      </c>
      <c r="C210" s="30">
        <v>10</v>
      </c>
      <c r="D210" s="30" t="s">
        <v>39</v>
      </c>
      <c r="E210" s="31" t="s">
        <v>393</v>
      </c>
      <c r="F210" s="25">
        <f>+F211</f>
        <v>527620370</v>
      </c>
      <c r="G210" s="25">
        <f>+G211</f>
        <v>0</v>
      </c>
      <c r="H210" s="25">
        <f>+H211</f>
        <v>527620370</v>
      </c>
      <c r="I210" s="155">
        <f t="shared" si="85"/>
        <v>1.2559398061288263E-4</v>
      </c>
      <c r="J210" s="25">
        <f>+J211</f>
        <v>0</v>
      </c>
      <c r="K210" s="25">
        <f>+K211</f>
        <v>0</v>
      </c>
      <c r="L210" s="25">
        <f>+L211</f>
        <v>0</v>
      </c>
      <c r="M210" s="155">
        <f t="shared" si="86"/>
        <v>0</v>
      </c>
      <c r="N210" s="155">
        <f t="shared" si="87"/>
        <v>0</v>
      </c>
      <c r="O210" s="154" t="s">
        <v>545</v>
      </c>
    </row>
    <row r="211" spans="1:15" ht="42" customHeight="1" x14ac:dyDescent="0.25">
      <c r="A211" s="104" t="s">
        <v>472</v>
      </c>
      <c r="B211" s="105" t="s">
        <v>38</v>
      </c>
      <c r="C211" s="37">
        <v>10</v>
      </c>
      <c r="D211" s="37" t="s">
        <v>39</v>
      </c>
      <c r="E211" s="109" t="s">
        <v>251</v>
      </c>
      <c r="F211" s="39">
        <v>527620370</v>
      </c>
      <c r="G211" s="39">
        <v>0</v>
      </c>
      <c r="H211" s="159">
        <f>+F211-G211</f>
        <v>527620370</v>
      </c>
      <c r="I211" s="158">
        <f t="shared" si="85"/>
        <v>1.2559398061288263E-4</v>
      </c>
      <c r="J211" s="39">
        <v>0</v>
      </c>
      <c r="K211" s="39">
        <v>0</v>
      </c>
      <c r="L211" s="159">
        <f>+J211-K211</f>
        <v>0</v>
      </c>
      <c r="M211" s="158">
        <f t="shared" si="86"/>
        <v>0</v>
      </c>
      <c r="N211" s="158">
        <f t="shared" si="87"/>
        <v>0</v>
      </c>
      <c r="O211" s="157" t="s">
        <v>545</v>
      </c>
    </row>
    <row r="212" spans="1:15" ht="42" customHeight="1" x14ac:dyDescent="0.25">
      <c r="A212" s="51" t="s">
        <v>471</v>
      </c>
      <c r="B212" s="52" t="s">
        <v>41</v>
      </c>
      <c r="C212" s="30">
        <v>20</v>
      </c>
      <c r="D212" s="30" t="s">
        <v>39</v>
      </c>
      <c r="E212" s="31" t="s">
        <v>393</v>
      </c>
      <c r="F212" s="25">
        <f>+F213</f>
        <v>18114003285</v>
      </c>
      <c r="G212" s="25">
        <f>+G213</f>
        <v>0</v>
      </c>
      <c r="H212" s="25">
        <f>+H213</f>
        <v>18114003285</v>
      </c>
      <c r="I212" s="155">
        <f t="shared" si="85"/>
        <v>4.31183082904472E-3</v>
      </c>
      <c r="J212" s="25">
        <f>+J213</f>
        <v>1179132495</v>
      </c>
      <c r="K212" s="25">
        <f>+K213</f>
        <v>1179132495</v>
      </c>
      <c r="L212" s="25">
        <f>+L213</f>
        <v>0</v>
      </c>
      <c r="M212" s="155">
        <f t="shared" si="86"/>
        <v>6.5095080112767018E-2</v>
      </c>
      <c r="N212" s="155">
        <f t="shared" si="87"/>
        <v>6.5095080112767018E-2</v>
      </c>
      <c r="O212" s="154">
        <f t="shared" ref="O212:O222" si="90">+K212/J212</f>
        <v>1</v>
      </c>
    </row>
    <row r="213" spans="1:15" ht="42" customHeight="1" x14ac:dyDescent="0.25">
      <c r="A213" s="104" t="s">
        <v>472</v>
      </c>
      <c r="B213" s="105" t="s">
        <v>41</v>
      </c>
      <c r="C213" s="37">
        <v>20</v>
      </c>
      <c r="D213" s="37" t="s">
        <v>39</v>
      </c>
      <c r="E213" s="109" t="s">
        <v>251</v>
      </c>
      <c r="F213" s="39">
        <v>18114003285</v>
      </c>
      <c r="G213" s="39">
        <v>0</v>
      </c>
      <c r="H213" s="159">
        <f>+F213-G213</f>
        <v>18114003285</v>
      </c>
      <c r="I213" s="158">
        <f t="shared" si="85"/>
        <v>4.31183082904472E-3</v>
      </c>
      <c r="J213" s="39">
        <v>1179132495</v>
      </c>
      <c r="K213" s="39">
        <v>1179132495</v>
      </c>
      <c r="L213" s="159">
        <f>+J213-K213</f>
        <v>0</v>
      </c>
      <c r="M213" s="158">
        <f t="shared" si="86"/>
        <v>6.5095080112767018E-2</v>
      </c>
      <c r="N213" s="158">
        <f t="shared" si="87"/>
        <v>6.5095080112767018E-2</v>
      </c>
      <c r="O213" s="157">
        <f t="shared" si="90"/>
        <v>1</v>
      </c>
    </row>
    <row r="214" spans="1:15" ht="60" customHeight="1" x14ac:dyDescent="0.25">
      <c r="A214" s="51" t="s">
        <v>473</v>
      </c>
      <c r="B214" s="102" t="s">
        <v>38</v>
      </c>
      <c r="C214" s="30">
        <v>10</v>
      </c>
      <c r="D214" s="30" t="s">
        <v>39</v>
      </c>
      <c r="E214" s="53" t="s">
        <v>474</v>
      </c>
      <c r="F214" s="54">
        <f t="shared" ref="F214:H216" si="91">+F215</f>
        <v>779729716.86000013</v>
      </c>
      <c r="G214" s="54">
        <f t="shared" si="91"/>
        <v>0</v>
      </c>
      <c r="H214" s="54">
        <f t="shared" si="91"/>
        <v>779729716.86000013</v>
      </c>
      <c r="I214" s="155">
        <f t="shared" si="85"/>
        <v>1.8560572053463991E-4</v>
      </c>
      <c r="J214" s="54">
        <f t="shared" ref="J214:L216" si="92">+J215</f>
        <v>218959011</v>
      </c>
      <c r="K214" s="54">
        <f t="shared" si="92"/>
        <v>144935775</v>
      </c>
      <c r="L214" s="54">
        <f t="shared" si="92"/>
        <v>74023236</v>
      </c>
      <c r="M214" s="155">
        <f t="shared" si="86"/>
        <v>0.28081398754655124</v>
      </c>
      <c r="N214" s="155">
        <f t="shared" si="87"/>
        <v>0.18587950653421498</v>
      </c>
      <c r="O214" s="154">
        <f t="shared" si="90"/>
        <v>0.66193108170368931</v>
      </c>
    </row>
    <row r="215" spans="1:15" ht="78.75" customHeight="1" x14ac:dyDescent="0.25">
      <c r="A215" s="51" t="s">
        <v>475</v>
      </c>
      <c r="B215" s="102" t="s">
        <v>38</v>
      </c>
      <c r="C215" s="30">
        <v>10</v>
      </c>
      <c r="D215" s="30" t="s">
        <v>39</v>
      </c>
      <c r="E215" s="31" t="s">
        <v>247</v>
      </c>
      <c r="F215" s="54">
        <f t="shared" si="91"/>
        <v>779729716.86000013</v>
      </c>
      <c r="G215" s="54">
        <f t="shared" si="91"/>
        <v>0</v>
      </c>
      <c r="H215" s="54">
        <f t="shared" si="91"/>
        <v>779729716.86000013</v>
      </c>
      <c r="I215" s="155">
        <f t="shared" si="85"/>
        <v>1.8560572053463991E-4</v>
      </c>
      <c r="J215" s="54">
        <f t="shared" si="92"/>
        <v>218959011</v>
      </c>
      <c r="K215" s="54">
        <f t="shared" si="92"/>
        <v>144935775</v>
      </c>
      <c r="L215" s="54">
        <f t="shared" si="92"/>
        <v>74023236</v>
      </c>
      <c r="M215" s="155">
        <f t="shared" si="86"/>
        <v>0.28081398754655124</v>
      </c>
      <c r="N215" s="155">
        <f t="shared" si="87"/>
        <v>0.18587950653421498</v>
      </c>
      <c r="O215" s="154">
        <f t="shared" si="90"/>
        <v>0.66193108170368931</v>
      </c>
    </row>
    <row r="216" spans="1:15" ht="60" customHeight="1" x14ac:dyDescent="0.25">
      <c r="A216" s="51" t="s">
        <v>476</v>
      </c>
      <c r="B216" s="102" t="s">
        <v>38</v>
      </c>
      <c r="C216" s="30">
        <v>10</v>
      </c>
      <c r="D216" s="30" t="s">
        <v>39</v>
      </c>
      <c r="E216" s="53" t="s">
        <v>477</v>
      </c>
      <c r="F216" s="54">
        <f t="shared" si="91"/>
        <v>779729716.86000013</v>
      </c>
      <c r="G216" s="54">
        <f t="shared" si="91"/>
        <v>0</v>
      </c>
      <c r="H216" s="54">
        <f t="shared" si="91"/>
        <v>779729716.86000013</v>
      </c>
      <c r="I216" s="155">
        <f t="shared" si="85"/>
        <v>1.8560572053463991E-4</v>
      </c>
      <c r="J216" s="54">
        <f t="shared" si="92"/>
        <v>218959011</v>
      </c>
      <c r="K216" s="54">
        <f t="shared" si="92"/>
        <v>144935775</v>
      </c>
      <c r="L216" s="54">
        <f t="shared" si="92"/>
        <v>74023236</v>
      </c>
      <c r="M216" s="155">
        <f t="shared" si="86"/>
        <v>0.28081398754655124</v>
      </c>
      <c r="N216" s="155">
        <f t="shared" si="87"/>
        <v>0.18587950653421498</v>
      </c>
      <c r="O216" s="154">
        <f t="shared" si="90"/>
        <v>0.66193108170368931</v>
      </c>
    </row>
    <row r="217" spans="1:15" ht="42" customHeight="1" x14ac:dyDescent="0.25">
      <c r="A217" s="36" t="s">
        <v>478</v>
      </c>
      <c r="B217" s="105" t="s">
        <v>38</v>
      </c>
      <c r="C217" s="37">
        <v>10</v>
      </c>
      <c r="D217" s="37" t="s">
        <v>39</v>
      </c>
      <c r="E217" s="109" t="s">
        <v>251</v>
      </c>
      <c r="F217" s="39">
        <v>779729716.86000013</v>
      </c>
      <c r="G217" s="39">
        <v>0</v>
      </c>
      <c r="H217" s="159">
        <f>+F217-G217</f>
        <v>779729716.86000013</v>
      </c>
      <c r="I217" s="158">
        <f t="shared" si="85"/>
        <v>1.8560572053463991E-4</v>
      </c>
      <c r="J217" s="39">
        <v>218959011</v>
      </c>
      <c r="K217" s="39">
        <v>144935775</v>
      </c>
      <c r="L217" s="159">
        <f>+J217-K217</f>
        <v>74023236</v>
      </c>
      <c r="M217" s="158">
        <f t="shared" si="86"/>
        <v>0.28081398754655124</v>
      </c>
      <c r="N217" s="158">
        <f t="shared" si="87"/>
        <v>0.18587950653421498</v>
      </c>
      <c r="O217" s="157">
        <f t="shared" si="90"/>
        <v>0.66193108170368931</v>
      </c>
    </row>
    <row r="218" spans="1:15" ht="70.5" customHeight="1" x14ac:dyDescent="0.25">
      <c r="A218" s="51" t="s">
        <v>479</v>
      </c>
      <c r="B218" s="102" t="s">
        <v>38</v>
      </c>
      <c r="C218" s="30">
        <v>10</v>
      </c>
      <c r="D218" s="30" t="s">
        <v>39</v>
      </c>
      <c r="E218" s="53" t="s">
        <v>480</v>
      </c>
      <c r="F218" s="54">
        <f t="shared" ref="F218:H220" si="93">+F219</f>
        <v>248368528</v>
      </c>
      <c r="G218" s="54">
        <f t="shared" si="93"/>
        <v>0</v>
      </c>
      <c r="H218" s="54">
        <f t="shared" si="93"/>
        <v>248368528</v>
      </c>
      <c r="I218" s="156">
        <f t="shared" si="85"/>
        <v>5.912128087564586E-5</v>
      </c>
      <c r="J218" s="54">
        <f t="shared" ref="J218:L220" si="94">+J219</f>
        <v>198074612</v>
      </c>
      <c r="K218" s="54">
        <f t="shared" si="94"/>
        <v>154368411</v>
      </c>
      <c r="L218" s="54">
        <f t="shared" si="94"/>
        <v>43706201</v>
      </c>
      <c r="M218" s="155">
        <f t="shared" si="86"/>
        <v>0.79750286235943713</v>
      </c>
      <c r="N218" s="155">
        <f t="shared" si="87"/>
        <v>0.62152967706117745</v>
      </c>
      <c r="O218" s="154">
        <f t="shared" si="90"/>
        <v>0.77934476024620458</v>
      </c>
    </row>
    <row r="219" spans="1:15" ht="75.75" customHeight="1" x14ac:dyDescent="0.25">
      <c r="A219" s="51" t="s">
        <v>481</v>
      </c>
      <c r="B219" s="102" t="s">
        <v>38</v>
      </c>
      <c r="C219" s="30">
        <v>10</v>
      </c>
      <c r="D219" s="30" t="s">
        <v>39</v>
      </c>
      <c r="E219" s="31" t="s">
        <v>247</v>
      </c>
      <c r="F219" s="54">
        <f t="shared" si="93"/>
        <v>248368528</v>
      </c>
      <c r="G219" s="54">
        <f t="shared" si="93"/>
        <v>0</v>
      </c>
      <c r="H219" s="54">
        <f t="shared" si="93"/>
        <v>248368528</v>
      </c>
      <c r="I219" s="156">
        <f t="shared" si="85"/>
        <v>5.912128087564586E-5</v>
      </c>
      <c r="J219" s="54">
        <f t="shared" si="94"/>
        <v>198074612</v>
      </c>
      <c r="K219" s="54">
        <f t="shared" si="94"/>
        <v>154368411</v>
      </c>
      <c r="L219" s="54">
        <f t="shared" si="94"/>
        <v>43706201</v>
      </c>
      <c r="M219" s="155">
        <f t="shared" si="86"/>
        <v>0.79750286235943713</v>
      </c>
      <c r="N219" s="155">
        <f t="shared" si="87"/>
        <v>0.62152967706117745</v>
      </c>
      <c r="O219" s="154">
        <f t="shared" si="90"/>
        <v>0.77934476024620458</v>
      </c>
    </row>
    <row r="220" spans="1:15" ht="42" customHeight="1" x14ac:dyDescent="0.25">
      <c r="A220" s="51" t="s">
        <v>482</v>
      </c>
      <c r="B220" s="102" t="s">
        <v>38</v>
      </c>
      <c r="C220" s="30">
        <v>10</v>
      </c>
      <c r="D220" s="30" t="s">
        <v>39</v>
      </c>
      <c r="E220" s="53" t="s">
        <v>483</v>
      </c>
      <c r="F220" s="54">
        <f t="shared" si="93"/>
        <v>248368528</v>
      </c>
      <c r="G220" s="54">
        <f t="shared" si="93"/>
        <v>0</v>
      </c>
      <c r="H220" s="54">
        <f t="shared" si="93"/>
        <v>248368528</v>
      </c>
      <c r="I220" s="156">
        <f t="shared" si="85"/>
        <v>5.912128087564586E-5</v>
      </c>
      <c r="J220" s="54">
        <f t="shared" si="94"/>
        <v>198074612</v>
      </c>
      <c r="K220" s="54">
        <f t="shared" si="94"/>
        <v>154368411</v>
      </c>
      <c r="L220" s="54">
        <f t="shared" si="94"/>
        <v>43706201</v>
      </c>
      <c r="M220" s="155">
        <f t="shared" si="86"/>
        <v>0.79750286235943713</v>
      </c>
      <c r="N220" s="155">
        <f t="shared" si="87"/>
        <v>0.62152967706117745</v>
      </c>
      <c r="O220" s="154">
        <f t="shared" si="90"/>
        <v>0.77934476024620458</v>
      </c>
    </row>
    <row r="221" spans="1:15" ht="42" customHeight="1" thickBot="1" x14ac:dyDescent="0.3">
      <c r="A221" s="73" t="s">
        <v>484</v>
      </c>
      <c r="B221" s="126" t="s">
        <v>38</v>
      </c>
      <c r="C221" s="74">
        <v>10</v>
      </c>
      <c r="D221" s="74" t="s">
        <v>39</v>
      </c>
      <c r="E221" s="153" t="s">
        <v>251</v>
      </c>
      <c r="F221" s="151">
        <v>248368528</v>
      </c>
      <c r="G221" s="151">
        <v>0</v>
      </c>
      <c r="H221" s="150">
        <f>+F221-G221</f>
        <v>248368528</v>
      </c>
      <c r="I221" s="152">
        <f t="shared" si="85"/>
        <v>5.912128087564586E-5</v>
      </c>
      <c r="J221" s="151">
        <v>198074612</v>
      </c>
      <c r="K221" s="151">
        <v>154368411</v>
      </c>
      <c r="L221" s="150">
        <f>+J221-K221</f>
        <v>43706201</v>
      </c>
      <c r="M221" s="149">
        <f t="shared" si="86"/>
        <v>0.79750286235943713</v>
      </c>
      <c r="N221" s="149">
        <f t="shared" si="87"/>
        <v>0.62152967706117745</v>
      </c>
      <c r="O221" s="148">
        <f t="shared" si="90"/>
        <v>0.77934476024620458</v>
      </c>
    </row>
    <row r="222" spans="1:15" ht="30.75" customHeight="1" thickBot="1" x14ac:dyDescent="0.3">
      <c r="A222" s="320" t="s">
        <v>559</v>
      </c>
      <c r="B222" s="321"/>
      <c r="C222" s="321"/>
      <c r="D222" s="321"/>
      <c r="E222" s="322"/>
      <c r="F222" s="20">
        <f t="shared" ref="F222:L222" si="95">+F9+F10+F40+F41</f>
        <v>4201000930722.8003</v>
      </c>
      <c r="G222" s="20">
        <f t="shared" si="95"/>
        <v>473334</v>
      </c>
      <c r="H222" s="20">
        <f t="shared" si="95"/>
        <v>4201000457388.8003</v>
      </c>
      <c r="I222" s="263">
        <f t="shared" si="95"/>
        <v>1</v>
      </c>
      <c r="J222" s="20">
        <f t="shared" si="95"/>
        <v>4169675746087.1606</v>
      </c>
      <c r="K222" s="20">
        <f t="shared" si="95"/>
        <v>4169194502923.7905</v>
      </c>
      <c r="L222" s="20">
        <f t="shared" si="95"/>
        <v>481243163.37000018</v>
      </c>
      <c r="M222" s="263">
        <f t="shared" si="86"/>
        <v>0.99254351157078669</v>
      </c>
      <c r="N222" s="263">
        <f t="shared" si="87"/>
        <v>0.99242895715255897</v>
      </c>
      <c r="O222" s="264">
        <f t="shared" si="90"/>
        <v>0.99988458499109389</v>
      </c>
    </row>
    <row r="223" spans="1:15" s="134" customFormat="1" ht="15" customHeight="1" x14ac:dyDescent="0.25">
      <c r="A223" s="147" t="s">
        <v>549</v>
      </c>
      <c r="E223" s="135"/>
      <c r="F223" s="136"/>
    </row>
    <row r="224" spans="1:15" s="142" customFormat="1" ht="15" customHeight="1" x14ac:dyDescent="0.25">
      <c r="A224" s="146" t="s">
        <v>556</v>
      </c>
      <c r="B224" s="145"/>
      <c r="C224" s="145"/>
      <c r="D224" s="145"/>
      <c r="E224" s="144"/>
      <c r="F224" s="1"/>
    </row>
    <row r="225" spans="1:6" ht="15" customHeight="1" x14ac:dyDescent="0.25">
      <c r="A225" s="146" t="s">
        <v>502</v>
      </c>
      <c r="B225" s="145"/>
      <c r="C225" s="145"/>
      <c r="D225" s="145"/>
      <c r="E225" s="144"/>
    </row>
    <row r="226" spans="1:6" s="142" customFormat="1" x14ac:dyDescent="0.25">
      <c r="A226" s="1"/>
      <c r="B226" s="134"/>
      <c r="C226" s="134"/>
      <c r="D226" s="134"/>
      <c r="E226" s="134"/>
      <c r="F226" s="1"/>
    </row>
    <row r="227" spans="1:6" s="142" customFormat="1" x14ac:dyDescent="0.25"/>
  </sheetData>
  <mergeCells count="47">
    <mergeCell ref="D204:D205"/>
    <mergeCell ref="E204:E205"/>
    <mergeCell ref="A222:E222"/>
    <mergeCell ref="D194:D195"/>
    <mergeCell ref="E194:E195"/>
    <mergeCell ref="D196:D197"/>
    <mergeCell ref="E196:E197"/>
    <mergeCell ref="D202:D203"/>
    <mergeCell ref="E202:E203"/>
    <mergeCell ref="A204:A205"/>
    <mergeCell ref="A202:A203"/>
    <mergeCell ref="A194:A195"/>
    <mergeCell ref="A196:A197"/>
    <mergeCell ref="D158:D159"/>
    <mergeCell ref="E158:E159"/>
    <mergeCell ref="D160:D161"/>
    <mergeCell ref="E160:E161"/>
    <mergeCell ref="D162:D163"/>
    <mergeCell ref="E162:E163"/>
    <mergeCell ref="D9:D10"/>
    <mergeCell ref="E9:E10"/>
    <mergeCell ref="D40:D41"/>
    <mergeCell ref="E40:E41"/>
    <mergeCell ref="D156:D157"/>
    <mergeCell ref="E156:E157"/>
    <mergeCell ref="M7:O7"/>
    <mergeCell ref="A3:J3"/>
    <mergeCell ref="A4:J4"/>
    <mergeCell ref="A5:J5"/>
    <mergeCell ref="A7:A8"/>
    <mergeCell ref="B7:B8"/>
    <mergeCell ref="C7:C8"/>
    <mergeCell ref="D7:D8"/>
    <mergeCell ref="E7:E8"/>
    <mergeCell ref="F7:F8"/>
    <mergeCell ref="G7:G8"/>
    <mergeCell ref="H7:H8"/>
    <mergeCell ref="I7:I8"/>
    <mergeCell ref="J7:J8"/>
    <mergeCell ref="K7:K8"/>
    <mergeCell ref="L7:L8"/>
    <mergeCell ref="A162:A163"/>
    <mergeCell ref="A9:A10"/>
    <mergeCell ref="A40:A41"/>
    <mergeCell ref="A156:A157"/>
    <mergeCell ref="A158:A159"/>
    <mergeCell ref="A160:A161"/>
  </mergeCells>
  <printOptions horizontalCentered="1" verticalCentered="1"/>
  <pageMargins left="0.11811023622047245" right="0.31496062992125984" top="0.78740157480314965" bottom="0.78740157480314965" header="0.31496062992125984" footer="0.31496062992125984"/>
  <pageSetup paperSize="5"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42C1B-2FFD-4C5D-819C-9E93B95A500E}">
  <sheetPr>
    <tabColor theme="0"/>
  </sheetPr>
  <dimension ref="A1:K120"/>
  <sheetViews>
    <sheetView zoomScale="76" zoomScaleNormal="76" workbookViewId="0">
      <selection activeCell="F111" sqref="F111"/>
    </sheetView>
  </sheetViews>
  <sheetFormatPr baseColWidth="10" defaultColWidth="11.42578125" defaultRowHeight="15.75" x14ac:dyDescent="0.25"/>
  <cols>
    <col min="1" max="1" width="38.5703125" style="1" customWidth="1"/>
    <col min="2" max="2" width="13.85546875" style="1" customWidth="1"/>
    <col min="3" max="4" width="11.42578125" style="1"/>
    <col min="5" max="5" width="44" style="1" customWidth="1"/>
    <col min="6" max="6" width="26.7109375" style="1" customWidth="1"/>
    <col min="7" max="7" width="22.42578125" style="1" customWidth="1"/>
    <col min="8" max="8" width="20.5703125" style="1" customWidth="1"/>
    <col min="9" max="9" width="19.140625" style="1" customWidth="1"/>
    <col min="10" max="10" width="23.85546875" style="1" customWidth="1"/>
    <col min="11" max="11" width="23.28515625" style="1" customWidth="1"/>
    <col min="12" max="16384" width="11.42578125" style="1"/>
  </cols>
  <sheetData>
    <row r="1" spans="1:11" ht="24" x14ac:dyDescent="0.25">
      <c r="A1" s="373" t="s">
        <v>535</v>
      </c>
      <c r="B1" s="373"/>
      <c r="C1" s="373"/>
      <c r="D1" s="373"/>
      <c r="E1" s="373"/>
      <c r="F1" s="373"/>
      <c r="G1" s="373"/>
      <c r="H1" s="373"/>
      <c r="I1" s="373"/>
      <c r="J1" s="373"/>
      <c r="K1" s="373"/>
    </row>
    <row r="2" spans="1:11" ht="21" x14ac:dyDescent="0.25">
      <c r="A2" s="374" t="s">
        <v>536</v>
      </c>
      <c r="B2" s="374"/>
      <c r="C2" s="374"/>
      <c r="D2" s="374"/>
      <c r="E2" s="374"/>
      <c r="F2" s="374"/>
      <c r="G2" s="374"/>
      <c r="H2" s="374"/>
      <c r="I2" s="374"/>
      <c r="J2" s="374"/>
      <c r="K2" s="374"/>
    </row>
    <row r="3" spans="1:11" ht="30" customHeight="1" x14ac:dyDescent="0.25">
      <c r="A3" s="375" t="s">
        <v>533</v>
      </c>
      <c r="B3" s="375"/>
      <c r="C3" s="375"/>
      <c r="D3" s="375"/>
      <c r="E3" s="375"/>
      <c r="F3" s="375"/>
      <c r="G3" s="375"/>
      <c r="H3" s="375"/>
      <c r="I3" s="375"/>
      <c r="J3" s="375"/>
      <c r="K3" s="375"/>
    </row>
    <row r="4" spans="1:11" x14ac:dyDescent="0.25">
      <c r="A4" s="182"/>
      <c r="B4" s="182"/>
      <c r="C4" s="183"/>
      <c r="D4" s="182"/>
      <c r="E4" s="182"/>
      <c r="F4" s="182"/>
      <c r="G4" s="182"/>
      <c r="H4" s="182"/>
      <c r="I4" s="182"/>
      <c r="J4" s="182"/>
      <c r="K4" s="184"/>
    </row>
    <row r="5" spans="1:11" ht="32.25" thickBot="1" x14ac:dyDescent="0.3">
      <c r="A5" s="185"/>
      <c r="B5" s="185"/>
      <c r="C5" s="186"/>
      <c r="D5" s="187"/>
      <c r="E5" s="185"/>
      <c r="F5" s="188"/>
      <c r="G5" s="189" t="s">
        <v>3</v>
      </c>
      <c r="H5" s="190" t="s">
        <v>4</v>
      </c>
      <c r="I5" s="190"/>
      <c r="J5" s="191" t="s">
        <v>5</v>
      </c>
      <c r="K5" s="184"/>
    </row>
    <row r="6" spans="1:11" ht="29.25" customHeight="1" x14ac:dyDescent="0.25">
      <c r="A6" s="277" t="s">
        <v>6</v>
      </c>
      <c r="B6" s="279" t="s">
        <v>7</v>
      </c>
      <c r="C6" s="279" t="s">
        <v>8</v>
      </c>
      <c r="D6" s="279" t="s">
        <v>9</v>
      </c>
      <c r="E6" s="279" t="s">
        <v>10</v>
      </c>
      <c r="F6" s="376" t="s">
        <v>537</v>
      </c>
      <c r="G6" s="378" t="s">
        <v>538</v>
      </c>
      <c r="H6" s="376" t="s">
        <v>539</v>
      </c>
      <c r="I6" s="376" t="s">
        <v>14</v>
      </c>
      <c r="J6" s="380" t="s">
        <v>540</v>
      </c>
      <c r="K6" s="382" t="s">
        <v>541</v>
      </c>
    </row>
    <row r="7" spans="1:11" ht="84.75" customHeight="1" thickBot="1" x14ac:dyDescent="0.3">
      <c r="A7" s="278"/>
      <c r="B7" s="280"/>
      <c r="C7" s="280"/>
      <c r="D7" s="280"/>
      <c r="E7" s="280"/>
      <c r="F7" s="377"/>
      <c r="G7" s="379"/>
      <c r="H7" s="377"/>
      <c r="I7" s="377"/>
      <c r="J7" s="381"/>
      <c r="K7" s="383"/>
    </row>
    <row r="8" spans="1:11" s="2" customFormat="1" ht="28.5" customHeight="1" thickBot="1" x14ac:dyDescent="0.3">
      <c r="A8" s="338" t="s">
        <v>37</v>
      </c>
      <c r="B8" s="19" t="s">
        <v>38</v>
      </c>
      <c r="C8" s="19">
        <v>10</v>
      </c>
      <c r="D8" s="341" t="s">
        <v>39</v>
      </c>
      <c r="E8" s="343" t="s">
        <v>40</v>
      </c>
      <c r="F8" s="20">
        <f t="shared" ref="F8:J8" si="0">+F59</f>
        <v>2576179915.8800001</v>
      </c>
      <c r="G8" s="20">
        <f t="shared" si="0"/>
        <v>0</v>
      </c>
      <c r="H8" s="20">
        <f t="shared" si="0"/>
        <v>2576179915.8800001</v>
      </c>
      <c r="I8" s="192">
        <f t="shared" ref="I8:I39" si="1">+H8/$H$115</f>
        <v>0.32864442341330502</v>
      </c>
      <c r="J8" s="20">
        <f t="shared" si="0"/>
        <v>0</v>
      </c>
      <c r="K8" s="193">
        <f>+J8/H8</f>
        <v>0</v>
      </c>
    </row>
    <row r="9" spans="1:11" s="2" customFormat="1" ht="28.5" customHeight="1" thickBot="1" x14ac:dyDescent="0.3">
      <c r="A9" s="339"/>
      <c r="B9" s="19" t="s">
        <v>41</v>
      </c>
      <c r="C9" s="19">
        <v>20</v>
      </c>
      <c r="D9" s="342"/>
      <c r="E9" s="344"/>
      <c r="F9" s="20">
        <f>+F10+F24</f>
        <v>3235263053.6600003</v>
      </c>
      <c r="G9" s="20">
        <f t="shared" ref="G9:J9" si="2">+G10+G24</f>
        <v>0</v>
      </c>
      <c r="H9" s="20">
        <f t="shared" si="2"/>
        <v>3235263053.6600003</v>
      </c>
      <c r="I9" s="192">
        <f t="shared" si="1"/>
        <v>0.41272395390803368</v>
      </c>
      <c r="J9" s="20">
        <f t="shared" si="2"/>
        <v>3235263053.6600003</v>
      </c>
      <c r="K9" s="193">
        <f>+J9/H9</f>
        <v>1</v>
      </c>
    </row>
    <row r="10" spans="1:11" ht="42" customHeight="1" x14ac:dyDescent="0.25">
      <c r="A10" s="21" t="s">
        <v>42</v>
      </c>
      <c r="B10" s="22" t="s">
        <v>41</v>
      </c>
      <c r="C10" s="22">
        <v>20</v>
      </c>
      <c r="D10" s="22" t="s">
        <v>39</v>
      </c>
      <c r="E10" s="23" t="s">
        <v>43</v>
      </c>
      <c r="F10" s="24">
        <f t="shared" ref="F10:J10" si="3">+F11</f>
        <v>44514960.780000404</v>
      </c>
      <c r="G10" s="24">
        <f t="shared" si="3"/>
        <v>0</v>
      </c>
      <c r="H10" s="24">
        <f t="shared" si="3"/>
        <v>44514960.780000404</v>
      </c>
      <c r="I10" s="194">
        <f t="shared" si="1"/>
        <v>5.6787934447551109E-3</v>
      </c>
      <c r="J10" s="24">
        <f t="shared" si="3"/>
        <v>44514960.780000404</v>
      </c>
      <c r="K10" s="195">
        <f t="shared" ref="K10:K75" si="4">+J10/H10</f>
        <v>1</v>
      </c>
    </row>
    <row r="11" spans="1:11" ht="42" customHeight="1" x14ac:dyDescent="0.25">
      <c r="A11" s="29" t="s">
        <v>44</v>
      </c>
      <c r="B11" s="30" t="s">
        <v>41</v>
      </c>
      <c r="C11" s="30">
        <v>20</v>
      </c>
      <c r="D11" s="30" t="s">
        <v>39</v>
      </c>
      <c r="E11" s="31" t="s">
        <v>45</v>
      </c>
      <c r="F11" s="32">
        <f>+F12+F16</f>
        <v>44514960.780000404</v>
      </c>
      <c r="G11" s="32">
        <f t="shared" ref="G11:J11" si="5">+G12+G16</f>
        <v>0</v>
      </c>
      <c r="H11" s="32">
        <f t="shared" si="5"/>
        <v>44514960.780000404</v>
      </c>
      <c r="I11" s="194">
        <f t="shared" si="1"/>
        <v>5.6787934447551109E-3</v>
      </c>
      <c r="J11" s="32">
        <f t="shared" si="5"/>
        <v>44514960.780000404</v>
      </c>
      <c r="K11" s="195">
        <f t="shared" si="4"/>
        <v>1</v>
      </c>
    </row>
    <row r="12" spans="1:11" ht="42" customHeight="1" x14ac:dyDescent="0.25">
      <c r="A12" s="29" t="s">
        <v>46</v>
      </c>
      <c r="B12" s="30" t="s">
        <v>41</v>
      </c>
      <c r="C12" s="30">
        <v>20</v>
      </c>
      <c r="D12" s="30" t="s">
        <v>39</v>
      </c>
      <c r="E12" s="31" t="s">
        <v>47</v>
      </c>
      <c r="F12" s="32">
        <f t="shared" ref="F12:J12" si="6">+F13</f>
        <v>22615947.409999862</v>
      </c>
      <c r="G12" s="32">
        <f t="shared" si="6"/>
        <v>0</v>
      </c>
      <c r="H12" s="32">
        <f t="shared" si="6"/>
        <v>22615947.409999862</v>
      </c>
      <c r="I12" s="194">
        <f t="shared" si="1"/>
        <v>2.885126520352567E-3</v>
      </c>
      <c r="J12" s="32">
        <f t="shared" si="6"/>
        <v>22615947.409999862</v>
      </c>
      <c r="K12" s="195">
        <f t="shared" si="4"/>
        <v>1</v>
      </c>
    </row>
    <row r="13" spans="1:11" ht="42" customHeight="1" x14ac:dyDescent="0.25">
      <c r="A13" s="29" t="s">
        <v>48</v>
      </c>
      <c r="B13" s="30" t="s">
        <v>41</v>
      </c>
      <c r="C13" s="30">
        <v>20</v>
      </c>
      <c r="D13" s="30" t="s">
        <v>39</v>
      </c>
      <c r="E13" s="31" t="s">
        <v>49</v>
      </c>
      <c r="F13" s="32">
        <f>SUM(F14:F15)</f>
        <v>22615947.409999862</v>
      </c>
      <c r="G13" s="32">
        <f t="shared" ref="G13:J13" si="7">SUM(G14:G15)</f>
        <v>0</v>
      </c>
      <c r="H13" s="32">
        <f t="shared" si="7"/>
        <v>22615947.409999862</v>
      </c>
      <c r="I13" s="194">
        <f t="shared" si="1"/>
        <v>2.885126520352567E-3</v>
      </c>
      <c r="J13" s="32">
        <f t="shared" si="7"/>
        <v>22615947.409999862</v>
      </c>
      <c r="K13" s="195">
        <f t="shared" si="4"/>
        <v>1</v>
      </c>
    </row>
    <row r="14" spans="1:11" ht="42" customHeight="1" x14ac:dyDescent="0.25">
      <c r="A14" s="36" t="s">
        <v>50</v>
      </c>
      <c r="B14" s="37" t="s">
        <v>41</v>
      </c>
      <c r="C14" s="37">
        <v>20</v>
      </c>
      <c r="D14" s="37" t="s">
        <v>39</v>
      </c>
      <c r="E14" s="38" t="s">
        <v>51</v>
      </c>
      <c r="F14" s="39">
        <v>2083826.4099998474</v>
      </c>
      <c r="G14" s="39">
        <v>0</v>
      </c>
      <c r="H14" s="196">
        <f>+F14-G14</f>
        <v>2083826.4099998474</v>
      </c>
      <c r="I14" s="197">
        <f t="shared" si="1"/>
        <v>2.6583466658767216E-4</v>
      </c>
      <c r="J14" s="39">
        <v>2083826.4099998474</v>
      </c>
      <c r="K14" s="198">
        <f t="shared" si="4"/>
        <v>1</v>
      </c>
    </row>
    <row r="15" spans="1:11" ht="42" customHeight="1" x14ac:dyDescent="0.25">
      <c r="A15" s="36" t="s">
        <v>62</v>
      </c>
      <c r="B15" s="37" t="s">
        <v>41</v>
      </c>
      <c r="C15" s="37">
        <v>20</v>
      </c>
      <c r="D15" s="37" t="s">
        <v>39</v>
      </c>
      <c r="E15" s="38" t="s">
        <v>63</v>
      </c>
      <c r="F15" s="39">
        <v>20532121.000000015</v>
      </c>
      <c r="G15" s="39">
        <v>0</v>
      </c>
      <c r="H15" s="196">
        <f>+F15-G15</f>
        <v>20532121.000000015</v>
      </c>
      <c r="I15" s="197">
        <f t="shared" si="1"/>
        <v>2.6192918537648949E-3</v>
      </c>
      <c r="J15" s="39">
        <v>20532121.000000015</v>
      </c>
      <c r="K15" s="198">
        <f t="shared" si="4"/>
        <v>1</v>
      </c>
    </row>
    <row r="16" spans="1:11" ht="42" customHeight="1" x14ac:dyDescent="0.25">
      <c r="A16" s="29" t="s">
        <v>68</v>
      </c>
      <c r="B16" s="30" t="s">
        <v>41</v>
      </c>
      <c r="C16" s="30">
        <v>20</v>
      </c>
      <c r="D16" s="30" t="s">
        <v>39</v>
      </c>
      <c r="E16" s="31" t="s">
        <v>69</v>
      </c>
      <c r="F16" s="32">
        <f t="shared" ref="F16:J16" si="8">SUM(F17:F23)</f>
        <v>21899013.370000541</v>
      </c>
      <c r="G16" s="32">
        <f t="shared" si="8"/>
        <v>0</v>
      </c>
      <c r="H16" s="32">
        <f t="shared" si="8"/>
        <v>21899013.370000541</v>
      </c>
      <c r="I16" s="194">
        <f t="shared" si="1"/>
        <v>2.7936669244025443E-3</v>
      </c>
      <c r="J16" s="32">
        <f t="shared" si="8"/>
        <v>21899013.370000541</v>
      </c>
      <c r="K16" s="195">
        <f t="shared" si="4"/>
        <v>1</v>
      </c>
    </row>
    <row r="17" spans="1:11" ht="42" customHeight="1" x14ac:dyDescent="0.25">
      <c r="A17" s="36" t="s">
        <v>70</v>
      </c>
      <c r="B17" s="37" t="s">
        <v>41</v>
      </c>
      <c r="C17" s="37">
        <v>20</v>
      </c>
      <c r="D17" s="37" t="s">
        <v>39</v>
      </c>
      <c r="E17" s="38" t="s">
        <v>71</v>
      </c>
      <c r="F17" s="39">
        <v>7075839.2000007629</v>
      </c>
      <c r="G17" s="39">
        <v>0</v>
      </c>
      <c r="H17" s="196">
        <f>+F17-G17</f>
        <v>7075839.2000007629</v>
      </c>
      <c r="I17" s="197">
        <f t="shared" si="1"/>
        <v>9.0266796962244159E-4</v>
      </c>
      <c r="J17" s="39">
        <v>7075839.2000007629</v>
      </c>
      <c r="K17" s="198">
        <f t="shared" si="4"/>
        <v>1</v>
      </c>
    </row>
    <row r="18" spans="1:11" ht="42" customHeight="1" x14ac:dyDescent="0.25">
      <c r="A18" s="36" t="s">
        <v>72</v>
      </c>
      <c r="B18" s="37" t="s">
        <v>41</v>
      </c>
      <c r="C18" s="37">
        <v>20</v>
      </c>
      <c r="D18" s="37" t="s">
        <v>39</v>
      </c>
      <c r="E18" s="38" t="s">
        <v>73</v>
      </c>
      <c r="F18" s="39">
        <v>5062974</v>
      </c>
      <c r="G18" s="39">
        <v>0</v>
      </c>
      <c r="H18" s="196">
        <f>+F18-G18</f>
        <v>5062974</v>
      </c>
      <c r="I18" s="197">
        <f t="shared" si="1"/>
        <v>6.4588585631379506E-4</v>
      </c>
      <c r="J18" s="39">
        <v>5062974</v>
      </c>
      <c r="K18" s="198">
        <f t="shared" si="4"/>
        <v>1</v>
      </c>
    </row>
    <row r="19" spans="1:11" ht="42" customHeight="1" x14ac:dyDescent="0.25">
      <c r="A19" s="36" t="s">
        <v>74</v>
      </c>
      <c r="B19" s="37" t="s">
        <v>41</v>
      </c>
      <c r="C19" s="37">
        <v>20</v>
      </c>
      <c r="D19" s="37" t="s">
        <v>39</v>
      </c>
      <c r="E19" s="38" t="s">
        <v>75</v>
      </c>
      <c r="F19" s="39">
        <v>4052567.3699998856</v>
      </c>
      <c r="G19" s="39">
        <v>0</v>
      </c>
      <c r="H19" s="196">
        <f t="shared" ref="H19:H23" si="9">+F19-G19</f>
        <v>4052567.3699998856</v>
      </c>
      <c r="I19" s="197">
        <f t="shared" si="1"/>
        <v>5.1698783087602673E-4</v>
      </c>
      <c r="J19" s="39">
        <v>4052567.3699998856</v>
      </c>
      <c r="K19" s="198">
        <f t="shared" si="4"/>
        <v>1</v>
      </c>
    </row>
    <row r="20" spans="1:11" ht="42" customHeight="1" x14ac:dyDescent="0.25">
      <c r="A20" s="36" t="s">
        <v>76</v>
      </c>
      <c r="B20" s="37" t="s">
        <v>41</v>
      </c>
      <c r="C20" s="37">
        <v>20</v>
      </c>
      <c r="D20" s="37" t="s">
        <v>39</v>
      </c>
      <c r="E20" s="38" t="s">
        <v>77</v>
      </c>
      <c r="F20" s="39">
        <v>1904896</v>
      </c>
      <c r="G20" s="39">
        <v>0</v>
      </c>
      <c r="H20" s="196">
        <f t="shared" si="9"/>
        <v>1904896</v>
      </c>
      <c r="I20" s="197">
        <f t="shared" si="1"/>
        <v>2.4300843420264908E-4</v>
      </c>
      <c r="J20" s="39">
        <v>1904896</v>
      </c>
      <c r="K20" s="198">
        <f t="shared" si="4"/>
        <v>1</v>
      </c>
    </row>
    <row r="21" spans="1:11" ht="42" customHeight="1" x14ac:dyDescent="0.25">
      <c r="A21" s="36" t="s">
        <v>78</v>
      </c>
      <c r="B21" s="37" t="s">
        <v>41</v>
      </c>
      <c r="C21" s="37">
        <v>20</v>
      </c>
      <c r="D21" s="37" t="s">
        <v>39</v>
      </c>
      <c r="E21" s="38" t="s">
        <v>79</v>
      </c>
      <c r="F21" s="39">
        <v>1421599.1999999881</v>
      </c>
      <c r="G21" s="39">
        <v>0</v>
      </c>
      <c r="H21" s="196">
        <f t="shared" si="9"/>
        <v>1421599.1999999881</v>
      </c>
      <c r="I21" s="197">
        <f t="shared" si="1"/>
        <v>1.8135404539446545E-4</v>
      </c>
      <c r="J21" s="39">
        <v>1421599.1999999881</v>
      </c>
      <c r="K21" s="198">
        <f t="shared" si="4"/>
        <v>1</v>
      </c>
    </row>
    <row r="22" spans="1:11" ht="42" customHeight="1" x14ac:dyDescent="0.25">
      <c r="A22" s="36" t="s">
        <v>80</v>
      </c>
      <c r="B22" s="37" t="s">
        <v>41</v>
      </c>
      <c r="C22" s="37">
        <v>20</v>
      </c>
      <c r="D22" s="37" t="s">
        <v>39</v>
      </c>
      <c r="E22" s="38" t="s">
        <v>81</v>
      </c>
      <c r="F22" s="39">
        <v>1427507.5999999046</v>
      </c>
      <c r="G22" s="39">
        <v>0</v>
      </c>
      <c r="H22" s="196">
        <f t="shared" si="9"/>
        <v>1427507.5999999046</v>
      </c>
      <c r="I22" s="197">
        <f t="shared" si="1"/>
        <v>1.8210778262349141E-4</v>
      </c>
      <c r="J22" s="39">
        <v>1427507.5999999046</v>
      </c>
      <c r="K22" s="198">
        <f t="shared" si="4"/>
        <v>1</v>
      </c>
    </row>
    <row r="23" spans="1:11" ht="42" customHeight="1" x14ac:dyDescent="0.25">
      <c r="A23" s="36" t="s">
        <v>82</v>
      </c>
      <c r="B23" s="37" t="s">
        <v>41</v>
      </c>
      <c r="C23" s="37">
        <v>20</v>
      </c>
      <c r="D23" s="37" t="s">
        <v>39</v>
      </c>
      <c r="E23" s="38" t="s">
        <v>83</v>
      </c>
      <c r="F23" s="39">
        <v>953630</v>
      </c>
      <c r="G23" s="39">
        <v>0</v>
      </c>
      <c r="H23" s="196">
        <f t="shared" si="9"/>
        <v>953630</v>
      </c>
      <c r="I23" s="197">
        <f t="shared" si="1"/>
        <v>1.2165500536967489E-4</v>
      </c>
      <c r="J23" s="39">
        <v>953630</v>
      </c>
      <c r="K23" s="198">
        <f t="shared" si="4"/>
        <v>1</v>
      </c>
    </row>
    <row r="24" spans="1:11" s="50" customFormat="1" ht="42" customHeight="1" x14ac:dyDescent="0.25">
      <c r="A24" s="51" t="s">
        <v>100</v>
      </c>
      <c r="B24" s="52" t="s">
        <v>41</v>
      </c>
      <c r="C24" s="52">
        <v>20</v>
      </c>
      <c r="D24" s="52" t="s">
        <v>39</v>
      </c>
      <c r="E24" s="53" t="s">
        <v>101</v>
      </c>
      <c r="F24" s="54">
        <f>+F25+F29</f>
        <v>3190748092.8800001</v>
      </c>
      <c r="G24" s="54">
        <f t="shared" ref="G24:J24" si="10">+G25+G29</f>
        <v>0</v>
      </c>
      <c r="H24" s="54">
        <f t="shared" si="10"/>
        <v>3190748092.8800001</v>
      </c>
      <c r="I24" s="199">
        <f t="shared" si="1"/>
        <v>0.4070451604632786</v>
      </c>
      <c r="J24" s="54">
        <f t="shared" si="10"/>
        <v>3190748092.8800001</v>
      </c>
      <c r="K24" s="195">
        <f t="shared" si="4"/>
        <v>1</v>
      </c>
    </row>
    <row r="25" spans="1:11" ht="42" customHeight="1" x14ac:dyDescent="0.25">
      <c r="A25" s="29" t="s">
        <v>522</v>
      </c>
      <c r="B25" s="30" t="s">
        <v>41</v>
      </c>
      <c r="C25" s="30">
        <v>20</v>
      </c>
      <c r="D25" s="30" t="s">
        <v>39</v>
      </c>
      <c r="E25" s="31" t="s">
        <v>521</v>
      </c>
      <c r="F25" s="54">
        <f t="shared" ref="F25:J26" si="11">+F26</f>
        <v>2868865396.6300001</v>
      </c>
      <c r="G25" s="54">
        <f t="shared" si="11"/>
        <v>0</v>
      </c>
      <c r="H25" s="54">
        <f t="shared" si="11"/>
        <v>2868865396.6300001</v>
      </c>
      <c r="I25" s="199">
        <f t="shared" si="1"/>
        <v>0.36598244102209154</v>
      </c>
      <c r="J25" s="54">
        <f t="shared" si="11"/>
        <v>2868865396.6300001</v>
      </c>
      <c r="K25" s="195">
        <f t="shared" si="4"/>
        <v>1</v>
      </c>
    </row>
    <row r="26" spans="1:11" ht="42" customHeight="1" x14ac:dyDescent="0.25">
      <c r="A26" s="29" t="s">
        <v>520</v>
      </c>
      <c r="B26" s="30" t="s">
        <v>41</v>
      </c>
      <c r="C26" s="30">
        <v>20</v>
      </c>
      <c r="D26" s="30" t="s">
        <v>39</v>
      </c>
      <c r="E26" s="31" t="s">
        <v>519</v>
      </c>
      <c r="F26" s="25">
        <f>+F27</f>
        <v>2868865396.6300001</v>
      </c>
      <c r="G26" s="25">
        <f t="shared" si="11"/>
        <v>0</v>
      </c>
      <c r="H26" s="25">
        <f t="shared" si="11"/>
        <v>2868865396.6300001</v>
      </c>
      <c r="I26" s="199">
        <f t="shared" si="1"/>
        <v>0.36598244102209154</v>
      </c>
      <c r="J26" s="25">
        <f t="shared" si="11"/>
        <v>2868865396.6300001</v>
      </c>
      <c r="K26" s="195">
        <f t="shared" si="4"/>
        <v>1</v>
      </c>
    </row>
    <row r="27" spans="1:11" ht="42" customHeight="1" x14ac:dyDescent="0.25">
      <c r="A27" s="29" t="s">
        <v>514</v>
      </c>
      <c r="B27" s="30" t="s">
        <v>41</v>
      </c>
      <c r="C27" s="30">
        <v>20</v>
      </c>
      <c r="D27" s="30" t="s">
        <v>39</v>
      </c>
      <c r="E27" s="31" t="s">
        <v>513</v>
      </c>
      <c r="F27" s="25">
        <f t="shared" ref="F27:J27" si="12">+F28</f>
        <v>2868865396.6300001</v>
      </c>
      <c r="G27" s="25">
        <f t="shared" si="12"/>
        <v>0</v>
      </c>
      <c r="H27" s="25">
        <f t="shared" si="12"/>
        <v>2868865396.6300001</v>
      </c>
      <c r="I27" s="199">
        <f t="shared" si="1"/>
        <v>0.36598244102209154</v>
      </c>
      <c r="J27" s="25">
        <f t="shared" si="12"/>
        <v>2868865396.6300001</v>
      </c>
      <c r="K27" s="195">
        <f t="shared" si="4"/>
        <v>1</v>
      </c>
    </row>
    <row r="28" spans="1:11" ht="42" customHeight="1" x14ac:dyDescent="0.25">
      <c r="A28" s="36" t="s">
        <v>512</v>
      </c>
      <c r="B28" s="37" t="s">
        <v>41</v>
      </c>
      <c r="C28" s="37">
        <v>20</v>
      </c>
      <c r="D28" s="37" t="s">
        <v>39</v>
      </c>
      <c r="E28" s="38" t="s">
        <v>511</v>
      </c>
      <c r="F28" s="39">
        <v>2868865396.6300001</v>
      </c>
      <c r="G28" s="39">
        <v>0</v>
      </c>
      <c r="H28" s="196">
        <f>+F28-G28</f>
        <v>2868865396.6300001</v>
      </c>
      <c r="I28" s="197">
        <f t="shared" si="1"/>
        <v>0.36598244102209154</v>
      </c>
      <c r="J28" s="39">
        <v>2868865396.6300001</v>
      </c>
      <c r="K28" s="198">
        <f t="shared" si="4"/>
        <v>1</v>
      </c>
    </row>
    <row r="29" spans="1:11" ht="42" customHeight="1" x14ac:dyDescent="0.25">
      <c r="A29" s="29" t="s">
        <v>102</v>
      </c>
      <c r="B29" s="30" t="s">
        <v>41</v>
      </c>
      <c r="C29" s="30">
        <v>20</v>
      </c>
      <c r="D29" s="30" t="s">
        <v>39</v>
      </c>
      <c r="E29" s="31" t="s">
        <v>103</v>
      </c>
      <c r="F29" s="54">
        <f>+F30+F44</f>
        <v>321882696.24999982</v>
      </c>
      <c r="G29" s="54">
        <f t="shared" ref="G29:J29" si="13">+G30+G44</f>
        <v>0</v>
      </c>
      <c r="H29" s="54">
        <f t="shared" si="13"/>
        <v>321882696.24999982</v>
      </c>
      <c r="I29" s="199">
        <f t="shared" si="1"/>
        <v>4.1062719441187001E-2</v>
      </c>
      <c r="J29" s="54">
        <f t="shared" si="13"/>
        <v>321882696.24999982</v>
      </c>
      <c r="K29" s="195">
        <f t="shared" si="4"/>
        <v>1</v>
      </c>
    </row>
    <row r="30" spans="1:11" ht="42" customHeight="1" x14ac:dyDescent="0.25">
      <c r="A30" s="29" t="s">
        <v>104</v>
      </c>
      <c r="B30" s="30" t="s">
        <v>41</v>
      </c>
      <c r="C30" s="30">
        <v>20</v>
      </c>
      <c r="D30" s="30" t="s">
        <v>39</v>
      </c>
      <c r="E30" s="31" t="s">
        <v>105</v>
      </c>
      <c r="F30" s="25">
        <f>+F31+F35+F42</f>
        <v>38734240.519999996</v>
      </c>
      <c r="G30" s="25">
        <f t="shared" ref="G30:J30" si="14">+G31+G35+G42</f>
        <v>0</v>
      </c>
      <c r="H30" s="25">
        <f t="shared" si="14"/>
        <v>38734240.519999996</v>
      </c>
      <c r="I30" s="199">
        <f t="shared" si="1"/>
        <v>4.9413443772226952E-3</v>
      </c>
      <c r="J30" s="25">
        <f t="shared" si="14"/>
        <v>38734240.519999996</v>
      </c>
      <c r="K30" s="195">
        <f t="shared" si="4"/>
        <v>1</v>
      </c>
    </row>
    <row r="31" spans="1:11" ht="66" customHeight="1" x14ac:dyDescent="0.25">
      <c r="A31" s="29" t="s">
        <v>106</v>
      </c>
      <c r="B31" s="30" t="s">
        <v>41</v>
      </c>
      <c r="C31" s="30">
        <v>20</v>
      </c>
      <c r="D31" s="30" t="s">
        <v>39</v>
      </c>
      <c r="E31" s="31" t="s">
        <v>107</v>
      </c>
      <c r="F31" s="25">
        <f t="shared" ref="F31:J31" si="15">+F32+F33+F34</f>
        <v>19123532.630000003</v>
      </c>
      <c r="G31" s="25">
        <f t="shared" si="15"/>
        <v>0</v>
      </c>
      <c r="H31" s="25">
        <f t="shared" si="15"/>
        <v>19123532.630000003</v>
      </c>
      <c r="I31" s="199">
        <f t="shared" si="1"/>
        <v>2.439597605769327E-3</v>
      </c>
      <c r="J31" s="25">
        <f t="shared" si="15"/>
        <v>19123532.630000003</v>
      </c>
      <c r="K31" s="195">
        <f t="shared" si="4"/>
        <v>1</v>
      </c>
    </row>
    <row r="32" spans="1:11" ht="66" customHeight="1" x14ac:dyDescent="0.25">
      <c r="A32" s="36" t="s">
        <v>108</v>
      </c>
      <c r="B32" s="37" t="s">
        <v>41</v>
      </c>
      <c r="C32" s="37">
        <v>20</v>
      </c>
      <c r="D32" s="37" t="s">
        <v>39</v>
      </c>
      <c r="E32" s="38" t="s">
        <v>542</v>
      </c>
      <c r="F32" s="39">
        <v>10174252.630000003</v>
      </c>
      <c r="G32" s="39">
        <v>0</v>
      </c>
      <c r="H32" s="196">
        <f t="shared" ref="H32:H34" si="16">+F32-G32</f>
        <v>10174252.630000003</v>
      </c>
      <c r="I32" s="197">
        <f t="shared" si="1"/>
        <v>1.2979339558687115E-3</v>
      </c>
      <c r="J32" s="39">
        <v>10174252.630000003</v>
      </c>
      <c r="K32" s="198">
        <f t="shared" si="4"/>
        <v>1</v>
      </c>
    </row>
    <row r="33" spans="1:11" ht="42" customHeight="1" x14ac:dyDescent="0.25">
      <c r="A33" s="36" t="s">
        <v>110</v>
      </c>
      <c r="B33" s="37" t="s">
        <v>41</v>
      </c>
      <c r="C33" s="37">
        <v>20</v>
      </c>
      <c r="D33" s="37" t="s">
        <v>39</v>
      </c>
      <c r="E33" s="38" t="s">
        <v>111</v>
      </c>
      <c r="F33" s="39">
        <v>609280</v>
      </c>
      <c r="G33" s="39">
        <v>0</v>
      </c>
      <c r="H33" s="196">
        <f t="shared" si="16"/>
        <v>609280</v>
      </c>
      <c r="I33" s="197">
        <f t="shared" si="1"/>
        <v>7.7726121946284743E-5</v>
      </c>
      <c r="J33" s="39">
        <v>609280</v>
      </c>
      <c r="K33" s="198">
        <f t="shared" si="4"/>
        <v>1</v>
      </c>
    </row>
    <row r="34" spans="1:11" ht="42" customHeight="1" x14ac:dyDescent="0.25">
      <c r="A34" s="36" t="s">
        <v>112</v>
      </c>
      <c r="B34" s="37" t="s">
        <v>41</v>
      </c>
      <c r="C34" s="37">
        <v>20</v>
      </c>
      <c r="D34" s="37" t="s">
        <v>39</v>
      </c>
      <c r="E34" s="38" t="s">
        <v>113</v>
      </c>
      <c r="F34" s="39">
        <v>8340000</v>
      </c>
      <c r="G34" s="39">
        <v>0</v>
      </c>
      <c r="H34" s="196">
        <f t="shared" si="16"/>
        <v>8340000</v>
      </c>
      <c r="I34" s="197">
        <f t="shared" si="1"/>
        <v>1.0639375279543309E-3</v>
      </c>
      <c r="J34" s="39">
        <v>8340000</v>
      </c>
      <c r="K34" s="198">
        <f t="shared" si="4"/>
        <v>1</v>
      </c>
    </row>
    <row r="35" spans="1:11" ht="67.5" customHeight="1" x14ac:dyDescent="0.25">
      <c r="A35" s="61" t="s">
        <v>114</v>
      </c>
      <c r="B35" s="30" t="s">
        <v>41</v>
      </c>
      <c r="C35" s="30">
        <v>20</v>
      </c>
      <c r="D35" s="30" t="s">
        <v>39</v>
      </c>
      <c r="E35" s="31" t="s">
        <v>115</v>
      </c>
      <c r="F35" s="25">
        <f>SUM(F36:F41)</f>
        <v>18410707.889999993</v>
      </c>
      <c r="G35" s="25">
        <f t="shared" ref="G35:J35" si="17">SUM(G36:G41)</f>
        <v>0</v>
      </c>
      <c r="H35" s="25">
        <f t="shared" si="17"/>
        <v>18410707.889999993</v>
      </c>
      <c r="I35" s="199">
        <f t="shared" si="1"/>
        <v>2.3486622350570611E-3</v>
      </c>
      <c r="J35" s="25">
        <f t="shared" si="17"/>
        <v>18410707.889999993</v>
      </c>
      <c r="K35" s="195">
        <f t="shared" si="4"/>
        <v>1</v>
      </c>
    </row>
    <row r="36" spans="1:11" ht="70.5" customHeight="1" x14ac:dyDescent="0.25">
      <c r="A36" s="62" t="s">
        <v>116</v>
      </c>
      <c r="B36" s="37" t="s">
        <v>41</v>
      </c>
      <c r="C36" s="37">
        <v>20</v>
      </c>
      <c r="D36" s="37" t="s">
        <v>39</v>
      </c>
      <c r="E36" s="38" t="s">
        <v>117</v>
      </c>
      <c r="F36" s="39">
        <v>2769440</v>
      </c>
      <c r="G36" s="39">
        <v>0</v>
      </c>
      <c r="H36" s="196">
        <f t="shared" ref="H36:H41" si="18">+F36-G36</f>
        <v>2769440</v>
      </c>
      <c r="I36" s="197">
        <f t="shared" si="1"/>
        <v>3.5329869873115615E-4</v>
      </c>
      <c r="J36" s="39">
        <v>2769440</v>
      </c>
      <c r="K36" s="198">
        <f t="shared" si="4"/>
        <v>1</v>
      </c>
    </row>
    <row r="37" spans="1:11" ht="70.5" customHeight="1" x14ac:dyDescent="0.25">
      <c r="A37" s="62" t="s">
        <v>118</v>
      </c>
      <c r="B37" s="37" t="s">
        <v>41</v>
      </c>
      <c r="C37" s="37">
        <v>20</v>
      </c>
      <c r="D37" s="37" t="s">
        <v>39</v>
      </c>
      <c r="E37" s="38" t="s">
        <v>119</v>
      </c>
      <c r="F37" s="39">
        <v>5471836.7699999958</v>
      </c>
      <c r="G37" s="39">
        <v>0</v>
      </c>
      <c r="H37" s="196">
        <f t="shared" si="18"/>
        <v>5471836.7699999958</v>
      </c>
      <c r="I37" s="197">
        <f t="shared" si="1"/>
        <v>6.9804466264309435E-4</v>
      </c>
      <c r="J37" s="39">
        <v>5471836.7699999958</v>
      </c>
      <c r="K37" s="198">
        <f t="shared" si="4"/>
        <v>1</v>
      </c>
    </row>
    <row r="38" spans="1:11" ht="70.5" customHeight="1" x14ac:dyDescent="0.25">
      <c r="A38" s="62" t="s">
        <v>120</v>
      </c>
      <c r="B38" s="37" t="s">
        <v>41</v>
      </c>
      <c r="C38" s="37">
        <v>20</v>
      </c>
      <c r="D38" s="37" t="s">
        <v>39</v>
      </c>
      <c r="E38" s="38" t="s">
        <v>121</v>
      </c>
      <c r="F38" s="39">
        <v>994400</v>
      </c>
      <c r="G38" s="39">
        <v>0</v>
      </c>
      <c r="H38" s="196">
        <f t="shared" si="18"/>
        <v>994400</v>
      </c>
      <c r="I38" s="197">
        <f t="shared" si="1"/>
        <v>1.2685605249373942E-4</v>
      </c>
      <c r="J38" s="39">
        <v>994400</v>
      </c>
      <c r="K38" s="198">
        <f t="shared" si="4"/>
        <v>1</v>
      </c>
    </row>
    <row r="39" spans="1:11" ht="42" customHeight="1" x14ac:dyDescent="0.25">
      <c r="A39" s="62" t="s">
        <v>122</v>
      </c>
      <c r="B39" s="37" t="s">
        <v>41</v>
      </c>
      <c r="C39" s="37">
        <v>20</v>
      </c>
      <c r="D39" s="37" t="s">
        <v>39</v>
      </c>
      <c r="E39" s="38" t="s">
        <v>123</v>
      </c>
      <c r="F39" s="39">
        <v>6811843.1199999973</v>
      </c>
      <c r="G39" s="39">
        <v>0</v>
      </c>
      <c r="H39" s="196">
        <f t="shared" si="18"/>
        <v>6811843.1199999973</v>
      </c>
      <c r="I39" s="197">
        <f t="shared" si="1"/>
        <v>8.6898987169130868E-4</v>
      </c>
      <c r="J39" s="39">
        <v>6811843.1199999973</v>
      </c>
      <c r="K39" s="198">
        <f t="shared" si="4"/>
        <v>1</v>
      </c>
    </row>
    <row r="40" spans="1:11" ht="42" customHeight="1" x14ac:dyDescent="0.25">
      <c r="A40" s="62" t="s">
        <v>124</v>
      </c>
      <c r="B40" s="37" t="s">
        <v>41</v>
      </c>
      <c r="C40" s="37">
        <v>20</v>
      </c>
      <c r="D40" s="37" t="s">
        <v>39</v>
      </c>
      <c r="E40" s="38" t="s">
        <v>125</v>
      </c>
      <c r="F40" s="39">
        <v>481280</v>
      </c>
      <c r="G40" s="39">
        <v>0</v>
      </c>
      <c r="H40" s="196">
        <f t="shared" si="18"/>
        <v>481280</v>
      </c>
      <c r="I40" s="197">
        <f t="shared" ref="I40:I71" si="19">+H40/$H$115</f>
        <v>6.1397104730678701E-5</v>
      </c>
      <c r="J40" s="39">
        <v>481280</v>
      </c>
      <c r="K40" s="198">
        <f t="shared" si="4"/>
        <v>1</v>
      </c>
    </row>
    <row r="41" spans="1:11" ht="42" customHeight="1" x14ac:dyDescent="0.25">
      <c r="A41" s="62" t="s">
        <v>126</v>
      </c>
      <c r="B41" s="37" t="s">
        <v>41</v>
      </c>
      <c r="C41" s="37">
        <v>20</v>
      </c>
      <c r="D41" s="37" t="s">
        <v>39</v>
      </c>
      <c r="E41" s="38" t="s">
        <v>127</v>
      </c>
      <c r="F41" s="39">
        <v>1881907.9999999981</v>
      </c>
      <c r="G41" s="39">
        <v>0</v>
      </c>
      <c r="H41" s="196">
        <f t="shared" si="18"/>
        <v>1881907.9999999981</v>
      </c>
      <c r="I41" s="197">
        <f t="shared" si="19"/>
        <v>2.4007584476708359E-4</v>
      </c>
      <c r="J41" s="39">
        <v>1881907.9999999981</v>
      </c>
      <c r="K41" s="198">
        <f t="shared" si="4"/>
        <v>1</v>
      </c>
    </row>
    <row r="42" spans="1:11" ht="42" customHeight="1" x14ac:dyDescent="0.25">
      <c r="A42" s="29" t="s">
        <v>128</v>
      </c>
      <c r="B42" s="30" t="s">
        <v>41</v>
      </c>
      <c r="C42" s="30">
        <v>20</v>
      </c>
      <c r="D42" s="30" t="s">
        <v>39</v>
      </c>
      <c r="E42" s="31" t="s">
        <v>129</v>
      </c>
      <c r="F42" s="25">
        <f>SUM(F43)</f>
        <v>1200000.0000000005</v>
      </c>
      <c r="G42" s="25">
        <f t="shared" ref="G42:J42" si="20">SUM(G43)</f>
        <v>0</v>
      </c>
      <c r="H42" s="25">
        <f t="shared" si="20"/>
        <v>1200000.0000000005</v>
      </c>
      <c r="I42" s="199">
        <f t="shared" si="19"/>
        <v>1.5308453639630668E-4</v>
      </c>
      <c r="J42" s="25">
        <f t="shared" si="20"/>
        <v>1200000.0000000005</v>
      </c>
      <c r="K42" s="195">
        <f t="shared" si="4"/>
        <v>1</v>
      </c>
    </row>
    <row r="43" spans="1:11" ht="47.25" customHeight="1" x14ac:dyDescent="0.25">
      <c r="A43" s="36" t="s">
        <v>136</v>
      </c>
      <c r="B43" s="37" t="s">
        <v>41</v>
      </c>
      <c r="C43" s="37">
        <v>20</v>
      </c>
      <c r="D43" s="37" t="s">
        <v>39</v>
      </c>
      <c r="E43" s="38" t="s">
        <v>137</v>
      </c>
      <c r="F43" s="39">
        <v>1200000.0000000005</v>
      </c>
      <c r="G43" s="39">
        <v>0</v>
      </c>
      <c r="H43" s="196">
        <f>+F43-G43</f>
        <v>1200000.0000000005</v>
      </c>
      <c r="I43" s="197">
        <f t="shared" si="19"/>
        <v>1.5308453639630668E-4</v>
      </c>
      <c r="J43" s="39">
        <v>1200000.0000000005</v>
      </c>
      <c r="K43" s="198">
        <f t="shared" si="4"/>
        <v>1</v>
      </c>
    </row>
    <row r="44" spans="1:11" ht="42" customHeight="1" x14ac:dyDescent="0.25">
      <c r="A44" s="29" t="s">
        <v>138</v>
      </c>
      <c r="B44" s="30" t="s">
        <v>41</v>
      </c>
      <c r="C44" s="30">
        <v>20</v>
      </c>
      <c r="D44" s="30" t="s">
        <v>39</v>
      </c>
      <c r="E44" s="31" t="s">
        <v>139</v>
      </c>
      <c r="F44" s="25">
        <f>+F48+F54+F45</f>
        <v>283148455.72999984</v>
      </c>
      <c r="G44" s="25">
        <f t="shared" ref="G44:J44" si="21">+G48+G54+G45</f>
        <v>0</v>
      </c>
      <c r="H44" s="25">
        <f t="shared" si="21"/>
        <v>283148455.72999984</v>
      </c>
      <c r="I44" s="199">
        <f t="shared" si="19"/>
        <v>3.612137506396431E-2</v>
      </c>
      <c r="J44" s="25">
        <f t="shared" si="21"/>
        <v>283148455.72999984</v>
      </c>
      <c r="K44" s="195">
        <f t="shared" si="4"/>
        <v>1</v>
      </c>
    </row>
    <row r="45" spans="1:11" ht="69.75" customHeight="1" x14ac:dyDescent="0.25">
      <c r="A45" s="29" t="s">
        <v>156</v>
      </c>
      <c r="B45" s="30" t="s">
        <v>41</v>
      </c>
      <c r="C45" s="30">
        <v>20</v>
      </c>
      <c r="D45" s="30" t="s">
        <v>39</v>
      </c>
      <c r="E45" s="31" t="s">
        <v>157</v>
      </c>
      <c r="F45" s="25">
        <f>SUM(F46:F47)</f>
        <v>9400677.3300000001</v>
      </c>
      <c r="G45" s="25">
        <f t="shared" ref="G45:J45" si="22">SUM(G46:G47)</f>
        <v>0</v>
      </c>
      <c r="H45" s="25">
        <f t="shared" si="22"/>
        <v>9400677.3300000001</v>
      </c>
      <c r="I45" s="199">
        <f t="shared" si="19"/>
        <v>1.199248609061933E-3</v>
      </c>
      <c r="J45" s="25">
        <f t="shared" si="22"/>
        <v>9400677.3300000001</v>
      </c>
      <c r="K45" s="195">
        <f t="shared" si="4"/>
        <v>1</v>
      </c>
    </row>
    <row r="46" spans="1:11" ht="42" customHeight="1" x14ac:dyDescent="0.25">
      <c r="A46" s="36" t="s">
        <v>158</v>
      </c>
      <c r="B46" s="37" t="s">
        <v>41</v>
      </c>
      <c r="C46" s="37">
        <v>20</v>
      </c>
      <c r="D46" s="37" t="s">
        <v>39</v>
      </c>
      <c r="E46" s="38" t="s">
        <v>159</v>
      </c>
      <c r="F46" s="39">
        <v>7403038</v>
      </c>
      <c r="G46" s="39">
        <v>0</v>
      </c>
      <c r="H46" s="196">
        <f t="shared" ref="H46:H47" si="23">+F46-G46</f>
        <v>7403038</v>
      </c>
      <c r="I46" s="197">
        <f t="shared" si="19"/>
        <v>9.4440886679520082E-4</v>
      </c>
      <c r="J46" s="39">
        <v>7403038</v>
      </c>
      <c r="K46" s="198">
        <f t="shared" si="4"/>
        <v>1</v>
      </c>
    </row>
    <row r="47" spans="1:11" ht="42" customHeight="1" x14ac:dyDescent="0.25">
      <c r="A47" s="36" t="s">
        <v>162</v>
      </c>
      <c r="B47" s="37" t="s">
        <v>41</v>
      </c>
      <c r="C47" s="37">
        <v>20</v>
      </c>
      <c r="D47" s="37" t="s">
        <v>39</v>
      </c>
      <c r="E47" s="38" t="s">
        <v>163</v>
      </c>
      <c r="F47" s="39">
        <v>1997639.33</v>
      </c>
      <c r="G47" s="39">
        <v>0</v>
      </c>
      <c r="H47" s="196">
        <f t="shared" si="23"/>
        <v>1997639.33</v>
      </c>
      <c r="I47" s="197">
        <f t="shared" si="19"/>
        <v>2.5483974226673216E-4</v>
      </c>
      <c r="J47" s="39">
        <v>1997639.33</v>
      </c>
      <c r="K47" s="198">
        <f t="shared" si="4"/>
        <v>1</v>
      </c>
    </row>
    <row r="48" spans="1:11" ht="56.25" customHeight="1" x14ac:dyDescent="0.25">
      <c r="A48" s="29" t="s">
        <v>164</v>
      </c>
      <c r="B48" s="30" t="s">
        <v>41</v>
      </c>
      <c r="C48" s="30">
        <v>20</v>
      </c>
      <c r="D48" s="30" t="s">
        <v>39</v>
      </c>
      <c r="E48" s="31" t="s">
        <v>165</v>
      </c>
      <c r="F48" s="25">
        <f>SUM(F49:F53)</f>
        <v>179818464.39999989</v>
      </c>
      <c r="G48" s="25">
        <f t="shared" ref="G48:J48" si="24">SUM(G49:G53)</f>
        <v>0</v>
      </c>
      <c r="H48" s="25">
        <f t="shared" si="24"/>
        <v>179818464.39999989</v>
      </c>
      <c r="I48" s="199">
        <f t="shared" si="19"/>
        <v>2.2939521881808124E-2</v>
      </c>
      <c r="J48" s="25">
        <f t="shared" si="24"/>
        <v>179818464.39999989</v>
      </c>
      <c r="K48" s="195">
        <f t="shared" si="4"/>
        <v>1</v>
      </c>
    </row>
    <row r="49" spans="1:11" ht="42" customHeight="1" x14ac:dyDescent="0.25">
      <c r="A49" s="36" t="s">
        <v>166</v>
      </c>
      <c r="B49" s="37" t="s">
        <v>41</v>
      </c>
      <c r="C49" s="37">
        <v>20</v>
      </c>
      <c r="D49" s="37" t="s">
        <v>39</v>
      </c>
      <c r="E49" s="38" t="s">
        <v>167</v>
      </c>
      <c r="F49" s="39">
        <v>18880</v>
      </c>
      <c r="G49" s="39">
        <v>0</v>
      </c>
      <c r="H49" s="196">
        <f t="shared" ref="H49:H53" si="25">+F49-G49</f>
        <v>18880</v>
      </c>
      <c r="I49" s="200">
        <f t="shared" si="19"/>
        <v>2.4085300393018907E-6</v>
      </c>
      <c r="J49" s="39">
        <v>18880</v>
      </c>
      <c r="K49" s="198">
        <f t="shared" si="4"/>
        <v>1</v>
      </c>
    </row>
    <row r="50" spans="1:11" ht="72.75" customHeight="1" x14ac:dyDescent="0.25">
      <c r="A50" s="36" t="s">
        <v>168</v>
      </c>
      <c r="B50" s="37" t="s">
        <v>41</v>
      </c>
      <c r="C50" s="37">
        <v>20</v>
      </c>
      <c r="D50" s="37" t="s">
        <v>39</v>
      </c>
      <c r="E50" s="38" t="s">
        <v>169</v>
      </c>
      <c r="F50" s="39">
        <v>71356133</v>
      </c>
      <c r="G50" s="39">
        <v>0</v>
      </c>
      <c r="H50" s="196">
        <f t="shared" si="25"/>
        <v>71356133</v>
      </c>
      <c r="I50" s="197">
        <f t="shared" si="19"/>
        <v>9.1029337827818295E-3</v>
      </c>
      <c r="J50" s="39">
        <v>71356133</v>
      </c>
      <c r="K50" s="198">
        <f t="shared" si="4"/>
        <v>1</v>
      </c>
    </row>
    <row r="51" spans="1:11" ht="72.75" customHeight="1" x14ac:dyDescent="0.25">
      <c r="A51" s="36" t="s">
        <v>170</v>
      </c>
      <c r="B51" s="37" t="s">
        <v>41</v>
      </c>
      <c r="C51" s="37">
        <v>20</v>
      </c>
      <c r="D51" s="37" t="s">
        <v>39</v>
      </c>
      <c r="E51" s="38" t="s">
        <v>171</v>
      </c>
      <c r="F51" s="39">
        <v>2499000</v>
      </c>
      <c r="G51" s="39">
        <v>0</v>
      </c>
      <c r="H51" s="196">
        <f t="shared" si="25"/>
        <v>2499000</v>
      </c>
      <c r="I51" s="197">
        <f t="shared" si="19"/>
        <v>3.1879854704530854E-4</v>
      </c>
      <c r="J51" s="39">
        <v>2499000</v>
      </c>
      <c r="K51" s="198">
        <f t="shared" si="4"/>
        <v>1</v>
      </c>
    </row>
    <row r="52" spans="1:11" ht="42" customHeight="1" x14ac:dyDescent="0.25">
      <c r="A52" s="36" t="s">
        <v>172</v>
      </c>
      <c r="B52" s="37" t="s">
        <v>41</v>
      </c>
      <c r="C52" s="37">
        <v>20</v>
      </c>
      <c r="D52" s="37" t="s">
        <v>39</v>
      </c>
      <c r="E52" s="38" t="s">
        <v>173</v>
      </c>
      <c r="F52" s="39">
        <v>83360666.359999895</v>
      </c>
      <c r="G52" s="39">
        <v>0</v>
      </c>
      <c r="H52" s="196">
        <f t="shared" si="25"/>
        <v>83360666.359999895</v>
      </c>
      <c r="I52" s="197">
        <f t="shared" si="19"/>
        <v>1.0634357469506481E-2</v>
      </c>
      <c r="J52" s="39">
        <v>83360666.359999895</v>
      </c>
      <c r="K52" s="198">
        <f t="shared" si="4"/>
        <v>1</v>
      </c>
    </row>
    <row r="53" spans="1:11" ht="66" customHeight="1" x14ac:dyDescent="0.25">
      <c r="A53" s="36" t="s">
        <v>174</v>
      </c>
      <c r="B53" s="37" t="s">
        <v>41</v>
      </c>
      <c r="C53" s="37">
        <v>20</v>
      </c>
      <c r="D53" s="37" t="s">
        <v>39</v>
      </c>
      <c r="E53" s="38" t="s">
        <v>175</v>
      </c>
      <c r="F53" s="39">
        <v>22583785.039999992</v>
      </c>
      <c r="G53" s="39">
        <v>0</v>
      </c>
      <c r="H53" s="196">
        <f t="shared" si="25"/>
        <v>22583785.039999992</v>
      </c>
      <c r="I53" s="197">
        <f t="shared" si="19"/>
        <v>2.881023552435203E-3</v>
      </c>
      <c r="J53" s="39">
        <v>22583785.039999992</v>
      </c>
      <c r="K53" s="198">
        <f t="shared" si="4"/>
        <v>1</v>
      </c>
    </row>
    <row r="54" spans="1:11" ht="42" customHeight="1" x14ac:dyDescent="0.25">
      <c r="A54" s="29" t="s">
        <v>178</v>
      </c>
      <c r="B54" s="30" t="s">
        <v>41</v>
      </c>
      <c r="C54" s="30">
        <v>20</v>
      </c>
      <c r="D54" s="30" t="s">
        <v>39</v>
      </c>
      <c r="E54" s="31" t="s">
        <v>179</v>
      </c>
      <c r="F54" s="25">
        <f>SUM(F55:F57)</f>
        <v>93929314</v>
      </c>
      <c r="G54" s="25">
        <f t="shared" ref="G54:J54" si="26">SUM(G55:G57)</f>
        <v>0</v>
      </c>
      <c r="H54" s="25">
        <f t="shared" si="26"/>
        <v>93929314</v>
      </c>
      <c r="I54" s="199">
        <f t="shared" si="19"/>
        <v>1.198260457309426E-2</v>
      </c>
      <c r="J54" s="25">
        <f t="shared" si="26"/>
        <v>93929314</v>
      </c>
      <c r="K54" s="195">
        <f t="shared" si="4"/>
        <v>1</v>
      </c>
    </row>
    <row r="55" spans="1:11" ht="42" customHeight="1" x14ac:dyDescent="0.25">
      <c r="A55" s="36" t="s">
        <v>182</v>
      </c>
      <c r="B55" s="37" t="s">
        <v>41</v>
      </c>
      <c r="C55" s="37">
        <v>20</v>
      </c>
      <c r="D55" s="37" t="s">
        <v>39</v>
      </c>
      <c r="E55" s="38" t="s">
        <v>183</v>
      </c>
      <c r="F55" s="39">
        <v>451000</v>
      </c>
      <c r="G55" s="39">
        <v>0</v>
      </c>
      <c r="H55" s="196">
        <f t="shared" ref="H55:H57" si="27">+F55-G55</f>
        <v>451000</v>
      </c>
      <c r="I55" s="197">
        <f t="shared" si="19"/>
        <v>5.7534271595611901E-5</v>
      </c>
      <c r="J55" s="39">
        <v>451000</v>
      </c>
      <c r="K55" s="198">
        <f t="shared" si="4"/>
        <v>1</v>
      </c>
    </row>
    <row r="56" spans="1:11" ht="42" customHeight="1" x14ac:dyDescent="0.25">
      <c r="A56" s="36" t="s">
        <v>186</v>
      </c>
      <c r="B56" s="37" t="s">
        <v>41</v>
      </c>
      <c r="C56" s="37">
        <v>20</v>
      </c>
      <c r="D56" s="37" t="s">
        <v>39</v>
      </c>
      <c r="E56" s="38" t="s">
        <v>187</v>
      </c>
      <c r="F56" s="39">
        <v>74415573</v>
      </c>
      <c r="G56" s="39">
        <v>0</v>
      </c>
      <c r="H56" s="196">
        <f t="shared" si="27"/>
        <v>74415573</v>
      </c>
      <c r="I56" s="197">
        <f t="shared" si="19"/>
        <v>9.493227911142094E-3</v>
      </c>
      <c r="J56" s="39">
        <v>74415573</v>
      </c>
      <c r="K56" s="198">
        <f t="shared" si="4"/>
        <v>1</v>
      </c>
    </row>
    <row r="57" spans="1:11" ht="42" customHeight="1" x14ac:dyDescent="0.25">
      <c r="A57" s="36" t="s">
        <v>188</v>
      </c>
      <c r="B57" s="37" t="s">
        <v>41</v>
      </c>
      <c r="C57" s="37">
        <v>20</v>
      </c>
      <c r="D57" s="37" t="s">
        <v>39</v>
      </c>
      <c r="E57" s="38" t="s">
        <v>189</v>
      </c>
      <c r="F57" s="39">
        <v>19062741</v>
      </c>
      <c r="G57" s="39">
        <v>0</v>
      </c>
      <c r="H57" s="196">
        <f t="shared" si="27"/>
        <v>19062741</v>
      </c>
      <c r="I57" s="197">
        <f t="shared" si="19"/>
        <v>2.4318423903565553E-3</v>
      </c>
      <c r="J57" s="39">
        <v>19062741</v>
      </c>
      <c r="K57" s="198">
        <f t="shared" si="4"/>
        <v>1</v>
      </c>
    </row>
    <row r="58" spans="1:11" s="50" customFormat="1" ht="42" customHeight="1" x14ac:dyDescent="0.25">
      <c r="A58" s="51" t="s">
        <v>192</v>
      </c>
      <c r="B58" s="52" t="s">
        <v>38</v>
      </c>
      <c r="C58" s="52">
        <v>10</v>
      </c>
      <c r="D58" s="52" t="s">
        <v>39</v>
      </c>
      <c r="E58" s="53" t="s">
        <v>193</v>
      </c>
      <c r="F58" s="54">
        <f>+F59</f>
        <v>2576179915.8800001</v>
      </c>
      <c r="G58" s="54">
        <f t="shared" ref="G58:J59" si="28">+G59</f>
        <v>0</v>
      </c>
      <c r="H58" s="54">
        <f t="shared" si="28"/>
        <v>2576179915.8800001</v>
      </c>
      <c r="I58" s="199">
        <f t="shared" si="19"/>
        <v>0.32864442341330502</v>
      </c>
      <c r="J58" s="54">
        <f t="shared" si="28"/>
        <v>0</v>
      </c>
      <c r="K58" s="195">
        <f t="shared" si="4"/>
        <v>0</v>
      </c>
    </row>
    <row r="59" spans="1:11" ht="42" customHeight="1" x14ac:dyDescent="0.25">
      <c r="A59" s="29" t="s">
        <v>210</v>
      </c>
      <c r="B59" s="30" t="s">
        <v>38</v>
      </c>
      <c r="C59" s="30">
        <v>10</v>
      </c>
      <c r="D59" s="30" t="s">
        <v>39</v>
      </c>
      <c r="E59" s="31" t="s">
        <v>211</v>
      </c>
      <c r="F59" s="48">
        <f>+F60</f>
        <v>2576179915.8800001</v>
      </c>
      <c r="G59" s="48">
        <f t="shared" si="28"/>
        <v>0</v>
      </c>
      <c r="H59" s="48">
        <f t="shared" si="28"/>
        <v>2576179915.8800001</v>
      </c>
      <c r="I59" s="199">
        <f t="shared" si="19"/>
        <v>0.32864442341330502</v>
      </c>
      <c r="J59" s="48">
        <f t="shared" si="28"/>
        <v>0</v>
      </c>
      <c r="K59" s="195">
        <f t="shared" si="4"/>
        <v>0</v>
      </c>
    </row>
    <row r="60" spans="1:11" ht="42" customHeight="1" x14ac:dyDescent="0.25">
      <c r="A60" s="29" t="s">
        <v>212</v>
      </c>
      <c r="B60" s="30" t="s">
        <v>38</v>
      </c>
      <c r="C60" s="30">
        <v>10</v>
      </c>
      <c r="D60" s="30" t="s">
        <v>39</v>
      </c>
      <c r="E60" s="31" t="s">
        <v>213</v>
      </c>
      <c r="F60" s="48">
        <f>SUM(F61:F62)</f>
        <v>2576179915.8800001</v>
      </c>
      <c r="G60" s="48">
        <f t="shared" ref="G60:J60" si="29">SUM(G61:G62)</f>
        <v>0</v>
      </c>
      <c r="H60" s="48">
        <f t="shared" si="29"/>
        <v>2576179915.8800001</v>
      </c>
      <c r="I60" s="199">
        <f t="shared" si="19"/>
        <v>0.32864442341330502</v>
      </c>
      <c r="J60" s="48">
        <f t="shared" si="29"/>
        <v>0</v>
      </c>
      <c r="K60" s="195">
        <f t="shared" si="4"/>
        <v>0</v>
      </c>
    </row>
    <row r="61" spans="1:11" ht="42" customHeight="1" x14ac:dyDescent="0.25">
      <c r="A61" s="36" t="s">
        <v>214</v>
      </c>
      <c r="B61" s="37" t="s">
        <v>38</v>
      </c>
      <c r="C61" s="37">
        <v>10</v>
      </c>
      <c r="D61" s="37" t="s">
        <v>39</v>
      </c>
      <c r="E61" s="38" t="s">
        <v>215</v>
      </c>
      <c r="F61" s="68">
        <v>1184243518.3199999</v>
      </c>
      <c r="G61" s="68">
        <v>0</v>
      </c>
      <c r="H61" s="196">
        <f t="shared" ref="H61:H62" si="30">+F61-G61</f>
        <v>1184243518.3199999</v>
      </c>
      <c r="I61" s="197">
        <f t="shared" si="19"/>
        <v>0.1510744749852902</v>
      </c>
      <c r="J61" s="39">
        <v>0</v>
      </c>
      <c r="K61" s="198">
        <f t="shared" si="4"/>
        <v>0</v>
      </c>
    </row>
    <row r="62" spans="1:11" ht="42" customHeight="1" thickBot="1" x14ac:dyDescent="0.3">
      <c r="A62" s="36" t="s">
        <v>216</v>
      </c>
      <c r="B62" s="37" t="s">
        <v>38</v>
      </c>
      <c r="C62" s="37">
        <v>10</v>
      </c>
      <c r="D62" s="37" t="s">
        <v>39</v>
      </c>
      <c r="E62" s="38" t="s">
        <v>217</v>
      </c>
      <c r="F62" s="68">
        <v>1391936397.5600004</v>
      </c>
      <c r="G62" s="68">
        <v>0</v>
      </c>
      <c r="H62" s="196">
        <f t="shared" si="30"/>
        <v>1391936397.5600004</v>
      </c>
      <c r="I62" s="197">
        <f t="shared" si="19"/>
        <v>0.17756994842801482</v>
      </c>
      <c r="J62" s="39">
        <v>0</v>
      </c>
      <c r="K62" s="198">
        <f t="shared" si="4"/>
        <v>0</v>
      </c>
    </row>
    <row r="63" spans="1:11" s="2" customFormat="1" ht="42" customHeight="1" thickBot="1" x14ac:dyDescent="0.3">
      <c r="A63" s="338" t="s">
        <v>238</v>
      </c>
      <c r="B63" s="19" t="s">
        <v>38</v>
      </c>
      <c r="C63" s="19">
        <v>10</v>
      </c>
      <c r="D63" s="341" t="s">
        <v>39</v>
      </c>
      <c r="E63" s="343" t="s">
        <v>239</v>
      </c>
      <c r="F63" s="20">
        <f>+F65+F75+F81+F93++F99</f>
        <v>403670</v>
      </c>
      <c r="G63" s="20">
        <f t="shared" ref="G63:J63" si="31">+G65+G75+G81+G93++G99</f>
        <v>0</v>
      </c>
      <c r="H63" s="20">
        <f t="shared" si="31"/>
        <v>403670</v>
      </c>
      <c r="I63" s="201">
        <f t="shared" si="19"/>
        <v>5.1496362339247578E-5</v>
      </c>
      <c r="J63" s="20">
        <f t="shared" si="31"/>
        <v>0</v>
      </c>
      <c r="K63" s="193">
        <f t="shared" si="4"/>
        <v>0</v>
      </c>
    </row>
    <row r="64" spans="1:11" s="2" customFormat="1" ht="42" customHeight="1" thickBot="1" x14ac:dyDescent="0.3">
      <c r="A64" s="339"/>
      <c r="B64" s="19" t="s">
        <v>41</v>
      </c>
      <c r="C64" s="19">
        <v>20</v>
      </c>
      <c r="D64" s="342"/>
      <c r="E64" s="344"/>
      <c r="F64" s="20">
        <f>+F82+F100</f>
        <v>2026959475.3599999</v>
      </c>
      <c r="G64" s="20">
        <f t="shared" ref="G64:J64" si="32">+G82+G100</f>
        <v>0</v>
      </c>
      <c r="H64" s="20">
        <f t="shared" si="32"/>
        <v>2026959475.3599999</v>
      </c>
      <c r="I64" s="192">
        <f t="shared" si="19"/>
        <v>0.25858012631632205</v>
      </c>
      <c r="J64" s="20">
        <f t="shared" si="32"/>
        <v>2016715475.3600006</v>
      </c>
      <c r="K64" s="193">
        <f t="shared" si="4"/>
        <v>0.99494612491047463</v>
      </c>
    </row>
    <row r="65" spans="1:11" s="2" customFormat="1" ht="42" customHeight="1" x14ac:dyDescent="0.25">
      <c r="A65" s="21" t="s">
        <v>240</v>
      </c>
      <c r="B65" s="22" t="s">
        <v>38</v>
      </c>
      <c r="C65" s="22">
        <v>10</v>
      </c>
      <c r="D65" s="22" t="s">
        <v>39</v>
      </c>
      <c r="E65" s="23" t="s">
        <v>241</v>
      </c>
      <c r="F65" s="124">
        <f t="shared" ref="F65:J65" si="33">+F66</f>
        <v>317670</v>
      </c>
      <c r="G65" s="124">
        <f t="shared" si="33"/>
        <v>0</v>
      </c>
      <c r="H65" s="124">
        <f t="shared" si="33"/>
        <v>317670</v>
      </c>
      <c r="I65" s="202">
        <f t="shared" si="19"/>
        <v>4.0525303897512267E-5</v>
      </c>
      <c r="J65" s="124">
        <f t="shared" si="33"/>
        <v>0</v>
      </c>
      <c r="K65" s="195">
        <f t="shared" si="4"/>
        <v>0</v>
      </c>
    </row>
    <row r="66" spans="1:11" ht="42" customHeight="1" x14ac:dyDescent="0.25">
      <c r="A66" s="29" t="s">
        <v>242</v>
      </c>
      <c r="B66" s="30" t="s">
        <v>38</v>
      </c>
      <c r="C66" s="30">
        <v>10</v>
      </c>
      <c r="D66" s="30" t="s">
        <v>39</v>
      </c>
      <c r="E66" s="31" t="s">
        <v>243</v>
      </c>
      <c r="F66" s="25">
        <f>+F67+F71</f>
        <v>317670</v>
      </c>
      <c r="G66" s="25">
        <f t="shared" ref="G66:J66" si="34">+G67+G71</f>
        <v>0</v>
      </c>
      <c r="H66" s="25">
        <f t="shared" si="34"/>
        <v>317670</v>
      </c>
      <c r="I66" s="202">
        <f t="shared" si="19"/>
        <v>4.0525303897512267E-5</v>
      </c>
      <c r="J66" s="25">
        <f t="shared" si="34"/>
        <v>0</v>
      </c>
      <c r="K66" s="195">
        <f t="shared" si="4"/>
        <v>0</v>
      </c>
    </row>
    <row r="67" spans="1:11" ht="70.5" customHeight="1" x14ac:dyDescent="0.25">
      <c r="A67" s="51" t="s">
        <v>293</v>
      </c>
      <c r="B67" s="30" t="s">
        <v>38</v>
      </c>
      <c r="C67" s="30">
        <v>10</v>
      </c>
      <c r="D67" s="30" t="s">
        <v>39</v>
      </c>
      <c r="E67" s="31" t="s">
        <v>294</v>
      </c>
      <c r="F67" s="25">
        <f t="shared" ref="F67:J68" si="35">+F68</f>
        <v>17670</v>
      </c>
      <c r="G67" s="25">
        <f t="shared" si="35"/>
        <v>0</v>
      </c>
      <c r="H67" s="25">
        <f t="shared" si="35"/>
        <v>17670</v>
      </c>
      <c r="I67" s="203">
        <f t="shared" si="19"/>
        <v>2.2541697984356149E-6</v>
      </c>
      <c r="J67" s="25">
        <f t="shared" si="35"/>
        <v>0</v>
      </c>
      <c r="K67" s="195">
        <f t="shared" si="4"/>
        <v>0</v>
      </c>
    </row>
    <row r="68" spans="1:11" ht="70.5" customHeight="1" x14ac:dyDescent="0.25">
      <c r="A68" s="29" t="s">
        <v>295</v>
      </c>
      <c r="B68" s="30" t="s">
        <v>38</v>
      </c>
      <c r="C68" s="30">
        <v>10</v>
      </c>
      <c r="D68" s="30" t="s">
        <v>39</v>
      </c>
      <c r="E68" s="31" t="s">
        <v>247</v>
      </c>
      <c r="F68" s="25">
        <f>+F69</f>
        <v>17670</v>
      </c>
      <c r="G68" s="25">
        <f t="shared" si="35"/>
        <v>0</v>
      </c>
      <c r="H68" s="25">
        <f t="shared" si="35"/>
        <v>17670</v>
      </c>
      <c r="I68" s="203">
        <f t="shared" si="19"/>
        <v>2.2541697984356149E-6</v>
      </c>
      <c r="J68" s="25">
        <f t="shared" si="35"/>
        <v>0</v>
      </c>
      <c r="K68" s="195">
        <f t="shared" si="4"/>
        <v>0</v>
      </c>
    </row>
    <row r="69" spans="1:11" ht="70.5" customHeight="1" x14ac:dyDescent="0.25">
      <c r="A69" s="29" t="s">
        <v>296</v>
      </c>
      <c r="B69" s="30" t="s">
        <v>38</v>
      </c>
      <c r="C69" s="30">
        <v>10</v>
      </c>
      <c r="D69" s="30" t="s">
        <v>39</v>
      </c>
      <c r="E69" s="31" t="s">
        <v>297</v>
      </c>
      <c r="F69" s="25">
        <f>SUM(F70:F70)</f>
        <v>17670</v>
      </c>
      <c r="G69" s="25">
        <f t="shared" ref="G69:J69" si="36">SUM(G70:G70)</f>
        <v>0</v>
      </c>
      <c r="H69" s="25">
        <f t="shared" si="36"/>
        <v>17670</v>
      </c>
      <c r="I69" s="203">
        <f t="shared" si="19"/>
        <v>2.2541697984356149E-6</v>
      </c>
      <c r="J69" s="25">
        <f t="shared" si="36"/>
        <v>0</v>
      </c>
      <c r="K69" s="195">
        <f t="shared" si="4"/>
        <v>0</v>
      </c>
    </row>
    <row r="70" spans="1:11" ht="42" customHeight="1" x14ac:dyDescent="0.25">
      <c r="A70" s="36" t="s">
        <v>298</v>
      </c>
      <c r="B70" s="37" t="s">
        <v>38</v>
      </c>
      <c r="C70" s="37">
        <v>10</v>
      </c>
      <c r="D70" s="37" t="s">
        <v>39</v>
      </c>
      <c r="E70" s="38" t="s">
        <v>251</v>
      </c>
      <c r="F70" s="68">
        <v>17670</v>
      </c>
      <c r="G70" s="68">
        <v>0</v>
      </c>
      <c r="H70" s="196">
        <f>+F70-G70</f>
        <v>17670</v>
      </c>
      <c r="I70" s="200">
        <f t="shared" si="19"/>
        <v>2.2541697984356149E-6</v>
      </c>
      <c r="J70" s="39">
        <v>0</v>
      </c>
      <c r="K70" s="198">
        <f t="shared" si="4"/>
        <v>0</v>
      </c>
    </row>
    <row r="71" spans="1:11" ht="74.25" customHeight="1" x14ac:dyDescent="0.25">
      <c r="A71" s="51" t="s">
        <v>365</v>
      </c>
      <c r="B71" s="102" t="s">
        <v>38</v>
      </c>
      <c r="C71" s="30">
        <v>10</v>
      </c>
      <c r="D71" s="30" t="s">
        <v>39</v>
      </c>
      <c r="E71" s="53" t="s">
        <v>366</v>
      </c>
      <c r="F71" s="48">
        <f t="shared" ref="F71:J73" si="37">+F72</f>
        <v>300000</v>
      </c>
      <c r="G71" s="48">
        <f t="shared" si="37"/>
        <v>0</v>
      </c>
      <c r="H71" s="48">
        <f t="shared" si="37"/>
        <v>300000</v>
      </c>
      <c r="I71" s="202">
        <f t="shared" si="19"/>
        <v>3.8271134099076651E-5</v>
      </c>
      <c r="J71" s="48">
        <f t="shared" si="37"/>
        <v>0</v>
      </c>
      <c r="K71" s="195">
        <f t="shared" si="4"/>
        <v>0</v>
      </c>
    </row>
    <row r="72" spans="1:11" ht="81.75" customHeight="1" x14ac:dyDescent="0.25">
      <c r="A72" s="51" t="s">
        <v>367</v>
      </c>
      <c r="B72" s="102" t="s">
        <v>38</v>
      </c>
      <c r="C72" s="30">
        <v>10</v>
      </c>
      <c r="D72" s="30" t="s">
        <v>39</v>
      </c>
      <c r="E72" s="31" t="s">
        <v>247</v>
      </c>
      <c r="F72" s="48">
        <f t="shared" si="37"/>
        <v>300000</v>
      </c>
      <c r="G72" s="48">
        <f t="shared" si="37"/>
        <v>0</v>
      </c>
      <c r="H72" s="48">
        <f t="shared" si="37"/>
        <v>300000</v>
      </c>
      <c r="I72" s="202">
        <f t="shared" ref="I72:I103" si="38">+H72/$H$115</f>
        <v>3.8271134099076651E-5</v>
      </c>
      <c r="J72" s="48">
        <f t="shared" si="37"/>
        <v>0</v>
      </c>
      <c r="K72" s="195">
        <f t="shared" si="4"/>
        <v>0</v>
      </c>
    </row>
    <row r="73" spans="1:11" ht="41.25" customHeight="1" x14ac:dyDescent="0.25">
      <c r="A73" s="51" t="s">
        <v>368</v>
      </c>
      <c r="B73" s="102" t="s">
        <v>38</v>
      </c>
      <c r="C73" s="30">
        <v>10</v>
      </c>
      <c r="D73" s="30" t="s">
        <v>39</v>
      </c>
      <c r="E73" s="53" t="s">
        <v>261</v>
      </c>
      <c r="F73" s="48">
        <f t="shared" si="37"/>
        <v>300000</v>
      </c>
      <c r="G73" s="48">
        <f t="shared" si="37"/>
        <v>0</v>
      </c>
      <c r="H73" s="48">
        <f t="shared" si="37"/>
        <v>300000</v>
      </c>
      <c r="I73" s="202">
        <f t="shared" si="38"/>
        <v>3.8271134099076651E-5</v>
      </c>
      <c r="J73" s="48">
        <f t="shared" si="37"/>
        <v>0</v>
      </c>
      <c r="K73" s="195">
        <f t="shared" si="4"/>
        <v>0</v>
      </c>
    </row>
    <row r="74" spans="1:11" ht="42" customHeight="1" x14ac:dyDescent="0.25">
      <c r="A74" s="104" t="s">
        <v>369</v>
      </c>
      <c r="B74" s="105" t="s">
        <v>38</v>
      </c>
      <c r="C74" s="37">
        <v>10</v>
      </c>
      <c r="D74" s="37" t="s">
        <v>39</v>
      </c>
      <c r="E74" s="38" t="s">
        <v>251</v>
      </c>
      <c r="F74" s="39">
        <v>300000</v>
      </c>
      <c r="G74" s="39">
        <v>0</v>
      </c>
      <c r="H74" s="196">
        <f>+F74-G74</f>
        <v>300000</v>
      </c>
      <c r="I74" s="204">
        <f t="shared" si="38"/>
        <v>3.8271134099076651E-5</v>
      </c>
      <c r="J74" s="39">
        <v>0</v>
      </c>
      <c r="K74" s="198">
        <f t="shared" si="4"/>
        <v>0</v>
      </c>
    </row>
    <row r="75" spans="1:11" ht="42" customHeight="1" x14ac:dyDescent="0.25">
      <c r="A75" s="29" t="s">
        <v>395</v>
      </c>
      <c r="B75" s="30" t="s">
        <v>38</v>
      </c>
      <c r="C75" s="30">
        <v>10</v>
      </c>
      <c r="D75" s="30" t="s">
        <v>39</v>
      </c>
      <c r="E75" s="53" t="s">
        <v>396</v>
      </c>
      <c r="F75" s="25">
        <f t="shared" ref="F75:J76" si="39">+F76</f>
        <v>13360</v>
      </c>
      <c r="G75" s="25">
        <f t="shared" si="39"/>
        <v>0</v>
      </c>
      <c r="H75" s="25">
        <f t="shared" si="39"/>
        <v>13360</v>
      </c>
      <c r="I75" s="203">
        <f t="shared" si="38"/>
        <v>1.7043411718788804E-6</v>
      </c>
      <c r="J75" s="25">
        <f t="shared" si="39"/>
        <v>0</v>
      </c>
      <c r="K75" s="195">
        <f t="shared" si="4"/>
        <v>0</v>
      </c>
    </row>
    <row r="76" spans="1:11" ht="42" customHeight="1" x14ac:dyDescent="0.25">
      <c r="A76" s="29" t="s">
        <v>397</v>
      </c>
      <c r="B76" s="30" t="s">
        <v>38</v>
      </c>
      <c r="C76" s="30">
        <v>10</v>
      </c>
      <c r="D76" s="30" t="s">
        <v>39</v>
      </c>
      <c r="E76" s="31" t="s">
        <v>243</v>
      </c>
      <c r="F76" s="25">
        <f>+F77</f>
        <v>13360</v>
      </c>
      <c r="G76" s="25">
        <f t="shared" si="39"/>
        <v>0</v>
      </c>
      <c r="H76" s="25">
        <f t="shared" si="39"/>
        <v>13360</v>
      </c>
      <c r="I76" s="203">
        <f t="shared" si="38"/>
        <v>1.7043411718788804E-6</v>
      </c>
      <c r="J76" s="25">
        <f t="shared" si="39"/>
        <v>0</v>
      </c>
      <c r="K76" s="195">
        <f t="shared" ref="K76:K114" si="40">+J76/H76</f>
        <v>0</v>
      </c>
    </row>
    <row r="77" spans="1:11" s="2" customFormat="1" ht="63.75" customHeight="1" x14ac:dyDescent="0.25">
      <c r="A77" s="29" t="s">
        <v>398</v>
      </c>
      <c r="B77" s="30" t="s">
        <v>38</v>
      </c>
      <c r="C77" s="30">
        <v>10</v>
      </c>
      <c r="D77" s="30" t="s">
        <v>39</v>
      </c>
      <c r="E77" s="31" t="s">
        <v>399</v>
      </c>
      <c r="F77" s="25">
        <f t="shared" ref="F77:J78" si="41">+F78</f>
        <v>13360</v>
      </c>
      <c r="G77" s="25">
        <f t="shared" si="41"/>
        <v>0</v>
      </c>
      <c r="H77" s="25">
        <f t="shared" si="41"/>
        <v>13360</v>
      </c>
      <c r="I77" s="203">
        <f t="shared" si="38"/>
        <v>1.7043411718788804E-6</v>
      </c>
      <c r="J77" s="25">
        <f t="shared" si="41"/>
        <v>0</v>
      </c>
      <c r="K77" s="195">
        <f t="shared" si="40"/>
        <v>0</v>
      </c>
    </row>
    <row r="78" spans="1:11" s="2" customFormat="1" ht="63.75" customHeight="1" x14ac:dyDescent="0.25">
      <c r="A78" s="29" t="s">
        <v>400</v>
      </c>
      <c r="B78" s="30" t="s">
        <v>38</v>
      </c>
      <c r="C78" s="30">
        <v>10</v>
      </c>
      <c r="D78" s="30" t="s">
        <v>39</v>
      </c>
      <c r="E78" s="31" t="s">
        <v>401</v>
      </c>
      <c r="F78" s="25">
        <f t="shared" si="41"/>
        <v>13360</v>
      </c>
      <c r="G78" s="25">
        <f t="shared" si="41"/>
        <v>0</v>
      </c>
      <c r="H78" s="25">
        <f t="shared" si="41"/>
        <v>13360</v>
      </c>
      <c r="I78" s="203">
        <f t="shared" si="38"/>
        <v>1.7043411718788804E-6</v>
      </c>
      <c r="J78" s="25">
        <f t="shared" si="41"/>
        <v>0</v>
      </c>
      <c r="K78" s="195">
        <f t="shared" si="40"/>
        <v>0</v>
      </c>
    </row>
    <row r="79" spans="1:11" ht="42" customHeight="1" x14ac:dyDescent="0.25">
      <c r="A79" s="29" t="s">
        <v>402</v>
      </c>
      <c r="B79" s="30" t="s">
        <v>38</v>
      </c>
      <c r="C79" s="30">
        <v>10</v>
      </c>
      <c r="D79" s="30" t="s">
        <v>39</v>
      </c>
      <c r="E79" s="53" t="s">
        <v>390</v>
      </c>
      <c r="F79" s="25">
        <f>SUM(F80)</f>
        <v>13360</v>
      </c>
      <c r="G79" s="25">
        <f t="shared" ref="G79:J79" si="42">SUM(G80)</f>
        <v>0</v>
      </c>
      <c r="H79" s="25">
        <f t="shared" si="42"/>
        <v>13360</v>
      </c>
      <c r="I79" s="203">
        <f t="shared" si="38"/>
        <v>1.7043411718788804E-6</v>
      </c>
      <c r="J79" s="25">
        <f t="shared" si="42"/>
        <v>0</v>
      </c>
      <c r="K79" s="195">
        <f t="shared" si="40"/>
        <v>0</v>
      </c>
    </row>
    <row r="80" spans="1:11" ht="42" customHeight="1" x14ac:dyDescent="0.25">
      <c r="A80" s="36" t="s">
        <v>403</v>
      </c>
      <c r="B80" s="37" t="s">
        <v>38</v>
      </c>
      <c r="C80" s="37">
        <v>10</v>
      </c>
      <c r="D80" s="37" t="s">
        <v>39</v>
      </c>
      <c r="E80" s="38" t="s">
        <v>251</v>
      </c>
      <c r="F80" s="39">
        <v>13360</v>
      </c>
      <c r="G80" s="39">
        <v>0</v>
      </c>
      <c r="H80" s="196">
        <f>+F80-G80</f>
        <v>13360</v>
      </c>
      <c r="I80" s="200">
        <f t="shared" si="38"/>
        <v>1.7043411718788804E-6</v>
      </c>
      <c r="J80" s="39">
        <v>0</v>
      </c>
      <c r="K80" s="198">
        <f t="shared" si="40"/>
        <v>0</v>
      </c>
    </row>
    <row r="81" spans="1:11" s="2" customFormat="1" ht="42" customHeight="1" x14ac:dyDescent="0.25">
      <c r="A81" s="266" t="s">
        <v>409</v>
      </c>
      <c r="B81" s="30" t="s">
        <v>38</v>
      </c>
      <c r="C81" s="30">
        <v>10</v>
      </c>
      <c r="D81" s="270" t="s">
        <v>39</v>
      </c>
      <c r="E81" s="371" t="s">
        <v>410</v>
      </c>
      <c r="F81" s="48">
        <f t="shared" ref="F81:H82" si="43">+F83</f>
        <v>6760</v>
      </c>
      <c r="G81" s="48">
        <f t="shared" si="43"/>
        <v>0</v>
      </c>
      <c r="H81" s="48">
        <f t="shared" si="43"/>
        <v>6760</v>
      </c>
      <c r="I81" s="203">
        <f t="shared" si="38"/>
        <v>8.6237622169919396E-7</v>
      </c>
      <c r="J81" s="48">
        <f>+J83</f>
        <v>0</v>
      </c>
      <c r="K81" s="195">
        <f t="shared" si="40"/>
        <v>0</v>
      </c>
    </row>
    <row r="82" spans="1:11" s="107" customFormat="1" ht="42" customHeight="1" x14ac:dyDescent="0.25">
      <c r="A82" s="267"/>
      <c r="B82" s="52" t="s">
        <v>41</v>
      </c>
      <c r="C82" s="30">
        <v>20</v>
      </c>
      <c r="D82" s="271"/>
      <c r="E82" s="372"/>
      <c r="F82" s="48">
        <f t="shared" si="43"/>
        <v>1984660475.3599999</v>
      </c>
      <c r="G82" s="48">
        <f t="shared" si="43"/>
        <v>0</v>
      </c>
      <c r="H82" s="48">
        <f t="shared" si="43"/>
        <v>1984660475.3599999</v>
      </c>
      <c r="I82" s="194">
        <f t="shared" si="38"/>
        <v>0.25318402397879924</v>
      </c>
      <c r="J82" s="48">
        <f>+J84</f>
        <v>1984660475.3600006</v>
      </c>
      <c r="K82" s="195">
        <f t="shared" si="40"/>
        <v>1.0000000000000004</v>
      </c>
    </row>
    <row r="83" spans="1:11" ht="42" customHeight="1" x14ac:dyDescent="0.25">
      <c r="A83" s="266" t="s">
        <v>411</v>
      </c>
      <c r="B83" s="30" t="s">
        <v>38</v>
      </c>
      <c r="C83" s="30">
        <v>10</v>
      </c>
      <c r="D83" s="30" t="s">
        <v>39</v>
      </c>
      <c r="E83" s="272" t="s">
        <v>243</v>
      </c>
      <c r="F83" s="48">
        <f>+F89</f>
        <v>6760</v>
      </c>
      <c r="G83" s="48">
        <f>+G89</f>
        <v>0</v>
      </c>
      <c r="H83" s="48">
        <f>+H89</f>
        <v>6760</v>
      </c>
      <c r="I83" s="194">
        <f t="shared" si="38"/>
        <v>8.6237622169919396E-7</v>
      </c>
      <c r="J83" s="48">
        <f>+J89</f>
        <v>0</v>
      </c>
      <c r="K83" s="195">
        <f t="shared" si="40"/>
        <v>0</v>
      </c>
    </row>
    <row r="84" spans="1:11" ht="42" customHeight="1" x14ac:dyDescent="0.25">
      <c r="A84" s="267"/>
      <c r="B84" s="30" t="s">
        <v>41</v>
      </c>
      <c r="C84" s="30">
        <v>20</v>
      </c>
      <c r="D84" s="30" t="s">
        <v>39</v>
      </c>
      <c r="E84" s="273"/>
      <c r="F84" s="48">
        <f t="shared" ref="F84:H86" si="44">+F85</f>
        <v>1984660475.3599999</v>
      </c>
      <c r="G84" s="48">
        <f t="shared" si="44"/>
        <v>0</v>
      </c>
      <c r="H84" s="48">
        <f t="shared" si="44"/>
        <v>1984660475.3599999</v>
      </c>
      <c r="I84" s="194">
        <f t="shared" si="38"/>
        <v>0.25318402397879924</v>
      </c>
      <c r="J84" s="48">
        <f>+J85</f>
        <v>1984660475.3600006</v>
      </c>
      <c r="K84" s="195">
        <f t="shared" si="40"/>
        <v>1.0000000000000004</v>
      </c>
    </row>
    <row r="85" spans="1:11" ht="67.5" customHeight="1" x14ac:dyDescent="0.25">
      <c r="A85" s="29" t="s">
        <v>412</v>
      </c>
      <c r="B85" s="30" t="s">
        <v>41</v>
      </c>
      <c r="C85" s="30">
        <v>20</v>
      </c>
      <c r="D85" s="30" t="s">
        <v>39</v>
      </c>
      <c r="E85" s="31" t="s">
        <v>413</v>
      </c>
      <c r="F85" s="48">
        <f t="shared" si="44"/>
        <v>1984660475.3599999</v>
      </c>
      <c r="G85" s="48">
        <f t="shared" si="44"/>
        <v>0</v>
      </c>
      <c r="H85" s="48">
        <f t="shared" si="44"/>
        <v>1984660475.3599999</v>
      </c>
      <c r="I85" s="194">
        <f t="shared" si="38"/>
        <v>0.25318402397879924</v>
      </c>
      <c r="J85" s="48">
        <f>+J86</f>
        <v>1984660475.3600006</v>
      </c>
      <c r="K85" s="195">
        <f t="shared" si="40"/>
        <v>1.0000000000000004</v>
      </c>
    </row>
    <row r="86" spans="1:11" ht="109.5" customHeight="1" x14ac:dyDescent="0.25">
      <c r="A86" s="29" t="s">
        <v>414</v>
      </c>
      <c r="B86" s="30" t="s">
        <v>41</v>
      </c>
      <c r="C86" s="30">
        <v>20</v>
      </c>
      <c r="D86" s="30" t="s">
        <v>39</v>
      </c>
      <c r="E86" s="31" t="s">
        <v>415</v>
      </c>
      <c r="F86" s="48">
        <f t="shared" si="44"/>
        <v>1984660475.3599999</v>
      </c>
      <c r="G86" s="48">
        <f t="shared" si="44"/>
        <v>0</v>
      </c>
      <c r="H86" s="48">
        <f t="shared" si="44"/>
        <v>1984660475.3599999</v>
      </c>
      <c r="I86" s="194">
        <f t="shared" si="38"/>
        <v>0.25318402397879924</v>
      </c>
      <c r="J86" s="48">
        <f>+J87</f>
        <v>1984660475.3600006</v>
      </c>
      <c r="K86" s="195">
        <f t="shared" si="40"/>
        <v>1.0000000000000004</v>
      </c>
    </row>
    <row r="87" spans="1:11" ht="42" customHeight="1" x14ac:dyDescent="0.25">
      <c r="A87" s="29" t="s">
        <v>416</v>
      </c>
      <c r="B87" s="30" t="s">
        <v>41</v>
      </c>
      <c r="C87" s="30">
        <v>20</v>
      </c>
      <c r="D87" s="30" t="s">
        <v>39</v>
      </c>
      <c r="E87" s="31" t="s">
        <v>417</v>
      </c>
      <c r="F87" s="48">
        <f t="shared" ref="F87:J87" si="45">+F88</f>
        <v>1984660475.3599999</v>
      </c>
      <c r="G87" s="48">
        <f t="shared" si="45"/>
        <v>0</v>
      </c>
      <c r="H87" s="48">
        <f t="shared" si="45"/>
        <v>1984660475.3599999</v>
      </c>
      <c r="I87" s="194">
        <f t="shared" si="38"/>
        <v>0.25318402397879924</v>
      </c>
      <c r="J87" s="48">
        <f t="shared" si="45"/>
        <v>1984660475.3600006</v>
      </c>
      <c r="K87" s="195">
        <f t="shared" si="40"/>
        <v>1.0000000000000004</v>
      </c>
    </row>
    <row r="88" spans="1:11" ht="42" customHeight="1" x14ac:dyDescent="0.25">
      <c r="A88" s="36" t="s">
        <v>418</v>
      </c>
      <c r="B88" s="37" t="s">
        <v>41</v>
      </c>
      <c r="C88" s="37">
        <v>20</v>
      </c>
      <c r="D88" s="37" t="s">
        <v>39</v>
      </c>
      <c r="E88" s="108" t="s">
        <v>251</v>
      </c>
      <c r="F88" s="68">
        <v>1984660475.3599999</v>
      </c>
      <c r="G88" s="39">
        <v>0</v>
      </c>
      <c r="H88" s="196">
        <f>+F88-G88</f>
        <v>1984660475.3599999</v>
      </c>
      <c r="I88" s="205">
        <f t="shared" si="38"/>
        <v>0.25318402397879924</v>
      </c>
      <c r="J88" s="39">
        <v>1984660475.3600006</v>
      </c>
      <c r="K88" s="198">
        <f t="shared" si="40"/>
        <v>1.0000000000000004</v>
      </c>
    </row>
    <row r="89" spans="1:11" ht="55.5" customHeight="1" x14ac:dyDescent="0.25">
      <c r="A89" s="29" t="s">
        <v>422</v>
      </c>
      <c r="B89" s="30" t="s">
        <v>38</v>
      </c>
      <c r="C89" s="30">
        <v>10</v>
      </c>
      <c r="D89" s="30" t="s">
        <v>39</v>
      </c>
      <c r="E89" s="31" t="s">
        <v>423</v>
      </c>
      <c r="F89" s="48">
        <f t="shared" ref="F89:J91" si="46">+F90</f>
        <v>6760</v>
      </c>
      <c r="G89" s="54">
        <f t="shared" si="46"/>
        <v>0</v>
      </c>
      <c r="H89" s="54">
        <f t="shared" si="46"/>
        <v>6760</v>
      </c>
      <c r="I89" s="203">
        <f t="shared" si="38"/>
        <v>8.6237622169919396E-7</v>
      </c>
      <c r="J89" s="54">
        <f t="shared" si="46"/>
        <v>0</v>
      </c>
      <c r="K89" s="195">
        <f t="shared" si="40"/>
        <v>0</v>
      </c>
    </row>
    <row r="90" spans="1:11" ht="113.25" customHeight="1" x14ac:dyDescent="0.25">
      <c r="A90" s="29" t="s">
        <v>424</v>
      </c>
      <c r="B90" s="30" t="s">
        <v>38</v>
      </c>
      <c r="C90" s="30">
        <v>10</v>
      </c>
      <c r="D90" s="30" t="s">
        <v>39</v>
      </c>
      <c r="E90" s="31" t="s">
        <v>415</v>
      </c>
      <c r="F90" s="48">
        <f t="shared" si="46"/>
        <v>6760</v>
      </c>
      <c r="G90" s="25">
        <f t="shared" si="46"/>
        <v>0</v>
      </c>
      <c r="H90" s="25">
        <f t="shared" si="46"/>
        <v>6760</v>
      </c>
      <c r="I90" s="203">
        <f t="shared" si="38"/>
        <v>8.6237622169919396E-7</v>
      </c>
      <c r="J90" s="25">
        <f t="shared" si="46"/>
        <v>0</v>
      </c>
      <c r="K90" s="195">
        <f t="shared" si="40"/>
        <v>0</v>
      </c>
    </row>
    <row r="91" spans="1:11" ht="42" customHeight="1" x14ac:dyDescent="0.25">
      <c r="A91" s="29" t="s">
        <v>425</v>
      </c>
      <c r="B91" s="30" t="s">
        <v>38</v>
      </c>
      <c r="C91" s="30">
        <v>10</v>
      </c>
      <c r="D91" s="30" t="s">
        <v>39</v>
      </c>
      <c r="E91" s="31" t="s">
        <v>390</v>
      </c>
      <c r="F91" s="32">
        <f t="shared" si="46"/>
        <v>6760</v>
      </c>
      <c r="G91" s="32">
        <f t="shared" si="46"/>
        <v>0</v>
      </c>
      <c r="H91" s="32">
        <f t="shared" si="46"/>
        <v>6760</v>
      </c>
      <c r="I91" s="203">
        <f t="shared" si="38"/>
        <v>8.6237622169919396E-7</v>
      </c>
      <c r="J91" s="32">
        <f t="shared" si="46"/>
        <v>0</v>
      </c>
      <c r="K91" s="195">
        <f t="shared" si="40"/>
        <v>0</v>
      </c>
    </row>
    <row r="92" spans="1:11" ht="42" customHeight="1" x14ac:dyDescent="0.25">
      <c r="A92" s="36" t="s">
        <v>426</v>
      </c>
      <c r="B92" s="37" t="s">
        <v>38</v>
      </c>
      <c r="C92" s="37">
        <v>10</v>
      </c>
      <c r="D92" s="37" t="s">
        <v>39</v>
      </c>
      <c r="E92" s="38" t="s">
        <v>251</v>
      </c>
      <c r="F92" s="68">
        <v>6760</v>
      </c>
      <c r="G92" s="39">
        <v>0</v>
      </c>
      <c r="H92" s="196">
        <f>+F92-G92</f>
        <v>6760</v>
      </c>
      <c r="I92" s="200">
        <f t="shared" si="38"/>
        <v>8.6237622169919396E-7</v>
      </c>
      <c r="J92" s="39">
        <v>0</v>
      </c>
      <c r="K92" s="198">
        <f t="shared" si="40"/>
        <v>0</v>
      </c>
    </row>
    <row r="93" spans="1:11" ht="42" customHeight="1" x14ac:dyDescent="0.25">
      <c r="A93" s="29" t="s">
        <v>427</v>
      </c>
      <c r="B93" s="30" t="s">
        <v>38</v>
      </c>
      <c r="C93" s="30">
        <v>10</v>
      </c>
      <c r="D93" s="30" t="s">
        <v>39</v>
      </c>
      <c r="E93" s="31" t="s">
        <v>428</v>
      </c>
      <c r="F93" s="48">
        <f t="shared" ref="F93:J94" si="47">+F94</f>
        <v>2600</v>
      </c>
      <c r="G93" s="48">
        <f t="shared" si="47"/>
        <v>0</v>
      </c>
      <c r="H93" s="48">
        <f t="shared" si="47"/>
        <v>2600</v>
      </c>
      <c r="I93" s="206">
        <f t="shared" si="38"/>
        <v>3.3168316219199764E-7</v>
      </c>
      <c r="J93" s="48">
        <f t="shared" si="47"/>
        <v>0</v>
      </c>
      <c r="K93" s="195">
        <f t="shared" si="40"/>
        <v>0</v>
      </c>
    </row>
    <row r="94" spans="1:11" ht="42" customHeight="1" x14ac:dyDescent="0.25">
      <c r="A94" s="29" t="s">
        <v>429</v>
      </c>
      <c r="B94" s="30" t="s">
        <v>38</v>
      </c>
      <c r="C94" s="30">
        <v>10</v>
      </c>
      <c r="D94" s="30" t="s">
        <v>39</v>
      </c>
      <c r="E94" s="31" t="s">
        <v>243</v>
      </c>
      <c r="F94" s="48">
        <f>+F95</f>
        <v>2600</v>
      </c>
      <c r="G94" s="48">
        <f t="shared" si="47"/>
        <v>0</v>
      </c>
      <c r="H94" s="48">
        <f t="shared" si="47"/>
        <v>2600</v>
      </c>
      <c r="I94" s="206">
        <f t="shared" si="38"/>
        <v>3.3168316219199764E-7</v>
      </c>
      <c r="J94" s="48">
        <f t="shared" si="47"/>
        <v>0</v>
      </c>
      <c r="K94" s="195">
        <f t="shared" si="40"/>
        <v>0</v>
      </c>
    </row>
    <row r="95" spans="1:11" ht="63.75" customHeight="1" x14ac:dyDescent="0.25">
      <c r="A95" s="29" t="s">
        <v>436</v>
      </c>
      <c r="B95" s="30" t="s">
        <v>38</v>
      </c>
      <c r="C95" s="30">
        <v>10</v>
      </c>
      <c r="D95" s="30" t="s">
        <v>39</v>
      </c>
      <c r="E95" s="31" t="s">
        <v>437</v>
      </c>
      <c r="F95" s="48">
        <f t="shared" ref="F95:J97" si="48">+F96</f>
        <v>2600</v>
      </c>
      <c r="G95" s="25">
        <f t="shared" si="48"/>
        <v>0</v>
      </c>
      <c r="H95" s="25">
        <f t="shared" si="48"/>
        <v>2600</v>
      </c>
      <c r="I95" s="206">
        <f t="shared" si="38"/>
        <v>3.3168316219199764E-7</v>
      </c>
      <c r="J95" s="25">
        <f t="shared" si="48"/>
        <v>0</v>
      </c>
      <c r="K95" s="195">
        <f t="shared" si="40"/>
        <v>0</v>
      </c>
    </row>
    <row r="96" spans="1:11" ht="63.75" customHeight="1" x14ac:dyDescent="0.25">
      <c r="A96" s="29" t="s">
        <v>438</v>
      </c>
      <c r="B96" s="30" t="s">
        <v>38</v>
      </c>
      <c r="C96" s="30">
        <v>10</v>
      </c>
      <c r="D96" s="30" t="s">
        <v>39</v>
      </c>
      <c r="E96" s="31" t="s">
        <v>401</v>
      </c>
      <c r="F96" s="48">
        <f t="shared" si="48"/>
        <v>2600</v>
      </c>
      <c r="G96" s="25">
        <f t="shared" si="48"/>
        <v>0</v>
      </c>
      <c r="H96" s="25">
        <f t="shared" si="48"/>
        <v>2600</v>
      </c>
      <c r="I96" s="206">
        <f t="shared" si="38"/>
        <v>3.3168316219199764E-7</v>
      </c>
      <c r="J96" s="25">
        <f t="shared" si="48"/>
        <v>0</v>
      </c>
      <c r="K96" s="195">
        <f t="shared" si="40"/>
        <v>0</v>
      </c>
    </row>
    <row r="97" spans="1:11" ht="42" customHeight="1" x14ac:dyDescent="0.25">
      <c r="A97" s="29" t="s">
        <v>439</v>
      </c>
      <c r="B97" s="30" t="s">
        <v>38</v>
      </c>
      <c r="C97" s="30">
        <v>10</v>
      </c>
      <c r="D97" s="30" t="s">
        <v>39</v>
      </c>
      <c r="E97" s="31" t="s">
        <v>390</v>
      </c>
      <c r="F97" s="25">
        <f t="shared" si="48"/>
        <v>2600</v>
      </c>
      <c r="G97" s="25">
        <f t="shared" si="48"/>
        <v>0</v>
      </c>
      <c r="H97" s="25">
        <f t="shared" si="48"/>
        <v>2600</v>
      </c>
      <c r="I97" s="206">
        <f t="shared" si="38"/>
        <v>3.3168316219199764E-7</v>
      </c>
      <c r="J97" s="25">
        <f t="shared" si="48"/>
        <v>0</v>
      </c>
      <c r="K97" s="195">
        <f t="shared" si="40"/>
        <v>0</v>
      </c>
    </row>
    <row r="98" spans="1:11" ht="42" customHeight="1" x14ac:dyDescent="0.25">
      <c r="A98" s="36" t="s">
        <v>440</v>
      </c>
      <c r="B98" s="37" t="s">
        <v>38</v>
      </c>
      <c r="C98" s="37">
        <v>10</v>
      </c>
      <c r="D98" s="37" t="s">
        <v>39</v>
      </c>
      <c r="E98" s="38" t="s">
        <v>251</v>
      </c>
      <c r="F98" s="39">
        <v>2600</v>
      </c>
      <c r="G98" s="39">
        <v>0</v>
      </c>
      <c r="H98" s="196">
        <f>+F98-G98</f>
        <v>2600</v>
      </c>
      <c r="I98" s="207">
        <f t="shared" si="38"/>
        <v>3.3168316219199764E-7</v>
      </c>
      <c r="J98" s="39">
        <v>0</v>
      </c>
      <c r="K98" s="198">
        <f t="shared" si="40"/>
        <v>0</v>
      </c>
    </row>
    <row r="99" spans="1:11" ht="46.5" customHeight="1" x14ac:dyDescent="0.25">
      <c r="A99" s="318" t="s">
        <v>457</v>
      </c>
      <c r="B99" s="102" t="s">
        <v>38</v>
      </c>
      <c r="C99" s="30">
        <v>10</v>
      </c>
      <c r="D99" s="270" t="s">
        <v>39</v>
      </c>
      <c r="E99" s="289" t="s">
        <v>458</v>
      </c>
      <c r="F99" s="54">
        <f>+F101</f>
        <v>63280</v>
      </c>
      <c r="G99" s="54">
        <f t="shared" ref="G99:J100" si="49">+G101</f>
        <v>0</v>
      </c>
      <c r="H99" s="54">
        <f t="shared" si="49"/>
        <v>63280</v>
      </c>
      <c r="I99" s="203">
        <f t="shared" si="38"/>
        <v>8.0726578859652349E-6</v>
      </c>
      <c r="J99" s="54">
        <f t="shared" si="49"/>
        <v>0</v>
      </c>
      <c r="K99" s="195">
        <f t="shared" si="40"/>
        <v>0</v>
      </c>
    </row>
    <row r="100" spans="1:11" ht="46.5" customHeight="1" x14ac:dyDescent="0.25">
      <c r="A100" s="319"/>
      <c r="B100" s="102" t="s">
        <v>41</v>
      </c>
      <c r="C100" s="30">
        <v>20</v>
      </c>
      <c r="D100" s="271"/>
      <c r="E100" s="290"/>
      <c r="F100" s="48">
        <f>+F102</f>
        <v>42299000</v>
      </c>
      <c r="G100" s="48">
        <f t="shared" si="49"/>
        <v>0</v>
      </c>
      <c r="H100" s="48">
        <f t="shared" si="49"/>
        <v>42299000</v>
      </c>
      <c r="I100" s="194">
        <f t="shared" si="38"/>
        <v>5.3961023375228116E-3</v>
      </c>
      <c r="J100" s="48">
        <f t="shared" si="49"/>
        <v>32055000</v>
      </c>
      <c r="K100" s="195">
        <f t="shared" si="40"/>
        <v>0.7578193337903969</v>
      </c>
    </row>
    <row r="101" spans="1:11" ht="42" customHeight="1" x14ac:dyDescent="0.25">
      <c r="A101" s="318" t="s">
        <v>459</v>
      </c>
      <c r="B101" s="102" t="s">
        <v>38</v>
      </c>
      <c r="C101" s="30">
        <v>10</v>
      </c>
      <c r="D101" s="30" t="s">
        <v>39</v>
      </c>
      <c r="E101" s="289" t="s">
        <v>243</v>
      </c>
      <c r="F101" s="54">
        <f>+F103+F107</f>
        <v>63280</v>
      </c>
      <c r="G101" s="54">
        <f t="shared" ref="G101:J101" si="50">+G103+G107</f>
        <v>0</v>
      </c>
      <c r="H101" s="54">
        <f t="shared" si="50"/>
        <v>63280</v>
      </c>
      <c r="I101" s="203">
        <f t="shared" si="38"/>
        <v>8.0726578859652349E-6</v>
      </c>
      <c r="J101" s="54">
        <f t="shared" si="50"/>
        <v>0</v>
      </c>
      <c r="K101" s="195">
        <f t="shared" si="40"/>
        <v>0</v>
      </c>
    </row>
    <row r="102" spans="1:11" ht="42" customHeight="1" x14ac:dyDescent="0.25">
      <c r="A102" s="319"/>
      <c r="B102" s="102" t="s">
        <v>41</v>
      </c>
      <c r="C102" s="30">
        <v>20</v>
      </c>
      <c r="D102" s="30" t="s">
        <v>39</v>
      </c>
      <c r="E102" s="290"/>
      <c r="F102" s="54">
        <f t="shared" ref="F102:J102" si="51">+F108</f>
        <v>42299000</v>
      </c>
      <c r="G102" s="54">
        <f t="shared" si="51"/>
        <v>0</v>
      </c>
      <c r="H102" s="54">
        <f t="shared" si="51"/>
        <v>42299000</v>
      </c>
      <c r="I102" s="194">
        <f t="shared" si="38"/>
        <v>5.3961023375228116E-3</v>
      </c>
      <c r="J102" s="54">
        <f t="shared" si="51"/>
        <v>32055000</v>
      </c>
      <c r="K102" s="195">
        <f t="shared" si="40"/>
        <v>0.7578193337903969</v>
      </c>
    </row>
    <row r="103" spans="1:11" ht="78" customHeight="1" x14ac:dyDescent="0.25">
      <c r="A103" s="51" t="s">
        <v>460</v>
      </c>
      <c r="B103" s="102" t="s">
        <v>38</v>
      </c>
      <c r="C103" s="30">
        <v>10</v>
      </c>
      <c r="D103" s="30" t="s">
        <v>39</v>
      </c>
      <c r="E103" s="53" t="s">
        <v>461</v>
      </c>
      <c r="F103" s="54">
        <f t="shared" ref="F103:J105" si="52">+F104</f>
        <v>12400</v>
      </c>
      <c r="G103" s="54">
        <f t="shared" si="52"/>
        <v>0</v>
      </c>
      <c r="H103" s="54">
        <f t="shared" si="52"/>
        <v>12400</v>
      </c>
      <c r="I103" s="203">
        <f t="shared" si="38"/>
        <v>1.581873542761835E-6</v>
      </c>
      <c r="J103" s="54">
        <f t="shared" si="52"/>
        <v>0</v>
      </c>
      <c r="K103" s="195">
        <f t="shared" si="40"/>
        <v>0</v>
      </c>
    </row>
    <row r="104" spans="1:11" ht="78" customHeight="1" x14ac:dyDescent="0.25">
      <c r="A104" s="51" t="s">
        <v>462</v>
      </c>
      <c r="B104" s="102" t="s">
        <v>38</v>
      </c>
      <c r="C104" s="30">
        <v>10</v>
      </c>
      <c r="D104" s="30" t="s">
        <v>39</v>
      </c>
      <c r="E104" s="31" t="s">
        <v>247</v>
      </c>
      <c r="F104" s="54">
        <f t="shared" si="52"/>
        <v>12400</v>
      </c>
      <c r="G104" s="54">
        <f t="shared" si="52"/>
        <v>0</v>
      </c>
      <c r="H104" s="54">
        <f t="shared" si="52"/>
        <v>12400</v>
      </c>
      <c r="I104" s="203">
        <f t="shared" ref="I104:I114" si="53">+H104/$H$115</f>
        <v>1.581873542761835E-6</v>
      </c>
      <c r="J104" s="54">
        <f t="shared" si="52"/>
        <v>0</v>
      </c>
      <c r="K104" s="195">
        <f t="shared" si="40"/>
        <v>0</v>
      </c>
    </row>
    <row r="105" spans="1:11" ht="66" customHeight="1" x14ac:dyDescent="0.25">
      <c r="A105" s="51" t="s">
        <v>463</v>
      </c>
      <c r="B105" s="102" t="s">
        <v>38</v>
      </c>
      <c r="C105" s="30">
        <v>10</v>
      </c>
      <c r="D105" s="30" t="s">
        <v>39</v>
      </c>
      <c r="E105" s="53" t="s">
        <v>464</v>
      </c>
      <c r="F105" s="54">
        <f t="shared" si="52"/>
        <v>12400</v>
      </c>
      <c r="G105" s="54">
        <f t="shared" si="52"/>
        <v>0</v>
      </c>
      <c r="H105" s="54">
        <f t="shared" si="52"/>
        <v>12400</v>
      </c>
      <c r="I105" s="203">
        <f t="shared" si="53"/>
        <v>1.581873542761835E-6</v>
      </c>
      <c r="J105" s="54">
        <f t="shared" si="52"/>
        <v>0</v>
      </c>
      <c r="K105" s="195">
        <f t="shared" si="40"/>
        <v>0</v>
      </c>
    </row>
    <row r="106" spans="1:11" ht="42" customHeight="1" x14ac:dyDescent="0.25">
      <c r="A106" s="36" t="s">
        <v>465</v>
      </c>
      <c r="B106" s="111" t="s">
        <v>38</v>
      </c>
      <c r="C106" s="37">
        <v>10</v>
      </c>
      <c r="D106" s="37" t="s">
        <v>39</v>
      </c>
      <c r="E106" s="38" t="s">
        <v>251</v>
      </c>
      <c r="F106" s="68">
        <v>12400</v>
      </c>
      <c r="G106" s="68">
        <v>0</v>
      </c>
      <c r="H106" s="196">
        <f>+F106-G106</f>
        <v>12400</v>
      </c>
      <c r="I106" s="200">
        <f t="shared" si="53"/>
        <v>1.581873542761835E-6</v>
      </c>
      <c r="J106" s="39">
        <v>0</v>
      </c>
      <c r="K106" s="198">
        <f t="shared" si="40"/>
        <v>0</v>
      </c>
    </row>
    <row r="107" spans="1:11" ht="71.25" customHeight="1" x14ac:dyDescent="0.25">
      <c r="A107" s="285" t="s">
        <v>466</v>
      </c>
      <c r="B107" s="52" t="s">
        <v>38</v>
      </c>
      <c r="C107" s="30">
        <v>10</v>
      </c>
      <c r="D107" s="30" t="s">
        <v>39</v>
      </c>
      <c r="E107" s="289" t="s">
        <v>467</v>
      </c>
      <c r="F107" s="48">
        <f t="shared" ref="F107:J109" si="54">+F109</f>
        <v>50880</v>
      </c>
      <c r="G107" s="48">
        <f t="shared" si="54"/>
        <v>0</v>
      </c>
      <c r="H107" s="48">
        <f t="shared" si="54"/>
        <v>50880</v>
      </c>
      <c r="I107" s="203">
        <f t="shared" si="53"/>
        <v>6.4907843432034008E-6</v>
      </c>
      <c r="J107" s="48">
        <f t="shared" si="54"/>
        <v>0</v>
      </c>
      <c r="K107" s="195">
        <f t="shared" si="40"/>
        <v>0</v>
      </c>
    </row>
    <row r="108" spans="1:11" ht="67.5" customHeight="1" x14ac:dyDescent="0.25">
      <c r="A108" s="286"/>
      <c r="B108" s="102" t="s">
        <v>41</v>
      </c>
      <c r="C108" s="30">
        <v>20</v>
      </c>
      <c r="D108" s="30" t="s">
        <v>39</v>
      </c>
      <c r="E108" s="290"/>
      <c r="F108" s="48">
        <f>+F110</f>
        <v>42299000</v>
      </c>
      <c r="G108" s="48">
        <f t="shared" si="54"/>
        <v>0</v>
      </c>
      <c r="H108" s="48">
        <f t="shared" si="54"/>
        <v>42299000</v>
      </c>
      <c r="I108" s="194">
        <f t="shared" si="53"/>
        <v>5.3961023375228116E-3</v>
      </c>
      <c r="J108" s="48">
        <f t="shared" si="54"/>
        <v>32055000</v>
      </c>
      <c r="K108" s="195">
        <f t="shared" si="40"/>
        <v>0.7578193337903969</v>
      </c>
    </row>
    <row r="109" spans="1:11" ht="40.5" customHeight="1" x14ac:dyDescent="0.25">
      <c r="A109" s="285" t="s">
        <v>468</v>
      </c>
      <c r="B109" s="52" t="s">
        <v>38</v>
      </c>
      <c r="C109" s="30">
        <v>10</v>
      </c>
      <c r="D109" s="270" t="s">
        <v>39</v>
      </c>
      <c r="E109" s="272" t="s">
        <v>247</v>
      </c>
      <c r="F109" s="54">
        <f>+F111</f>
        <v>50880</v>
      </c>
      <c r="G109" s="54">
        <f t="shared" si="54"/>
        <v>0</v>
      </c>
      <c r="H109" s="54">
        <f t="shared" si="54"/>
        <v>50880</v>
      </c>
      <c r="I109" s="203">
        <f t="shared" si="53"/>
        <v>6.4907843432034008E-6</v>
      </c>
      <c r="J109" s="54">
        <f t="shared" si="54"/>
        <v>0</v>
      </c>
      <c r="K109" s="195">
        <f t="shared" si="40"/>
        <v>0</v>
      </c>
    </row>
    <row r="110" spans="1:11" ht="63.75" customHeight="1" x14ac:dyDescent="0.25">
      <c r="A110" s="286"/>
      <c r="B110" s="52" t="s">
        <v>41</v>
      </c>
      <c r="C110" s="30">
        <v>20</v>
      </c>
      <c r="D110" s="271"/>
      <c r="E110" s="273"/>
      <c r="F110" s="54">
        <f>+F113</f>
        <v>42299000</v>
      </c>
      <c r="G110" s="54">
        <f t="shared" ref="G110:J110" si="55">+G113</f>
        <v>0</v>
      </c>
      <c r="H110" s="54">
        <f t="shared" si="55"/>
        <v>42299000</v>
      </c>
      <c r="I110" s="194">
        <f t="shared" si="53"/>
        <v>5.3961023375228116E-3</v>
      </c>
      <c r="J110" s="54">
        <f t="shared" si="55"/>
        <v>32055000</v>
      </c>
      <c r="K110" s="195">
        <f t="shared" si="40"/>
        <v>0.7578193337903969</v>
      </c>
    </row>
    <row r="111" spans="1:11" ht="42" customHeight="1" x14ac:dyDescent="0.25">
      <c r="A111" s="51" t="s">
        <v>469</v>
      </c>
      <c r="B111" s="52" t="s">
        <v>38</v>
      </c>
      <c r="C111" s="30">
        <v>10</v>
      </c>
      <c r="D111" s="30" t="s">
        <v>39</v>
      </c>
      <c r="E111" s="31" t="s">
        <v>390</v>
      </c>
      <c r="F111" s="54">
        <f t="shared" ref="F111:J111" si="56">+F112</f>
        <v>50880</v>
      </c>
      <c r="G111" s="54">
        <f t="shared" si="56"/>
        <v>0</v>
      </c>
      <c r="H111" s="54">
        <f t="shared" si="56"/>
        <v>50880</v>
      </c>
      <c r="I111" s="203">
        <f t="shared" si="53"/>
        <v>6.4907843432034008E-6</v>
      </c>
      <c r="J111" s="54">
        <f t="shared" si="56"/>
        <v>0</v>
      </c>
      <c r="K111" s="195">
        <f t="shared" si="40"/>
        <v>0</v>
      </c>
    </row>
    <row r="112" spans="1:11" ht="42" customHeight="1" x14ac:dyDescent="0.25">
      <c r="A112" s="104" t="s">
        <v>470</v>
      </c>
      <c r="B112" s="101" t="s">
        <v>38</v>
      </c>
      <c r="C112" s="37">
        <v>10</v>
      </c>
      <c r="D112" s="37" t="s">
        <v>39</v>
      </c>
      <c r="E112" s="109" t="s">
        <v>251</v>
      </c>
      <c r="F112" s="110">
        <v>50880</v>
      </c>
      <c r="G112" s="110">
        <v>0</v>
      </c>
      <c r="H112" s="196">
        <f>+F112-G112</f>
        <v>50880</v>
      </c>
      <c r="I112" s="200">
        <f t="shared" si="53"/>
        <v>6.4907843432034008E-6</v>
      </c>
      <c r="J112" s="39">
        <v>0</v>
      </c>
      <c r="K112" s="198">
        <f t="shared" si="40"/>
        <v>0</v>
      </c>
    </row>
    <row r="113" spans="1:11" ht="42" customHeight="1" x14ac:dyDescent="0.25">
      <c r="A113" s="51" t="s">
        <v>471</v>
      </c>
      <c r="B113" s="52" t="s">
        <v>41</v>
      </c>
      <c r="C113" s="30">
        <v>20</v>
      </c>
      <c r="D113" s="30" t="s">
        <v>39</v>
      </c>
      <c r="E113" s="31" t="s">
        <v>393</v>
      </c>
      <c r="F113" s="25">
        <f t="shared" ref="F113:J113" si="57">+F114</f>
        <v>42299000</v>
      </c>
      <c r="G113" s="25">
        <f t="shared" si="57"/>
        <v>0</v>
      </c>
      <c r="H113" s="25">
        <f t="shared" si="57"/>
        <v>42299000</v>
      </c>
      <c r="I113" s="194">
        <f t="shared" si="53"/>
        <v>5.3961023375228116E-3</v>
      </c>
      <c r="J113" s="25">
        <f t="shared" si="57"/>
        <v>32055000</v>
      </c>
      <c r="K113" s="195">
        <f t="shared" si="40"/>
        <v>0.7578193337903969</v>
      </c>
    </row>
    <row r="114" spans="1:11" ht="42" customHeight="1" thickBot="1" x14ac:dyDescent="0.3">
      <c r="A114" s="104" t="s">
        <v>472</v>
      </c>
      <c r="B114" s="105" t="s">
        <v>41</v>
      </c>
      <c r="C114" s="37">
        <v>20</v>
      </c>
      <c r="D114" s="37" t="s">
        <v>39</v>
      </c>
      <c r="E114" s="109" t="s">
        <v>251</v>
      </c>
      <c r="F114" s="39">
        <v>42299000</v>
      </c>
      <c r="G114" s="39">
        <v>0</v>
      </c>
      <c r="H114" s="196">
        <f>+F114-G114</f>
        <v>42299000</v>
      </c>
      <c r="I114" s="194">
        <f t="shared" si="53"/>
        <v>5.3961023375228116E-3</v>
      </c>
      <c r="J114" s="39">
        <v>32055000</v>
      </c>
      <c r="K114" s="198">
        <f t="shared" si="40"/>
        <v>0.7578193337903969</v>
      </c>
    </row>
    <row r="115" spans="1:11" ht="30.75" customHeight="1" thickBot="1" x14ac:dyDescent="0.3">
      <c r="A115" s="320" t="s">
        <v>559</v>
      </c>
      <c r="B115" s="321"/>
      <c r="C115" s="321"/>
      <c r="D115" s="321"/>
      <c r="E115" s="322"/>
      <c r="F115" s="20">
        <f>+F8+F9+F63+F64</f>
        <v>7838806114.9000006</v>
      </c>
      <c r="G115" s="20">
        <f t="shared" ref="G115:J115" si="58">+G8+G9+G63+G64</f>
        <v>0</v>
      </c>
      <c r="H115" s="20">
        <f t="shared" si="58"/>
        <v>7838806114.9000006</v>
      </c>
      <c r="I115" s="258">
        <f>+I8+I9+I63+I64</f>
        <v>1</v>
      </c>
      <c r="J115" s="20">
        <f t="shared" si="58"/>
        <v>5251978529.0200005</v>
      </c>
      <c r="K115" s="259">
        <f>+J115/H115</f>
        <v>0.66999724856531928</v>
      </c>
    </row>
    <row r="116" spans="1:11" s="134" customFormat="1" ht="9" customHeight="1" x14ac:dyDescent="0.25">
      <c r="A116" s="3"/>
      <c r="E116" s="135"/>
      <c r="F116" s="136"/>
      <c r="G116" s="136"/>
      <c r="H116" s="136"/>
      <c r="I116" s="136"/>
      <c r="J116" s="136"/>
      <c r="K116" s="136"/>
    </row>
    <row r="117" spans="1:11" s="142" customFormat="1" ht="15.75" customHeight="1" x14ac:dyDescent="0.25">
      <c r="A117" s="208" t="s">
        <v>543</v>
      </c>
      <c r="B117" s="145"/>
      <c r="C117" s="145"/>
      <c r="D117" s="145"/>
      <c r="E117" s="144"/>
      <c r="F117" s="1"/>
    </row>
    <row r="118" spans="1:11" x14ac:dyDescent="0.25">
      <c r="A118" s="208" t="s">
        <v>544</v>
      </c>
      <c r="B118" s="145"/>
      <c r="C118" s="145"/>
      <c r="D118" s="145"/>
      <c r="E118" s="144"/>
    </row>
    <row r="119" spans="1:11" s="142" customFormat="1" x14ac:dyDescent="0.25">
      <c r="A119" s="1"/>
      <c r="B119" s="134"/>
      <c r="C119" s="134"/>
      <c r="D119" s="134"/>
      <c r="E119" s="134"/>
      <c r="F119" s="1"/>
    </row>
    <row r="120" spans="1:11" s="142" customFormat="1" x14ac:dyDescent="0.25"/>
  </sheetData>
  <mergeCells count="36">
    <mergeCell ref="A81:A82"/>
    <mergeCell ref="D81:D82"/>
    <mergeCell ref="E81:E82"/>
    <mergeCell ref="A115:E115"/>
    <mergeCell ref="A83:A84"/>
    <mergeCell ref="E83:E84"/>
    <mergeCell ref="A99:A100"/>
    <mergeCell ref="D99:D100"/>
    <mergeCell ref="E99:E100"/>
    <mergeCell ref="A101:A102"/>
    <mergeCell ref="E101:E102"/>
    <mergeCell ref="A107:A108"/>
    <mergeCell ref="E107:E108"/>
    <mergeCell ref="A109:A110"/>
    <mergeCell ref="D109:D110"/>
    <mergeCell ref="E109:E110"/>
    <mergeCell ref="A8:A9"/>
    <mergeCell ref="D8:D9"/>
    <mergeCell ref="E8:E9"/>
    <mergeCell ref="A63:A64"/>
    <mergeCell ref="D63:D64"/>
    <mergeCell ref="E63:E64"/>
    <mergeCell ref="A1:K1"/>
    <mergeCell ref="A2:K2"/>
    <mergeCell ref="A3:K3"/>
    <mergeCell ref="A6:A7"/>
    <mergeCell ref="B6:B7"/>
    <mergeCell ref="C6:C7"/>
    <mergeCell ref="D6:D7"/>
    <mergeCell ref="E6:E7"/>
    <mergeCell ref="F6:F7"/>
    <mergeCell ref="G6:G7"/>
    <mergeCell ref="H6:H7"/>
    <mergeCell ref="I6:I7"/>
    <mergeCell ref="J6:J7"/>
    <mergeCell ref="K6:K7"/>
  </mergeCells>
  <printOptions horizontalCentered="1" verticalCentered="1"/>
  <pageMargins left="0.11811023622047245" right="0.11811023622047245" top="0.19685039370078741" bottom="0.19685039370078741" header="0.31496062992125984" footer="0.31496062992125984"/>
  <pageSetup paperSize="5"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10EDF-9DFA-4135-B93C-94D75C6144C9}">
  <sheetPr>
    <tabColor theme="0"/>
  </sheetPr>
  <dimension ref="A1:K120"/>
  <sheetViews>
    <sheetView zoomScale="77" zoomScaleNormal="77" workbookViewId="0">
      <selection activeCell="A117" sqref="A117"/>
    </sheetView>
  </sheetViews>
  <sheetFormatPr baseColWidth="10" defaultColWidth="11.42578125" defaultRowHeight="15.75" x14ac:dyDescent="0.25"/>
  <cols>
    <col min="1" max="1" width="38.5703125" style="1" customWidth="1"/>
    <col min="2" max="2" width="13.85546875" style="1" customWidth="1"/>
    <col min="3" max="4" width="11.42578125" style="1"/>
    <col min="5" max="5" width="44" style="1" customWidth="1"/>
    <col min="6" max="6" width="26.7109375" style="1" customWidth="1"/>
    <col min="7" max="7" width="22.42578125" style="1" customWidth="1"/>
    <col min="8" max="8" width="20.5703125" style="1" customWidth="1"/>
    <col min="9" max="9" width="19.140625" style="1" customWidth="1"/>
    <col min="10" max="10" width="23.85546875" style="1" customWidth="1"/>
    <col min="11" max="11" width="23.28515625" style="1" customWidth="1"/>
    <col min="12" max="16384" width="11.42578125" style="1"/>
  </cols>
  <sheetData>
    <row r="1" spans="1:11" ht="24" x14ac:dyDescent="0.25">
      <c r="A1" s="373" t="s">
        <v>535</v>
      </c>
      <c r="B1" s="373"/>
      <c r="C1" s="373"/>
      <c r="D1" s="373"/>
      <c r="E1" s="373"/>
      <c r="F1" s="373"/>
      <c r="G1" s="373"/>
      <c r="H1" s="373"/>
      <c r="I1" s="373"/>
      <c r="J1" s="373"/>
      <c r="K1" s="373"/>
    </row>
    <row r="2" spans="1:11" ht="21" x14ac:dyDescent="0.25">
      <c r="A2" s="374" t="s">
        <v>536</v>
      </c>
      <c r="B2" s="374"/>
      <c r="C2" s="374"/>
      <c r="D2" s="374"/>
      <c r="E2" s="374"/>
      <c r="F2" s="374"/>
      <c r="G2" s="374"/>
      <c r="H2" s="374"/>
      <c r="I2" s="374"/>
      <c r="J2" s="374"/>
      <c r="K2" s="374"/>
    </row>
    <row r="3" spans="1:11" ht="30" customHeight="1" x14ac:dyDescent="0.25">
      <c r="A3" s="375" t="s">
        <v>557</v>
      </c>
      <c r="B3" s="375"/>
      <c r="C3" s="375"/>
      <c r="D3" s="375"/>
      <c r="E3" s="375"/>
      <c r="F3" s="375"/>
      <c r="G3" s="375"/>
      <c r="H3" s="375"/>
      <c r="I3" s="375"/>
      <c r="J3" s="375"/>
      <c r="K3" s="375"/>
    </row>
    <row r="4" spans="1:11" x14ac:dyDescent="0.25">
      <c r="A4" s="182"/>
      <c r="B4" s="182"/>
      <c r="C4" s="183"/>
      <c r="D4" s="182"/>
      <c r="E4" s="182"/>
      <c r="F4" s="182"/>
      <c r="G4" s="182"/>
      <c r="H4" s="182"/>
      <c r="I4" s="182"/>
      <c r="J4" s="182"/>
      <c r="K4" s="184"/>
    </row>
    <row r="5" spans="1:11" ht="32.25" thickBot="1" x14ac:dyDescent="0.3">
      <c r="A5" s="185"/>
      <c r="B5" s="185"/>
      <c r="C5" s="186"/>
      <c r="D5" s="187"/>
      <c r="E5" s="185"/>
      <c r="F5" s="188"/>
      <c r="G5" s="189" t="s">
        <v>3</v>
      </c>
      <c r="H5" s="190" t="s">
        <v>4</v>
      </c>
      <c r="I5" s="190"/>
      <c r="J5" s="191" t="s">
        <v>5</v>
      </c>
      <c r="K5" s="184"/>
    </row>
    <row r="6" spans="1:11" ht="29.25" customHeight="1" x14ac:dyDescent="0.25">
      <c r="A6" s="277" t="s">
        <v>6</v>
      </c>
      <c r="B6" s="279" t="s">
        <v>7</v>
      </c>
      <c r="C6" s="279" t="s">
        <v>8</v>
      </c>
      <c r="D6" s="279" t="s">
        <v>9</v>
      </c>
      <c r="E6" s="279" t="s">
        <v>10</v>
      </c>
      <c r="F6" s="376" t="s">
        <v>537</v>
      </c>
      <c r="G6" s="378" t="s">
        <v>538</v>
      </c>
      <c r="H6" s="376" t="s">
        <v>539</v>
      </c>
      <c r="I6" s="376" t="s">
        <v>14</v>
      </c>
      <c r="J6" s="380" t="s">
        <v>540</v>
      </c>
      <c r="K6" s="382" t="s">
        <v>541</v>
      </c>
    </row>
    <row r="7" spans="1:11" ht="84.75" customHeight="1" thickBot="1" x14ac:dyDescent="0.3">
      <c r="A7" s="278"/>
      <c r="B7" s="280"/>
      <c r="C7" s="280"/>
      <c r="D7" s="280"/>
      <c r="E7" s="280"/>
      <c r="F7" s="377"/>
      <c r="G7" s="379"/>
      <c r="H7" s="377"/>
      <c r="I7" s="377"/>
      <c r="J7" s="381"/>
      <c r="K7" s="383"/>
    </row>
    <row r="8" spans="1:11" s="265" customFormat="1" ht="28.5" customHeight="1" thickBot="1" x14ac:dyDescent="0.3">
      <c r="A8" s="338" t="s">
        <v>37</v>
      </c>
      <c r="B8" s="19" t="s">
        <v>38</v>
      </c>
      <c r="C8" s="19">
        <v>10</v>
      </c>
      <c r="D8" s="341" t="s">
        <v>39</v>
      </c>
      <c r="E8" s="343" t="s">
        <v>40</v>
      </c>
      <c r="F8" s="20">
        <f t="shared" ref="F8:J8" si="0">+F59</f>
        <v>2576179915.8800001</v>
      </c>
      <c r="G8" s="20">
        <f t="shared" si="0"/>
        <v>0</v>
      </c>
      <c r="H8" s="20">
        <f t="shared" si="0"/>
        <v>2576179915.8800001</v>
      </c>
      <c r="I8" s="192">
        <f t="shared" ref="I8:I71" si="1">+H8/$H$115</f>
        <v>0.32864442341330502</v>
      </c>
      <c r="J8" s="20">
        <f t="shared" si="0"/>
        <v>0</v>
      </c>
      <c r="K8" s="193">
        <f>+J8/H8</f>
        <v>0</v>
      </c>
    </row>
    <row r="9" spans="1:11" s="265" customFormat="1" ht="28.5" customHeight="1" thickBot="1" x14ac:dyDescent="0.3">
      <c r="A9" s="339"/>
      <c r="B9" s="19" t="s">
        <v>41</v>
      </c>
      <c r="C9" s="19">
        <v>20</v>
      </c>
      <c r="D9" s="342"/>
      <c r="E9" s="344"/>
      <c r="F9" s="20">
        <f>+F10+F24</f>
        <v>3235263053.6600003</v>
      </c>
      <c r="G9" s="20">
        <f t="shared" ref="G9:J9" si="2">+G10+G24</f>
        <v>0</v>
      </c>
      <c r="H9" s="20">
        <f t="shared" si="2"/>
        <v>3235263053.6600003</v>
      </c>
      <c r="I9" s="192">
        <f t="shared" si="1"/>
        <v>0.41272395390803368</v>
      </c>
      <c r="J9" s="20">
        <f t="shared" si="2"/>
        <v>3235263053.6600003</v>
      </c>
      <c r="K9" s="193">
        <f>+J9/H9</f>
        <v>1</v>
      </c>
    </row>
    <row r="10" spans="1:11" ht="42" customHeight="1" x14ac:dyDescent="0.25">
      <c r="A10" s="21" t="s">
        <v>42</v>
      </c>
      <c r="B10" s="22" t="s">
        <v>41</v>
      </c>
      <c r="C10" s="22">
        <v>20</v>
      </c>
      <c r="D10" s="22" t="s">
        <v>39</v>
      </c>
      <c r="E10" s="23" t="s">
        <v>43</v>
      </c>
      <c r="F10" s="24">
        <f t="shared" ref="F10:J10" si="3">+F11</f>
        <v>44514960.780000404</v>
      </c>
      <c r="G10" s="24">
        <f t="shared" si="3"/>
        <v>0</v>
      </c>
      <c r="H10" s="24">
        <f t="shared" si="3"/>
        <v>44514960.780000404</v>
      </c>
      <c r="I10" s="194">
        <f t="shared" si="1"/>
        <v>5.6787934447551109E-3</v>
      </c>
      <c r="J10" s="24">
        <f t="shared" si="3"/>
        <v>44514960.780000404</v>
      </c>
      <c r="K10" s="195">
        <f t="shared" ref="K10:K75" si="4">+J10/H10</f>
        <v>1</v>
      </c>
    </row>
    <row r="11" spans="1:11" ht="42" customHeight="1" x14ac:dyDescent="0.25">
      <c r="A11" s="29" t="s">
        <v>44</v>
      </c>
      <c r="B11" s="30" t="s">
        <v>41</v>
      </c>
      <c r="C11" s="30">
        <v>20</v>
      </c>
      <c r="D11" s="30" t="s">
        <v>39</v>
      </c>
      <c r="E11" s="31" t="s">
        <v>45</v>
      </c>
      <c r="F11" s="32">
        <f>+F12+F16</f>
        <v>44514960.780000404</v>
      </c>
      <c r="G11" s="32">
        <f t="shared" ref="G11:J11" si="5">+G12+G16</f>
        <v>0</v>
      </c>
      <c r="H11" s="32">
        <f t="shared" si="5"/>
        <v>44514960.780000404</v>
      </c>
      <c r="I11" s="194">
        <f t="shared" si="1"/>
        <v>5.6787934447551109E-3</v>
      </c>
      <c r="J11" s="32">
        <f t="shared" si="5"/>
        <v>44514960.780000404</v>
      </c>
      <c r="K11" s="195">
        <f t="shared" si="4"/>
        <v>1</v>
      </c>
    </row>
    <row r="12" spans="1:11" ht="42" customHeight="1" x14ac:dyDescent="0.25">
      <c r="A12" s="29" t="s">
        <v>46</v>
      </c>
      <c r="B12" s="30" t="s">
        <v>41</v>
      </c>
      <c r="C12" s="30">
        <v>20</v>
      </c>
      <c r="D12" s="30" t="s">
        <v>39</v>
      </c>
      <c r="E12" s="31" t="s">
        <v>47</v>
      </c>
      <c r="F12" s="32">
        <f t="shared" ref="F12:J12" si="6">+F13</f>
        <v>22615947.409999862</v>
      </c>
      <c r="G12" s="32">
        <f t="shared" si="6"/>
        <v>0</v>
      </c>
      <c r="H12" s="32">
        <f t="shared" si="6"/>
        <v>22615947.409999862</v>
      </c>
      <c r="I12" s="194">
        <f t="shared" si="1"/>
        <v>2.885126520352567E-3</v>
      </c>
      <c r="J12" s="32">
        <f t="shared" si="6"/>
        <v>22615947.409999862</v>
      </c>
      <c r="K12" s="195">
        <f t="shared" si="4"/>
        <v>1</v>
      </c>
    </row>
    <row r="13" spans="1:11" ht="42" customHeight="1" x14ac:dyDescent="0.25">
      <c r="A13" s="29" t="s">
        <v>48</v>
      </c>
      <c r="B13" s="30" t="s">
        <v>41</v>
      </c>
      <c r="C13" s="30">
        <v>20</v>
      </c>
      <c r="D13" s="30" t="s">
        <v>39</v>
      </c>
      <c r="E13" s="31" t="s">
        <v>49</v>
      </c>
      <c r="F13" s="32">
        <f>SUM(F14:F15)</f>
        <v>22615947.409999862</v>
      </c>
      <c r="G13" s="32">
        <f t="shared" ref="G13:J13" si="7">SUM(G14:G15)</f>
        <v>0</v>
      </c>
      <c r="H13" s="32">
        <f t="shared" si="7"/>
        <v>22615947.409999862</v>
      </c>
      <c r="I13" s="194">
        <f t="shared" si="1"/>
        <v>2.885126520352567E-3</v>
      </c>
      <c r="J13" s="32">
        <f t="shared" si="7"/>
        <v>22615947.409999862</v>
      </c>
      <c r="K13" s="195">
        <f t="shared" si="4"/>
        <v>1</v>
      </c>
    </row>
    <row r="14" spans="1:11" ht="42" customHeight="1" x14ac:dyDescent="0.25">
      <c r="A14" s="36" t="s">
        <v>50</v>
      </c>
      <c r="B14" s="37" t="s">
        <v>41</v>
      </c>
      <c r="C14" s="37">
        <v>20</v>
      </c>
      <c r="D14" s="37" t="s">
        <v>39</v>
      </c>
      <c r="E14" s="38" t="s">
        <v>51</v>
      </c>
      <c r="F14" s="39">
        <v>2083826.4099998474</v>
      </c>
      <c r="G14" s="39">
        <v>0</v>
      </c>
      <c r="H14" s="196">
        <f>+F14-G14</f>
        <v>2083826.4099998474</v>
      </c>
      <c r="I14" s="197">
        <f t="shared" si="1"/>
        <v>2.6583466658767216E-4</v>
      </c>
      <c r="J14" s="39">
        <v>2083826.4099998474</v>
      </c>
      <c r="K14" s="198">
        <f t="shared" si="4"/>
        <v>1</v>
      </c>
    </row>
    <row r="15" spans="1:11" ht="42" customHeight="1" x14ac:dyDescent="0.25">
      <c r="A15" s="36" t="s">
        <v>62</v>
      </c>
      <c r="B15" s="37" t="s">
        <v>41</v>
      </c>
      <c r="C15" s="37">
        <v>20</v>
      </c>
      <c r="D15" s="37" t="s">
        <v>39</v>
      </c>
      <c r="E15" s="38" t="s">
        <v>63</v>
      </c>
      <c r="F15" s="39">
        <v>20532121.000000015</v>
      </c>
      <c r="G15" s="39">
        <v>0</v>
      </c>
      <c r="H15" s="196">
        <f>+F15-G15</f>
        <v>20532121.000000015</v>
      </c>
      <c r="I15" s="197">
        <f t="shared" si="1"/>
        <v>2.6192918537648949E-3</v>
      </c>
      <c r="J15" s="39">
        <v>20532121.000000015</v>
      </c>
      <c r="K15" s="198">
        <f t="shared" si="4"/>
        <v>1</v>
      </c>
    </row>
    <row r="16" spans="1:11" ht="42" customHeight="1" x14ac:dyDescent="0.25">
      <c r="A16" s="29" t="s">
        <v>68</v>
      </c>
      <c r="B16" s="30" t="s">
        <v>41</v>
      </c>
      <c r="C16" s="30">
        <v>20</v>
      </c>
      <c r="D16" s="30" t="s">
        <v>39</v>
      </c>
      <c r="E16" s="31" t="s">
        <v>69</v>
      </c>
      <c r="F16" s="32">
        <f t="shared" ref="F16:J16" si="8">SUM(F17:F23)</f>
        <v>21899013.370000541</v>
      </c>
      <c r="G16" s="32">
        <f t="shared" si="8"/>
        <v>0</v>
      </c>
      <c r="H16" s="32">
        <f t="shared" si="8"/>
        <v>21899013.370000541</v>
      </c>
      <c r="I16" s="194">
        <f t="shared" si="1"/>
        <v>2.7936669244025443E-3</v>
      </c>
      <c r="J16" s="32">
        <f t="shared" si="8"/>
        <v>21899013.370000541</v>
      </c>
      <c r="K16" s="195">
        <f t="shared" si="4"/>
        <v>1</v>
      </c>
    </row>
    <row r="17" spans="1:11" ht="42" customHeight="1" x14ac:dyDescent="0.25">
      <c r="A17" s="36" t="s">
        <v>70</v>
      </c>
      <c r="B17" s="37" t="s">
        <v>41</v>
      </c>
      <c r="C17" s="37">
        <v>20</v>
      </c>
      <c r="D17" s="37" t="s">
        <v>39</v>
      </c>
      <c r="E17" s="38" t="s">
        <v>71</v>
      </c>
      <c r="F17" s="39">
        <v>7075839.2000007629</v>
      </c>
      <c r="G17" s="39">
        <v>0</v>
      </c>
      <c r="H17" s="196">
        <f>+F17-G17</f>
        <v>7075839.2000007629</v>
      </c>
      <c r="I17" s="197">
        <f t="shared" si="1"/>
        <v>9.0266796962244159E-4</v>
      </c>
      <c r="J17" s="39">
        <v>7075839.2000007629</v>
      </c>
      <c r="K17" s="198">
        <f t="shared" si="4"/>
        <v>1</v>
      </c>
    </row>
    <row r="18" spans="1:11" ht="42" customHeight="1" x14ac:dyDescent="0.25">
      <c r="A18" s="36" t="s">
        <v>72</v>
      </c>
      <c r="B18" s="37" t="s">
        <v>41</v>
      </c>
      <c r="C18" s="37">
        <v>20</v>
      </c>
      <c r="D18" s="37" t="s">
        <v>39</v>
      </c>
      <c r="E18" s="38" t="s">
        <v>73</v>
      </c>
      <c r="F18" s="39">
        <v>5062974</v>
      </c>
      <c r="G18" s="39">
        <v>0</v>
      </c>
      <c r="H18" s="196">
        <f>+F18-G18</f>
        <v>5062974</v>
      </c>
      <c r="I18" s="197">
        <f t="shared" si="1"/>
        <v>6.4588585631379506E-4</v>
      </c>
      <c r="J18" s="39">
        <v>5062974</v>
      </c>
      <c r="K18" s="198">
        <f t="shared" si="4"/>
        <v>1</v>
      </c>
    </row>
    <row r="19" spans="1:11" ht="42" customHeight="1" x14ac:dyDescent="0.25">
      <c r="A19" s="36" t="s">
        <v>74</v>
      </c>
      <c r="B19" s="37" t="s">
        <v>41</v>
      </c>
      <c r="C19" s="37">
        <v>20</v>
      </c>
      <c r="D19" s="37" t="s">
        <v>39</v>
      </c>
      <c r="E19" s="38" t="s">
        <v>75</v>
      </c>
      <c r="F19" s="39">
        <v>4052567.3699998856</v>
      </c>
      <c r="G19" s="39">
        <v>0</v>
      </c>
      <c r="H19" s="196">
        <f t="shared" ref="H19:H23" si="9">+F19-G19</f>
        <v>4052567.3699998856</v>
      </c>
      <c r="I19" s="197">
        <f t="shared" si="1"/>
        <v>5.1698783087602673E-4</v>
      </c>
      <c r="J19" s="39">
        <v>4052567.3699998856</v>
      </c>
      <c r="K19" s="198">
        <f t="shared" si="4"/>
        <v>1</v>
      </c>
    </row>
    <row r="20" spans="1:11" ht="42" customHeight="1" x14ac:dyDescent="0.25">
      <c r="A20" s="36" t="s">
        <v>76</v>
      </c>
      <c r="B20" s="37" t="s">
        <v>41</v>
      </c>
      <c r="C20" s="37">
        <v>20</v>
      </c>
      <c r="D20" s="37" t="s">
        <v>39</v>
      </c>
      <c r="E20" s="38" t="s">
        <v>77</v>
      </c>
      <c r="F20" s="39">
        <v>1904896</v>
      </c>
      <c r="G20" s="39">
        <v>0</v>
      </c>
      <c r="H20" s="196">
        <f t="shared" si="9"/>
        <v>1904896</v>
      </c>
      <c r="I20" s="197">
        <f t="shared" si="1"/>
        <v>2.4300843420264908E-4</v>
      </c>
      <c r="J20" s="39">
        <v>1904896</v>
      </c>
      <c r="K20" s="198">
        <f t="shared" si="4"/>
        <v>1</v>
      </c>
    </row>
    <row r="21" spans="1:11" ht="42" customHeight="1" x14ac:dyDescent="0.25">
      <c r="A21" s="36" t="s">
        <v>78</v>
      </c>
      <c r="B21" s="37" t="s">
        <v>41</v>
      </c>
      <c r="C21" s="37">
        <v>20</v>
      </c>
      <c r="D21" s="37" t="s">
        <v>39</v>
      </c>
      <c r="E21" s="38" t="s">
        <v>79</v>
      </c>
      <c r="F21" s="39">
        <v>1421599.1999999881</v>
      </c>
      <c r="G21" s="39">
        <v>0</v>
      </c>
      <c r="H21" s="196">
        <f t="shared" si="9"/>
        <v>1421599.1999999881</v>
      </c>
      <c r="I21" s="197">
        <f t="shared" si="1"/>
        <v>1.8135404539446545E-4</v>
      </c>
      <c r="J21" s="39">
        <v>1421599.1999999881</v>
      </c>
      <c r="K21" s="198">
        <f t="shared" si="4"/>
        <v>1</v>
      </c>
    </row>
    <row r="22" spans="1:11" ht="42" customHeight="1" x14ac:dyDescent="0.25">
      <c r="A22" s="36" t="s">
        <v>80</v>
      </c>
      <c r="B22" s="37" t="s">
        <v>41</v>
      </c>
      <c r="C22" s="37">
        <v>20</v>
      </c>
      <c r="D22" s="37" t="s">
        <v>39</v>
      </c>
      <c r="E22" s="38" t="s">
        <v>81</v>
      </c>
      <c r="F22" s="39">
        <v>1427507.5999999046</v>
      </c>
      <c r="G22" s="39">
        <v>0</v>
      </c>
      <c r="H22" s="196">
        <f t="shared" si="9"/>
        <v>1427507.5999999046</v>
      </c>
      <c r="I22" s="197">
        <f t="shared" si="1"/>
        <v>1.8210778262349141E-4</v>
      </c>
      <c r="J22" s="39">
        <v>1427507.5999999046</v>
      </c>
      <c r="K22" s="198">
        <f t="shared" si="4"/>
        <v>1</v>
      </c>
    </row>
    <row r="23" spans="1:11" ht="42" customHeight="1" x14ac:dyDescent="0.25">
      <c r="A23" s="36" t="s">
        <v>82</v>
      </c>
      <c r="B23" s="37" t="s">
        <v>41</v>
      </c>
      <c r="C23" s="37">
        <v>20</v>
      </c>
      <c r="D23" s="37" t="s">
        <v>39</v>
      </c>
      <c r="E23" s="38" t="s">
        <v>83</v>
      </c>
      <c r="F23" s="39">
        <v>953630</v>
      </c>
      <c r="G23" s="39">
        <v>0</v>
      </c>
      <c r="H23" s="196">
        <f t="shared" si="9"/>
        <v>953630</v>
      </c>
      <c r="I23" s="197">
        <f t="shared" si="1"/>
        <v>1.2165500536967489E-4</v>
      </c>
      <c r="J23" s="39">
        <v>953630</v>
      </c>
      <c r="K23" s="198">
        <f t="shared" si="4"/>
        <v>1</v>
      </c>
    </row>
    <row r="24" spans="1:11" s="50" customFormat="1" ht="42" customHeight="1" x14ac:dyDescent="0.25">
      <c r="A24" s="51" t="s">
        <v>100</v>
      </c>
      <c r="B24" s="52" t="s">
        <v>41</v>
      </c>
      <c r="C24" s="52">
        <v>20</v>
      </c>
      <c r="D24" s="52" t="s">
        <v>39</v>
      </c>
      <c r="E24" s="53" t="s">
        <v>101</v>
      </c>
      <c r="F24" s="54">
        <f>+F25+F29</f>
        <v>3190748092.8800001</v>
      </c>
      <c r="G24" s="54">
        <f t="shared" ref="G24:J24" si="10">+G25+G29</f>
        <v>0</v>
      </c>
      <c r="H24" s="54">
        <f t="shared" si="10"/>
        <v>3190748092.8800001</v>
      </c>
      <c r="I24" s="199">
        <f t="shared" si="1"/>
        <v>0.4070451604632786</v>
      </c>
      <c r="J24" s="54">
        <f t="shared" si="10"/>
        <v>3190748092.8800001</v>
      </c>
      <c r="K24" s="195">
        <f t="shared" si="4"/>
        <v>1</v>
      </c>
    </row>
    <row r="25" spans="1:11" ht="42" customHeight="1" x14ac:dyDescent="0.25">
      <c r="A25" s="29" t="s">
        <v>522</v>
      </c>
      <c r="B25" s="30" t="s">
        <v>41</v>
      </c>
      <c r="C25" s="30">
        <v>20</v>
      </c>
      <c r="D25" s="30" t="s">
        <v>39</v>
      </c>
      <c r="E25" s="31" t="s">
        <v>521</v>
      </c>
      <c r="F25" s="54">
        <f t="shared" ref="F25:J26" si="11">+F26</f>
        <v>2868865396.6300001</v>
      </c>
      <c r="G25" s="54">
        <f t="shared" si="11"/>
        <v>0</v>
      </c>
      <c r="H25" s="54">
        <f t="shared" si="11"/>
        <v>2868865396.6300001</v>
      </c>
      <c r="I25" s="199">
        <f t="shared" si="1"/>
        <v>0.36598244102209154</v>
      </c>
      <c r="J25" s="54">
        <f t="shared" si="11"/>
        <v>2868865396.6300001</v>
      </c>
      <c r="K25" s="195">
        <f t="shared" si="4"/>
        <v>1</v>
      </c>
    </row>
    <row r="26" spans="1:11" ht="42" customHeight="1" x14ac:dyDescent="0.25">
      <c r="A26" s="29" t="s">
        <v>520</v>
      </c>
      <c r="B26" s="30" t="s">
        <v>41</v>
      </c>
      <c r="C26" s="30">
        <v>20</v>
      </c>
      <c r="D26" s="30" t="s">
        <v>39</v>
      </c>
      <c r="E26" s="31" t="s">
        <v>519</v>
      </c>
      <c r="F26" s="25">
        <f>+F27</f>
        <v>2868865396.6300001</v>
      </c>
      <c r="G26" s="25">
        <f t="shared" si="11"/>
        <v>0</v>
      </c>
      <c r="H26" s="25">
        <f t="shared" si="11"/>
        <v>2868865396.6300001</v>
      </c>
      <c r="I26" s="199">
        <f t="shared" si="1"/>
        <v>0.36598244102209154</v>
      </c>
      <c r="J26" s="25">
        <f t="shared" si="11"/>
        <v>2868865396.6300001</v>
      </c>
      <c r="K26" s="195">
        <f t="shared" si="4"/>
        <v>1</v>
      </c>
    </row>
    <row r="27" spans="1:11" ht="42" customHeight="1" x14ac:dyDescent="0.25">
      <c r="A27" s="29" t="s">
        <v>514</v>
      </c>
      <c r="B27" s="30" t="s">
        <v>41</v>
      </c>
      <c r="C27" s="30">
        <v>20</v>
      </c>
      <c r="D27" s="30" t="s">
        <v>39</v>
      </c>
      <c r="E27" s="31" t="s">
        <v>513</v>
      </c>
      <c r="F27" s="25">
        <f t="shared" ref="F27:J27" si="12">+F28</f>
        <v>2868865396.6300001</v>
      </c>
      <c r="G27" s="25">
        <f t="shared" si="12"/>
        <v>0</v>
      </c>
      <c r="H27" s="25">
        <f t="shared" si="12"/>
        <v>2868865396.6300001</v>
      </c>
      <c r="I27" s="199">
        <f t="shared" si="1"/>
        <v>0.36598244102209154</v>
      </c>
      <c r="J27" s="25">
        <f t="shared" si="12"/>
        <v>2868865396.6300001</v>
      </c>
      <c r="K27" s="195">
        <f t="shared" si="4"/>
        <v>1</v>
      </c>
    </row>
    <row r="28" spans="1:11" ht="42" customHeight="1" x14ac:dyDescent="0.25">
      <c r="A28" s="36" t="s">
        <v>512</v>
      </c>
      <c r="B28" s="37" t="s">
        <v>41</v>
      </c>
      <c r="C28" s="37">
        <v>20</v>
      </c>
      <c r="D28" s="37" t="s">
        <v>39</v>
      </c>
      <c r="E28" s="38" t="s">
        <v>511</v>
      </c>
      <c r="F28" s="39">
        <v>2868865396.6300001</v>
      </c>
      <c r="G28" s="39">
        <v>0</v>
      </c>
      <c r="H28" s="196">
        <f>+F28-G28</f>
        <v>2868865396.6300001</v>
      </c>
      <c r="I28" s="197">
        <f t="shared" si="1"/>
        <v>0.36598244102209154</v>
      </c>
      <c r="J28" s="39">
        <v>2868865396.6300001</v>
      </c>
      <c r="K28" s="198">
        <f t="shared" si="4"/>
        <v>1</v>
      </c>
    </row>
    <row r="29" spans="1:11" ht="42" customHeight="1" x14ac:dyDescent="0.25">
      <c r="A29" s="29" t="s">
        <v>102</v>
      </c>
      <c r="B29" s="30" t="s">
        <v>41</v>
      </c>
      <c r="C29" s="30">
        <v>20</v>
      </c>
      <c r="D29" s="30" t="s">
        <v>39</v>
      </c>
      <c r="E29" s="31" t="s">
        <v>103</v>
      </c>
      <c r="F29" s="54">
        <f>+F30+F44</f>
        <v>321882696.24999982</v>
      </c>
      <c r="G29" s="54">
        <f t="shared" ref="G29:J29" si="13">+G30+G44</f>
        <v>0</v>
      </c>
      <c r="H29" s="54">
        <f t="shared" si="13"/>
        <v>321882696.24999982</v>
      </c>
      <c r="I29" s="199">
        <f t="shared" si="1"/>
        <v>4.1062719441187001E-2</v>
      </c>
      <c r="J29" s="54">
        <f t="shared" si="13"/>
        <v>321882696.24999982</v>
      </c>
      <c r="K29" s="195">
        <f t="shared" si="4"/>
        <v>1</v>
      </c>
    </row>
    <row r="30" spans="1:11" ht="42" customHeight="1" x14ac:dyDescent="0.25">
      <c r="A30" s="29" t="s">
        <v>104</v>
      </c>
      <c r="B30" s="30" t="s">
        <v>41</v>
      </c>
      <c r="C30" s="30">
        <v>20</v>
      </c>
      <c r="D30" s="30" t="s">
        <v>39</v>
      </c>
      <c r="E30" s="31" t="s">
        <v>105</v>
      </c>
      <c r="F30" s="25">
        <f>+F31+F35+F42</f>
        <v>38734240.519999996</v>
      </c>
      <c r="G30" s="25">
        <f t="shared" ref="G30:J30" si="14">+G31+G35+G42</f>
        <v>0</v>
      </c>
      <c r="H30" s="25">
        <f t="shared" si="14"/>
        <v>38734240.519999996</v>
      </c>
      <c r="I30" s="199">
        <f t="shared" si="1"/>
        <v>4.9413443772226952E-3</v>
      </c>
      <c r="J30" s="25">
        <f t="shared" si="14"/>
        <v>38734240.519999996</v>
      </c>
      <c r="K30" s="195">
        <f t="shared" si="4"/>
        <v>1</v>
      </c>
    </row>
    <row r="31" spans="1:11" ht="66" customHeight="1" x14ac:dyDescent="0.25">
      <c r="A31" s="29" t="s">
        <v>106</v>
      </c>
      <c r="B31" s="30" t="s">
        <v>41</v>
      </c>
      <c r="C31" s="30">
        <v>20</v>
      </c>
      <c r="D31" s="30" t="s">
        <v>39</v>
      </c>
      <c r="E31" s="31" t="s">
        <v>107</v>
      </c>
      <c r="F31" s="25">
        <f t="shared" ref="F31:J31" si="15">+F32+F33+F34</f>
        <v>19123532.630000003</v>
      </c>
      <c r="G31" s="25">
        <f t="shared" si="15"/>
        <v>0</v>
      </c>
      <c r="H31" s="25">
        <f t="shared" si="15"/>
        <v>19123532.630000003</v>
      </c>
      <c r="I31" s="199">
        <f t="shared" si="1"/>
        <v>2.439597605769327E-3</v>
      </c>
      <c r="J31" s="25">
        <f t="shared" si="15"/>
        <v>19123532.630000003</v>
      </c>
      <c r="K31" s="195">
        <f t="shared" si="4"/>
        <v>1</v>
      </c>
    </row>
    <row r="32" spans="1:11" ht="66" customHeight="1" x14ac:dyDescent="0.25">
      <c r="A32" s="36" t="s">
        <v>108</v>
      </c>
      <c r="B32" s="37" t="s">
        <v>41</v>
      </c>
      <c r="C32" s="37">
        <v>20</v>
      </c>
      <c r="D32" s="37" t="s">
        <v>39</v>
      </c>
      <c r="E32" s="38" t="s">
        <v>542</v>
      </c>
      <c r="F32" s="39">
        <v>10174252.630000003</v>
      </c>
      <c r="G32" s="39">
        <v>0</v>
      </c>
      <c r="H32" s="196">
        <f t="shared" ref="H32:H34" si="16">+F32-G32</f>
        <v>10174252.630000003</v>
      </c>
      <c r="I32" s="197">
        <f t="shared" si="1"/>
        <v>1.2979339558687115E-3</v>
      </c>
      <c r="J32" s="39">
        <v>10174252.630000003</v>
      </c>
      <c r="K32" s="198">
        <f t="shared" si="4"/>
        <v>1</v>
      </c>
    </row>
    <row r="33" spans="1:11" ht="42" customHeight="1" x14ac:dyDescent="0.25">
      <c r="A33" s="36" t="s">
        <v>110</v>
      </c>
      <c r="B33" s="37" t="s">
        <v>41</v>
      </c>
      <c r="C33" s="37">
        <v>20</v>
      </c>
      <c r="D33" s="37" t="s">
        <v>39</v>
      </c>
      <c r="E33" s="38" t="s">
        <v>111</v>
      </c>
      <c r="F33" s="39">
        <v>609280</v>
      </c>
      <c r="G33" s="39">
        <v>0</v>
      </c>
      <c r="H33" s="196">
        <f t="shared" si="16"/>
        <v>609280</v>
      </c>
      <c r="I33" s="197">
        <f t="shared" si="1"/>
        <v>7.7726121946284743E-5</v>
      </c>
      <c r="J33" s="39">
        <v>609280</v>
      </c>
      <c r="K33" s="198">
        <f t="shared" si="4"/>
        <v>1</v>
      </c>
    </row>
    <row r="34" spans="1:11" ht="42" customHeight="1" x14ac:dyDescent="0.25">
      <c r="A34" s="36" t="s">
        <v>112</v>
      </c>
      <c r="B34" s="37" t="s">
        <v>41</v>
      </c>
      <c r="C34" s="37">
        <v>20</v>
      </c>
      <c r="D34" s="37" t="s">
        <v>39</v>
      </c>
      <c r="E34" s="38" t="s">
        <v>113</v>
      </c>
      <c r="F34" s="39">
        <v>8340000</v>
      </c>
      <c r="G34" s="39">
        <v>0</v>
      </c>
      <c r="H34" s="196">
        <f t="shared" si="16"/>
        <v>8340000</v>
      </c>
      <c r="I34" s="197">
        <f t="shared" si="1"/>
        <v>1.0639375279543309E-3</v>
      </c>
      <c r="J34" s="39">
        <v>8340000</v>
      </c>
      <c r="K34" s="198">
        <f t="shared" si="4"/>
        <v>1</v>
      </c>
    </row>
    <row r="35" spans="1:11" ht="67.5" customHeight="1" x14ac:dyDescent="0.25">
      <c r="A35" s="61" t="s">
        <v>114</v>
      </c>
      <c r="B35" s="30" t="s">
        <v>41</v>
      </c>
      <c r="C35" s="30">
        <v>20</v>
      </c>
      <c r="D35" s="30" t="s">
        <v>39</v>
      </c>
      <c r="E35" s="31" t="s">
        <v>115</v>
      </c>
      <c r="F35" s="25">
        <f>SUM(F36:F41)</f>
        <v>18410707.889999993</v>
      </c>
      <c r="G35" s="25">
        <f t="shared" ref="G35:J35" si="17">SUM(G36:G41)</f>
        <v>0</v>
      </c>
      <c r="H35" s="25">
        <f t="shared" si="17"/>
        <v>18410707.889999993</v>
      </c>
      <c r="I35" s="199">
        <f t="shared" si="1"/>
        <v>2.3486622350570611E-3</v>
      </c>
      <c r="J35" s="25">
        <f t="shared" si="17"/>
        <v>18410707.889999993</v>
      </c>
      <c r="K35" s="195">
        <f t="shared" si="4"/>
        <v>1</v>
      </c>
    </row>
    <row r="36" spans="1:11" ht="70.5" customHeight="1" x14ac:dyDescent="0.25">
      <c r="A36" s="62" t="s">
        <v>116</v>
      </c>
      <c r="B36" s="37" t="s">
        <v>41</v>
      </c>
      <c r="C36" s="37">
        <v>20</v>
      </c>
      <c r="D36" s="37" t="s">
        <v>39</v>
      </c>
      <c r="E36" s="38" t="s">
        <v>117</v>
      </c>
      <c r="F36" s="39">
        <v>2769440</v>
      </c>
      <c r="G36" s="39">
        <v>0</v>
      </c>
      <c r="H36" s="196">
        <f t="shared" ref="H36:H41" si="18">+F36-G36</f>
        <v>2769440</v>
      </c>
      <c r="I36" s="197">
        <f t="shared" si="1"/>
        <v>3.5329869873115615E-4</v>
      </c>
      <c r="J36" s="39">
        <v>2769440</v>
      </c>
      <c r="K36" s="198">
        <f t="shared" si="4"/>
        <v>1</v>
      </c>
    </row>
    <row r="37" spans="1:11" ht="70.5" customHeight="1" x14ac:dyDescent="0.25">
      <c r="A37" s="62" t="s">
        <v>118</v>
      </c>
      <c r="B37" s="37" t="s">
        <v>41</v>
      </c>
      <c r="C37" s="37">
        <v>20</v>
      </c>
      <c r="D37" s="37" t="s">
        <v>39</v>
      </c>
      <c r="E37" s="38" t="s">
        <v>119</v>
      </c>
      <c r="F37" s="39">
        <v>5471836.7699999958</v>
      </c>
      <c r="G37" s="39">
        <v>0</v>
      </c>
      <c r="H37" s="196">
        <f t="shared" si="18"/>
        <v>5471836.7699999958</v>
      </c>
      <c r="I37" s="197">
        <f t="shared" si="1"/>
        <v>6.9804466264309435E-4</v>
      </c>
      <c r="J37" s="39">
        <v>5471836.7699999958</v>
      </c>
      <c r="K37" s="198">
        <f t="shared" si="4"/>
        <v>1</v>
      </c>
    </row>
    <row r="38" spans="1:11" ht="70.5" customHeight="1" x14ac:dyDescent="0.25">
      <c r="A38" s="62" t="s">
        <v>120</v>
      </c>
      <c r="B38" s="37" t="s">
        <v>41</v>
      </c>
      <c r="C38" s="37">
        <v>20</v>
      </c>
      <c r="D38" s="37" t="s">
        <v>39</v>
      </c>
      <c r="E38" s="38" t="s">
        <v>121</v>
      </c>
      <c r="F38" s="39">
        <v>994400</v>
      </c>
      <c r="G38" s="39">
        <v>0</v>
      </c>
      <c r="H38" s="196">
        <f t="shared" si="18"/>
        <v>994400</v>
      </c>
      <c r="I38" s="197">
        <f t="shared" si="1"/>
        <v>1.2685605249373942E-4</v>
      </c>
      <c r="J38" s="39">
        <v>994400</v>
      </c>
      <c r="K38" s="198">
        <f t="shared" si="4"/>
        <v>1</v>
      </c>
    </row>
    <row r="39" spans="1:11" ht="42" customHeight="1" x14ac:dyDescent="0.25">
      <c r="A39" s="62" t="s">
        <v>122</v>
      </c>
      <c r="B39" s="37" t="s">
        <v>41</v>
      </c>
      <c r="C39" s="37">
        <v>20</v>
      </c>
      <c r="D39" s="37" t="s">
        <v>39</v>
      </c>
      <c r="E39" s="38" t="s">
        <v>123</v>
      </c>
      <c r="F39" s="39">
        <v>6811843.1199999973</v>
      </c>
      <c r="G39" s="39">
        <v>0</v>
      </c>
      <c r="H39" s="196">
        <f t="shared" si="18"/>
        <v>6811843.1199999973</v>
      </c>
      <c r="I39" s="197">
        <f t="shared" si="1"/>
        <v>8.6898987169130868E-4</v>
      </c>
      <c r="J39" s="39">
        <v>6811843.1199999973</v>
      </c>
      <c r="K39" s="198">
        <f t="shared" si="4"/>
        <v>1</v>
      </c>
    </row>
    <row r="40" spans="1:11" ht="42" customHeight="1" x14ac:dyDescent="0.25">
      <c r="A40" s="62" t="s">
        <v>124</v>
      </c>
      <c r="B40" s="37" t="s">
        <v>41</v>
      </c>
      <c r="C40" s="37">
        <v>20</v>
      </c>
      <c r="D40" s="37" t="s">
        <v>39</v>
      </c>
      <c r="E40" s="38" t="s">
        <v>125</v>
      </c>
      <c r="F40" s="39">
        <v>481280</v>
      </c>
      <c r="G40" s="39">
        <v>0</v>
      </c>
      <c r="H40" s="196">
        <f t="shared" si="18"/>
        <v>481280</v>
      </c>
      <c r="I40" s="197">
        <f t="shared" si="1"/>
        <v>6.1397104730678701E-5</v>
      </c>
      <c r="J40" s="39">
        <v>481280</v>
      </c>
      <c r="K40" s="198">
        <f t="shared" si="4"/>
        <v>1</v>
      </c>
    </row>
    <row r="41" spans="1:11" ht="42" customHeight="1" x14ac:dyDescent="0.25">
      <c r="A41" s="62" t="s">
        <v>126</v>
      </c>
      <c r="B41" s="37" t="s">
        <v>41</v>
      </c>
      <c r="C41" s="37">
        <v>20</v>
      </c>
      <c r="D41" s="37" t="s">
        <v>39</v>
      </c>
      <c r="E41" s="38" t="s">
        <v>127</v>
      </c>
      <c r="F41" s="39">
        <v>1881907.9999999981</v>
      </c>
      <c r="G41" s="39">
        <v>0</v>
      </c>
      <c r="H41" s="196">
        <f t="shared" si="18"/>
        <v>1881907.9999999981</v>
      </c>
      <c r="I41" s="197">
        <f t="shared" si="1"/>
        <v>2.4007584476708359E-4</v>
      </c>
      <c r="J41" s="39">
        <v>1881907.9999999981</v>
      </c>
      <c r="K41" s="198">
        <f t="shared" si="4"/>
        <v>1</v>
      </c>
    </row>
    <row r="42" spans="1:11" ht="42" customHeight="1" x14ac:dyDescent="0.25">
      <c r="A42" s="29" t="s">
        <v>128</v>
      </c>
      <c r="B42" s="30" t="s">
        <v>41</v>
      </c>
      <c r="C42" s="30">
        <v>20</v>
      </c>
      <c r="D42" s="30" t="s">
        <v>39</v>
      </c>
      <c r="E42" s="31" t="s">
        <v>129</v>
      </c>
      <c r="F42" s="25">
        <f>SUM(F43)</f>
        <v>1200000.0000000005</v>
      </c>
      <c r="G42" s="25">
        <f t="shared" ref="G42:J42" si="19">SUM(G43)</f>
        <v>0</v>
      </c>
      <c r="H42" s="25">
        <f t="shared" si="19"/>
        <v>1200000.0000000005</v>
      </c>
      <c r="I42" s="199">
        <f t="shared" si="1"/>
        <v>1.5308453639630668E-4</v>
      </c>
      <c r="J42" s="25">
        <f t="shared" si="19"/>
        <v>1200000.0000000005</v>
      </c>
      <c r="K42" s="195">
        <f t="shared" si="4"/>
        <v>1</v>
      </c>
    </row>
    <row r="43" spans="1:11" ht="47.25" customHeight="1" x14ac:dyDescent="0.25">
      <c r="A43" s="36" t="s">
        <v>136</v>
      </c>
      <c r="B43" s="37" t="s">
        <v>41</v>
      </c>
      <c r="C43" s="37">
        <v>20</v>
      </c>
      <c r="D43" s="37" t="s">
        <v>39</v>
      </c>
      <c r="E43" s="38" t="s">
        <v>137</v>
      </c>
      <c r="F43" s="39">
        <v>1200000.0000000005</v>
      </c>
      <c r="G43" s="39">
        <v>0</v>
      </c>
      <c r="H43" s="196">
        <f>+F43-G43</f>
        <v>1200000.0000000005</v>
      </c>
      <c r="I43" s="197">
        <f t="shared" si="1"/>
        <v>1.5308453639630668E-4</v>
      </c>
      <c r="J43" s="39">
        <v>1200000.0000000005</v>
      </c>
      <c r="K43" s="198">
        <f t="shared" si="4"/>
        <v>1</v>
      </c>
    </row>
    <row r="44" spans="1:11" ht="42" customHeight="1" x14ac:dyDescent="0.25">
      <c r="A44" s="29" t="s">
        <v>138</v>
      </c>
      <c r="B44" s="30" t="s">
        <v>41</v>
      </c>
      <c r="C44" s="30">
        <v>20</v>
      </c>
      <c r="D44" s="30" t="s">
        <v>39</v>
      </c>
      <c r="E44" s="31" t="s">
        <v>139</v>
      </c>
      <c r="F44" s="25">
        <f>+F48+F54+F45</f>
        <v>283148455.72999984</v>
      </c>
      <c r="G44" s="25">
        <f t="shared" ref="G44:J44" si="20">+G48+G54+G45</f>
        <v>0</v>
      </c>
      <c r="H44" s="25">
        <f t="shared" si="20"/>
        <v>283148455.72999984</v>
      </c>
      <c r="I44" s="199">
        <f t="shared" si="1"/>
        <v>3.612137506396431E-2</v>
      </c>
      <c r="J44" s="25">
        <f t="shared" si="20"/>
        <v>283148455.72999984</v>
      </c>
      <c r="K44" s="195">
        <f t="shared" si="4"/>
        <v>1</v>
      </c>
    </row>
    <row r="45" spans="1:11" ht="69.75" customHeight="1" x14ac:dyDescent="0.25">
      <c r="A45" s="29" t="s">
        <v>156</v>
      </c>
      <c r="B45" s="30" t="s">
        <v>41</v>
      </c>
      <c r="C45" s="30">
        <v>20</v>
      </c>
      <c r="D45" s="30" t="s">
        <v>39</v>
      </c>
      <c r="E45" s="31" t="s">
        <v>157</v>
      </c>
      <c r="F45" s="25">
        <f>SUM(F46:F47)</f>
        <v>9400677.3300000001</v>
      </c>
      <c r="G45" s="25">
        <f t="shared" ref="G45:J45" si="21">SUM(G46:G47)</f>
        <v>0</v>
      </c>
      <c r="H45" s="25">
        <f t="shared" si="21"/>
        <v>9400677.3300000001</v>
      </c>
      <c r="I45" s="199">
        <f t="shared" si="1"/>
        <v>1.199248609061933E-3</v>
      </c>
      <c r="J45" s="25">
        <f t="shared" si="21"/>
        <v>9400677.3300000001</v>
      </c>
      <c r="K45" s="195">
        <f t="shared" si="4"/>
        <v>1</v>
      </c>
    </row>
    <row r="46" spans="1:11" ht="42" customHeight="1" x14ac:dyDescent="0.25">
      <c r="A46" s="36" t="s">
        <v>158</v>
      </c>
      <c r="B46" s="37" t="s">
        <v>41</v>
      </c>
      <c r="C46" s="37">
        <v>20</v>
      </c>
      <c r="D46" s="37" t="s">
        <v>39</v>
      </c>
      <c r="E46" s="38" t="s">
        <v>159</v>
      </c>
      <c r="F46" s="39">
        <v>7403038</v>
      </c>
      <c r="G46" s="39">
        <v>0</v>
      </c>
      <c r="H46" s="196">
        <f t="shared" ref="H46:H47" si="22">+F46-G46</f>
        <v>7403038</v>
      </c>
      <c r="I46" s="197">
        <f t="shared" si="1"/>
        <v>9.4440886679520082E-4</v>
      </c>
      <c r="J46" s="39">
        <v>7403038</v>
      </c>
      <c r="K46" s="198">
        <f t="shared" si="4"/>
        <v>1</v>
      </c>
    </row>
    <row r="47" spans="1:11" ht="42" customHeight="1" x14ac:dyDescent="0.25">
      <c r="A47" s="36" t="s">
        <v>162</v>
      </c>
      <c r="B47" s="37" t="s">
        <v>41</v>
      </c>
      <c r="C47" s="37">
        <v>20</v>
      </c>
      <c r="D47" s="37" t="s">
        <v>39</v>
      </c>
      <c r="E47" s="38" t="s">
        <v>163</v>
      </c>
      <c r="F47" s="39">
        <v>1997639.33</v>
      </c>
      <c r="G47" s="39">
        <v>0</v>
      </c>
      <c r="H47" s="196">
        <f t="shared" si="22"/>
        <v>1997639.33</v>
      </c>
      <c r="I47" s="197">
        <f t="shared" si="1"/>
        <v>2.5483974226673216E-4</v>
      </c>
      <c r="J47" s="39">
        <v>1997639.33</v>
      </c>
      <c r="K47" s="198">
        <f t="shared" si="4"/>
        <v>1</v>
      </c>
    </row>
    <row r="48" spans="1:11" ht="56.25" customHeight="1" x14ac:dyDescent="0.25">
      <c r="A48" s="29" t="s">
        <v>164</v>
      </c>
      <c r="B48" s="30" t="s">
        <v>41</v>
      </c>
      <c r="C48" s="30">
        <v>20</v>
      </c>
      <c r="D48" s="30" t="s">
        <v>39</v>
      </c>
      <c r="E48" s="31" t="s">
        <v>165</v>
      </c>
      <c r="F48" s="25">
        <f>SUM(F49:F53)</f>
        <v>179818464.39999989</v>
      </c>
      <c r="G48" s="25">
        <f t="shared" ref="G48:J48" si="23">SUM(G49:G53)</f>
        <v>0</v>
      </c>
      <c r="H48" s="25">
        <f t="shared" si="23"/>
        <v>179818464.39999989</v>
      </c>
      <c r="I48" s="199">
        <f t="shared" si="1"/>
        <v>2.2939521881808124E-2</v>
      </c>
      <c r="J48" s="25">
        <f t="shared" si="23"/>
        <v>179818464.39999989</v>
      </c>
      <c r="K48" s="195">
        <f t="shared" si="4"/>
        <v>1</v>
      </c>
    </row>
    <row r="49" spans="1:11" ht="42" customHeight="1" x14ac:dyDescent="0.25">
      <c r="A49" s="36" t="s">
        <v>166</v>
      </c>
      <c r="B49" s="37" t="s">
        <v>41</v>
      </c>
      <c r="C49" s="37">
        <v>20</v>
      </c>
      <c r="D49" s="37" t="s">
        <v>39</v>
      </c>
      <c r="E49" s="38" t="s">
        <v>167</v>
      </c>
      <c r="F49" s="39">
        <v>18880</v>
      </c>
      <c r="G49" s="39">
        <v>0</v>
      </c>
      <c r="H49" s="196">
        <f t="shared" ref="H49:H53" si="24">+F49-G49</f>
        <v>18880</v>
      </c>
      <c r="I49" s="200">
        <f t="shared" si="1"/>
        <v>2.4085300393018907E-6</v>
      </c>
      <c r="J49" s="39">
        <v>18880</v>
      </c>
      <c r="K49" s="198">
        <f t="shared" si="4"/>
        <v>1</v>
      </c>
    </row>
    <row r="50" spans="1:11" ht="72.75" customHeight="1" x14ac:dyDescent="0.25">
      <c r="A50" s="36" t="s">
        <v>168</v>
      </c>
      <c r="B50" s="37" t="s">
        <v>41</v>
      </c>
      <c r="C50" s="37">
        <v>20</v>
      </c>
      <c r="D50" s="37" t="s">
        <v>39</v>
      </c>
      <c r="E50" s="38" t="s">
        <v>169</v>
      </c>
      <c r="F50" s="39">
        <v>71356133</v>
      </c>
      <c r="G50" s="39">
        <v>0</v>
      </c>
      <c r="H50" s="196">
        <f t="shared" si="24"/>
        <v>71356133</v>
      </c>
      <c r="I50" s="197">
        <f t="shared" si="1"/>
        <v>9.1029337827818295E-3</v>
      </c>
      <c r="J50" s="39">
        <v>71356133</v>
      </c>
      <c r="K50" s="198">
        <f t="shared" si="4"/>
        <v>1</v>
      </c>
    </row>
    <row r="51" spans="1:11" ht="72.75" customHeight="1" x14ac:dyDescent="0.25">
      <c r="A51" s="36" t="s">
        <v>170</v>
      </c>
      <c r="B51" s="37" t="s">
        <v>41</v>
      </c>
      <c r="C51" s="37">
        <v>20</v>
      </c>
      <c r="D51" s="37" t="s">
        <v>39</v>
      </c>
      <c r="E51" s="38" t="s">
        <v>171</v>
      </c>
      <c r="F51" s="39">
        <v>2499000</v>
      </c>
      <c r="G51" s="39">
        <v>0</v>
      </c>
      <c r="H51" s="196">
        <f t="shared" si="24"/>
        <v>2499000</v>
      </c>
      <c r="I51" s="197">
        <f t="shared" si="1"/>
        <v>3.1879854704530854E-4</v>
      </c>
      <c r="J51" s="39">
        <v>2499000</v>
      </c>
      <c r="K51" s="198">
        <f t="shared" si="4"/>
        <v>1</v>
      </c>
    </row>
    <row r="52" spans="1:11" ht="42" customHeight="1" x14ac:dyDescent="0.25">
      <c r="A52" s="36" t="s">
        <v>172</v>
      </c>
      <c r="B52" s="37" t="s">
        <v>41</v>
      </c>
      <c r="C52" s="37">
        <v>20</v>
      </c>
      <c r="D52" s="37" t="s">
        <v>39</v>
      </c>
      <c r="E52" s="38" t="s">
        <v>173</v>
      </c>
      <c r="F52" s="39">
        <v>83360666.359999895</v>
      </c>
      <c r="G52" s="39">
        <v>0</v>
      </c>
      <c r="H52" s="196">
        <f t="shared" si="24"/>
        <v>83360666.359999895</v>
      </c>
      <c r="I52" s="197">
        <f t="shared" si="1"/>
        <v>1.0634357469506481E-2</v>
      </c>
      <c r="J52" s="39">
        <v>83360666.359999895</v>
      </c>
      <c r="K52" s="198">
        <f t="shared" si="4"/>
        <v>1</v>
      </c>
    </row>
    <row r="53" spans="1:11" ht="66" customHeight="1" x14ac:dyDescent="0.25">
      <c r="A53" s="36" t="s">
        <v>174</v>
      </c>
      <c r="B53" s="37" t="s">
        <v>41</v>
      </c>
      <c r="C53" s="37">
        <v>20</v>
      </c>
      <c r="D53" s="37" t="s">
        <v>39</v>
      </c>
      <c r="E53" s="38" t="s">
        <v>175</v>
      </c>
      <c r="F53" s="39">
        <v>22583785.039999992</v>
      </c>
      <c r="G53" s="39">
        <v>0</v>
      </c>
      <c r="H53" s="196">
        <f t="shared" si="24"/>
        <v>22583785.039999992</v>
      </c>
      <c r="I53" s="197">
        <f t="shared" si="1"/>
        <v>2.881023552435203E-3</v>
      </c>
      <c r="J53" s="39">
        <v>22583785.039999992</v>
      </c>
      <c r="K53" s="198">
        <f t="shared" si="4"/>
        <v>1</v>
      </c>
    </row>
    <row r="54" spans="1:11" ht="42" customHeight="1" x14ac:dyDescent="0.25">
      <c r="A54" s="29" t="s">
        <v>178</v>
      </c>
      <c r="B54" s="30" t="s">
        <v>41</v>
      </c>
      <c r="C54" s="30">
        <v>20</v>
      </c>
      <c r="D54" s="30" t="s">
        <v>39</v>
      </c>
      <c r="E54" s="31" t="s">
        <v>179</v>
      </c>
      <c r="F54" s="25">
        <f>SUM(F55:F57)</f>
        <v>93929314</v>
      </c>
      <c r="G54" s="25">
        <f t="shared" ref="G54:J54" si="25">SUM(G55:G57)</f>
        <v>0</v>
      </c>
      <c r="H54" s="25">
        <f t="shared" si="25"/>
        <v>93929314</v>
      </c>
      <c r="I54" s="199">
        <f t="shared" si="1"/>
        <v>1.198260457309426E-2</v>
      </c>
      <c r="J54" s="25">
        <f t="shared" si="25"/>
        <v>93929314</v>
      </c>
      <c r="K54" s="195">
        <f t="shared" si="4"/>
        <v>1</v>
      </c>
    </row>
    <row r="55" spans="1:11" ht="42" customHeight="1" x14ac:dyDescent="0.25">
      <c r="A55" s="36" t="s">
        <v>182</v>
      </c>
      <c r="B55" s="37" t="s">
        <v>41</v>
      </c>
      <c r="C55" s="37">
        <v>20</v>
      </c>
      <c r="D55" s="37" t="s">
        <v>39</v>
      </c>
      <c r="E55" s="38" t="s">
        <v>183</v>
      </c>
      <c r="F55" s="39">
        <v>451000</v>
      </c>
      <c r="G55" s="39">
        <v>0</v>
      </c>
      <c r="H55" s="196">
        <f t="shared" ref="H55:H57" si="26">+F55-G55</f>
        <v>451000</v>
      </c>
      <c r="I55" s="197">
        <f t="shared" si="1"/>
        <v>5.7534271595611901E-5</v>
      </c>
      <c r="J55" s="39">
        <v>451000</v>
      </c>
      <c r="K55" s="198">
        <f t="shared" si="4"/>
        <v>1</v>
      </c>
    </row>
    <row r="56" spans="1:11" ht="42" customHeight="1" x14ac:dyDescent="0.25">
      <c r="A56" s="36" t="s">
        <v>186</v>
      </c>
      <c r="B56" s="37" t="s">
        <v>41</v>
      </c>
      <c r="C56" s="37">
        <v>20</v>
      </c>
      <c r="D56" s="37" t="s">
        <v>39</v>
      </c>
      <c r="E56" s="38" t="s">
        <v>187</v>
      </c>
      <c r="F56" s="39">
        <v>74415573</v>
      </c>
      <c r="G56" s="39">
        <v>0</v>
      </c>
      <c r="H56" s="196">
        <f t="shared" si="26"/>
        <v>74415573</v>
      </c>
      <c r="I56" s="197">
        <f t="shared" si="1"/>
        <v>9.493227911142094E-3</v>
      </c>
      <c r="J56" s="39">
        <v>74415573</v>
      </c>
      <c r="K56" s="198">
        <f t="shared" si="4"/>
        <v>1</v>
      </c>
    </row>
    <row r="57" spans="1:11" ht="42" customHeight="1" x14ac:dyDescent="0.25">
      <c r="A57" s="36" t="s">
        <v>188</v>
      </c>
      <c r="B57" s="37" t="s">
        <v>41</v>
      </c>
      <c r="C57" s="37">
        <v>20</v>
      </c>
      <c r="D57" s="37" t="s">
        <v>39</v>
      </c>
      <c r="E57" s="38" t="s">
        <v>189</v>
      </c>
      <c r="F57" s="39">
        <v>19062741</v>
      </c>
      <c r="G57" s="39">
        <v>0</v>
      </c>
      <c r="H57" s="196">
        <f t="shared" si="26"/>
        <v>19062741</v>
      </c>
      <c r="I57" s="197">
        <f t="shared" si="1"/>
        <v>2.4318423903565553E-3</v>
      </c>
      <c r="J57" s="39">
        <v>19062741</v>
      </c>
      <c r="K57" s="198">
        <f t="shared" si="4"/>
        <v>1</v>
      </c>
    </row>
    <row r="58" spans="1:11" s="50" customFormat="1" ht="42" customHeight="1" x14ac:dyDescent="0.25">
      <c r="A58" s="51" t="s">
        <v>192</v>
      </c>
      <c r="B58" s="52" t="s">
        <v>38</v>
      </c>
      <c r="C58" s="52">
        <v>10</v>
      </c>
      <c r="D58" s="52" t="s">
        <v>39</v>
      </c>
      <c r="E58" s="53" t="s">
        <v>193</v>
      </c>
      <c r="F58" s="54">
        <f>+F59</f>
        <v>2576179915.8800001</v>
      </c>
      <c r="G58" s="54">
        <f t="shared" ref="G58:J59" si="27">+G59</f>
        <v>0</v>
      </c>
      <c r="H58" s="54">
        <f t="shared" si="27"/>
        <v>2576179915.8800001</v>
      </c>
      <c r="I58" s="199">
        <f t="shared" si="1"/>
        <v>0.32864442341330502</v>
      </c>
      <c r="J58" s="54">
        <f t="shared" si="27"/>
        <v>0</v>
      </c>
      <c r="K58" s="195">
        <f t="shared" si="4"/>
        <v>0</v>
      </c>
    </row>
    <row r="59" spans="1:11" ht="42" customHeight="1" x14ac:dyDescent="0.25">
      <c r="A59" s="29" t="s">
        <v>210</v>
      </c>
      <c r="B59" s="30" t="s">
        <v>38</v>
      </c>
      <c r="C59" s="30">
        <v>10</v>
      </c>
      <c r="D59" s="30" t="s">
        <v>39</v>
      </c>
      <c r="E59" s="31" t="s">
        <v>211</v>
      </c>
      <c r="F59" s="48">
        <f>+F60</f>
        <v>2576179915.8800001</v>
      </c>
      <c r="G59" s="48">
        <f t="shared" si="27"/>
        <v>0</v>
      </c>
      <c r="H59" s="48">
        <f t="shared" si="27"/>
        <v>2576179915.8800001</v>
      </c>
      <c r="I59" s="199">
        <f t="shared" si="1"/>
        <v>0.32864442341330502</v>
      </c>
      <c r="J59" s="48">
        <f t="shared" si="27"/>
        <v>0</v>
      </c>
      <c r="K59" s="195">
        <f t="shared" si="4"/>
        <v>0</v>
      </c>
    </row>
    <row r="60" spans="1:11" ht="42" customHeight="1" x14ac:dyDescent="0.25">
      <c r="A60" s="29" t="s">
        <v>212</v>
      </c>
      <c r="B60" s="30" t="s">
        <v>38</v>
      </c>
      <c r="C60" s="30">
        <v>10</v>
      </c>
      <c r="D60" s="30" t="s">
        <v>39</v>
      </c>
      <c r="E60" s="31" t="s">
        <v>213</v>
      </c>
      <c r="F60" s="48">
        <f>SUM(F61:F62)</f>
        <v>2576179915.8800001</v>
      </c>
      <c r="G60" s="48">
        <f t="shared" ref="G60:J60" si="28">SUM(G61:G62)</f>
        <v>0</v>
      </c>
      <c r="H60" s="48">
        <f t="shared" si="28"/>
        <v>2576179915.8800001</v>
      </c>
      <c r="I60" s="199">
        <f t="shared" si="1"/>
        <v>0.32864442341330502</v>
      </c>
      <c r="J60" s="48">
        <f t="shared" si="28"/>
        <v>0</v>
      </c>
      <c r="K60" s="195">
        <f t="shared" si="4"/>
        <v>0</v>
      </c>
    </row>
    <row r="61" spans="1:11" ht="42" customHeight="1" x14ac:dyDescent="0.25">
      <c r="A61" s="36" t="s">
        <v>214</v>
      </c>
      <c r="B61" s="37" t="s">
        <v>38</v>
      </c>
      <c r="C61" s="37">
        <v>10</v>
      </c>
      <c r="D61" s="37" t="s">
        <v>39</v>
      </c>
      <c r="E61" s="38" t="s">
        <v>215</v>
      </c>
      <c r="F61" s="68">
        <v>1184243518.3199999</v>
      </c>
      <c r="G61" s="68">
        <v>0</v>
      </c>
      <c r="H61" s="196">
        <f t="shared" ref="H61:H62" si="29">+F61-G61</f>
        <v>1184243518.3199999</v>
      </c>
      <c r="I61" s="197">
        <f t="shared" si="1"/>
        <v>0.1510744749852902</v>
      </c>
      <c r="J61" s="39">
        <v>0</v>
      </c>
      <c r="K61" s="198">
        <f t="shared" si="4"/>
        <v>0</v>
      </c>
    </row>
    <row r="62" spans="1:11" ht="42" customHeight="1" thickBot="1" x14ac:dyDescent="0.3">
      <c r="A62" s="36" t="s">
        <v>216</v>
      </c>
      <c r="B62" s="37" t="s">
        <v>38</v>
      </c>
      <c r="C62" s="37">
        <v>10</v>
      </c>
      <c r="D62" s="37" t="s">
        <v>39</v>
      </c>
      <c r="E62" s="38" t="s">
        <v>217</v>
      </c>
      <c r="F62" s="68">
        <v>1391936397.5600004</v>
      </c>
      <c r="G62" s="68">
        <v>0</v>
      </c>
      <c r="H62" s="196">
        <f t="shared" si="29"/>
        <v>1391936397.5600004</v>
      </c>
      <c r="I62" s="197">
        <f t="shared" si="1"/>
        <v>0.17756994842801482</v>
      </c>
      <c r="J62" s="39">
        <v>0</v>
      </c>
      <c r="K62" s="198">
        <f t="shared" si="4"/>
        <v>0</v>
      </c>
    </row>
    <row r="63" spans="1:11" s="2" customFormat="1" ht="42" customHeight="1" thickBot="1" x14ac:dyDescent="0.3">
      <c r="A63" s="338" t="s">
        <v>238</v>
      </c>
      <c r="B63" s="19" t="s">
        <v>38</v>
      </c>
      <c r="C63" s="19">
        <v>10</v>
      </c>
      <c r="D63" s="341" t="s">
        <v>39</v>
      </c>
      <c r="E63" s="343" t="s">
        <v>239</v>
      </c>
      <c r="F63" s="20">
        <f>+F65+F75+F81+F93++F99</f>
        <v>403670</v>
      </c>
      <c r="G63" s="20">
        <f t="shared" ref="G63:J63" si="30">+G65+G75+G81+G93++G99</f>
        <v>0</v>
      </c>
      <c r="H63" s="20">
        <f t="shared" si="30"/>
        <v>403670</v>
      </c>
      <c r="I63" s="201">
        <f t="shared" si="1"/>
        <v>5.1496362339247578E-5</v>
      </c>
      <c r="J63" s="20">
        <f t="shared" si="30"/>
        <v>403670</v>
      </c>
      <c r="K63" s="193">
        <f t="shared" si="4"/>
        <v>1</v>
      </c>
    </row>
    <row r="64" spans="1:11" s="2" customFormat="1" ht="42" customHeight="1" thickBot="1" x14ac:dyDescent="0.3">
      <c r="A64" s="339"/>
      <c r="B64" s="19" t="s">
        <v>41</v>
      </c>
      <c r="C64" s="19">
        <v>20</v>
      </c>
      <c r="D64" s="342"/>
      <c r="E64" s="344"/>
      <c r="F64" s="20">
        <f>+F82+F100</f>
        <v>2026959475.3599999</v>
      </c>
      <c r="G64" s="20">
        <f t="shared" ref="G64:J64" si="31">+G82+G100</f>
        <v>0</v>
      </c>
      <c r="H64" s="20">
        <f t="shared" si="31"/>
        <v>2026959475.3599999</v>
      </c>
      <c r="I64" s="192">
        <f t="shared" si="1"/>
        <v>0.25858012631632205</v>
      </c>
      <c r="J64" s="20">
        <f t="shared" si="31"/>
        <v>2016715475.3600006</v>
      </c>
      <c r="K64" s="193">
        <f t="shared" si="4"/>
        <v>0.99494612491047463</v>
      </c>
    </row>
    <row r="65" spans="1:11" s="2" customFormat="1" ht="42" customHeight="1" x14ac:dyDescent="0.25">
      <c r="A65" s="21" t="s">
        <v>240</v>
      </c>
      <c r="B65" s="22" t="s">
        <v>38</v>
      </c>
      <c r="C65" s="22">
        <v>10</v>
      </c>
      <c r="D65" s="22" t="s">
        <v>39</v>
      </c>
      <c r="E65" s="23" t="s">
        <v>241</v>
      </c>
      <c r="F65" s="124">
        <f t="shared" ref="F65:J65" si="32">+F66</f>
        <v>317670</v>
      </c>
      <c r="G65" s="124">
        <f t="shared" si="32"/>
        <v>0</v>
      </c>
      <c r="H65" s="124">
        <f t="shared" si="32"/>
        <v>317670</v>
      </c>
      <c r="I65" s="202">
        <f t="shared" si="1"/>
        <v>4.0525303897512267E-5</v>
      </c>
      <c r="J65" s="124">
        <f t="shared" si="32"/>
        <v>317670</v>
      </c>
      <c r="K65" s="195">
        <f t="shared" si="4"/>
        <v>1</v>
      </c>
    </row>
    <row r="66" spans="1:11" ht="42" customHeight="1" x14ac:dyDescent="0.25">
      <c r="A66" s="29" t="s">
        <v>242</v>
      </c>
      <c r="B66" s="30" t="s">
        <v>38</v>
      </c>
      <c r="C66" s="30">
        <v>10</v>
      </c>
      <c r="D66" s="30" t="s">
        <v>39</v>
      </c>
      <c r="E66" s="31" t="s">
        <v>243</v>
      </c>
      <c r="F66" s="25">
        <f>+F67+F71</f>
        <v>317670</v>
      </c>
      <c r="G66" s="25">
        <f t="shared" ref="G66:J66" si="33">+G67+G71</f>
        <v>0</v>
      </c>
      <c r="H66" s="25">
        <f t="shared" si="33"/>
        <v>317670</v>
      </c>
      <c r="I66" s="202">
        <f t="shared" si="1"/>
        <v>4.0525303897512267E-5</v>
      </c>
      <c r="J66" s="25">
        <f t="shared" si="33"/>
        <v>317670</v>
      </c>
      <c r="K66" s="195">
        <f t="shared" si="4"/>
        <v>1</v>
      </c>
    </row>
    <row r="67" spans="1:11" ht="70.5" customHeight="1" x14ac:dyDescent="0.25">
      <c r="A67" s="51" t="s">
        <v>293</v>
      </c>
      <c r="B67" s="30" t="s">
        <v>38</v>
      </c>
      <c r="C67" s="30">
        <v>10</v>
      </c>
      <c r="D67" s="30" t="s">
        <v>39</v>
      </c>
      <c r="E67" s="31" t="s">
        <v>294</v>
      </c>
      <c r="F67" s="25">
        <f t="shared" ref="F67:J68" si="34">+F68</f>
        <v>17670</v>
      </c>
      <c r="G67" s="25">
        <f t="shared" si="34"/>
        <v>0</v>
      </c>
      <c r="H67" s="25">
        <f t="shared" si="34"/>
        <v>17670</v>
      </c>
      <c r="I67" s="203">
        <f t="shared" si="1"/>
        <v>2.2541697984356149E-6</v>
      </c>
      <c r="J67" s="25">
        <f t="shared" si="34"/>
        <v>17670</v>
      </c>
      <c r="K67" s="195">
        <f t="shared" si="4"/>
        <v>1</v>
      </c>
    </row>
    <row r="68" spans="1:11" ht="70.5" customHeight="1" x14ac:dyDescent="0.25">
      <c r="A68" s="29" t="s">
        <v>295</v>
      </c>
      <c r="B68" s="30" t="s">
        <v>38</v>
      </c>
      <c r="C68" s="30">
        <v>10</v>
      </c>
      <c r="D68" s="30" t="s">
        <v>39</v>
      </c>
      <c r="E68" s="31" t="s">
        <v>247</v>
      </c>
      <c r="F68" s="25">
        <f>+F69</f>
        <v>17670</v>
      </c>
      <c r="G68" s="25">
        <f t="shared" si="34"/>
        <v>0</v>
      </c>
      <c r="H68" s="25">
        <f t="shared" si="34"/>
        <v>17670</v>
      </c>
      <c r="I68" s="203">
        <f t="shared" si="1"/>
        <v>2.2541697984356149E-6</v>
      </c>
      <c r="J68" s="25">
        <f t="shared" si="34"/>
        <v>17670</v>
      </c>
      <c r="K68" s="195">
        <f t="shared" si="4"/>
        <v>1</v>
      </c>
    </row>
    <row r="69" spans="1:11" ht="70.5" customHeight="1" x14ac:dyDescent="0.25">
      <c r="A69" s="29" t="s">
        <v>296</v>
      </c>
      <c r="B69" s="30" t="s">
        <v>38</v>
      </c>
      <c r="C69" s="30">
        <v>10</v>
      </c>
      <c r="D69" s="30" t="s">
        <v>39</v>
      </c>
      <c r="E69" s="31" t="s">
        <v>297</v>
      </c>
      <c r="F69" s="25">
        <f>SUM(F70:F70)</f>
        <v>17670</v>
      </c>
      <c r="G69" s="25">
        <f t="shared" ref="G69:J69" si="35">SUM(G70:G70)</f>
        <v>0</v>
      </c>
      <c r="H69" s="25">
        <f t="shared" si="35"/>
        <v>17670</v>
      </c>
      <c r="I69" s="203">
        <f t="shared" si="1"/>
        <v>2.2541697984356149E-6</v>
      </c>
      <c r="J69" s="25">
        <f t="shared" si="35"/>
        <v>17670</v>
      </c>
      <c r="K69" s="195">
        <f t="shared" si="4"/>
        <v>1</v>
      </c>
    </row>
    <row r="70" spans="1:11" ht="42" customHeight="1" x14ac:dyDescent="0.25">
      <c r="A70" s="36" t="s">
        <v>298</v>
      </c>
      <c r="B70" s="37" t="s">
        <v>38</v>
      </c>
      <c r="C70" s="37">
        <v>10</v>
      </c>
      <c r="D70" s="37" t="s">
        <v>39</v>
      </c>
      <c r="E70" s="38" t="s">
        <v>251</v>
      </c>
      <c r="F70" s="68">
        <v>17670</v>
      </c>
      <c r="G70" s="68">
        <v>0</v>
      </c>
      <c r="H70" s="196">
        <f>+F70-G70</f>
        <v>17670</v>
      </c>
      <c r="I70" s="200">
        <f t="shared" si="1"/>
        <v>2.2541697984356149E-6</v>
      </c>
      <c r="J70" s="39">
        <v>17670</v>
      </c>
      <c r="K70" s="198">
        <f t="shared" si="4"/>
        <v>1</v>
      </c>
    </row>
    <row r="71" spans="1:11" ht="74.25" customHeight="1" x14ac:dyDescent="0.25">
      <c r="A71" s="51" t="s">
        <v>365</v>
      </c>
      <c r="B71" s="102" t="s">
        <v>38</v>
      </c>
      <c r="C71" s="30">
        <v>10</v>
      </c>
      <c r="D71" s="30" t="s">
        <v>39</v>
      </c>
      <c r="E71" s="53" t="s">
        <v>366</v>
      </c>
      <c r="F71" s="48">
        <f t="shared" ref="F71:J73" si="36">+F72</f>
        <v>300000</v>
      </c>
      <c r="G71" s="48">
        <f t="shared" si="36"/>
        <v>0</v>
      </c>
      <c r="H71" s="48">
        <f t="shared" si="36"/>
        <v>300000</v>
      </c>
      <c r="I71" s="202">
        <f t="shared" si="1"/>
        <v>3.8271134099076651E-5</v>
      </c>
      <c r="J71" s="48">
        <f t="shared" si="36"/>
        <v>300000</v>
      </c>
      <c r="K71" s="195">
        <f t="shared" si="4"/>
        <v>1</v>
      </c>
    </row>
    <row r="72" spans="1:11" ht="81.75" customHeight="1" x14ac:dyDescent="0.25">
      <c r="A72" s="51" t="s">
        <v>367</v>
      </c>
      <c r="B72" s="102" t="s">
        <v>38</v>
      </c>
      <c r="C72" s="30">
        <v>10</v>
      </c>
      <c r="D72" s="30" t="s">
        <v>39</v>
      </c>
      <c r="E72" s="31" t="s">
        <v>247</v>
      </c>
      <c r="F72" s="48">
        <f t="shared" si="36"/>
        <v>300000</v>
      </c>
      <c r="G72" s="48">
        <f t="shared" si="36"/>
        <v>0</v>
      </c>
      <c r="H72" s="48">
        <f t="shared" si="36"/>
        <v>300000</v>
      </c>
      <c r="I72" s="202">
        <f t="shared" ref="I72:I114" si="37">+H72/$H$115</f>
        <v>3.8271134099076651E-5</v>
      </c>
      <c r="J72" s="48">
        <f t="shared" si="36"/>
        <v>300000</v>
      </c>
      <c r="K72" s="195">
        <f t="shared" si="4"/>
        <v>1</v>
      </c>
    </row>
    <row r="73" spans="1:11" ht="41.25" customHeight="1" x14ac:dyDescent="0.25">
      <c r="A73" s="51" t="s">
        <v>368</v>
      </c>
      <c r="B73" s="102" t="s">
        <v>38</v>
      </c>
      <c r="C73" s="30">
        <v>10</v>
      </c>
      <c r="D73" s="30" t="s">
        <v>39</v>
      </c>
      <c r="E73" s="53" t="s">
        <v>261</v>
      </c>
      <c r="F73" s="48">
        <f t="shared" si="36"/>
        <v>300000</v>
      </c>
      <c r="G73" s="48">
        <f t="shared" si="36"/>
        <v>0</v>
      </c>
      <c r="H73" s="48">
        <f t="shared" si="36"/>
        <v>300000</v>
      </c>
      <c r="I73" s="202">
        <f t="shared" si="37"/>
        <v>3.8271134099076651E-5</v>
      </c>
      <c r="J73" s="48">
        <f t="shared" si="36"/>
        <v>300000</v>
      </c>
      <c r="K73" s="195">
        <f t="shared" si="4"/>
        <v>1</v>
      </c>
    </row>
    <row r="74" spans="1:11" ht="42" customHeight="1" x14ac:dyDescent="0.25">
      <c r="A74" s="104" t="s">
        <v>369</v>
      </c>
      <c r="B74" s="105" t="s">
        <v>38</v>
      </c>
      <c r="C74" s="37">
        <v>10</v>
      </c>
      <c r="D74" s="37" t="s">
        <v>39</v>
      </c>
      <c r="E74" s="38" t="s">
        <v>251</v>
      </c>
      <c r="F74" s="39">
        <v>300000</v>
      </c>
      <c r="G74" s="39">
        <v>0</v>
      </c>
      <c r="H74" s="196">
        <f>+F74-G74</f>
        <v>300000</v>
      </c>
      <c r="I74" s="204">
        <f t="shared" si="37"/>
        <v>3.8271134099076651E-5</v>
      </c>
      <c r="J74" s="39">
        <v>300000</v>
      </c>
      <c r="K74" s="198">
        <f t="shared" si="4"/>
        <v>1</v>
      </c>
    </row>
    <row r="75" spans="1:11" ht="42" customHeight="1" x14ac:dyDescent="0.25">
      <c r="A75" s="29" t="s">
        <v>395</v>
      </c>
      <c r="B75" s="30" t="s">
        <v>38</v>
      </c>
      <c r="C75" s="30">
        <v>10</v>
      </c>
      <c r="D75" s="30" t="s">
        <v>39</v>
      </c>
      <c r="E75" s="53" t="s">
        <v>396</v>
      </c>
      <c r="F75" s="25">
        <f t="shared" ref="F75:J76" si="38">+F76</f>
        <v>13360</v>
      </c>
      <c r="G75" s="25">
        <f t="shared" si="38"/>
        <v>0</v>
      </c>
      <c r="H75" s="25">
        <f t="shared" si="38"/>
        <v>13360</v>
      </c>
      <c r="I75" s="203">
        <f t="shared" si="37"/>
        <v>1.7043411718788804E-6</v>
      </c>
      <c r="J75" s="25">
        <f t="shared" si="38"/>
        <v>13360</v>
      </c>
      <c r="K75" s="195">
        <f t="shared" si="4"/>
        <v>1</v>
      </c>
    </row>
    <row r="76" spans="1:11" ht="42" customHeight="1" x14ac:dyDescent="0.25">
      <c r="A76" s="29" t="s">
        <v>397</v>
      </c>
      <c r="B76" s="30" t="s">
        <v>38</v>
      </c>
      <c r="C76" s="30">
        <v>10</v>
      </c>
      <c r="D76" s="30" t="s">
        <v>39</v>
      </c>
      <c r="E76" s="31" t="s">
        <v>243</v>
      </c>
      <c r="F76" s="25">
        <f>+F77</f>
        <v>13360</v>
      </c>
      <c r="G76" s="25">
        <f t="shared" si="38"/>
        <v>0</v>
      </c>
      <c r="H76" s="25">
        <f t="shared" si="38"/>
        <v>13360</v>
      </c>
      <c r="I76" s="203">
        <f t="shared" si="37"/>
        <v>1.7043411718788804E-6</v>
      </c>
      <c r="J76" s="25">
        <f t="shared" si="38"/>
        <v>13360</v>
      </c>
      <c r="K76" s="195">
        <f t="shared" ref="K76:K114" si="39">+J76/H76</f>
        <v>1</v>
      </c>
    </row>
    <row r="77" spans="1:11" s="2" customFormat="1" ht="63.75" customHeight="1" x14ac:dyDescent="0.25">
      <c r="A77" s="29" t="s">
        <v>398</v>
      </c>
      <c r="B77" s="30" t="s">
        <v>38</v>
      </c>
      <c r="C77" s="30">
        <v>10</v>
      </c>
      <c r="D77" s="30" t="s">
        <v>39</v>
      </c>
      <c r="E77" s="31" t="s">
        <v>399</v>
      </c>
      <c r="F77" s="25">
        <f t="shared" ref="F77:J78" si="40">+F78</f>
        <v>13360</v>
      </c>
      <c r="G77" s="25">
        <f t="shared" si="40"/>
        <v>0</v>
      </c>
      <c r="H77" s="25">
        <f t="shared" si="40"/>
        <v>13360</v>
      </c>
      <c r="I77" s="203">
        <f t="shared" si="37"/>
        <v>1.7043411718788804E-6</v>
      </c>
      <c r="J77" s="25">
        <f t="shared" si="40"/>
        <v>13360</v>
      </c>
      <c r="K77" s="195">
        <f t="shared" si="39"/>
        <v>1</v>
      </c>
    </row>
    <row r="78" spans="1:11" s="2" customFormat="1" ht="63.75" customHeight="1" x14ac:dyDescent="0.25">
      <c r="A78" s="29" t="s">
        <v>400</v>
      </c>
      <c r="B78" s="30" t="s">
        <v>38</v>
      </c>
      <c r="C78" s="30">
        <v>10</v>
      </c>
      <c r="D78" s="30" t="s">
        <v>39</v>
      </c>
      <c r="E78" s="31" t="s">
        <v>401</v>
      </c>
      <c r="F78" s="25">
        <f t="shared" si="40"/>
        <v>13360</v>
      </c>
      <c r="G78" s="25">
        <f t="shared" si="40"/>
        <v>0</v>
      </c>
      <c r="H78" s="25">
        <f t="shared" si="40"/>
        <v>13360</v>
      </c>
      <c r="I78" s="203">
        <f t="shared" si="37"/>
        <v>1.7043411718788804E-6</v>
      </c>
      <c r="J78" s="25">
        <f t="shared" si="40"/>
        <v>13360</v>
      </c>
      <c r="K78" s="195">
        <f t="shared" si="39"/>
        <v>1</v>
      </c>
    </row>
    <row r="79" spans="1:11" ht="42" customHeight="1" x14ac:dyDescent="0.25">
      <c r="A79" s="29" t="s">
        <v>402</v>
      </c>
      <c r="B79" s="30" t="s">
        <v>38</v>
      </c>
      <c r="C79" s="30">
        <v>10</v>
      </c>
      <c r="D79" s="30" t="s">
        <v>39</v>
      </c>
      <c r="E79" s="53" t="s">
        <v>390</v>
      </c>
      <c r="F79" s="25">
        <f>SUM(F80)</f>
        <v>13360</v>
      </c>
      <c r="G79" s="25">
        <f t="shared" ref="G79:J79" si="41">SUM(G80)</f>
        <v>0</v>
      </c>
      <c r="H79" s="25">
        <f t="shared" si="41"/>
        <v>13360</v>
      </c>
      <c r="I79" s="203">
        <f t="shared" si="37"/>
        <v>1.7043411718788804E-6</v>
      </c>
      <c r="J79" s="25">
        <f t="shared" si="41"/>
        <v>13360</v>
      </c>
      <c r="K79" s="195">
        <f t="shared" si="39"/>
        <v>1</v>
      </c>
    </row>
    <row r="80" spans="1:11" ht="42" customHeight="1" x14ac:dyDescent="0.25">
      <c r="A80" s="36" t="s">
        <v>403</v>
      </c>
      <c r="B80" s="37" t="s">
        <v>38</v>
      </c>
      <c r="C80" s="37">
        <v>10</v>
      </c>
      <c r="D80" s="37" t="s">
        <v>39</v>
      </c>
      <c r="E80" s="38" t="s">
        <v>251</v>
      </c>
      <c r="F80" s="39">
        <v>13360</v>
      </c>
      <c r="G80" s="39">
        <v>0</v>
      </c>
      <c r="H80" s="196">
        <f>+F80-G80</f>
        <v>13360</v>
      </c>
      <c r="I80" s="200">
        <f t="shared" si="37"/>
        <v>1.7043411718788804E-6</v>
      </c>
      <c r="J80" s="39">
        <v>13360</v>
      </c>
      <c r="K80" s="198">
        <f t="shared" si="39"/>
        <v>1</v>
      </c>
    </row>
    <row r="81" spans="1:11" s="2" customFormat="1" ht="42" customHeight="1" x14ac:dyDescent="0.25">
      <c r="A81" s="266" t="s">
        <v>409</v>
      </c>
      <c r="B81" s="30" t="s">
        <v>38</v>
      </c>
      <c r="C81" s="30">
        <v>10</v>
      </c>
      <c r="D81" s="270" t="s">
        <v>39</v>
      </c>
      <c r="E81" s="371" t="s">
        <v>410</v>
      </c>
      <c r="F81" s="48">
        <f t="shared" ref="F81:H82" si="42">+F83</f>
        <v>6760</v>
      </c>
      <c r="G81" s="48">
        <f t="shared" si="42"/>
        <v>0</v>
      </c>
      <c r="H81" s="48">
        <f t="shared" si="42"/>
        <v>6760</v>
      </c>
      <c r="I81" s="203">
        <f t="shared" si="37"/>
        <v>8.6237622169919396E-7</v>
      </c>
      <c r="J81" s="48">
        <f>+J83</f>
        <v>6760</v>
      </c>
      <c r="K81" s="195">
        <f t="shared" si="39"/>
        <v>1</v>
      </c>
    </row>
    <row r="82" spans="1:11" s="107" customFormat="1" ht="42" customHeight="1" x14ac:dyDescent="0.25">
      <c r="A82" s="267"/>
      <c r="B82" s="52" t="s">
        <v>41</v>
      </c>
      <c r="C82" s="30">
        <v>20</v>
      </c>
      <c r="D82" s="271"/>
      <c r="E82" s="372"/>
      <c r="F82" s="48">
        <f t="shared" si="42"/>
        <v>1984660475.3599999</v>
      </c>
      <c r="G82" s="48">
        <f t="shared" si="42"/>
        <v>0</v>
      </c>
      <c r="H82" s="48">
        <f t="shared" si="42"/>
        <v>1984660475.3599999</v>
      </c>
      <c r="I82" s="194">
        <f t="shared" si="37"/>
        <v>0.25318402397879924</v>
      </c>
      <c r="J82" s="48">
        <f>+J84</f>
        <v>1984660475.3600006</v>
      </c>
      <c r="K82" s="195">
        <f t="shared" si="39"/>
        <v>1.0000000000000004</v>
      </c>
    </row>
    <row r="83" spans="1:11" ht="42" customHeight="1" x14ac:dyDescent="0.25">
      <c r="A83" s="266" t="s">
        <v>411</v>
      </c>
      <c r="B83" s="30" t="s">
        <v>38</v>
      </c>
      <c r="C83" s="30">
        <v>10</v>
      </c>
      <c r="D83" s="30" t="s">
        <v>39</v>
      </c>
      <c r="E83" s="272" t="s">
        <v>243</v>
      </c>
      <c r="F83" s="48">
        <f>+F89</f>
        <v>6760</v>
      </c>
      <c r="G83" s="48">
        <f>+G89</f>
        <v>0</v>
      </c>
      <c r="H83" s="48">
        <f>+H89</f>
        <v>6760</v>
      </c>
      <c r="I83" s="194">
        <f t="shared" si="37"/>
        <v>8.6237622169919396E-7</v>
      </c>
      <c r="J83" s="48">
        <f>+J89</f>
        <v>6760</v>
      </c>
      <c r="K83" s="195">
        <f t="shared" si="39"/>
        <v>1</v>
      </c>
    </row>
    <row r="84" spans="1:11" ht="42" customHeight="1" x14ac:dyDescent="0.25">
      <c r="A84" s="267"/>
      <c r="B84" s="30" t="s">
        <v>41</v>
      </c>
      <c r="C84" s="30">
        <v>20</v>
      </c>
      <c r="D84" s="30" t="s">
        <v>39</v>
      </c>
      <c r="E84" s="273"/>
      <c r="F84" s="48">
        <f t="shared" ref="F84:J87" si="43">+F85</f>
        <v>1984660475.3599999</v>
      </c>
      <c r="G84" s="48">
        <f t="shared" si="43"/>
        <v>0</v>
      </c>
      <c r="H84" s="48">
        <f t="shared" si="43"/>
        <v>1984660475.3599999</v>
      </c>
      <c r="I84" s="194">
        <f t="shared" si="37"/>
        <v>0.25318402397879924</v>
      </c>
      <c r="J84" s="48">
        <f>+J85</f>
        <v>1984660475.3600006</v>
      </c>
      <c r="K84" s="195">
        <f t="shared" si="39"/>
        <v>1.0000000000000004</v>
      </c>
    </row>
    <row r="85" spans="1:11" ht="67.5" customHeight="1" x14ac:dyDescent="0.25">
      <c r="A85" s="29" t="s">
        <v>412</v>
      </c>
      <c r="B85" s="30" t="s">
        <v>41</v>
      </c>
      <c r="C85" s="30">
        <v>20</v>
      </c>
      <c r="D85" s="30" t="s">
        <v>39</v>
      </c>
      <c r="E85" s="31" t="s">
        <v>413</v>
      </c>
      <c r="F85" s="48">
        <f t="shared" si="43"/>
        <v>1984660475.3599999</v>
      </c>
      <c r="G85" s="48">
        <f t="shared" si="43"/>
        <v>0</v>
      </c>
      <c r="H85" s="48">
        <f t="shared" si="43"/>
        <v>1984660475.3599999</v>
      </c>
      <c r="I85" s="194">
        <f t="shared" si="37"/>
        <v>0.25318402397879924</v>
      </c>
      <c r="J85" s="48">
        <f>+J86</f>
        <v>1984660475.3600006</v>
      </c>
      <c r="K85" s="195">
        <f t="shared" si="39"/>
        <v>1.0000000000000004</v>
      </c>
    </row>
    <row r="86" spans="1:11" ht="109.5" customHeight="1" x14ac:dyDescent="0.25">
      <c r="A86" s="29" t="s">
        <v>414</v>
      </c>
      <c r="B86" s="30" t="s">
        <v>41</v>
      </c>
      <c r="C86" s="30">
        <v>20</v>
      </c>
      <c r="D86" s="30" t="s">
        <v>39</v>
      </c>
      <c r="E86" s="31" t="s">
        <v>415</v>
      </c>
      <c r="F86" s="48">
        <f t="shared" si="43"/>
        <v>1984660475.3599999</v>
      </c>
      <c r="G86" s="48">
        <f t="shared" si="43"/>
        <v>0</v>
      </c>
      <c r="H86" s="48">
        <f t="shared" si="43"/>
        <v>1984660475.3599999</v>
      </c>
      <c r="I86" s="194">
        <f t="shared" si="37"/>
        <v>0.25318402397879924</v>
      </c>
      <c r="J86" s="48">
        <f>+J87</f>
        <v>1984660475.3600006</v>
      </c>
      <c r="K86" s="195">
        <f t="shared" si="39"/>
        <v>1.0000000000000004</v>
      </c>
    </row>
    <row r="87" spans="1:11" ht="42" customHeight="1" x14ac:dyDescent="0.25">
      <c r="A87" s="29" t="s">
        <v>416</v>
      </c>
      <c r="B87" s="30" t="s">
        <v>41</v>
      </c>
      <c r="C87" s="30">
        <v>20</v>
      </c>
      <c r="D87" s="30" t="s">
        <v>39</v>
      </c>
      <c r="E87" s="31" t="s">
        <v>417</v>
      </c>
      <c r="F87" s="48">
        <f t="shared" si="43"/>
        <v>1984660475.3599999</v>
      </c>
      <c r="G87" s="48">
        <f t="shared" si="43"/>
        <v>0</v>
      </c>
      <c r="H87" s="48">
        <f t="shared" si="43"/>
        <v>1984660475.3599999</v>
      </c>
      <c r="I87" s="194">
        <f t="shared" si="37"/>
        <v>0.25318402397879924</v>
      </c>
      <c r="J87" s="48">
        <f t="shared" si="43"/>
        <v>1984660475.3600006</v>
      </c>
      <c r="K87" s="195">
        <f t="shared" si="39"/>
        <v>1.0000000000000004</v>
      </c>
    </row>
    <row r="88" spans="1:11" ht="42" customHeight="1" x14ac:dyDescent="0.25">
      <c r="A88" s="36" t="s">
        <v>418</v>
      </c>
      <c r="B88" s="37" t="s">
        <v>41</v>
      </c>
      <c r="C88" s="37">
        <v>20</v>
      </c>
      <c r="D88" s="37" t="s">
        <v>39</v>
      </c>
      <c r="E88" s="108" t="s">
        <v>251</v>
      </c>
      <c r="F88" s="68">
        <v>1984660475.3599999</v>
      </c>
      <c r="G88" s="39">
        <v>0</v>
      </c>
      <c r="H88" s="196">
        <f>+F88-G88</f>
        <v>1984660475.3599999</v>
      </c>
      <c r="I88" s="205">
        <f t="shared" si="37"/>
        <v>0.25318402397879924</v>
      </c>
      <c r="J88" s="39">
        <v>1984660475.3600006</v>
      </c>
      <c r="K88" s="198">
        <f t="shared" si="39"/>
        <v>1.0000000000000004</v>
      </c>
    </row>
    <row r="89" spans="1:11" ht="55.5" customHeight="1" x14ac:dyDescent="0.25">
      <c r="A89" s="29" t="s">
        <v>422</v>
      </c>
      <c r="B89" s="30" t="s">
        <v>38</v>
      </c>
      <c r="C89" s="30">
        <v>10</v>
      </c>
      <c r="D89" s="30" t="s">
        <v>39</v>
      </c>
      <c r="E89" s="31" t="s">
        <v>423</v>
      </c>
      <c r="F89" s="48">
        <f t="shared" ref="F89:J91" si="44">+F90</f>
        <v>6760</v>
      </c>
      <c r="G89" s="54">
        <f t="shared" si="44"/>
        <v>0</v>
      </c>
      <c r="H89" s="54">
        <f t="shared" si="44"/>
        <v>6760</v>
      </c>
      <c r="I89" s="203">
        <f t="shared" si="37"/>
        <v>8.6237622169919396E-7</v>
      </c>
      <c r="J89" s="54">
        <f t="shared" si="44"/>
        <v>6760</v>
      </c>
      <c r="K89" s="195">
        <f t="shared" si="39"/>
        <v>1</v>
      </c>
    </row>
    <row r="90" spans="1:11" ht="113.25" customHeight="1" x14ac:dyDescent="0.25">
      <c r="A90" s="29" t="s">
        <v>424</v>
      </c>
      <c r="B90" s="30" t="s">
        <v>38</v>
      </c>
      <c r="C90" s="30">
        <v>10</v>
      </c>
      <c r="D90" s="30" t="s">
        <v>39</v>
      </c>
      <c r="E90" s="31" t="s">
        <v>415</v>
      </c>
      <c r="F90" s="48">
        <f t="shared" si="44"/>
        <v>6760</v>
      </c>
      <c r="G90" s="25">
        <f t="shared" si="44"/>
        <v>0</v>
      </c>
      <c r="H90" s="25">
        <f t="shared" si="44"/>
        <v>6760</v>
      </c>
      <c r="I90" s="203">
        <f t="shared" si="37"/>
        <v>8.6237622169919396E-7</v>
      </c>
      <c r="J90" s="25">
        <f t="shared" si="44"/>
        <v>6760</v>
      </c>
      <c r="K90" s="195">
        <f t="shared" si="39"/>
        <v>1</v>
      </c>
    </row>
    <row r="91" spans="1:11" ht="42" customHeight="1" x14ac:dyDescent="0.25">
      <c r="A91" s="29" t="s">
        <v>425</v>
      </c>
      <c r="B91" s="30" t="s">
        <v>38</v>
      </c>
      <c r="C91" s="30">
        <v>10</v>
      </c>
      <c r="D91" s="30" t="s">
        <v>39</v>
      </c>
      <c r="E91" s="31" t="s">
        <v>390</v>
      </c>
      <c r="F91" s="32">
        <f t="shared" si="44"/>
        <v>6760</v>
      </c>
      <c r="G91" s="32">
        <f t="shared" si="44"/>
        <v>0</v>
      </c>
      <c r="H91" s="32">
        <f t="shared" si="44"/>
        <v>6760</v>
      </c>
      <c r="I91" s="203">
        <f t="shared" si="37"/>
        <v>8.6237622169919396E-7</v>
      </c>
      <c r="J91" s="32">
        <f t="shared" si="44"/>
        <v>6760</v>
      </c>
      <c r="K91" s="195">
        <f t="shared" si="39"/>
        <v>1</v>
      </c>
    </row>
    <row r="92" spans="1:11" ht="42" customHeight="1" x14ac:dyDescent="0.25">
      <c r="A92" s="36" t="s">
        <v>426</v>
      </c>
      <c r="B92" s="37" t="s">
        <v>38</v>
      </c>
      <c r="C92" s="37">
        <v>10</v>
      </c>
      <c r="D92" s="37" t="s">
        <v>39</v>
      </c>
      <c r="E92" s="38" t="s">
        <v>251</v>
      </c>
      <c r="F92" s="68">
        <v>6760</v>
      </c>
      <c r="G92" s="39">
        <v>0</v>
      </c>
      <c r="H92" s="196">
        <f>+F92-G92</f>
        <v>6760</v>
      </c>
      <c r="I92" s="200">
        <f t="shared" si="37"/>
        <v>8.6237622169919396E-7</v>
      </c>
      <c r="J92" s="39">
        <v>6760</v>
      </c>
      <c r="K92" s="198">
        <f t="shared" si="39"/>
        <v>1</v>
      </c>
    </row>
    <row r="93" spans="1:11" ht="42" customHeight="1" x14ac:dyDescent="0.25">
      <c r="A93" s="29" t="s">
        <v>427</v>
      </c>
      <c r="B93" s="30" t="s">
        <v>38</v>
      </c>
      <c r="C93" s="30">
        <v>10</v>
      </c>
      <c r="D93" s="30" t="s">
        <v>39</v>
      </c>
      <c r="E93" s="31" t="s">
        <v>428</v>
      </c>
      <c r="F93" s="48">
        <f t="shared" ref="F93:J94" si="45">+F94</f>
        <v>2600</v>
      </c>
      <c r="G93" s="48">
        <f t="shared" si="45"/>
        <v>0</v>
      </c>
      <c r="H93" s="48">
        <f t="shared" si="45"/>
        <v>2600</v>
      </c>
      <c r="I93" s="206">
        <f t="shared" si="37"/>
        <v>3.3168316219199764E-7</v>
      </c>
      <c r="J93" s="48">
        <f t="shared" si="45"/>
        <v>2600</v>
      </c>
      <c r="K93" s="195">
        <f t="shared" si="39"/>
        <v>1</v>
      </c>
    </row>
    <row r="94" spans="1:11" ht="42" customHeight="1" x14ac:dyDescent="0.25">
      <c r="A94" s="29" t="s">
        <v>429</v>
      </c>
      <c r="B94" s="30" t="s">
        <v>38</v>
      </c>
      <c r="C94" s="30">
        <v>10</v>
      </c>
      <c r="D94" s="30" t="s">
        <v>39</v>
      </c>
      <c r="E94" s="31" t="s">
        <v>243</v>
      </c>
      <c r="F94" s="48">
        <f>+F95</f>
        <v>2600</v>
      </c>
      <c r="G94" s="48">
        <f t="shared" si="45"/>
        <v>0</v>
      </c>
      <c r="H94" s="48">
        <f t="shared" si="45"/>
        <v>2600</v>
      </c>
      <c r="I94" s="206">
        <f t="shared" si="37"/>
        <v>3.3168316219199764E-7</v>
      </c>
      <c r="J94" s="48">
        <f t="shared" si="45"/>
        <v>2600</v>
      </c>
      <c r="K94" s="195">
        <f t="shared" si="39"/>
        <v>1</v>
      </c>
    </row>
    <row r="95" spans="1:11" ht="63.75" customHeight="1" x14ac:dyDescent="0.25">
      <c r="A95" s="29" t="s">
        <v>436</v>
      </c>
      <c r="B95" s="30" t="s">
        <v>38</v>
      </c>
      <c r="C95" s="30">
        <v>10</v>
      </c>
      <c r="D95" s="30" t="s">
        <v>39</v>
      </c>
      <c r="E95" s="31" t="s">
        <v>437</v>
      </c>
      <c r="F95" s="48">
        <f t="shared" ref="F95:J97" si="46">+F96</f>
        <v>2600</v>
      </c>
      <c r="G95" s="25">
        <f t="shared" si="46"/>
        <v>0</v>
      </c>
      <c r="H95" s="25">
        <f t="shared" si="46"/>
        <v>2600</v>
      </c>
      <c r="I95" s="206">
        <f t="shared" si="37"/>
        <v>3.3168316219199764E-7</v>
      </c>
      <c r="J95" s="25">
        <f t="shared" si="46"/>
        <v>2600</v>
      </c>
      <c r="K95" s="195">
        <f t="shared" si="39"/>
        <v>1</v>
      </c>
    </row>
    <row r="96" spans="1:11" ht="63.75" customHeight="1" x14ac:dyDescent="0.25">
      <c r="A96" s="29" t="s">
        <v>438</v>
      </c>
      <c r="B96" s="30" t="s">
        <v>38</v>
      </c>
      <c r="C96" s="30">
        <v>10</v>
      </c>
      <c r="D96" s="30" t="s">
        <v>39</v>
      </c>
      <c r="E96" s="31" t="s">
        <v>401</v>
      </c>
      <c r="F96" s="48">
        <f t="shared" si="46"/>
        <v>2600</v>
      </c>
      <c r="G96" s="25">
        <f t="shared" si="46"/>
        <v>0</v>
      </c>
      <c r="H96" s="25">
        <f t="shared" si="46"/>
        <v>2600</v>
      </c>
      <c r="I96" s="206">
        <f t="shared" si="37"/>
        <v>3.3168316219199764E-7</v>
      </c>
      <c r="J96" s="25">
        <f t="shared" si="46"/>
        <v>2600</v>
      </c>
      <c r="K96" s="195">
        <f t="shared" si="39"/>
        <v>1</v>
      </c>
    </row>
    <row r="97" spans="1:11" ht="42" customHeight="1" x14ac:dyDescent="0.25">
      <c r="A97" s="29" t="s">
        <v>439</v>
      </c>
      <c r="B97" s="30" t="s">
        <v>38</v>
      </c>
      <c r="C97" s="30">
        <v>10</v>
      </c>
      <c r="D97" s="30" t="s">
        <v>39</v>
      </c>
      <c r="E97" s="31" t="s">
        <v>390</v>
      </c>
      <c r="F97" s="25">
        <f t="shared" si="46"/>
        <v>2600</v>
      </c>
      <c r="G97" s="25">
        <f t="shared" si="46"/>
        <v>0</v>
      </c>
      <c r="H97" s="25">
        <f t="shared" si="46"/>
        <v>2600</v>
      </c>
      <c r="I97" s="206">
        <f t="shared" si="37"/>
        <v>3.3168316219199764E-7</v>
      </c>
      <c r="J97" s="25">
        <f t="shared" si="46"/>
        <v>2600</v>
      </c>
      <c r="K97" s="195">
        <f t="shared" si="39"/>
        <v>1</v>
      </c>
    </row>
    <row r="98" spans="1:11" ht="42" customHeight="1" x14ac:dyDescent="0.25">
      <c r="A98" s="36" t="s">
        <v>440</v>
      </c>
      <c r="B98" s="37" t="s">
        <v>38</v>
      </c>
      <c r="C98" s="37">
        <v>10</v>
      </c>
      <c r="D98" s="37" t="s">
        <v>39</v>
      </c>
      <c r="E98" s="38" t="s">
        <v>251</v>
      </c>
      <c r="F98" s="39">
        <v>2600</v>
      </c>
      <c r="G98" s="39">
        <v>0</v>
      </c>
      <c r="H98" s="196">
        <f>+F98-G98</f>
        <v>2600</v>
      </c>
      <c r="I98" s="207">
        <f t="shared" si="37"/>
        <v>3.3168316219199764E-7</v>
      </c>
      <c r="J98" s="39">
        <v>2600</v>
      </c>
      <c r="K98" s="198">
        <f t="shared" si="39"/>
        <v>1</v>
      </c>
    </row>
    <row r="99" spans="1:11" ht="46.5" customHeight="1" x14ac:dyDescent="0.25">
      <c r="A99" s="318" t="s">
        <v>457</v>
      </c>
      <c r="B99" s="102" t="s">
        <v>38</v>
      </c>
      <c r="C99" s="30">
        <v>10</v>
      </c>
      <c r="D99" s="270" t="s">
        <v>39</v>
      </c>
      <c r="E99" s="289" t="s">
        <v>458</v>
      </c>
      <c r="F99" s="54">
        <f>+F101</f>
        <v>63280</v>
      </c>
      <c r="G99" s="54">
        <f t="shared" ref="G99:J100" si="47">+G101</f>
        <v>0</v>
      </c>
      <c r="H99" s="54">
        <f t="shared" si="47"/>
        <v>63280</v>
      </c>
      <c r="I99" s="203">
        <f t="shared" si="37"/>
        <v>8.0726578859652349E-6</v>
      </c>
      <c r="J99" s="54">
        <f t="shared" si="47"/>
        <v>63280</v>
      </c>
      <c r="K99" s="195">
        <f t="shared" si="39"/>
        <v>1</v>
      </c>
    </row>
    <row r="100" spans="1:11" ht="46.5" customHeight="1" x14ac:dyDescent="0.25">
      <c r="A100" s="319"/>
      <c r="B100" s="102" t="s">
        <v>41</v>
      </c>
      <c r="C100" s="30">
        <v>20</v>
      </c>
      <c r="D100" s="271"/>
      <c r="E100" s="290"/>
      <c r="F100" s="48">
        <f>+F102</f>
        <v>42299000</v>
      </c>
      <c r="G100" s="48">
        <f t="shared" si="47"/>
        <v>0</v>
      </c>
      <c r="H100" s="48">
        <f t="shared" si="47"/>
        <v>42299000</v>
      </c>
      <c r="I100" s="194">
        <f t="shared" si="37"/>
        <v>5.3961023375228116E-3</v>
      </c>
      <c r="J100" s="48">
        <f t="shared" si="47"/>
        <v>32055000</v>
      </c>
      <c r="K100" s="195">
        <f t="shared" si="39"/>
        <v>0.7578193337903969</v>
      </c>
    </row>
    <row r="101" spans="1:11" ht="42" customHeight="1" x14ac:dyDescent="0.25">
      <c r="A101" s="318" t="s">
        <v>459</v>
      </c>
      <c r="B101" s="102" t="s">
        <v>38</v>
      </c>
      <c r="C101" s="30">
        <v>10</v>
      </c>
      <c r="D101" s="30" t="s">
        <v>39</v>
      </c>
      <c r="E101" s="289" t="s">
        <v>243</v>
      </c>
      <c r="F101" s="54">
        <f>+F103+F107</f>
        <v>63280</v>
      </c>
      <c r="G101" s="54">
        <f t="shared" ref="G101:J101" si="48">+G103+G107</f>
        <v>0</v>
      </c>
      <c r="H101" s="54">
        <f t="shared" si="48"/>
        <v>63280</v>
      </c>
      <c r="I101" s="203">
        <f t="shared" si="37"/>
        <v>8.0726578859652349E-6</v>
      </c>
      <c r="J101" s="54">
        <f t="shared" si="48"/>
        <v>63280</v>
      </c>
      <c r="K101" s="195">
        <f t="shared" si="39"/>
        <v>1</v>
      </c>
    </row>
    <row r="102" spans="1:11" ht="42" customHeight="1" x14ac:dyDescent="0.25">
      <c r="A102" s="319"/>
      <c r="B102" s="102" t="s">
        <v>41</v>
      </c>
      <c r="C102" s="30">
        <v>20</v>
      </c>
      <c r="D102" s="30" t="s">
        <v>39</v>
      </c>
      <c r="E102" s="290"/>
      <c r="F102" s="54">
        <f t="shared" ref="F102:J102" si="49">+F108</f>
        <v>42299000</v>
      </c>
      <c r="G102" s="54">
        <f t="shared" si="49"/>
        <v>0</v>
      </c>
      <c r="H102" s="54">
        <f t="shared" si="49"/>
        <v>42299000</v>
      </c>
      <c r="I102" s="194">
        <f t="shared" si="37"/>
        <v>5.3961023375228116E-3</v>
      </c>
      <c r="J102" s="54">
        <f t="shared" si="49"/>
        <v>32055000</v>
      </c>
      <c r="K102" s="195">
        <f t="shared" si="39"/>
        <v>0.7578193337903969</v>
      </c>
    </row>
    <row r="103" spans="1:11" ht="78" customHeight="1" x14ac:dyDescent="0.25">
      <c r="A103" s="51" t="s">
        <v>460</v>
      </c>
      <c r="B103" s="102" t="s">
        <v>38</v>
      </c>
      <c r="C103" s="30">
        <v>10</v>
      </c>
      <c r="D103" s="30" t="s">
        <v>39</v>
      </c>
      <c r="E103" s="53" t="s">
        <v>461</v>
      </c>
      <c r="F103" s="54">
        <f t="shared" ref="F103:J105" si="50">+F104</f>
        <v>12400</v>
      </c>
      <c r="G103" s="54">
        <f t="shared" si="50"/>
        <v>0</v>
      </c>
      <c r="H103" s="54">
        <f t="shared" si="50"/>
        <v>12400</v>
      </c>
      <c r="I103" s="203">
        <f t="shared" si="37"/>
        <v>1.581873542761835E-6</v>
      </c>
      <c r="J103" s="54">
        <f t="shared" si="50"/>
        <v>12400</v>
      </c>
      <c r="K103" s="195">
        <f t="shared" si="39"/>
        <v>1</v>
      </c>
    </row>
    <row r="104" spans="1:11" ht="78" customHeight="1" x14ac:dyDescent="0.25">
      <c r="A104" s="51" t="s">
        <v>462</v>
      </c>
      <c r="B104" s="102" t="s">
        <v>38</v>
      </c>
      <c r="C104" s="30">
        <v>10</v>
      </c>
      <c r="D104" s="30" t="s">
        <v>39</v>
      </c>
      <c r="E104" s="31" t="s">
        <v>247</v>
      </c>
      <c r="F104" s="54">
        <f t="shared" si="50"/>
        <v>12400</v>
      </c>
      <c r="G104" s="54">
        <f t="shared" si="50"/>
        <v>0</v>
      </c>
      <c r="H104" s="54">
        <f t="shared" si="50"/>
        <v>12400</v>
      </c>
      <c r="I104" s="203">
        <f t="shared" si="37"/>
        <v>1.581873542761835E-6</v>
      </c>
      <c r="J104" s="54">
        <f t="shared" si="50"/>
        <v>12400</v>
      </c>
      <c r="K104" s="195">
        <f t="shared" si="39"/>
        <v>1</v>
      </c>
    </row>
    <row r="105" spans="1:11" ht="66" customHeight="1" x14ac:dyDescent="0.25">
      <c r="A105" s="51" t="s">
        <v>463</v>
      </c>
      <c r="B105" s="102" t="s">
        <v>38</v>
      </c>
      <c r="C105" s="30">
        <v>10</v>
      </c>
      <c r="D105" s="30" t="s">
        <v>39</v>
      </c>
      <c r="E105" s="53" t="s">
        <v>464</v>
      </c>
      <c r="F105" s="54">
        <f t="shared" si="50"/>
        <v>12400</v>
      </c>
      <c r="G105" s="54">
        <f t="shared" si="50"/>
        <v>0</v>
      </c>
      <c r="H105" s="54">
        <f t="shared" si="50"/>
        <v>12400</v>
      </c>
      <c r="I105" s="203">
        <f t="shared" si="37"/>
        <v>1.581873542761835E-6</v>
      </c>
      <c r="J105" s="54">
        <f t="shared" si="50"/>
        <v>12400</v>
      </c>
      <c r="K105" s="195">
        <f t="shared" si="39"/>
        <v>1</v>
      </c>
    </row>
    <row r="106" spans="1:11" ht="42" customHeight="1" x14ac:dyDescent="0.25">
      <c r="A106" s="36" t="s">
        <v>465</v>
      </c>
      <c r="B106" s="111" t="s">
        <v>38</v>
      </c>
      <c r="C106" s="37">
        <v>10</v>
      </c>
      <c r="D106" s="37" t="s">
        <v>39</v>
      </c>
      <c r="E106" s="38" t="s">
        <v>251</v>
      </c>
      <c r="F106" s="68">
        <v>12400</v>
      </c>
      <c r="G106" s="68">
        <v>0</v>
      </c>
      <c r="H106" s="196">
        <f>+F106-G106</f>
        <v>12400</v>
      </c>
      <c r="I106" s="200">
        <f t="shared" si="37"/>
        <v>1.581873542761835E-6</v>
      </c>
      <c r="J106" s="39">
        <v>12400</v>
      </c>
      <c r="K106" s="198">
        <f t="shared" si="39"/>
        <v>1</v>
      </c>
    </row>
    <row r="107" spans="1:11" ht="44.25" customHeight="1" x14ac:dyDescent="0.25">
      <c r="A107" s="285" t="s">
        <v>466</v>
      </c>
      <c r="B107" s="52" t="s">
        <v>38</v>
      </c>
      <c r="C107" s="30">
        <v>10</v>
      </c>
      <c r="D107" s="30" t="s">
        <v>39</v>
      </c>
      <c r="E107" s="289" t="s">
        <v>467</v>
      </c>
      <c r="F107" s="48">
        <f t="shared" ref="F107:J109" si="51">+F109</f>
        <v>50880</v>
      </c>
      <c r="G107" s="48">
        <f t="shared" si="51"/>
        <v>0</v>
      </c>
      <c r="H107" s="48">
        <f t="shared" si="51"/>
        <v>50880</v>
      </c>
      <c r="I107" s="203">
        <f t="shared" si="37"/>
        <v>6.4907843432034008E-6</v>
      </c>
      <c r="J107" s="48">
        <f t="shared" si="51"/>
        <v>50880</v>
      </c>
      <c r="K107" s="195">
        <f t="shared" si="39"/>
        <v>1</v>
      </c>
    </row>
    <row r="108" spans="1:11" ht="51" customHeight="1" x14ac:dyDescent="0.25">
      <c r="A108" s="286"/>
      <c r="B108" s="102" t="s">
        <v>41</v>
      </c>
      <c r="C108" s="30">
        <v>20</v>
      </c>
      <c r="D108" s="30" t="s">
        <v>39</v>
      </c>
      <c r="E108" s="290"/>
      <c r="F108" s="48">
        <f>+F110</f>
        <v>42299000</v>
      </c>
      <c r="G108" s="48">
        <f t="shared" si="51"/>
        <v>0</v>
      </c>
      <c r="H108" s="48">
        <f t="shared" si="51"/>
        <v>42299000</v>
      </c>
      <c r="I108" s="194">
        <f t="shared" si="37"/>
        <v>5.3961023375228116E-3</v>
      </c>
      <c r="J108" s="48">
        <f t="shared" si="51"/>
        <v>32055000</v>
      </c>
      <c r="K108" s="195">
        <f t="shared" si="39"/>
        <v>0.7578193337903969</v>
      </c>
    </row>
    <row r="109" spans="1:11" ht="40.5" customHeight="1" x14ac:dyDescent="0.25">
      <c r="A109" s="285" t="s">
        <v>468</v>
      </c>
      <c r="B109" s="52" t="s">
        <v>38</v>
      </c>
      <c r="C109" s="30">
        <v>10</v>
      </c>
      <c r="D109" s="270" t="s">
        <v>39</v>
      </c>
      <c r="E109" s="272" t="s">
        <v>247</v>
      </c>
      <c r="F109" s="54">
        <f>+F111</f>
        <v>50880</v>
      </c>
      <c r="G109" s="54">
        <f t="shared" si="51"/>
        <v>0</v>
      </c>
      <c r="H109" s="54">
        <f t="shared" si="51"/>
        <v>50880</v>
      </c>
      <c r="I109" s="203">
        <f t="shared" si="37"/>
        <v>6.4907843432034008E-6</v>
      </c>
      <c r="J109" s="54">
        <f t="shared" si="51"/>
        <v>50880</v>
      </c>
      <c r="K109" s="195">
        <f t="shared" si="39"/>
        <v>1</v>
      </c>
    </row>
    <row r="110" spans="1:11" ht="51" customHeight="1" x14ac:dyDescent="0.25">
      <c r="A110" s="286"/>
      <c r="B110" s="52" t="s">
        <v>41</v>
      </c>
      <c r="C110" s="30">
        <v>20</v>
      </c>
      <c r="D110" s="271"/>
      <c r="E110" s="273"/>
      <c r="F110" s="54">
        <f>+F113</f>
        <v>42299000</v>
      </c>
      <c r="G110" s="54">
        <f t="shared" ref="G110:J110" si="52">+G113</f>
        <v>0</v>
      </c>
      <c r="H110" s="54">
        <f t="shared" si="52"/>
        <v>42299000</v>
      </c>
      <c r="I110" s="194">
        <f t="shared" si="37"/>
        <v>5.3961023375228116E-3</v>
      </c>
      <c r="J110" s="54">
        <f t="shared" si="52"/>
        <v>32055000</v>
      </c>
      <c r="K110" s="195">
        <f t="shared" si="39"/>
        <v>0.7578193337903969</v>
      </c>
    </row>
    <row r="111" spans="1:11" ht="42" customHeight="1" x14ac:dyDescent="0.25">
      <c r="A111" s="51" t="s">
        <v>469</v>
      </c>
      <c r="B111" s="52" t="s">
        <v>38</v>
      </c>
      <c r="C111" s="30">
        <v>10</v>
      </c>
      <c r="D111" s="30" t="s">
        <v>39</v>
      </c>
      <c r="E111" s="31" t="s">
        <v>390</v>
      </c>
      <c r="F111" s="54">
        <f t="shared" ref="F111:J111" si="53">+F112</f>
        <v>50880</v>
      </c>
      <c r="G111" s="54">
        <f t="shared" si="53"/>
        <v>0</v>
      </c>
      <c r="H111" s="54">
        <f t="shared" si="53"/>
        <v>50880</v>
      </c>
      <c r="I111" s="203">
        <f t="shared" si="37"/>
        <v>6.4907843432034008E-6</v>
      </c>
      <c r="J111" s="54">
        <f t="shared" si="53"/>
        <v>50880</v>
      </c>
      <c r="K111" s="195">
        <f t="shared" si="39"/>
        <v>1</v>
      </c>
    </row>
    <row r="112" spans="1:11" ht="42" customHeight="1" x14ac:dyDescent="0.25">
      <c r="A112" s="104" t="s">
        <v>470</v>
      </c>
      <c r="B112" s="101" t="s">
        <v>38</v>
      </c>
      <c r="C112" s="37">
        <v>10</v>
      </c>
      <c r="D112" s="37" t="s">
        <v>39</v>
      </c>
      <c r="E112" s="109" t="s">
        <v>251</v>
      </c>
      <c r="F112" s="110">
        <v>50880</v>
      </c>
      <c r="G112" s="110">
        <v>0</v>
      </c>
      <c r="H112" s="196">
        <f>+F112-G112</f>
        <v>50880</v>
      </c>
      <c r="I112" s="200">
        <f t="shared" si="37"/>
        <v>6.4907843432034008E-6</v>
      </c>
      <c r="J112" s="39">
        <v>50880</v>
      </c>
      <c r="K112" s="198">
        <f t="shared" si="39"/>
        <v>1</v>
      </c>
    </row>
    <row r="113" spans="1:11" ht="42" customHeight="1" x14ac:dyDescent="0.25">
      <c r="A113" s="51" t="s">
        <v>471</v>
      </c>
      <c r="B113" s="52" t="s">
        <v>41</v>
      </c>
      <c r="C113" s="30">
        <v>20</v>
      </c>
      <c r="D113" s="30" t="s">
        <v>39</v>
      </c>
      <c r="E113" s="31" t="s">
        <v>393</v>
      </c>
      <c r="F113" s="25">
        <f t="shared" ref="F113:J113" si="54">+F114</f>
        <v>42299000</v>
      </c>
      <c r="G113" s="25">
        <f t="shared" si="54"/>
        <v>0</v>
      </c>
      <c r="H113" s="25">
        <f t="shared" si="54"/>
        <v>42299000</v>
      </c>
      <c r="I113" s="194">
        <f t="shared" si="37"/>
        <v>5.3961023375228116E-3</v>
      </c>
      <c r="J113" s="25">
        <f t="shared" si="54"/>
        <v>32055000</v>
      </c>
      <c r="K113" s="195">
        <f t="shared" si="39"/>
        <v>0.7578193337903969</v>
      </c>
    </row>
    <row r="114" spans="1:11" ht="42" customHeight="1" thickBot="1" x14ac:dyDescent="0.3">
      <c r="A114" s="104" t="s">
        <v>472</v>
      </c>
      <c r="B114" s="105" t="s">
        <v>41</v>
      </c>
      <c r="C114" s="37">
        <v>20</v>
      </c>
      <c r="D114" s="37" t="s">
        <v>39</v>
      </c>
      <c r="E114" s="109" t="s">
        <v>251</v>
      </c>
      <c r="F114" s="39">
        <v>42299000</v>
      </c>
      <c r="G114" s="39">
        <v>0</v>
      </c>
      <c r="H114" s="196">
        <f>+F114-G114</f>
        <v>42299000</v>
      </c>
      <c r="I114" s="194">
        <f t="shared" si="37"/>
        <v>5.3961023375228116E-3</v>
      </c>
      <c r="J114" s="39">
        <v>32055000</v>
      </c>
      <c r="K114" s="198">
        <f t="shared" si="39"/>
        <v>0.7578193337903969</v>
      </c>
    </row>
    <row r="115" spans="1:11" ht="30.75" customHeight="1" thickBot="1" x14ac:dyDescent="0.3">
      <c r="A115" s="320" t="s">
        <v>559</v>
      </c>
      <c r="B115" s="321"/>
      <c r="C115" s="321"/>
      <c r="D115" s="321"/>
      <c r="E115" s="322"/>
      <c r="F115" s="20">
        <f>+F8+F9+F63+F64</f>
        <v>7838806114.9000006</v>
      </c>
      <c r="G115" s="20">
        <f t="shared" ref="G115:J115" si="55">+G8+G9+G63+G64</f>
        <v>0</v>
      </c>
      <c r="H115" s="20">
        <f t="shared" si="55"/>
        <v>7838806114.9000006</v>
      </c>
      <c r="I115" s="258">
        <f>+I8+I9+I63+I64</f>
        <v>1</v>
      </c>
      <c r="J115" s="20">
        <f t="shared" si="55"/>
        <v>5252382199.0200005</v>
      </c>
      <c r="K115" s="259">
        <f>+J115/H115</f>
        <v>0.67004874492765853</v>
      </c>
    </row>
    <row r="116" spans="1:11" s="134" customFormat="1" ht="9" customHeight="1" x14ac:dyDescent="0.25">
      <c r="A116" s="3"/>
      <c r="E116" s="135"/>
      <c r="F116" s="136"/>
      <c r="G116" s="136"/>
      <c r="H116" s="136"/>
      <c r="I116" s="136"/>
      <c r="J116" s="136"/>
      <c r="K116" s="136"/>
    </row>
    <row r="117" spans="1:11" s="142" customFormat="1" ht="15.75" customHeight="1" x14ac:dyDescent="0.25">
      <c r="A117" s="208" t="s">
        <v>558</v>
      </c>
      <c r="B117" s="145"/>
      <c r="C117" s="145"/>
      <c r="D117" s="145"/>
      <c r="E117" s="144"/>
      <c r="F117" s="1"/>
    </row>
    <row r="118" spans="1:11" x14ac:dyDescent="0.25">
      <c r="A118" s="208" t="s">
        <v>544</v>
      </c>
      <c r="B118" s="145"/>
      <c r="C118" s="145"/>
      <c r="D118" s="145"/>
      <c r="E118" s="144"/>
    </row>
    <row r="119" spans="1:11" s="142" customFormat="1" x14ac:dyDescent="0.25">
      <c r="A119" s="1"/>
      <c r="B119" s="134"/>
      <c r="C119" s="134"/>
      <c r="D119" s="134"/>
      <c r="E119" s="134"/>
      <c r="F119" s="1"/>
    </row>
    <row r="120" spans="1:11" s="142" customFormat="1" x14ac:dyDescent="0.25"/>
  </sheetData>
  <mergeCells count="36">
    <mergeCell ref="A63:A64"/>
    <mergeCell ref="A8:A9"/>
    <mergeCell ref="D109:D110"/>
    <mergeCell ref="E109:E110"/>
    <mergeCell ref="A115:E115"/>
    <mergeCell ref="A81:A82"/>
    <mergeCell ref="A83:A84"/>
    <mergeCell ref="A99:A100"/>
    <mergeCell ref="A101:A102"/>
    <mergeCell ref="A107:A108"/>
    <mergeCell ref="A109:A110"/>
    <mergeCell ref="D8:D9"/>
    <mergeCell ref="E8:E9"/>
    <mergeCell ref="D99:D100"/>
    <mergeCell ref="E99:E100"/>
    <mergeCell ref="D63:D64"/>
    <mergeCell ref="A1:K1"/>
    <mergeCell ref="A2:K2"/>
    <mergeCell ref="A3:K3"/>
    <mergeCell ref="A6:A7"/>
    <mergeCell ref="B6:B7"/>
    <mergeCell ref="C6:C7"/>
    <mergeCell ref="D6:D7"/>
    <mergeCell ref="E6:E7"/>
    <mergeCell ref="F6:F7"/>
    <mergeCell ref="G6:G7"/>
    <mergeCell ref="H6:H7"/>
    <mergeCell ref="I6:I7"/>
    <mergeCell ref="J6:J7"/>
    <mergeCell ref="K6:K7"/>
    <mergeCell ref="E107:E108"/>
    <mergeCell ref="E63:E64"/>
    <mergeCell ref="D81:D82"/>
    <mergeCell ref="E81:E82"/>
    <mergeCell ref="E83:E84"/>
    <mergeCell ref="E101:E102"/>
  </mergeCells>
  <printOptions horizontalCentered="1" verticalCentered="1"/>
  <pageMargins left="0.11811023622047245" right="0.11811023622047245" top="0.19685039370078741" bottom="0.19685039370078741" header="0.31496062992125984" footer="0.31496062992125984"/>
  <pageSetup paperSize="5"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8</vt:i4>
      </vt:variant>
    </vt:vector>
  </HeadingPairs>
  <TitlesOfParts>
    <vt:vector size="14" baseType="lpstr">
      <vt:lpstr>GASTOS VIGENCIA ENERO 2025</vt:lpstr>
      <vt:lpstr>GASTOS VIGENCIA FEBRERO 2025</vt:lpstr>
      <vt:lpstr>RESERVAS ENERO 2025 </vt:lpstr>
      <vt:lpstr>RESERVAS FEBRERO 2025 </vt:lpstr>
      <vt:lpstr>CXP ENERO 2025</vt:lpstr>
      <vt:lpstr>CXP FEBRERO 2025</vt:lpstr>
      <vt:lpstr>'CXP ENERO 2025'!Área_de_impresión</vt:lpstr>
      <vt:lpstr>'CXP FEBRERO 2025'!Área_de_impresión</vt:lpstr>
      <vt:lpstr>'CXP ENERO 2025'!Títulos_a_imprimir</vt:lpstr>
      <vt:lpstr>'CXP FEBRERO 2025'!Títulos_a_imprimir</vt:lpstr>
      <vt:lpstr>'GASTOS VIGENCIA ENERO 2025'!Títulos_a_imprimir</vt:lpstr>
      <vt:lpstr>'GASTOS VIGENCIA FEBRERO 2025'!Títulos_a_imprimir</vt:lpstr>
      <vt:lpstr>'RESERVAS ENERO 2025 '!Títulos_a_imprimir</vt:lpstr>
      <vt:lpstr>'RESERVAS FEBRERO 2025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Aura Simona Orozco Mindiola</dc:creator>
  <cp:lastModifiedBy>Aura Simona Orozco Mindiola</cp:lastModifiedBy>
  <dcterms:created xsi:type="dcterms:W3CDTF">2025-02-12T14:11:19Z</dcterms:created>
  <dcterms:modified xsi:type="dcterms:W3CDTF">2025-03-06T14:37:59Z</dcterms:modified>
</cp:coreProperties>
</file>