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BLCE GRAL" sheetId="1" r:id="rId1"/>
  </sheets>
  <externalReferences>
    <externalReference r:id="rId4"/>
  </externalReferences>
  <definedNames>
    <definedName name="_xlnm.Print_Area" localSheetId="0">'BLCE GRAL'!$B$1:$F$77</definedName>
  </definedNames>
  <calcPr fullCalcOnLoad="1"/>
</workbook>
</file>

<file path=xl/sharedStrings.xml><?xml version="1.0" encoding="utf-8"?>
<sst xmlns="http://schemas.openxmlformats.org/spreadsheetml/2006/main" count="47" uniqueCount="41">
  <si>
    <t>ANEXO No. 1</t>
  </si>
  <si>
    <t>AGENCIA NACIONAL DE INFRAESTRUCTURA</t>
  </si>
  <si>
    <t>BALANCE GENERAL</t>
  </si>
  <si>
    <t>( Cifras en miles de pesos )</t>
  </si>
  <si>
    <t>CODIGO</t>
  </si>
  <si>
    <t>ACTIVO</t>
  </si>
  <si>
    <t xml:space="preserve"> </t>
  </si>
  <si>
    <t>CORRIENTE ( 1 )</t>
  </si>
  <si>
    <t>Efectivo</t>
  </si>
  <si>
    <t>Inversiones e instrumentos derivados</t>
  </si>
  <si>
    <t>Deudores</t>
  </si>
  <si>
    <t>Otros activos</t>
  </si>
  <si>
    <t>NO CORRIENTE ( 2 )</t>
  </si>
  <si>
    <t>Propiedades, planta y equipo</t>
  </si>
  <si>
    <t>Bienes de beneificio y uso público e históricos y culturales</t>
  </si>
  <si>
    <t>TOTAL  ACTIVO  ( 3 )</t>
  </si>
  <si>
    <t>PASIVO</t>
  </si>
  <si>
    <t>CORRIENTE ( 4 )</t>
  </si>
  <si>
    <t>Operaciones de financiamiento e instrumentos derivados</t>
  </si>
  <si>
    <t>Cuentas por pagar</t>
  </si>
  <si>
    <t>Obligaciones laborales y de seguridad social integral</t>
  </si>
  <si>
    <t>Pasivos estimados</t>
  </si>
  <si>
    <t>Otros pasivos</t>
  </si>
  <si>
    <t>NO CORRIENTE ( 5 )</t>
  </si>
  <si>
    <t>TOTAL  PASIVO  ( 6 )</t>
  </si>
  <si>
    <t>PATRIMONIO ( 7 )</t>
  </si>
  <si>
    <t>Patrimonio institucional</t>
  </si>
  <si>
    <t>TOTAL PASIVO Y PATRIMONIO (8)</t>
  </si>
  <si>
    <t>CUENTAS DE ORDEN DEUDORAS  (9)</t>
  </si>
  <si>
    <t>Derechos contingentes</t>
  </si>
  <si>
    <t>Deudoras de control</t>
  </si>
  <si>
    <t>Deudoras por contra ( Cr )</t>
  </si>
  <si>
    <t>CUENTAS DE ORDEN ACREEDORAS (10)</t>
  </si>
  <si>
    <t>Responsabilidades contingentes</t>
  </si>
  <si>
    <t>Acreedoras de control</t>
  </si>
  <si>
    <t>Acreedoras por contra (Db)</t>
  </si>
  <si>
    <t>LUIS FERNANDO ANDRADE MORENO</t>
  </si>
  <si>
    <t>MIREYI VARGAS OLIVEROS</t>
  </si>
  <si>
    <t>Representante Legal</t>
  </si>
  <si>
    <t>Experto G3 Grado 06</t>
  </si>
  <si>
    <t>T.P. No. 73619-T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</si>
</sst>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2" fillId="32" borderId="5" applyNumberFormat="0" applyFont="0" applyAlignment="0" applyProtection="0"/>
    <xf numFmtId="9" fontId="2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8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39" fillId="34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39" fillId="34" borderId="0" xfId="0" applyFont="1" applyFill="1" applyBorder="1" applyAlignment="1">
      <alignment/>
    </xf>
    <xf numFmtId="1" fontId="39" fillId="34" borderId="0" xfId="0" applyNumberFormat="1" applyFont="1" applyFill="1" applyBorder="1" applyAlignment="1">
      <alignment/>
    </xf>
    <xf numFmtId="3" fontId="18" fillId="35" borderId="0" xfId="53" applyNumberFormat="1" applyFont="1" applyFill="1" applyBorder="1" applyAlignment="1">
      <alignment horizontal="center" vertical="center"/>
      <protection/>
    </xf>
    <xf numFmtId="3" fontId="18" fillId="0" borderId="0" xfId="53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3" fontId="18" fillId="35" borderId="0" xfId="49" applyNumberFormat="1" applyFont="1" applyFill="1" applyBorder="1" applyAlignment="1">
      <alignment/>
    </xf>
    <xf numFmtId="3" fontId="18" fillId="0" borderId="0" xfId="49" applyNumberFormat="1" applyFont="1" applyFill="1" applyBorder="1" applyAlignment="1">
      <alignment/>
    </xf>
    <xf numFmtId="3" fontId="0" fillId="0" borderId="0" xfId="49" applyNumberFormat="1" applyFont="1" applyBorder="1" applyAlignment="1">
      <alignment/>
    </xf>
    <xf numFmtId="3" fontId="0" fillId="0" borderId="0" xfId="49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3" fontId="0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1" fontId="18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justify" wrapText="1"/>
    </xf>
    <xf numFmtId="1" fontId="40" fillId="0" borderId="0" xfId="0" applyNumberFormat="1" applyFont="1" applyBorder="1" applyAlignment="1">
      <alignment/>
    </xf>
    <xf numFmtId="1" fontId="40" fillId="0" borderId="0" xfId="0" applyNumberFormat="1" applyFont="1" applyFill="1" applyBorder="1" applyAlignment="1">
      <alignment/>
    </xf>
    <xf numFmtId="165" fontId="39" fillId="0" borderId="0" xfId="49" applyNumberFormat="1" applyFont="1" applyFill="1" applyBorder="1" applyAlignment="1">
      <alignment/>
    </xf>
    <xf numFmtId="165" fontId="39" fillId="0" borderId="0" xfId="0" applyNumberFormat="1" applyFont="1" applyFill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1" fontId="21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1" fontId="0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mrodriguez\AppData\Local\Microsoft\Windows\Temporary%20Internet%20Files\Content.Outlook\PXWKR5OJ\Anexos%20Septiembre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16"/>
    </sheetNames>
    <sheetDataSet>
      <sheetData sheetId="1">
        <row r="4">
          <cell r="B4" t="str">
            <v>A 30 DE SEPTIEMBRE DE 2016</v>
          </cell>
          <cell r="C4" t="str">
            <v>                                                  </v>
          </cell>
        </row>
        <row r="7">
          <cell r="D7" t="str">
            <v>SEPTIEMBRE 2016</v>
          </cell>
          <cell r="F7" t="str">
            <v>SEPTIEMBRE 2015</v>
          </cell>
        </row>
        <row r="11">
          <cell r="D11">
            <v>1843620</v>
          </cell>
          <cell r="F11">
            <v>1258899</v>
          </cell>
        </row>
        <row r="15">
          <cell r="D15">
            <v>3177354716</v>
          </cell>
          <cell r="F15">
            <v>1562996958</v>
          </cell>
        </row>
        <row r="22">
          <cell r="D22">
            <v>467312</v>
          </cell>
          <cell r="F22">
            <v>208739</v>
          </cell>
        </row>
        <row r="29">
          <cell r="D29">
            <v>0</v>
          </cell>
          <cell r="F29">
            <v>9134787</v>
          </cell>
        </row>
        <row r="32">
          <cell r="D32">
            <v>7115804</v>
          </cell>
          <cell r="F32">
            <v>6623968</v>
          </cell>
        </row>
        <row r="44">
          <cell r="D44">
            <v>36240005922</v>
          </cell>
          <cell r="F44">
            <v>36849216022</v>
          </cell>
        </row>
        <row r="50">
          <cell r="D50">
            <v>1518852831</v>
          </cell>
          <cell r="F50">
            <v>1046546093</v>
          </cell>
        </row>
        <row r="66">
          <cell r="D66">
            <v>50391709</v>
          </cell>
          <cell r="F66">
            <v>66158399</v>
          </cell>
        </row>
        <row r="69">
          <cell r="D69">
            <v>2143449081</v>
          </cell>
          <cell r="F69">
            <v>1625102705</v>
          </cell>
        </row>
        <row r="78">
          <cell r="D78">
            <v>3033859</v>
          </cell>
          <cell r="F78">
            <v>2197838</v>
          </cell>
        </row>
        <row r="81">
          <cell r="D81">
            <v>522752593</v>
          </cell>
          <cell r="F81">
            <v>436039315</v>
          </cell>
        </row>
        <row r="85">
          <cell r="D85">
            <v>6360635822</v>
          </cell>
          <cell r="F85">
            <v>11681905770</v>
          </cell>
        </row>
        <row r="91">
          <cell r="F91">
            <v>387633867</v>
          </cell>
        </row>
        <row r="92">
          <cell r="D92">
            <v>430547100</v>
          </cell>
        </row>
        <row r="94">
          <cell r="D94">
            <v>0</v>
          </cell>
          <cell r="F94">
            <v>250000</v>
          </cell>
        </row>
        <row r="99">
          <cell r="D99">
            <v>31434830041</v>
          </cell>
          <cell r="F99">
            <v>25276697572</v>
          </cell>
        </row>
        <row r="113">
          <cell r="D113">
            <v>1213704193</v>
          </cell>
          <cell r="F113">
            <v>963902282</v>
          </cell>
        </row>
        <row r="114">
          <cell r="D114">
            <v>216000000</v>
          </cell>
          <cell r="F114">
            <v>0</v>
          </cell>
        </row>
        <row r="115">
          <cell r="D115">
            <v>1429704193</v>
          </cell>
          <cell r="F115">
            <v>963902282</v>
          </cell>
        </row>
        <row r="118">
          <cell r="D118">
            <v>3424744420</v>
          </cell>
          <cell r="F118">
            <v>2619738800</v>
          </cell>
        </row>
        <row r="119">
          <cell r="D119">
            <v>7225532332</v>
          </cell>
          <cell r="F119">
            <v>5972468125</v>
          </cell>
        </row>
        <row r="120">
          <cell r="D120">
            <v>10650276752</v>
          </cell>
          <cell r="F120">
            <v>8592206925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9"/>
  <sheetViews>
    <sheetView tabSelected="1" zoomScalePageLayoutView="0" workbookViewId="0" topLeftCell="A55">
      <selection activeCell="C33" sqref="C33"/>
    </sheetView>
  </sheetViews>
  <sheetFormatPr defaultColWidth="11.421875" defaultRowHeight="12.75"/>
  <cols>
    <col min="1" max="1" width="11.421875" style="3" customWidth="1"/>
    <col min="2" max="2" width="8.8515625" style="3" customWidth="1"/>
    <col min="3" max="3" width="51.140625" style="3" customWidth="1"/>
    <col min="4" max="4" width="19.00390625" style="3" customWidth="1"/>
    <col min="5" max="5" width="0.9921875" style="37" customWidth="1"/>
    <col min="6" max="6" width="19.140625" style="49" bestFit="1" customWidth="1"/>
    <col min="7" max="7" width="12.7109375" style="3" bestFit="1" customWidth="1"/>
    <col min="8" max="16384" width="11.421875" style="3" customWidth="1"/>
  </cols>
  <sheetData>
    <row r="1" spans="2:6" ht="12.75" customHeight="1">
      <c r="B1" s="1" t="s">
        <v>0</v>
      </c>
      <c r="C1" s="2"/>
      <c r="D1" s="2"/>
      <c r="E1" s="2"/>
      <c r="F1" s="2"/>
    </row>
    <row r="2" spans="2:6" ht="16.5" customHeight="1">
      <c r="B2" s="1" t="s">
        <v>1</v>
      </c>
      <c r="C2" s="2"/>
      <c r="D2" s="2"/>
      <c r="E2" s="2"/>
      <c r="F2" s="2"/>
    </row>
    <row r="3" spans="2:6" ht="15.75" customHeight="1">
      <c r="B3" s="1" t="s">
        <v>2</v>
      </c>
      <c r="C3" s="2"/>
      <c r="D3" s="2"/>
      <c r="E3" s="2"/>
      <c r="F3" s="2"/>
    </row>
    <row r="4" spans="2:6" ht="15.75" customHeight="1">
      <c r="B4" s="1" t="str">
        <f>+'[1]Anexo (2) D'!B4:F4</f>
        <v>A 30 DE SEPTIEMBRE DE 2016</v>
      </c>
      <c r="C4" s="2"/>
      <c r="D4" s="2"/>
      <c r="E4" s="2"/>
      <c r="F4" s="2"/>
    </row>
    <row r="5" spans="2:6" ht="12.75">
      <c r="B5" s="1" t="s">
        <v>3</v>
      </c>
      <c r="C5" s="2"/>
      <c r="D5" s="2"/>
      <c r="E5" s="2"/>
      <c r="F5" s="2"/>
    </row>
    <row r="6" spans="2:6" ht="12.75">
      <c r="B6" s="4"/>
      <c r="C6" s="5"/>
      <c r="D6" s="5"/>
      <c r="E6" s="6"/>
      <c r="F6" s="6"/>
    </row>
    <row r="7" spans="2:6" ht="12.75">
      <c r="B7" s="4"/>
      <c r="C7" s="5"/>
      <c r="D7" s="5"/>
      <c r="E7" s="6"/>
      <c r="F7" s="6"/>
    </row>
    <row r="8" spans="2:6" ht="12.75">
      <c r="B8" s="4"/>
      <c r="C8" s="5"/>
      <c r="D8" s="5"/>
      <c r="E8" s="6"/>
      <c r="F8" s="6"/>
    </row>
    <row r="9" spans="2:6" ht="12.75">
      <c r="B9" s="7"/>
      <c r="C9" s="7"/>
      <c r="D9" s="7"/>
      <c r="E9" s="8"/>
      <c r="F9" s="9"/>
    </row>
    <row r="10" spans="2:6" ht="12.75" customHeight="1">
      <c r="B10" s="10" t="s">
        <v>4</v>
      </c>
      <c r="C10" s="10" t="s">
        <v>5</v>
      </c>
      <c r="D10" s="10" t="str">
        <f>+'[1]Anexo (2) D'!D7</f>
        <v>SEPTIEMBRE 2016</v>
      </c>
      <c r="E10" s="11"/>
      <c r="F10" s="10" t="str">
        <f>+'[1]Anexo (2) D'!F7</f>
        <v>SEPTIEMBRE 2015</v>
      </c>
    </row>
    <row r="11" spans="2:6" ht="12.75">
      <c r="B11" s="12"/>
      <c r="C11" s="12"/>
      <c r="D11" s="13"/>
      <c r="E11" s="14"/>
      <c r="F11" s="13"/>
    </row>
    <row r="12" spans="2:6" ht="12.75">
      <c r="B12" s="15" t="s">
        <v>6</v>
      </c>
      <c r="C12" s="15" t="s">
        <v>7</v>
      </c>
      <c r="D12" s="16">
        <f>+D14+D15+D16+D17</f>
        <v>3179665648</v>
      </c>
      <c r="E12" s="17"/>
      <c r="F12" s="16">
        <f>+F14+F15+F16+F17</f>
        <v>1564464596</v>
      </c>
    </row>
    <row r="13" spans="2:6" ht="12.75">
      <c r="B13" s="12"/>
      <c r="C13" s="12"/>
      <c r="D13" s="18"/>
      <c r="E13" s="19"/>
      <c r="F13" s="18"/>
    </row>
    <row r="14" spans="2:6" ht="12.75">
      <c r="B14" s="20">
        <v>11</v>
      </c>
      <c r="C14" s="12" t="s">
        <v>8</v>
      </c>
      <c r="D14" s="18">
        <f>+'[1]Anexo (2) D'!D11</f>
        <v>1843620</v>
      </c>
      <c r="E14" s="19"/>
      <c r="F14" s="19">
        <f>+'[1]Anexo (2) D'!F11</f>
        <v>1258899</v>
      </c>
    </row>
    <row r="15" spans="2:6" ht="12.75">
      <c r="B15" s="20">
        <v>12</v>
      </c>
      <c r="C15" s="12" t="s">
        <v>9</v>
      </c>
      <c r="D15" s="18">
        <v>0</v>
      </c>
      <c r="E15" s="19"/>
      <c r="F15" s="19">
        <v>0</v>
      </c>
    </row>
    <row r="16" spans="2:6" ht="12.75">
      <c r="B16" s="20">
        <v>14</v>
      </c>
      <c r="C16" s="12" t="s">
        <v>10</v>
      </c>
      <c r="D16" s="18">
        <f>+'[1]Anexo (2) D'!D15</f>
        <v>3177354716</v>
      </c>
      <c r="E16" s="19"/>
      <c r="F16" s="19">
        <f>+'[1]Anexo (2) D'!F15</f>
        <v>1562996958</v>
      </c>
    </row>
    <row r="17" spans="2:6" ht="12.75">
      <c r="B17" s="20">
        <v>19</v>
      </c>
      <c r="C17" s="12" t="s">
        <v>11</v>
      </c>
      <c r="D17" s="18">
        <f>+'[1]Anexo (2) D'!D22</f>
        <v>467312</v>
      </c>
      <c r="E17" s="19"/>
      <c r="F17" s="19">
        <f>+'[1]Anexo (2) D'!F22</f>
        <v>208739</v>
      </c>
    </row>
    <row r="18" spans="2:6" ht="12.75">
      <c r="B18" s="20"/>
      <c r="C18" s="12"/>
      <c r="D18" s="21"/>
      <c r="E18" s="22"/>
      <c r="F18" s="21"/>
    </row>
    <row r="19" spans="2:7" ht="12.75">
      <c r="B19" s="23"/>
      <c r="C19" s="15" t="s">
        <v>12</v>
      </c>
      <c r="D19" s="16">
        <f>+D21+D22+D23+D24+D25</f>
        <v>37765974557</v>
      </c>
      <c r="E19" s="17"/>
      <c r="F19" s="16">
        <f>+F21+F22+F23+F24+F25</f>
        <v>37911520870</v>
      </c>
      <c r="G19" s="24"/>
    </row>
    <row r="20" spans="2:6" ht="12.75">
      <c r="B20" s="23"/>
      <c r="C20" s="15"/>
      <c r="D20" s="17"/>
      <c r="E20" s="17"/>
      <c r="F20" s="17"/>
    </row>
    <row r="21" spans="2:6" ht="12.75" hidden="1">
      <c r="B21" s="20">
        <v>12</v>
      </c>
      <c r="C21" s="12" t="s">
        <v>9</v>
      </c>
      <c r="D21" s="18">
        <v>0</v>
      </c>
      <c r="E21" s="17"/>
      <c r="F21" s="19">
        <v>0</v>
      </c>
    </row>
    <row r="22" spans="2:6" ht="12.75">
      <c r="B22" s="20">
        <v>14</v>
      </c>
      <c r="C22" s="12" t="s">
        <v>10</v>
      </c>
      <c r="D22" s="18">
        <f>+'[1]Anexo (2) D'!D29</f>
        <v>0</v>
      </c>
      <c r="E22" s="19"/>
      <c r="F22" s="19">
        <f>+'[1]Anexo (2) D'!F29</f>
        <v>9134787</v>
      </c>
    </row>
    <row r="23" spans="2:6" ht="12.75">
      <c r="B23" s="20">
        <v>16</v>
      </c>
      <c r="C23" s="12" t="s">
        <v>13</v>
      </c>
      <c r="D23" s="18">
        <f>+'[1]Anexo (2) D'!D32</f>
        <v>7115804</v>
      </c>
      <c r="E23" s="19"/>
      <c r="F23" s="19">
        <f>+'[1]Anexo (2) D'!F32</f>
        <v>6623968</v>
      </c>
    </row>
    <row r="24" spans="2:6" ht="12.75">
      <c r="B24" s="25">
        <v>17</v>
      </c>
      <c r="C24" s="26" t="s">
        <v>14</v>
      </c>
      <c r="D24" s="18">
        <f>+'[1]Anexo (2) D'!D44</f>
        <v>36240005922</v>
      </c>
      <c r="E24" s="19"/>
      <c r="F24" s="19">
        <f>+'[1]Anexo (2) D'!F44</f>
        <v>36849216022</v>
      </c>
    </row>
    <row r="25" spans="2:7" ht="12.75">
      <c r="B25" s="20">
        <v>19</v>
      </c>
      <c r="C25" s="12" t="s">
        <v>11</v>
      </c>
      <c r="D25" s="18">
        <f>+'[1]Anexo (2) D'!D50</f>
        <v>1518852831</v>
      </c>
      <c r="E25" s="19"/>
      <c r="F25" s="19">
        <f>+'[1]Anexo (2) D'!F50</f>
        <v>1046546093</v>
      </c>
      <c r="G25" s="24"/>
    </row>
    <row r="26" spans="2:6" ht="12.75">
      <c r="B26" s="12"/>
      <c r="C26" s="12"/>
      <c r="D26" s="18"/>
      <c r="E26" s="19"/>
      <c r="F26" s="18"/>
    </row>
    <row r="27" spans="2:6" ht="12.75">
      <c r="B27" s="12"/>
      <c r="C27" s="12"/>
      <c r="D27" s="18"/>
      <c r="E27" s="19"/>
      <c r="F27" s="18"/>
    </row>
    <row r="28" spans="2:8" ht="12.75">
      <c r="B28" s="12"/>
      <c r="C28" s="23" t="s">
        <v>15</v>
      </c>
      <c r="D28" s="16">
        <f>+D19+D12</f>
        <v>40945640205</v>
      </c>
      <c r="E28" s="17"/>
      <c r="F28" s="16">
        <f>+F19+F12</f>
        <v>39475985466</v>
      </c>
      <c r="G28" s="24"/>
      <c r="H28" s="24"/>
    </row>
    <row r="29" spans="2:6" ht="12.75">
      <c r="B29" s="12"/>
      <c r="C29" s="23"/>
      <c r="D29" s="27"/>
      <c r="E29" s="28"/>
      <c r="F29" s="27"/>
    </row>
    <row r="30" spans="2:6" ht="12.75">
      <c r="B30" s="29"/>
      <c r="C30" s="29" t="s">
        <v>16</v>
      </c>
      <c r="D30" s="30"/>
      <c r="E30" s="30"/>
      <c r="F30" s="30"/>
    </row>
    <row r="31" spans="2:6" ht="12.75">
      <c r="B31" s="29"/>
      <c r="C31" s="29"/>
      <c r="D31" s="30"/>
      <c r="E31" s="30"/>
      <c r="F31" s="30"/>
    </row>
    <row r="32" spans="2:6" ht="12.75">
      <c r="B32" s="20" t="s">
        <v>6</v>
      </c>
      <c r="C32" s="31" t="s">
        <v>17</v>
      </c>
      <c r="D32" s="16">
        <f>+D34+D35+D36+D37+D38</f>
        <v>9080263064</v>
      </c>
      <c r="E32" s="17"/>
      <c r="F32" s="16">
        <f>+F34+F35+F36+F37+F38</f>
        <v>13811404027</v>
      </c>
    </row>
    <row r="33" spans="2:6" ht="12.75">
      <c r="B33" s="20"/>
      <c r="C33" s="12"/>
      <c r="D33" s="21"/>
      <c r="E33" s="22"/>
      <c r="F33" s="21"/>
    </row>
    <row r="34" spans="2:6" ht="12.75">
      <c r="B34" s="25">
        <v>23</v>
      </c>
      <c r="C34" s="32" t="s">
        <v>18</v>
      </c>
      <c r="D34" s="21">
        <f>+'[1]Anexo (2) D'!D66</f>
        <v>50391709</v>
      </c>
      <c r="E34" s="22"/>
      <c r="F34" s="21">
        <f>+'[1]Anexo (2) D'!F66</f>
        <v>66158399</v>
      </c>
    </row>
    <row r="35" spans="2:6" ht="12.75">
      <c r="B35" s="25">
        <v>24</v>
      </c>
      <c r="C35" s="32" t="s">
        <v>19</v>
      </c>
      <c r="D35" s="21">
        <f>+'[1]Anexo (2) D'!D69</f>
        <v>2143449081</v>
      </c>
      <c r="E35" s="22"/>
      <c r="F35" s="21">
        <f>+'[1]Anexo (2) D'!F69</f>
        <v>1625102705</v>
      </c>
    </row>
    <row r="36" spans="2:6" ht="12.75">
      <c r="B36" s="25">
        <v>25</v>
      </c>
      <c r="C36" s="32" t="s">
        <v>20</v>
      </c>
      <c r="D36" s="21">
        <f>+'[1]Anexo (2) D'!D78</f>
        <v>3033859</v>
      </c>
      <c r="E36" s="22"/>
      <c r="F36" s="21">
        <f>+'[1]Anexo (2) D'!F78</f>
        <v>2197838</v>
      </c>
    </row>
    <row r="37" spans="2:6" ht="12.75">
      <c r="B37" s="25">
        <v>27</v>
      </c>
      <c r="C37" s="32" t="s">
        <v>21</v>
      </c>
      <c r="D37" s="21">
        <f>+'[1]Anexo (2) D'!D81</f>
        <v>522752593</v>
      </c>
      <c r="E37" s="22"/>
      <c r="F37" s="21">
        <f>+'[1]Anexo (2) D'!F81</f>
        <v>436039315</v>
      </c>
    </row>
    <row r="38" spans="2:6" ht="12.75">
      <c r="B38" s="25">
        <v>29</v>
      </c>
      <c r="C38" s="33" t="s">
        <v>22</v>
      </c>
      <c r="D38" s="21">
        <f>+'[1]Anexo (2) D'!D85</f>
        <v>6360635822</v>
      </c>
      <c r="E38" s="22"/>
      <c r="F38" s="21">
        <f>+'[1]Anexo (2) D'!F85</f>
        <v>11681905770</v>
      </c>
    </row>
    <row r="39" spans="2:6" ht="12.75">
      <c r="B39" s="25"/>
      <c r="C39" s="33"/>
      <c r="D39" s="21"/>
      <c r="E39" s="22"/>
      <c r="F39" s="21"/>
    </row>
    <row r="40" spans="2:6" ht="12.75">
      <c r="B40" s="25"/>
      <c r="C40" s="31" t="s">
        <v>23</v>
      </c>
      <c r="D40" s="16">
        <f>+D42+D43</f>
        <v>430547100</v>
      </c>
      <c r="E40" s="17"/>
      <c r="F40" s="16">
        <f>+F42+F43</f>
        <v>387883867</v>
      </c>
    </row>
    <row r="41" spans="2:6" ht="12.75">
      <c r="B41" s="25"/>
      <c r="C41" s="33"/>
      <c r="D41" s="21"/>
      <c r="E41" s="22"/>
      <c r="F41" s="21"/>
    </row>
    <row r="42" spans="2:6" ht="12.75">
      <c r="B42" s="25">
        <v>23</v>
      </c>
      <c r="C42" s="32" t="s">
        <v>18</v>
      </c>
      <c r="D42" s="21">
        <f>+'[1]Anexo (2) D'!D92</f>
        <v>430547100</v>
      </c>
      <c r="E42" s="22"/>
      <c r="F42" s="21">
        <f>+'[1]Anexo (2) D'!F91</f>
        <v>387633867</v>
      </c>
    </row>
    <row r="43" spans="2:6" ht="12.75">
      <c r="B43" s="25">
        <v>24</v>
      </c>
      <c r="C43" s="32" t="s">
        <v>19</v>
      </c>
      <c r="D43" s="21">
        <f>+'[1]Anexo (2) D'!D94</f>
        <v>0</v>
      </c>
      <c r="E43" s="22"/>
      <c r="F43" s="21">
        <f>+'[1]Anexo (2) D'!F94</f>
        <v>250000</v>
      </c>
    </row>
    <row r="44" spans="2:6" ht="12.75">
      <c r="B44" s="25"/>
      <c r="C44" s="33"/>
      <c r="D44" s="21"/>
      <c r="E44" s="22"/>
      <c r="F44" s="21"/>
    </row>
    <row r="45" spans="2:6" ht="12.75">
      <c r="B45" s="25"/>
      <c r="C45" s="23" t="s">
        <v>24</v>
      </c>
      <c r="D45" s="16">
        <f>+D32+D40</f>
        <v>9510810164</v>
      </c>
      <c r="E45" s="17"/>
      <c r="F45" s="16">
        <f>+F32+F40</f>
        <v>14199287894</v>
      </c>
    </row>
    <row r="46" spans="2:6" ht="12.75">
      <c r="B46" s="12"/>
      <c r="C46" s="12"/>
      <c r="D46" s="21"/>
      <c r="E46" s="22"/>
      <c r="F46" s="21"/>
    </row>
    <row r="47" spans="2:6" ht="12.75">
      <c r="B47" s="23">
        <v>3</v>
      </c>
      <c r="C47" s="31" t="s">
        <v>25</v>
      </c>
      <c r="D47" s="16">
        <f>+D48</f>
        <v>31434830041</v>
      </c>
      <c r="E47" s="17"/>
      <c r="F47" s="16">
        <f>+F48</f>
        <v>25276697572</v>
      </c>
    </row>
    <row r="48" spans="2:7" ht="12.75">
      <c r="B48" s="25">
        <v>32</v>
      </c>
      <c r="C48" s="26" t="s">
        <v>26</v>
      </c>
      <c r="D48" s="34">
        <f>+'[1]Anexo (2) D'!D99</f>
        <v>31434830041</v>
      </c>
      <c r="E48" s="22"/>
      <c r="F48" s="34">
        <f>+'[1]Anexo (2) D'!F99</f>
        <v>25276697572</v>
      </c>
      <c r="G48" s="24"/>
    </row>
    <row r="49" spans="2:6" ht="12.75">
      <c r="B49" s="12"/>
      <c r="C49" s="12"/>
      <c r="D49" s="21"/>
      <c r="E49" s="22"/>
      <c r="F49" s="21"/>
    </row>
    <row r="50" spans="2:6" ht="12.75">
      <c r="B50" s="20"/>
      <c r="C50" s="35"/>
      <c r="D50" s="21"/>
      <c r="E50" s="22"/>
      <c r="F50" s="21"/>
    </row>
    <row r="51" spans="2:6" ht="12.75">
      <c r="B51" s="36"/>
      <c r="C51" s="12"/>
      <c r="D51" s="21"/>
      <c r="E51" s="22"/>
      <c r="F51" s="21"/>
    </row>
    <row r="52" spans="2:7" ht="12.75">
      <c r="B52" s="20"/>
      <c r="C52" s="23" t="s">
        <v>27</v>
      </c>
      <c r="D52" s="16">
        <f>+D45+D47</f>
        <v>40945640205</v>
      </c>
      <c r="E52" s="17"/>
      <c r="F52" s="16">
        <f>+F45+F47</f>
        <v>39475985466</v>
      </c>
      <c r="G52" s="24"/>
    </row>
    <row r="53" ht="12.75">
      <c r="F53" s="3"/>
    </row>
    <row r="54" spans="2:6" ht="12.75">
      <c r="B54" s="12"/>
      <c r="C54" s="12"/>
      <c r="D54" s="12"/>
      <c r="E54" s="38"/>
      <c r="F54" s="12"/>
    </row>
    <row r="55" spans="2:6" ht="12.75">
      <c r="B55" s="12"/>
      <c r="C55" s="31" t="s">
        <v>28</v>
      </c>
      <c r="D55" s="16">
        <f>+D56+D57-D58</f>
        <v>0</v>
      </c>
      <c r="E55" s="17"/>
      <c r="F55" s="16">
        <f>+F56+F57-F58</f>
        <v>0</v>
      </c>
    </row>
    <row r="56" spans="2:6" ht="12.75">
      <c r="B56" s="20">
        <v>81</v>
      </c>
      <c r="C56" s="35" t="s">
        <v>29</v>
      </c>
      <c r="D56" s="22">
        <f>+'[1]Anexo (2) D'!D113</f>
        <v>1213704193</v>
      </c>
      <c r="E56" s="22"/>
      <c r="F56" s="22">
        <f>+'[1]Anexo (2) D'!F113</f>
        <v>963902282</v>
      </c>
    </row>
    <row r="57" spans="2:6" ht="12.75">
      <c r="B57" s="20">
        <v>83</v>
      </c>
      <c r="C57" s="12" t="s">
        <v>30</v>
      </c>
      <c r="D57" s="22">
        <f>+'[1]Anexo (2) D'!D114</f>
        <v>216000000</v>
      </c>
      <c r="E57" s="22"/>
      <c r="F57" s="22">
        <f>+'[1]Anexo (2) D'!F114</f>
        <v>0</v>
      </c>
    </row>
    <row r="58" spans="2:6" ht="12.75">
      <c r="B58" s="20">
        <v>89</v>
      </c>
      <c r="C58" s="12" t="s">
        <v>31</v>
      </c>
      <c r="D58" s="22">
        <f>+'[1]Anexo (2) D'!D115</f>
        <v>1429704193</v>
      </c>
      <c r="E58" s="22"/>
      <c r="F58" s="22">
        <f>+'[1]Anexo (2) D'!F115*-1*-1</f>
        <v>963902282</v>
      </c>
    </row>
    <row r="59" spans="2:6" ht="12.75">
      <c r="B59" s="12"/>
      <c r="C59" s="23"/>
      <c r="D59" s="27"/>
      <c r="E59" s="28"/>
      <c r="F59" s="27"/>
    </row>
    <row r="60" spans="2:6" ht="12.75">
      <c r="B60" s="23"/>
      <c r="C60" s="31" t="s">
        <v>32</v>
      </c>
      <c r="D60" s="16">
        <f>+D61+D62-D63</f>
        <v>0</v>
      </c>
      <c r="E60" s="17"/>
      <c r="F60" s="16">
        <f>+F61+F62-F63</f>
        <v>0</v>
      </c>
    </row>
    <row r="61" spans="2:6" ht="12.75">
      <c r="B61" s="20">
        <v>91</v>
      </c>
      <c r="C61" s="35" t="s">
        <v>33</v>
      </c>
      <c r="D61" s="22">
        <f>+'[1]Anexo (2) D'!D118</f>
        <v>3424744420</v>
      </c>
      <c r="E61" s="22"/>
      <c r="F61" s="21">
        <f>+'[1]Anexo (2) D'!F118</f>
        <v>2619738800</v>
      </c>
    </row>
    <row r="62" spans="2:6" ht="12.75">
      <c r="B62" s="20">
        <v>93</v>
      </c>
      <c r="C62" s="39" t="s">
        <v>34</v>
      </c>
      <c r="D62" s="22">
        <f>+'[1]Anexo (2) D'!D119</f>
        <v>7225532332</v>
      </c>
      <c r="E62" s="22"/>
      <c r="F62" s="21">
        <f>+'[1]Anexo (2) D'!F119</f>
        <v>5972468125</v>
      </c>
    </row>
    <row r="63" spans="2:6" ht="12.75">
      <c r="B63" s="20">
        <v>99</v>
      </c>
      <c r="C63" s="12" t="s">
        <v>35</v>
      </c>
      <c r="D63" s="22">
        <f>+'[1]Anexo (2) D'!D120</f>
        <v>10650276752</v>
      </c>
      <c r="E63" s="22"/>
      <c r="F63" s="21">
        <f>+'[1]Anexo (2) D'!F120*-1*-1</f>
        <v>8592206925</v>
      </c>
    </row>
    <row r="64" spans="2:6" ht="12.75">
      <c r="B64" s="12"/>
      <c r="C64" s="12"/>
      <c r="D64" s="40"/>
      <c r="E64" s="41"/>
      <c r="F64" s="40"/>
    </row>
    <row r="65" spans="2:6" ht="12.75">
      <c r="B65" s="12"/>
      <c r="C65" s="12"/>
      <c r="D65" s="42">
        <f>+D28-D52</f>
        <v>0</v>
      </c>
      <c r="E65" s="43"/>
      <c r="F65" s="42">
        <f>+F28-F52</f>
        <v>0</v>
      </c>
    </row>
    <row r="66" spans="2:6" ht="12.75">
      <c r="B66" s="20"/>
      <c r="C66" s="12"/>
      <c r="D66" s="44"/>
      <c r="E66" s="45"/>
      <c r="F66" s="40"/>
    </row>
    <row r="67" spans="2:6" ht="12.75">
      <c r="B67" s="20"/>
      <c r="C67" s="12"/>
      <c r="D67" s="44"/>
      <c r="E67" s="45"/>
      <c r="F67" s="40"/>
    </row>
    <row r="68" spans="2:6" ht="12.75">
      <c r="B68" s="20"/>
      <c r="C68" s="12"/>
      <c r="D68" s="44"/>
      <c r="E68" s="45"/>
      <c r="F68" s="40"/>
    </row>
    <row r="69" spans="2:6" ht="12.75">
      <c r="B69" s="20"/>
      <c r="C69" s="12"/>
      <c r="D69" s="44"/>
      <c r="E69" s="45"/>
      <c r="F69" s="40"/>
    </row>
    <row r="70" spans="2:6" ht="12.75">
      <c r="B70" s="20"/>
      <c r="C70" s="12"/>
      <c r="D70" s="12"/>
      <c r="E70" s="38"/>
      <c r="F70" s="13"/>
    </row>
    <row r="71" spans="2:6" ht="12.75">
      <c r="B71" s="12"/>
      <c r="C71" s="12"/>
      <c r="D71" s="21"/>
      <c r="E71" s="22"/>
      <c r="F71" s="13"/>
    </row>
    <row r="72" spans="2:6" ht="12.75">
      <c r="B72" s="12"/>
      <c r="C72" s="12"/>
      <c r="D72" s="12"/>
      <c r="E72" s="38"/>
      <c r="F72" s="13"/>
    </row>
    <row r="73" spans="2:6" ht="12.75">
      <c r="B73" s="15" t="s">
        <v>36</v>
      </c>
      <c r="C73" s="12"/>
      <c r="D73" s="31" t="s">
        <v>37</v>
      </c>
      <c r="E73" s="46"/>
      <c r="F73" s="36"/>
    </row>
    <row r="74" spans="2:6" ht="12.75">
      <c r="B74" s="15" t="s">
        <v>38</v>
      </c>
      <c r="C74" s="12"/>
      <c r="D74" s="31" t="s">
        <v>39</v>
      </c>
      <c r="E74" s="46"/>
      <c r="F74" s="47"/>
    </row>
    <row r="75" spans="2:6" ht="12.75">
      <c r="B75" s="15"/>
      <c r="C75" s="12"/>
      <c r="D75" s="31" t="s">
        <v>40</v>
      </c>
      <c r="E75" s="46"/>
      <c r="F75" s="47"/>
    </row>
    <row r="76" spans="2:6" ht="12.75">
      <c r="B76" s="15"/>
      <c r="C76" s="12"/>
      <c r="D76" s="15"/>
      <c r="E76" s="48"/>
      <c r="F76" s="36"/>
    </row>
    <row r="77" spans="2:6" ht="12.75">
      <c r="B77" s="12"/>
      <c r="C77" s="15"/>
      <c r="D77" s="15"/>
      <c r="E77" s="48"/>
      <c r="F77" s="36"/>
    </row>
    <row r="78" spans="2:6" ht="12.75">
      <c r="B78" s="12"/>
      <c r="C78" s="12"/>
      <c r="D78" s="12"/>
      <c r="E78" s="38"/>
      <c r="F78" s="13"/>
    </row>
    <row r="79" spans="2:6" ht="12.75">
      <c r="B79" s="12"/>
      <c r="C79" s="12"/>
      <c r="D79" s="12"/>
      <c r="E79" s="38"/>
      <c r="F79" s="13"/>
    </row>
  </sheetData>
  <sheetProtection/>
  <mergeCells count="5">
    <mergeCell ref="B1:F1"/>
    <mergeCell ref="B2:F2"/>
    <mergeCell ref="B3:F3"/>
    <mergeCell ref="B4:F4"/>
    <mergeCell ref="B5:F5"/>
  </mergeCells>
  <printOptions horizontalCentered="1" verticalCentered="1"/>
  <pageMargins left="1.3779527559055118" right="0.7480314960629921" top="1.1811023622047245" bottom="0.984251968503937" header="1.1023622047244095" footer="0.4330708661417323"/>
  <pageSetup fitToHeight="1" fitToWidth="1" horizontalDpi="600" verticalDpi="600" orientation="portrait" scale="66" r:id="rId1"/>
  <headerFooter alignWithMargins="0"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 Marjorie Rodriguez Suarez</dc:creator>
  <cp:keywords/>
  <dc:description/>
  <cp:lastModifiedBy>Lida Marjorie Rodriguez Suarez</cp:lastModifiedBy>
  <dcterms:created xsi:type="dcterms:W3CDTF">2016-11-11T14:08:50Z</dcterms:created>
  <dcterms:modified xsi:type="dcterms:W3CDTF">2016-11-11T14:09:45Z</dcterms:modified>
  <cp:category/>
  <cp:version/>
  <cp:contentType/>
  <cp:contentStatus/>
</cp:coreProperties>
</file>