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595" windowHeight="5775" activeTab="0"/>
  </bookViews>
  <sheets>
    <sheet name="BALANCE GRAL" sheetId="1" r:id="rId1"/>
    <sheet name="Anexo (2) D" sheetId="2" state="hidden" r:id="rId2"/>
    <sheet name="Anexo (3) Form" sheetId="3" state="hidden" r:id="rId3"/>
    <sheet name="Anexo (4) D" sheetId="4" state="hidden" r:id="rId4"/>
  </sheets>
  <definedNames>
    <definedName name="_xlnm.Print_Area" localSheetId="1">'Anexo (2) D'!$B$1:$F$125</definedName>
    <definedName name="_xlnm.Print_Area" localSheetId="2">'Anexo (3) Form'!$B$1:$F$43</definedName>
    <definedName name="_xlnm.Print_Area" localSheetId="3">'Anexo (4) D'!$B$1:$F$76</definedName>
    <definedName name="_xlnm.Print_Area" localSheetId="0">'BALANCE GRAL'!$B$1:$F$75</definedName>
    <definedName name="_xlnm.Print_Titles" localSheetId="1">'Anexo (2) D'!$1:$6</definedName>
    <definedName name="_xlnm.Print_Titles" localSheetId="3">'Anexo (4) D'!$1:$8</definedName>
  </definedNames>
  <calcPr fullCalcOnLoad="1"/>
</workbook>
</file>

<file path=xl/sharedStrings.xml><?xml version="1.0" encoding="utf-8"?>
<sst xmlns="http://schemas.openxmlformats.org/spreadsheetml/2006/main" count="232" uniqueCount="163">
  <si>
    <t>ANEXO No. 1</t>
  </si>
  <si>
    <t>BALANCE GENERAL</t>
  </si>
  <si>
    <t>CODIGO</t>
  </si>
  <si>
    <t>ACTIVO</t>
  </si>
  <si>
    <t xml:space="preserve"> </t>
  </si>
  <si>
    <t>CORRIENTE ( 1 )</t>
  </si>
  <si>
    <t>CORRIENTE ( 4 )</t>
  </si>
  <si>
    <t>Efectivo</t>
  </si>
  <si>
    <t>Deudores</t>
  </si>
  <si>
    <t>NO CORRIENTE ( 2 )</t>
  </si>
  <si>
    <t>TOTAL PASIVO Y PATRIMONIO (8)</t>
  </si>
  <si>
    <t>CUENTAS DE ORDEN ACREEDORAS (10)</t>
  </si>
  <si>
    <t>TOTAL  ACTIVO  ( 3 )</t>
  </si>
  <si>
    <t>PATRIMONIO ( 7 )</t>
  </si>
  <si>
    <t>CUENTAS DE ORDEN DEUDORAS  (9)</t>
  </si>
  <si>
    <t>(ADJUNTO CERTIFICACION)</t>
  </si>
  <si>
    <t>( Cifras en miles de pesos )</t>
  </si>
  <si>
    <t>AGENCIA NACIONAL DE INFRAESTRUCTURA</t>
  </si>
  <si>
    <t>Inversiones e instrumentos derivados</t>
  </si>
  <si>
    <t>Propiedades, planta y equipo</t>
  </si>
  <si>
    <t>Bienes de beneificio y uso público e históricos y culturales</t>
  </si>
  <si>
    <t>Otros activos</t>
  </si>
  <si>
    <t>Operaciones de financiamiento e instrumentos derivados</t>
  </si>
  <si>
    <t>Cuentas por pagar</t>
  </si>
  <si>
    <t>Obligaciones laborales y de seguridad social integral</t>
  </si>
  <si>
    <t>Pasivos estimados</t>
  </si>
  <si>
    <t>Otros pasivos</t>
  </si>
  <si>
    <t>Patrimonio institucional</t>
  </si>
  <si>
    <t>Derechos contingentes</t>
  </si>
  <si>
    <t>Deudoras de control</t>
  </si>
  <si>
    <t>Deudoras por contra ( Cr )</t>
  </si>
  <si>
    <t>Responsabilidades contingentes</t>
  </si>
  <si>
    <t>Acreedoras de control</t>
  </si>
  <si>
    <t>Acreedoras por contra (Db)</t>
  </si>
  <si>
    <t>LUIS FERNANDO ANDRADE MORENO</t>
  </si>
  <si>
    <t>Representante Legal</t>
  </si>
  <si>
    <t>MIREYI VARGAS OLIVEROS</t>
  </si>
  <si>
    <t>Experto G3 Grado 06</t>
  </si>
  <si>
    <t>T.P. No. 73619-T</t>
  </si>
  <si>
    <t>PASIVO</t>
  </si>
  <si>
    <t>NO CORRIENTE ( 5 )</t>
  </si>
  <si>
    <t>TOTAL  PASIVO  ( 6 )</t>
  </si>
  <si>
    <t>ANEXO No. 3</t>
  </si>
  <si>
    <t xml:space="preserve">ESTADO DE ACTIVIDAD FINANCIERA, ECONOMICA Y SOCIAL </t>
  </si>
  <si>
    <t>(Cifras en miles de pesos )</t>
  </si>
  <si>
    <t>CUENTAS</t>
  </si>
  <si>
    <t>INGRESOS OPERACIONALES</t>
  </si>
  <si>
    <t>Ingresos fiscales</t>
  </si>
  <si>
    <t>Operaciones interinstitucionales</t>
  </si>
  <si>
    <t>GASTOS OPERACIONALES</t>
  </si>
  <si>
    <t>De administración</t>
  </si>
  <si>
    <t>De operación</t>
  </si>
  <si>
    <t>EXCEDENTES (DEFICIT) OPERACIONAL</t>
  </si>
  <si>
    <t>OTROS INGRESOS</t>
  </si>
  <si>
    <t>Otros ingresos</t>
  </si>
  <si>
    <t>OTROS GASTOS</t>
  </si>
  <si>
    <t>Otros gastos</t>
  </si>
  <si>
    <t xml:space="preserve">EXCEDENTE (DEFICIT) ANTES DE AJUSTES </t>
  </si>
  <si>
    <t>EXCEDENTE (DEFICIT ) DEL EJERCICIO</t>
  </si>
  <si>
    <t>ANEXO No. 4</t>
  </si>
  <si>
    <t>INGRESOS OPERACIONALES (1)</t>
  </si>
  <si>
    <t>Ingresos Fiscales</t>
  </si>
  <si>
    <t>No tributarios</t>
  </si>
  <si>
    <t>Operaciones Interinstitucionales</t>
  </si>
  <si>
    <t>GASTOS OPERACIONALES (3)</t>
  </si>
  <si>
    <t>De Administración</t>
  </si>
  <si>
    <t>Sueldos Y Salarios</t>
  </si>
  <si>
    <t>Contribuciones Imputadas</t>
  </si>
  <si>
    <t>Generales</t>
  </si>
  <si>
    <t>De Operación</t>
  </si>
  <si>
    <t>Provisiones, Depreciaciones Y Amortizaciones</t>
  </si>
  <si>
    <t>Depreciaciòn De Propiedades Planta Y Equipo</t>
  </si>
  <si>
    <t>Amortización De Bienes Entregados A Terceros</t>
  </si>
  <si>
    <t>Amortización De Intangibles</t>
  </si>
  <si>
    <t>EXCEDENTE (DEFICIT) OPERACIONAL (4)</t>
  </si>
  <si>
    <t>Otros Ingresos</t>
  </si>
  <si>
    <t>Financieros</t>
  </si>
  <si>
    <t>Extraordinarios</t>
  </si>
  <si>
    <t>Otros Gastos</t>
  </si>
  <si>
    <t>Comisiones</t>
  </si>
  <si>
    <t>Otros Gastos Ordinarios</t>
  </si>
  <si>
    <t>EXCEDENTE (DEFICIT ) ANTES DE AJUSTES</t>
  </si>
  <si>
    <t>T.P. No.  73619-T</t>
  </si>
  <si>
    <t>ANEXO No. 2</t>
  </si>
  <si>
    <t xml:space="preserve">BALANCE GENERAL </t>
  </si>
  <si>
    <t xml:space="preserve">                                                  </t>
  </si>
  <si>
    <t>CORRIENTE (1)</t>
  </si>
  <si>
    <t>Depósitos en instituciones financieras</t>
  </si>
  <si>
    <t>Inversiones con fines de política en títulos de deuda</t>
  </si>
  <si>
    <t>Ingresos no tributarios</t>
  </si>
  <si>
    <t>Avances y anticipos entregados</t>
  </si>
  <si>
    <t>Recursos entregados en administración</t>
  </si>
  <si>
    <t>Depósitos entregados en garantía</t>
  </si>
  <si>
    <t>Otros deudores</t>
  </si>
  <si>
    <t>NO CORRIENTE (2)</t>
  </si>
  <si>
    <t>Propiedad planta y equipo</t>
  </si>
  <si>
    <t>Bienes muebles en bodega</t>
  </si>
  <si>
    <t>Propiedad planta y equipo no explotados</t>
  </si>
  <si>
    <t>Maquinaria y equipo</t>
  </si>
  <si>
    <t>Equipo médico cientifico</t>
  </si>
  <si>
    <t>Muebles , enseres y equipo de oficina</t>
  </si>
  <si>
    <t>Equipos de comunicación y computación</t>
  </si>
  <si>
    <t>Equipos de transporte,tracción y elevacion.</t>
  </si>
  <si>
    <t>Equipo de comedor, cocina, despensa y hoteleria</t>
  </si>
  <si>
    <t>Depreciación acumulada (Cr)</t>
  </si>
  <si>
    <t>Provision para protección de propiedades, planta y equipo (Cr)</t>
  </si>
  <si>
    <t>Bienes de beneficio y uso público e históricos y culturales</t>
  </si>
  <si>
    <t>Bienes de beneficio y uso público en construccion - Concesiones</t>
  </si>
  <si>
    <t>Bienes de beneficio y uso público en servicio- Concesiones</t>
  </si>
  <si>
    <t>Cargos diferidos</t>
  </si>
  <si>
    <t>Obras y mejoras en propiedad ajena</t>
  </si>
  <si>
    <t>Bienes entregados a terceros</t>
  </si>
  <si>
    <t>Amortizacion acumulada de bienes entregados a terceros (Cr).</t>
  </si>
  <si>
    <t>Intangibles</t>
  </si>
  <si>
    <t>Amortización acumulada de intangibles (Cr)</t>
  </si>
  <si>
    <t>Valorizaciones</t>
  </si>
  <si>
    <t>TOTAL  ACTIVO</t>
  </si>
  <si>
    <t>CORRIENTE (4)</t>
  </si>
  <si>
    <t>Operaciones  de financiamiento e instrumentos derivados</t>
  </si>
  <si>
    <t>Operaciones de financiamiento internas de largo plazo</t>
  </si>
  <si>
    <t>Adquisiciones de bienes y servicios nacionales</t>
  </si>
  <si>
    <t>Acreedores</t>
  </si>
  <si>
    <t xml:space="preserve">Retencion en la fuente e impuesto de timbre </t>
  </si>
  <si>
    <t>Impuestos contribuciones y tasas</t>
  </si>
  <si>
    <t>Recursos recibidos en administración</t>
  </si>
  <si>
    <t>Creditos judiciales</t>
  </si>
  <si>
    <t>Otras cuentas por pagar</t>
  </si>
  <si>
    <t>Salarios y prestaciones sociales</t>
  </si>
  <si>
    <t>Provisión para contingencias</t>
  </si>
  <si>
    <t>Provisión para prestaciones sociales</t>
  </si>
  <si>
    <t>TOTAL PASIVO</t>
  </si>
  <si>
    <t>Capital fiscal</t>
  </si>
  <si>
    <t>Resultado de ejercicios anteriores</t>
  </si>
  <si>
    <t>Resultados del ejercicio</t>
  </si>
  <si>
    <t>Superavit por donación</t>
  </si>
  <si>
    <t>Superavit por valorización</t>
  </si>
  <si>
    <t xml:space="preserve">Provisiones, depreciaciaciones y amortizaciones (Db) </t>
  </si>
  <si>
    <t>TOTAL PATRIMONIO</t>
  </si>
  <si>
    <t>TOTAL PASIVO Y PATRIMONIO</t>
  </si>
  <si>
    <t>CUENTAS DE ORDEN ACREEDORAS</t>
  </si>
  <si>
    <t>Acreedoras por contra (Dd )</t>
  </si>
  <si>
    <t>Experto G3 grado 06</t>
  </si>
  <si>
    <t>Otros Activos</t>
  </si>
  <si>
    <t xml:space="preserve">Bienes y servicios pagados por anticipado </t>
  </si>
  <si>
    <t>Recaudos a favor de terceros</t>
  </si>
  <si>
    <t>NO CORRIENTE (5)</t>
  </si>
  <si>
    <t>Sueldos y salarios</t>
  </si>
  <si>
    <t>Transferencias</t>
  </si>
  <si>
    <t>Otras transferencias</t>
  </si>
  <si>
    <t>Intereses</t>
  </si>
  <si>
    <t>Créditos diferidos</t>
  </si>
  <si>
    <t>Fondos recibidos</t>
  </si>
  <si>
    <t>Operaciones sin flujo de efectivo</t>
  </si>
  <si>
    <t>Contribuciones efectivas</t>
  </si>
  <si>
    <t>Aportes sobre la nómina</t>
  </si>
  <si>
    <t>Operaciones de enlace</t>
  </si>
  <si>
    <t>Ajuste por diferencia en cambio</t>
  </si>
  <si>
    <t>Otros ingresos ordinarios</t>
  </si>
  <si>
    <t>Ajuste de ejercicios anteriores</t>
  </si>
  <si>
    <t>Fondos entregados</t>
  </si>
  <si>
    <t>ENERO 2014</t>
  </si>
  <si>
    <t>ENERO 2015</t>
  </si>
  <si>
    <t>A 31 DE ENERO DE 2015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</si>
</sst>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%"/>
    <numFmt numFmtId="189" formatCode="_-* #,##0.000\ _€_-;\-* #,##0.000\ _€_-;_-* &quot;-&quot;??\ _€_-;_-@_-"/>
    <numFmt numFmtId="190" formatCode="_-* #,##0.0000\ _€_-;\-* #,##0.0000\ _€_-;_-* &quot;-&quot;??\ _€_-;_-@_-"/>
    <numFmt numFmtId="191" formatCode="_-* #,##0.0\ _€_-;\-* #,##0.0\ _€_-;_-* &quot;-&quot;??\ _€_-;_-@_-"/>
    <numFmt numFmtId="192" formatCode="_-* #,##0\ _€_-;\-* #,##0\ _€_-;_-* &quot;-&quot;??\ _€_-;_-@_-"/>
    <numFmt numFmtId="193" formatCode="_(* #,##0_);_(* \(#,##0\);_(* &quot;-&quot;??_);_(@_)"/>
    <numFmt numFmtId="194" formatCode="_-* #,##0.00000\ _€_-;\-* #,##0.00000\ _€_-;_-* &quot;-&quot;??\ _€_-;_-@_-"/>
    <numFmt numFmtId="195" formatCode="_-* #,##0.0_-;\-* #,##0.0_-;_-* &quot;-&quot;??_-;_-@_-"/>
    <numFmt numFmtId="196" formatCode="_-* #,##0_-;\-* #,##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4" borderId="0" xfId="0" applyFont="1" applyFill="1" applyBorder="1" applyAlignment="1">
      <alignment/>
    </xf>
    <xf numFmtId="1" fontId="0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3" fontId="1" fillId="35" borderId="0" xfId="49" applyNumberFormat="1" applyFont="1" applyFill="1" applyBorder="1" applyAlignment="1">
      <alignment/>
    </xf>
    <xf numFmtId="3" fontId="0" fillId="0" borderId="0" xfId="49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3" fontId="1" fillId="35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justify" wrapText="1"/>
    </xf>
    <xf numFmtId="1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3" fontId="1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34" borderId="0" xfId="55" applyFont="1" applyFill="1" applyBorder="1" applyAlignment="1">
      <alignment horizontal="center" vertical="center" wrapText="1"/>
      <protection/>
    </xf>
    <xf numFmtId="0" fontId="0" fillId="34" borderId="0" xfId="55" applyFont="1" applyFill="1" applyBorder="1" applyAlignment="1">
      <alignment horizontal="center" vertical="center" wrapText="1"/>
      <protection/>
    </xf>
    <xf numFmtId="0" fontId="0" fillId="0" borderId="0" xfId="55" applyFont="1">
      <alignment/>
      <protection/>
    </xf>
    <xf numFmtId="0" fontId="1" fillId="34" borderId="0" xfId="55" applyFont="1" applyFill="1" applyBorder="1" applyAlignment="1">
      <alignment horizontal="centerContinuous"/>
      <protection/>
    </xf>
    <xf numFmtId="0" fontId="1" fillId="33" borderId="0" xfId="55" applyFont="1" applyFill="1" applyBorder="1" applyAlignment="1">
      <alignment horizontal="center" vertical="center" wrapText="1"/>
      <protection/>
    </xf>
    <xf numFmtId="49" fontId="1" fillId="33" borderId="0" xfId="55" applyNumberFormat="1" applyFont="1" applyFill="1" applyBorder="1" applyAlignment="1">
      <alignment horizontal="center"/>
      <protection/>
    </xf>
    <xf numFmtId="0" fontId="0" fillId="0" borderId="0" xfId="55" applyFont="1" applyBorder="1">
      <alignment/>
      <protection/>
    </xf>
    <xf numFmtId="0" fontId="1" fillId="0" borderId="0" xfId="55" applyFont="1" applyBorder="1" applyAlignment="1">
      <alignment horizontal="center"/>
      <protection/>
    </xf>
    <xf numFmtId="0" fontId="1" fillId="0" borderId="0" xfId="55" applyFont="1" applyBorder="1">
      <alignment/>
      <protection/>
    </xf>
    <xf numFmtId="3" fontId="1" fillId="35" borderId="0" xfId="55" applyNumberFormat="1" applyFont="1" applyFill="1" applyBorder="1">
      <alignment/>
      <protection/>
    </xf>
    <xf numFmtId="3" fontId="0" fillId="0" borderId="0" xfId="55" applyNumberFormat="1" applyFont="1">
      <alignment/>
      <protection/>
    </xf>
    <xf numFmtId="0" fontId="0" fillId="0" borderId="0" xfId="55" applyFont="1" applyBorder="1" applyAlignment="1">
      <alignment horizontal="center"/>
      <protection/>
    </xf>
    <xf numFmtId="3" fontId="0" fillId="0" borderId="0" xfId="55" applyNumberFormat="1" applyFont="1" applyBorder="1">
      <alignment/>
      <protection/>
    </xf>
    <xf numFmtId="1" fontId="0" fillId="0" borderId="0" xfId="55" applyNumberFormat="1" applyFont="1">
      <alignment/>
      <protection/>
    </xf>
    <xf numFmtId="0" fontId="0" fillId="0" borderId="0" xfId="55" applyFont="1" applyFill="1" applyBorder="1">
      <alignment/>
      <protection/>
    </xf>
    <xf numFmtId="1" fontId="0" fillId="0" borderId="0" xfId="55" applyNumberFormat="1" applyFont="1" applyFill="1" applyBorder="1">
      <alignment/>
      <protection/>
    </xf>
    <xf numFmtId="0" fontId="1" fillId="0" borderId="0" xfId="55" applyFont="1" applyBorder="1" applyAlignment="1">
      <alignment wrapText="1"/>
      <protection/>
    </xf>
    <xf numFmtId="1" fontId="0" fillId="0" borderId="0" xfId="55" applyNumberFormat="1" applyFont="1" applyBorder="1">
      <alignment/>
      <protection/>
    </xf>
    <xf numFmtId="1" fontId="0" fillId="36" borderId="0" xfId="55" applyNumberFormat="1" applyFont="1" applyFill="1" applyBorder="1">
      <alignment/>
      <protection/>
    </xf>
    <xf numFmtId="0" fontId="0" fillId="36" borderId="0" xfId="55" applyFont="1" applyFill="1" applyBorder="1">
      <alignment/>
      <protection/>
    </xf>
    <xf numFmtId="0" fontId="1" fillId="0" borderId="0" xfId="55" applyFont="1" applyBorder="1" applyAlignment="1">
      <alignment horizontal="left"/>
      <protection/>
    </xf>
    <xf numFmtId="1" fontId="1" fillId="0" borderId="0" xfId="55" applyNumberFormat="1" applyFont="1" applyBorder="1">
      <alignment/>
      <protection/>
    </xf>
    <xf numFmtId="0" fontId="0" fillId="0" borderId="0" xfId="55">
      <alignment/>
      <protection/>
    </xf>
    <xf numFmtId="1" fontId="4" fillId="0" borderId="0" xfId="55" applyNumberFormat="1" applyFont="1" applyBorder="1">
      <alignment/>
      <protection/>
    </xf>
    <xf numFmtId="0" fontId="5" fillId="0" borderId="0" xfId="55" applyFont="1" applyBorder="1">
      <alignment/>
      <protection/>
    </xf>
    <xf numFmtId="0" fontId="0" fillId="0" borderId="0" xfId="55" applyBorder="1">
      <alignment/>
      <protection/>
    </xf>
    <xf numFmtId="1" fontId="5" fillId="0" borderId="0" xfId="55" applyNumberFormat="1" applyFont="1" applyBorder="1">
      <alignment/>
      <protection/>
    </xf>
    <xf numFmtId="0" fontId="1" fillId="0" borderId="0" xfId="55" applyFont="1" applyFill="1" applyBorder="1" applyAlignment="1">
      <alignment horizontal="centerContinuous"/>
      <protection/>
    </xf>
    <xf numFmtId="49" fontId="1" fillId="0" borderId="0" xfId="55" applyNumberFormat="1" applyFont="1" applyFill="1" applyBorder="1" applyAlignment="1">
      <alignment horizontal="center"/>
      <protection/>
    </xf>
    <xf numFmtId="3" fontId="1" fillId="0" borderId="0" xfId="55" applyNumberFormat="1" applyFont="1" applyFill="1" applyBorder="1">
      <alignment/>
      <protection/>
    </xf>
    <xf numFmtId="3" fontId="0" fillId="0" borderId="0" xfId="55" applyNumberFormat="1" applyFont="1" applyFill="1" applyBorder="1">
      <alignment/>
      <protection/>
    </xf>
    <xf numFmtId="0" fontId="1" fillId="0" borderId="0" xfId="55" applyFont="1" applyFill="1" applyBorder="1">
      <alignment/>
      <protection/>
    </xf>
    <xf numFmtId="0" fontId="1" fillId="0" borderId="0" xfId="55" applyFont="1" applyFill="1" applyBorder="1" applyAlignment="1">
      <alignment horizontal="left"/>
      <protection/>
    </xf>
    <xf numFmtId="0" fontId="5" fillId="0" borderId="0" xfId="55" applyFont="1" applyFill="1" applyBorder="1">
      <alignment/>
      <protection/>
    </xf>
    <xf numFmtId="0" fontId="0" fillId="0" borderId="0" xfId="55" applyFont="1" applyFill="1">
      <alignment/>
      <protection/>
    </xf>
    <xf numFmtId="3" fontId="1" fillId="0" borderId="0" xfId="55" applyNumberFormat="1" applyFont="1" applyBorder="1">
      <alignment/>
      <protection/>
    </xf>
    <xf numFmtId="3" fontId="0" fillId="0" borderId="0" xfId="55" applyNumberFormat="1" applyFont="1" applyFill="1" applyBorder="1" applyAlignment="1">
      <alignment horizontal="right"/>
      <protection/>
    </xf>
    <xf numFmtId="193" fontId="0" fillId="0" borderId="0" xfId="51" applyNumberFormat="1" applyFont="1" applyBorder="1" applyAlignment="1">
      <alignment/>
    </xf>
    <xf numFmtId="0" fontId="1" fillId="33" borderId="0" xfId="55" applyFont="1" applyFill="1" applyBorder="1" applyAlignment="1">
      <alignment horizontal="center"/>
      <protection/>
    </xf>
    <xf numFmtId="1" fontId="1" fillId="0" borderId="0" xfId="55" applyNumberFormat="1" applyFont="1" applyBorder="1" applyAlignment="1">
      <alignment horizontal="center"/>
      <protection/>
    </xf>
    <xf numFmtId="0" fontId="0" fillId="0" borderId="0" xfId="55" applyFont="1" applyBorder="1" applyAlignment="1">
      <alignment horizontal="justify" vertical="center" wrapText="1"/>
      <protection/>
    </xf>
    <xf numFmtId="0" fontId="0" fillId="0" borderId="0" xfId="55" applyFont="1" applyBorder="1" applyAlignment="1">
      <alignment horizontal="center" vertical="center"/>
      <protection/>
    </xf>
    <xf numFmtId="0" fontId="0" fillId="0" borderId="0" xfId="55" applyFont="1" applyFill="1" applyBorder="1" applyAlignment="1">
      <alignment horizontal="center"/>
      <protection/>
    </xf>
    <xf numFmtId="0" fontId="0" fillId="0" borderId="0" xfId="55" applyFont="1" applyBorder="1" applyAlignment="1">
      <alignment wrapText="1"/>
      <protection/>
    </xf>
    <xf numFmtId="0" fontId="1" fillId="0" borderId="0" xfId="55" applyFont="1" applyFill="1" applyBorder="1" applyAlignment="1">
      <alignment horizontal="center"/>
      <protection/>
    </xf>
    <xf numFmtId="0" fontId="0" fillId="0" borderId="0" xfId="55" applyFont="1" applyBorder="1" applyAlignment="1">
      <alignment horizontal="left"/>
      <protection/>
    </xf>
    <xf numFmtId="1" fontId="1" fillId="0" borderId="0" xfId="55" applyNumberFormat="1" applyFont="1" applyFill="1" applyBorder="1" applyAlignment="1">
      <alignment horizontal="center"/>
      <protection/>
    </xf>
    <xf numFmtId="1" fontId="1" fillId="0" borderId="0" xfId="55" applyNumberFormat="1" applyFont="1" applyFill="1" applyBorder="1">
      <alignment/>
      <protection/>
    </xf>
    <xf numFmtId="1" fontId="0" fillId="0" borderId="0" xfId="55" applyNumberFormat="1" applyFont="1" applyFill="1">
      <alignment/>
      <protection/>
    </xf>
    <xf numFmtId="49" fontId="1" fillId="33" borderId="0" xfId="55" applyNumberFormat="1" applyFont="1" applyFill="1" applyBorder="1" applyAlignment="1">
      <alignment horizontal="center" vertical="center"/>
      <protection/>
    </xf>
    <xf numFmtId="49" fontId="1" fillId="0" borderId="0" xfId="55" applyNumberFormat="1" applyFont="1" applyFill="1" applyBorder="1" applyAlignment="1">
      <alignment horizontal="center" vertical="center"/>
      <protection/>
    </xf>
    <xf numFmtId="0" fontId="1" fillId="0" borderId="0" xfId="55" applyFont="1">
      <alignment/>
      <protection/>
    </xf>
    <xf numFmtId="3" fontId="0" fillId="0" borderId="0" xfId="49" applyNumberFormat="1" applyFont="1" applyFill="1" applyBorder="1" applyAlignment="1">
      <alignment vertical="center"/>
    </xf>
    <xf numFmtId="3" fontId="1" fillId="0" borderId="0" xfId="55" applyNumberFormat="1" applyFont="1" applyFill="1" applyBorder="1" applyAlignment="1">
      <alignment horizontal="center" vertical="center"/>
      <protection/>
    </xf>
    <xf numFmtId="3" fontId="1" fillId="37" borderId="0" xfId="55" applyNumberFormat="1" applyFont="1" applyFill="1" applyBorder="1" applyAlignment="1">
      <alignment horizontal="center" vertical="center"/>
      <protection/>
    </xf>
    <xf numFmtId="187" fontId="0" fillId="0" borderId="0" xfId="49" applyFont="1" applyBorder="1" applyAlignment="1">
      <alignment/>
    </xf>
    <xf numFmtId="187" fontId="0" fillId="0" borderId="0" xfId="49" applyFont="1" applyFill="1" applyBorder="1" applyAlignment="1">
      <alignment/>
    </xf>
    <xf numFmtId="3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192" fontId="0" fillId="0" borderId="0" xfId="49" applyNumberFormat="1" applyFont="1" applyAlignment="1">
      <alignment/>
    </xf>
    <xf numFmtId="196" fontId="0" fillId="0" borderId="0" xfId="55" applyNumberFormat="1" applyFont="1">
      <alignment/>
      <protection/>
    </xf>
    <xf numFmtId="192" fontId="0" fillId="0" borderId="0" xfId="49" applyNumberFormat="1" applyFont="1" applyFill="1" applyAlignment="1">
      <alignment/>
    </xf>
    <xf numFmtId="192" fontId="0" fillId="0" borderId="0" xfId="49" applyNumberFormat="1" applyFont="1" applyBorder="1" applyAlignment="1">
      <alignment/>
    </xf>
    <xf numFmtId="192" fontId="0" fillId="0" borderId="0" xfId="55" applyNumberFormat="1" applyFont="1" applyBorder="1">
      <alignment/>
      <protection/>
    </xf>
    <xf numFmtId="192" fontId="0" fillId="0" borderId="0" xfId="55" applyNumberFormat="1" applyFont="1" applyFill="1" applyBorder="1">
      <alignment/>
      <protection/>
    </xf>
    <xf numFmtId="192" fontId="1" fillId="0" borderId="0" xfId="55" applyNumberFormat="1" applyFont="1">
      <alignment/>
      <protection/>
    </xf>
    <xf numFmtId="192" fontId="0" fillId="0" borderId="0" xfId="55" applyNumberFormat="1">
      <alignment/>
      <protection/>
    </xf>
    <xf numFmtId="0" fontId="1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1" fillId="34" borderId="0" xfId="55" applyFont="1" applyFill="1" applyBorder="1" applyAlignment="1">
      <alignment horizontal="center" vertical="center" wrapText="1"/>
      <protection/>
    </xf>
    <xf numFmtId="0" fontId="0" fillId="34" borderId="0" xfId="55" applyFont="1" applyFill="1" applyBorder="1" applyAlignment="1">
      <alignment horizontal="center" vertical="center" wrapText="1"/>
      <protection/>
    </xf>
    <xf numFmtId="0" fontId="1" fillId="0" borderId="0" xfId="55" applyFont="1" applyFill="1" applyBorder="1" applyAlignment="1">
      <alignment horizontal="center" vertical="center" wrapText="1"/>
      <protection/>
    </xf>
    <xf numFmtId="49" fontId="1" fillId="33" borderId="0" xfId="55" applyNumberFormat="1" applyFont="1" applyFill="1" applyBorder="1" applyAlignment="1">
      <alignment horizontal="center" vertical="center"/>
      <protection/>
    </xf>
    <xf numFmtId="0" fontId="1" fillId="33" borderId="0" xfId="55" applyFont="1" applyFill="1" applyBorder="1" applyAlignment="1">
      <alignment horizontal="center" vertical="center" wrapText="1"/>
      <protection/>
    </xf>
    <xf numFmtId="0" fontId="0" fillId="0" borderId="0" xfId="55" applyFont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7"/>
  <sheetViews>
    <sheetView tabSelected="1" workbookViewId="0" topLeftCell="A1">
      <selection activeCell="C24" sqref="C24"/>
    </sheetView>
  </sheetViews>
  <sheetFormatPr defaultColWidth="11.421875" defaultRowHeight="12.75"/>
  <cols>
    <col min="1" max="1" width="11.421875" style="8" customWidth="1"/>
    <col min="2" max="2" width="11.28125" style="8" customWidth="1"/>
    <col min="3" max="3" width="51.140625" style="8" customWidth="1"/>
    <col min="4" max="4" width="19.00390625" style="8" customWidth="1"/>
    <col min="5" max="5" width="0.9921875" style="36" customWidth="1"/>
    <col min="6" max="6" width="19.140625" style="17" bestFit="1" customWidth="1"/>
    <col min="7" max="7" width="11.421875" style="8" customWidth="1"/>
    <col min="8" max="8" width="14.8515625" style="8" bestFit="1" customWidth="1"/>
    <col min="9" max="9" width="15.8515625" style="8" bestFit="1" customWidth="1"/>
    <col min="10" max="16384" width="11.421875" style="8" customWidth="1"/>
  </cols>
  <sheetData>
    <row r="1" spans="2:6" ht="12.75" customHeight="1">
      <c r="B1" s="106" t="s">
        <v>0</v>
      </c>
      <c r="C1" s="107"/>
      <c r="D1" s="107"/>
      <c r="E1" s="107"/>
      <c r="F1" s="107"/>
    </row>
    <row r="2" spans="2:6" ht="16.5" customHeight="1">
      <c r="B2" s="106" t="s">
        <v>17</v>
      </c>
      <c r="C2" s="107"/>
      <c r="D2" s="107"/>
      <c r="E2" s="107"/>
      <c r="F2" s="107"/>
    </row>
    <row r="3" spans="2:6" ht="15.75" customHeight="1">
      <c r="B3" s="106" t="s">
        <v>1</v>
      </c>
      <c r="C3" s="107"/>
      <c r="D3" s="107"/>
      <c r="E3" s="107"/>
      <c r="F3" s="107"/>
    </row>
    <row r="4" spans="2:7" ht="15.75" customHeight="1">
      <c r="B4" s="106" t="str">
        <f>+'Anexo (2) D'!B4:F4</f>
        <v>A 31 DE ENERO DE 2015</v>
      </c>
      <c r="C4" s="107"/>
      <c r="D4" s="107"/>
      <c r="E4" s="107"/>
      <c r="F4" s="107"/>
      <c r="G4" s="96"/>
    </row>
    <row r="5" spans="2:7" ht="12.75">
      <c r="B5" s="106" t="s">
        <v>16</v>
      </c>
      <c r="C5" s="107"/>
      <c r="D5" s="107"/>
      <c r="E5" s="107"/>
      <c r="F5" s="107"/>
      <c r="G5" s="96"/>
    </row>
    <row r="6" spans="2:6" ht="12.75">
      <c r="B6" s="6"/>
      <c r="C6" s="7"/>
      <c r="D6" s="7"/>
      <c r="E6" s="30"/>
      <c r="F6" s="7"/>
    </row>
    <row r="7" spans="2:6" ht="12.75">
      <c r="B7" s="6"/>
      <c r="C7" s="7"/>
      <c r="D7" s="7"/>
      <c r="E7" s="30"/>
      <c r="F7" s="7"/>
    </row>
    <row r="8" spans="2:6" ht="12.75">
      <c r="B8" s="6"/>
      <c r="C8" s="7"/>
      <c r="D8" s="7"/>
      <c r="E8" s="30"/>
      <c r="F8" s="7"/>
    </row>
    <row r="9" spans="2:6" ht="12.75">
      <c r="B9" s="9"/>
      <c r="C9" s="9"/>
      <c r="D9" s="9"/>
      <c r="E9" s="31"/>
      <c r="F9" s="10"/>
    </row>
    <row r="10" spans="2:6" ht="12.75" customHeight="1">
      <c r="B10" s="4" t="s">
        <v>2</v>
      </c>
      <c r="C10" s="4" t="s">
        <v>3</v>
      </c>
      <c r="D10" s="88" t="str">
        <f>+'Anexo (2) D'!D7</f>
        <v>ENERO 2015</v>
      </c>
      <c r="E10" s="91"/>
      <c r="F10" s="88" t="str">
        <f>+'Anexo (2) D'!F7</f>
        <v>ENERO 2014</v>
      </c>
    </row>
    <row r="11" spans="2:6" ht="12.75">
      <c r="B11" s="11"/>
      <c r="C11" s="11"/>
      <c r="D11" s="12"/>
      <c r="E11" s="32"/>
      <c r="F11" s="12"/>
    </row>
    <row r="12" spans="2:6" ht="12.75">
      <c r="B12" s="5" t="s">
        <v>4</v>
      </c>
      <c r="C12" s="5" t="s">
        <v>5</v>
      </c>
      <c r="D12" s="13">
        <f>+D14+D15+D16+D17</f>
        <v>1223382963.8068202</v>
      </c>
      <c r="E12" s="33"/>
      <c r="F12" s="13">
        <f>+F14+F15+F16+F17</f>
        <v>815875163</v>
      </c>
    </row>
    <row r="13" spans="2:6" ht="12.75">
      <c r="B13" s="11"/>
      <c r="C13" s="11"/>
      <c r="D13" s="14"/>
      <c r="E13" s="34"/>
      <c r="F13" s="14"/>
    </row>
    <row r="14" spans="2:6" ht="12.75">
      <c r="B14" s="15">
        <v>11</v>
      </c>
      <c r="C14" s="11" t="s">
        <v>7</v>
      </c>
      <c r="D14" s="14">
        <f>+'Anexo (2) D'!D11</f>
        <v>548864.8358</v>
      </c>
      <c r="E14" s="34"/>
      <c r="F14" s="14">
        <f>+'Anexo (2) D'!F11</f>
        <v>3952137</v>
      </c>
    </row>
    <row r="15" spans="2:6" ht="12.75">
      <c r="B15" s="15">
        <v>12</v>
      </c>
      <c r="C15" s="11" t="s">
        <v>18</v>
      </c>
      <c r="D15" s="14">
        <f>+'Anexo (2) D'!D14</f>
        <v>0</v>
      </c>
      <c r="E15" s="34"/>
      <c r="F15" s="14">
        <f>+'Anexo (2) D'!F14</f>
        <v>26583703</v>
      </c>
    </row>
    <row r="16" spans="2:6" ht="12.75">
      <c r="B16" s="15">
        <v>14</v>
      </c>
      <c r="C16" s="11" t="s">
        <v>8</v>
      </c>
      <c r="D16" s="14">
        <f>+'Anexo (2) D'!D17</f>
        <v>1222614497.9710202</v>
      </c>
      <c r="E16" s="34"/>
      <c r="F16" s="14">
        <f>+'Anexo (2) D'!F17</f>
        <v>784887573</v>
      </c>
    </row>
    <row r="17" spans="2:9" ht="12.75">
      <c r="B17" s="15">
        <v>19</v>
      </c>
      <c r="C17" s="11" t="s">
        <v>21</v>
      </c>
      <c r="D17" s="14">
        <f>+'Anexo (2) D'!D24</f>
        <v>219601</v>
      </c>
      <c r="E17" s="34"/>
      <c r="F17" s="14">
        <f>+'Anexo (2) D'!F24</f>
        <v>451750</v>
      </c>
      <c r="H17" s="14"/>
      <c r="I17" s="98"/>
    </row>
    <row r="18" spans="2:6" ht="12.75">
      <c r="B18" s="15"/>
      <c r="C18" s="11"/>
      <c r="D18" s="3"/>
      <c r="E18" s="2"/>
      <c r="F18" s="3"/>
    </row>
    <row r="19" spans="2:8" ht="12.75">
      <c r="B19" s="16"/>
      <c r="C19" s="5" t="s">
        <v>9</v>
      </c>
      <c r="D19" s="13">
        <f>+D21+D22+D23+D24</f>
        <v>34878988463.88451</v>
      </c>
      <c r="E19" s="33"/>
      <c r="F19" s="13">
        <f>+F21+F22+F23+F24</f>
        <v>28130080448</v>
      </c>
      <c r="H19" s="96">
        <f>+D19-'Anexo (2) D'!D28</f>
        <v>0</v>
      </c>
    </row>
    <row r="20" spans="2:6" ht="12.75">
      <c r="B20" s="16"/>
      <c r="C20" s="5"/>
      <c r="D20" s="33"/>
      <c r="E20" s="33"/>
      <c r="F20" s="33"/>
    </row>
    <row r="21" spans="2:6" ht="12.75">
      <c r="B21" s="15">
        <v>12</v>
      </c>
      <c r="C21" s="11" t="s">
        <v>18</v>
      </c>
      <c r="D21" s="14">
        <f>+'Anexo (2) D'!D30</f>
        <v>0</v>
      </c>
      <c r="E21" s="34"/>
      <c r="F21" s="14">
        <f>+'Anexo (2) D'!F31</f>
        <v>154656322</v>
      </c>
    </row>
    <row r="22" spans="2:6" ht="12.75">
      <c r="B22" s="15">
        <v>16</v>
      </c>
      <c r="C22" s="11" t="s">
        <v>19</v>
      </c>
      <c r="D22" s="14">
        <f>+'Anexo (2) D'!D33</f>
        <v>7370426.069830002</v>
      </c>
      <c r="E22" s="34"/>
      <c r="F22" s="14">
        <f>+'Anexo (2) D'!F33</f>
        <v>7400983</v>
      </c>
    </row>
    <row r="23" spans="2:6" ht="12.75">
      <c r="B23" s="18">
        <v>17</v>
      </c>
      <c r="C23" s="19" t="s">
        <v>20</v>
      </c>
      <c r="D23" s="14">
        <f>+'Anexo (2) D'!D45</f>
        <v>33907778350.1243</v>
      </c>
      <c r="E23" s="34"/>
      <c r="F23" s="14">
        <f>+'Anexo (2) D'!F45</f>
        <v>27114352147</v>
      </c>
    </row>
    <row r="24" spans="2:9" ht="12.75">
      <c r="B24" s="15">
        <v>19</v>
      </c>
      <c r="C24" s="11" t="s">
        <v>21</v>
      </c>
      <c r="D24" s="14">
        <f>+'Anexo (2) D'!D49</f>
        <v>963839687.69038</v>
      </c>
      <c r="E24" s="34"/>
      <c r="F24" s="14">
        <f>+'Anexo (2) D'!F49</f>
        <v>853670996</v>
      </c>
      <c r="H24" s="96"/>
      <c r="I24" s="97"/>
    </row>
    <row r="25" spans="2:6" ht="12.75">
      <c r="B25" s="11"/>
      <c r="C25" s="11"/>
      <c r="D25" s="14"/>
      <c r="E25" s="34"/>
      <c r="F25" s="14"/>
    </row>
    <row r="26" spans="2:6" ht="12.75">
      <c r="B26" s="11"/>
      <c r="C26" s="11"/>
      <c r="D26" s="14"/>
      <c r="E26" s="34"/>
      <c r="F26" s="14"/>
    </row>
    <row r="27" spans="2:8" ht="12.75">
      <c r="B27" s="11"/>
      <c r="C27" s="16" t="s">
        <v>12</v>
      </c>
      <c r="D27" s="13">
        <f>+D19+D12</f>
        <v>36102371427.69133</v>
      </c>
      <c r="E27" s="33"/>
      <c r="F27" s="13">
        <f>+F19+F12</f>
        <v>28945955611</v>
      </c>
      <c r="H27" s="97"/>
    </row>
    <row r="28" spans="2:12" ht="12.75">
      <c r="B28" s="11"/>
      <c r="C28" s="16"/>
      <c r="D28" s="26"/>
      <c r="E28" s="35"/>
      <c r="F28" s="26"/>
      <c r="L28" s="14"/>
    </row>
    <row r="29" spans="2:6" ht="12.75">
      <c r="B29" s="28"/>
      <c r="C29" s="28" t="s">
        <v>39</v>
      </c>
      <c r="D29" s="29"/>
      <c r="E29" s="29"/>
      <c r="F29" s="29"/>
    </row>
    <row r="30" spans="2:6" ht="12.75">
      <c r="B30" s="28"/>
      <c r="C30" s="28"/>
      <c r="D30" s="29"/>
      <c r="E30" s="29"/>
      <c r="F30" s="29"/>
    </row>
    <row r="31" spans="2:6" ht="12.75">
      <c r="B31" s="15" t="s">
        <v>4</v>
      </c>
      <c r="C31" s="20" t="s">
        <v>6</v>
      </c>
      <c r="D31" s="21">
        <f>+D33+D34+D35+D36+D37</f>
        <v>12063712993.204712</v>
      </c>
      <c r="E31" s="35"/>
      <c r="F31" s="21">
        <f>+F33+F34+F35+F36+F37</f>
        <v>8972654343</v>
      </c>
    </row>
    <row r="32" spans="2:6" ht="12.75">
      <c r="B32" s="15"/>
      <c r="C32" s="11"/>
      <c r="D32" s="3"/>
      <c r="E32" s="2"/>
      <c r="F32" s="3"/>
    </row>
    <row r="33" spans="2:8" ht="12.75">
      <c r="B33" s="18">
        <v>23</v>
      </c>
      <c r="C33" s="22" t="s">
        <v>22</v>
      </c>
      <c r="D33" s="3">
        <f>+'Anexo (2) D'!D64</f>
        <v>52184673</v>
      </c>
      <c r="E33" s="2"/>
      <c r="F33" s="14">
        <f>+'Anexo (2) D'!F64</f>
        <v>48015736</v>
      </c>
      <c r="H33" s="96"/>
    </row>
    <row r="34" spans="2:6" ht="12.75">
      <c r="B34" s="18">
        <v>24</v>
      </c>
      <c r="C34" s="22" t="s">
        <v>23</v>
      </c>
      <c r="D34" s="3">
        <f>+'Anexo (2) D'!D67</f>
        <v>1570125416.46385</v>
      </c>
      <c r="E34" s="2"/>
      <c r="F34" s="3">
        <f>+'Anexo (2) D'!F67</f>
        <v>110297613</v>
      </c>
    </row>
    <row r="35" spans="2:6" ht="12.75">
      <c r="B35" s="18">
        <v>25</v>
      </c>
      <c r="C35" s="22" t="s">
        <v>24</v>
      </c>
      <c r="D35" s="3">
        <f>+'Anexo (2) D'!D75</f>
        <v>2529092.168</v>
      </c>
      <c r="E35" s="2"/>
      <c r="F35" s="3">
        <f>+'Anexo (2) D'!F75</f>
        <v>2244931</v>
      </c>
    </row>
    <row r="36" spans="2:6" ht="12.75">
      <c r="B36" s="18">
        <v>27</v>
      </c>
      <c r="C36" s="22" t="s">
        <v>25</v>
      </c>
      <c r="D36" s="3">
        <f>+'Anexo (2) D'!D78</f>
        <v>553123913.38822</v>
      </c>
      <c r="E36" s="2"/>
      <c r="F36" s="3">
        <f>+'Anexo (2) D'!F78</f>
        <v>660631841</v>
      </c>
    </row>
    <row r="37" spans="2:6" ht="12.75">
      <c r="B37" s="18">
        <v>29</v>
      </c>
      <c r="C37" s="23" t="s">
        <v>26</v>
      </c>
      <c r="D37" s="3">
        <f>+'Anexo (2) D'!D82</f>
        <v>9885749898.18464</v>
      </c>
      <c r="E37" s="2"/>
      <c r="F37" s="3">
        <f>+'Anexo (2) D'!F82</f>
        <v>8151464222</v>
      </c>
    </row>
    <row r="38" spans="2:6" ht="12.75">
      <c r="B38" s="18"/>
      <c r="C38" s="23"/>
      <c r="D38" s="3"/>
      <c r="E38" s="2"/>
      <c r="F38" s="3"/>
    </row>
    <row r="39" spans="2:6" ht="12.75">
      <c r="B39" s="18"/>
      <c r="C39" s="20" t="s">
        <v>40</v>
      </c>
      <c r="D39" s="21">
        <f>+D41</f>
        <v>314253388</v>
      </c>
      <c r="E39" s="35"/>
      <c r="F39" s="21">
        <f>+F41</f>
        <v>308072944</v>
      </c>
    </row>
    <row r="40" spans="2:6" ht="12.75">
      <c r="B40" s="18"/>
      <c r="C40" s="23"/>
      <c r="D40" s="3"/>
      <c r="E40" s="2"/>
      <c r="F40" s="3"/>
    </row>
    <row r="41" spans="2:6" ht="12.75">
      <c r="B41" s="18">
        <v>23</v>
      </c>
      <c r="C41" s="22" t="s">
        <v>22</v>
      </c>
      <c r="D41" s="3">
        <f>+'Anexo (2) D'!D88</f>
        <v>314253388</v>
      </c>
      <c r="E41" s="2"/>
      <c r="F41" s="14">
        <f>+'Anexo (2) D'!F88</f>
        <v>308072944</v>
      </c>
    </row>
    <row r="42" spans="2:6" ht="12.75">
      <c r="B42" s="18"/>
      <c r="C42" s="23"/>
      <c r="D42" s="3"/>
      <c r="E42" s="2"/>
      <c r="F42" s="3"/>
    </row>
    <row r="43" spans="2:6" ht="12.75">
      <c r="B43" s="18"/>
      <c r="C43" s="16" t="s">
        <v>41</v>
      </c>
      <c r="D43" s="13">
        <f>+D31+D39</f>
        <v>12377966381.204712</v>
      </c>
      <c r="E43" s="33"/>
      <c r="F43" s="13">
        <f>+F31+F39</f>
        <v>9280727287</v>
      </c>
    </row>
    <row r="44" spans="2:6" ht="12.75">
      <c r="B44" s="11"/>
      <c r="C44" s="11"/>
      <c r="D44" s="3"/>
      <c r="E44" s="2"/>
      <c r="F44" s="3"/>
    </row>
    <row r="45" spans="2:6" ht="12.75">
      <c r="B45" s="16">
        <v>3</v>
      </c>
      <c r="C45" s="20" t="s">
        <v>13</v>
      </c>
      <c r="D45" s="21">
        <f>+D46</f>
        <v>23724405046.362633</v>
      </c>
      <c r="E45" s="35"/>
      <c r="F45" s="21">
        <f>+F46</f>
        <v>19665228324</v>
      </c>
    </row>
    <row r="46" spans="2:6" ht="12.75">
      <c r="B46" s="18">
        <v>32</v>
      </c>
      <c r="C46" s="19" t="s">
        <v>27</v>
      </c>
      <c r="D46" s="3">
        <f>+'Anexo (2) D'!D93</f>
        <v>23724405046.362633</v>
      </c>
      <c r="E46" s="2"/>
      <c r="F46" s="14">
        <f>+'Anexo (2) D'!F93</f>
        <v>19665228324</v>
      </c>
    </row>
    <row r="47" spans="2:6" ht="12.75">
      <c r="B47" s="11"/>
      <c r="C47" s="11"/>
      <c r="D47" s="3"/>
      <c r="E47" s="2"/>
      <c r="F47" s="3"/>
    </row>
    <row r="48" spans="2:6" ht="12.75">
      <c r="B48" s="15"/>
      <c r="C48" s="1"/>
      <c r="D48" s="3"/>
      <c r="E48" s="2"/>
      <c r="F48" s="3"/>
    </row>
    <row r="49" spans="2:6" ht="12.75">
      <c r="B49" s="25"/>
      <c r="C49" s="11"/>
      <c r="D49" s="3"/>
      <c r="E49" s="2"/>
      <c r="F49" s="3"/>
    </row>
    <row r="50" spans="2:6" ht="12.75">
      <c r="B50" s="15"/>
      <c r="C50" s="16" t="s">
        <v>10</v>
      </c>
      <c r="D50" s="21">
        <f>+D43+D45</f>
        <v>36102371427.567345</v>
      </c>
      <c r="E50" s="35"/>
      <c r="F50" s="21">
        <f>+F43+F45</f>
        <v>28945955611</v>
      </c>
    </row>
    <row r="51" spans="4:6" ht="12.75">
      <c r="D51" s="96"/>
      <c r="F51" s="8"/>
    </row>
    <row r="52" spans="2:6" ht="12.75">
      <c r="B52" s="11"/>
      <c r="C52" s="11"/>
      <c r="D52" s="3"/>
      <c r="E52" s="31"/>
      <c r="F52" s="11"/>
    </row>
    <row r="53" spans="2:6" ht="12.75">
      <c r="B53" s="11"/>
      <c r="C53" s="20" t="s">
        <v>14</v>
      </c>
      <c r="D53" s="21">
        <f>+D54+D55-D56</f>
        <v>0</v>
      </c>
      <c r="E53" s="35"/>
      <c r="F53" s="21">
        <f>+F54+F55-F56</f>
        <v>0</v>
      </c>
    </row>
    <row r="54" spans="2:6" ht="12.75">
      <c r="B54" s="15">
        <v>81</v>
      </c>
      <c r="C54" s="1" t="s">
        <v>28</v>
      </c>
      <c r="D54" s="2">
        <f>+'Anexo (2) D'!D106</f>
        <v>963902282.15641</v>
      </c>
      <c r="E54" s="2"/>
      <c r="F54" s="14">
        <f>+'Anexo (2) D'!F106</f>
        <v>171301279</v>
      </c>
    </row>
    <row r="55" spans="2:6" ht="12.75">
      <c r="B55" s="15">
        <v>83</v>
      </c>
      <c r="C55" s="11" t="s">
        <v>29</v>
      </c>
      <c r="D55" s="2">
        <f>+'Anexo (2) D'!D107</f>
        <v>0</v>
      </c>
      <c r="E55" s="2"/>
      <c r="F55" s="2">
        <f>+'Anexo (2) D'!F107</f>
        <v>87866028</v>
      </c>
    </row>
    <row r="56" spans="2:6" ht="12.75">
      <c r="B56" s="15">
        <v>89</v>
      </c>
      <c r="C56" s="11" t="s">
        <v>30</v>
      </c>
      <c r="D56" s="2">
        <f>+'Anexo (2) D'!D108</f>
        <v>963902282.15641</v>
      </c>
      <c r="E56" s="2"/>
      <c r="F56" s="2">
        <f>+'Anexo (2) D'!F108</f>
        <v>259167307</v>
      </c>
    </row>
    <row r="57" spans="2:6" ht="12.75">
      <c r="B57" s="11"/>
      <c r="C57" s="16"/>
      <c r="D57" s="26"/>
      <c r="E57" s="35"/>
      <c r="F57" s="26"/>
    </row>
    <row r="58" spans="2:6" ht="12.75">
      <c r="B58" s="16"/>
      <c r="C58" s="20" t="s">
        <v>11</v>
      </c>
      <c r="D58" s="21">
        <f>+D59+D60-D61</f>
        <v>0</v>
      </c>
      <c r="E58" s="35"/>
      <c r="F58" s="21">
        <f>+F59+F60-F61</f>
        <v>0</v>
      </c>
    </row>
    <row r="59" spans="2:6" ht="12.75">
      <c r="B59" s="15">
        <v>91</v>
      </c>
      <c r="C59" s="1" t="s">
        <v>31</v>
      </c>
      <c r="D59" s="2">
        <f>+'Anexo (2) D'!D111</f>
        <v>2487490643.83427</v>
      </c>
      <c r="E59" s="2"/>
      <c r="F59" s="14">
        <f>+'Anexo (2) D'!F111</f>
        <v>1914625304</v>
      </c>
    </row>
    <row r="60" spans="2:6" ht="12.75">
      <c r="B60" s="15">
        <v>93</v>
      </c>
      <c r="C60" s="24" t="s">
        <v>32</v>
      </c>
      <c r="D60" s="2">
        <f>+'Anexo (2) D'!D112</f>
        <v>5872706007.44371</v>
      </c>
      <c r="E60" s="2"/>
      <c r="F60" s="3">
        <f>+'Anexo (2) D'!F112</f>
        <v>5712733065</v>
      </c>
    </row>
    <row r="61" spans="2:6" ht="12.75">
      <c r="B61" s="15">
        <v>99</v>
      </c>
      <c r="C61" s="11" t="s">
        <v>33</v>
      </c>
      <c r="D61" s="2">
        <f>+'Anexo (2) D'!D113</f>
        <v>8360196651.277981</v>
      </c>
      <c r="E61" s="2"/>
      <c r="F61" s="3">
        <f>+'Anexo (2) D'!F113</f>
        <v>7627358369</v>
      </c>
    </row>
    <row r="62" spans="2:6" ht="12.75">
      <c r="B62" s="11"/>
      <c r="C62" s="11"/>
      <c r="D62" s="12"/>
      <c r="E62" s="32"/>
      <c r="F62" s="12"/>
    </row>
    <row r="63" spans="2:6" ht="12.75">
      <c r="B63" s="11"/>
      <c r="C63" s="11"/>
      <c r="D63" s="94"/>
      <c r="E63" s="31"/>
      <c r="F63" s="94"/>
    </row>
    <row r="64" spans="2:6" ht="12.75">
      <c r="B64" s="15"/>
      <c r="C64" s="11"/>
      <c r="D64" s="11"/>
      <c r="E64" s="31"/>
      <c r="F64" s="12"/>
    </row>
    <row r="65" spans="2:6" ht="12.75">
      <c r="B65" s="15"/>
      <c r="C65" s="11"/>
      <c r="D65" s="11"/>
      <c r="E65" s="31"/>
      <c r="F65" s="12"/>
    </row>
    <row r="66" spans="2:6" ht="12.75">
      <c r="B66" s="15"/>
      <c r="C66" s="11"/>
      <c r="D66" s="11"/>
      <c r="E66" s="31"/>
      <c r="F66" s="12"/>
    </row>
    <row r="67" spans="2:6" ht="12.75">
      <c r="B67" s="15"/>
      <c r="C67" s="11"/>
      <c r="D67" s="11"/>
      <c r="E67" s="31"/>
      <c r="F67" s="12"/>
    </row>
    <row r="68" spans="2:6" ht="12.75">
      <c r="B68" s="15"/>
      <c r="C68" s="11"/>
      <c r="D68" s="11"/>
      <c r="E68" s="31"/>
      <c r="F68" s="12"/>
    </row>
    <row r="69" spans="2:6" ht="12.75">
      <c r="B69" s="11"/>
      <c r="C69" s="11"/>
      <c r="D69" s="3"/>
      <c r="E69" s="2"/>
      <c r="F69" s="12"/>
    </row>
    <row r="70" spans="2:6" ht="12.75">
      <c r="B70" s="11"/>
      <c r="C70" s="11"/>
      <c r="D70" s="11"/>
      <c r="E70" s="31"/>
      <c r="F70" s="12"/>
    </row>
    <row r="71" spans="2:6" ht="12.75">
      <c r="B71" s="5" t="s">
        <v>34</v>
      </c>
      <c r="C71" s="11"/>
      <c r="D71" s="20" t="s">
        <v>36</v>
      </c>
      <c r="E71" s="37"/>
      <c r="F71" s="25"/>
    </row>
    <row r="72" spans="2:6" ht="12.75">
      <c r="B72" s="5" t="s">
        <v>35</v>
      </c>
      <c r="C72" s="11"/>
      <c r="D72" s="20" t="s">
        <v>37</v>
      </c>
      <c r="E72" s="37"/>
      <c r="F72" s="27"/>
    </row>
    <row r="73" spans="2:6" ht="12.75">
      <c r="B73" s="5"/>
      <c r="C73" s="11"/>
      <c r="D73" s="20" t="s">
        <v>38</v>
      </c>
      <c r="E73" s="37"/>
      <c r="F73" s="27"/>
    </row>
    <row r="74" spans="2:6" ht="12.75">
      <c r="B74" s="5" t="s">
        <v>15</v>
      </c>
      <c r="C74" s="11"/>
      <c r="D74" s="5"/>
      <c r="E74" s="38"/>
      <c r="F74" s="25"/>
    </row>
    <row r="75" spans="2:6" ht="12.75">
      <c r="B75" s="11"/>
      <c r="C75" s="5"/>
      <c r="D75" s="5"/>
      <c r="E75" s="38"/>
      <c r="F75" s="25"/>
    </row>
    <row r="76" spans="2:6" ht="12.75">
      <c r="B76" s="11"/>
      <c r="C76" s="11"/>
      <c r="D76" s="11"/>
      <c r="E76" s="31"/>
      <c r="F76" s="12"/>
    </row>
    <row r="77" spans="2:6" ht="12.75">
      <c r="B77" s="11"/>
      <c r="C77" s="11"/>
      <c r="D77" s="11"/>
      <c r="E77" s="31"/>
      <c r="F77" s="12"/>
    </row>
  </sheetData>
  <sheetProtection/>
  <mergeCells count="5">
    <mergeCell ref="B1:F1"/>
    <mergeCell ref="B5:F5"/>
    <mergeCell ref="B4:F4"/>
    <mergeCell ref="B3:F3"/>
    <mergeCell ref="B2:F2"/>
  </mergeCells>
  <printOptions horizontalCentered="1" verticalCentered="1"/>
  <pageMargins left="1.3779527559055118" right="0.7480314960629921" top="1.1811023622047245" bottom="0.984251968503937" header="1.1023622047244095" footer="0.4330708661417323"/>
  <pageSetup fitToHeight="1" fitToWidth="1" horizontalDpi="600" verticalDpi="600" orientation="portrait" scale="67" r:id="rId1"/>
  <headerFooter alignWithMargins="0"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B1:L132"/>
  <sheetViews>
    <sheetView zoomScalePageLayoutView="0" workbookViewId="0" topLeftCell="A16">
      <selection activeCell="D115" sqref="D115"/>
    </sheetView>
  </sheetViews>
  <sheetFormatPr defaultColWidth="11.421875" defaultRowHeight="12.75"/>
  <cols>
    <col min="1" max="1" width="3.140625" style="41" customWidth="1"/>
    <col min="2" max="2" width="8.57421875" style="41" customWidth="1"/>
    <col min="3" max="3" width="54.57421875" style="41" bestFit="1" customWidth="1"/>
    <col min="4" max="4" width="25.00390625" style="52" customWidth="1"/>
    <col min="5" max="5" width="0.85546875" style="87" customWidth="1"/>
    <col min="6" max="6" width="21.57421875" style="52" customWidth="1"/>
    <col min="7" max="10" width="11.421875" style="41" customWidth="1"/>
    <col min="11" max="11" width="22.8515625" style="98" bestFit="1" customWidth="1"/>
    <col min="12" max="12" width="19.140625" style="41" bestFit="1" customWidth="1"/>
    <col min="13" max="16384" width="11.421875" style="41" customWidth="1"/>
  </cols>
  <sheetData>
    <row r="1" spans="2:6" ht="12.75">
      <c r="B1" s="108" t="s">
        <v>83</v>
      </c>
      <c r="C1" s="109"/>
      <c r="D1" s="109"/>
      <c r="E1" s="109"/>
      <c r="F1" s="109"/>
    </row>
    <row r="2" spans="2:6" ht="12.75">
      <c r="B2" s="108" t="s">
        <v>17</v>
      </c>
      <c r="C2" s="109"/>
      <c r="D2" s="109"/>
      <c r="E2" s="109"/>
      <c r="F2" s="109"/>
    </row>
    <row r="3" spans="2:6" ht="12.75">
      <c r="B3" s="108" t="s">
        <v>84</v>
      </c>
      <c r="C3" s="109"/>
      <c r="D3" s="109"/>
      <c r="E3" s="109"/>
      <c r="F3" s="109"/>
    </row>
    <row r="4" spans="2:6" ht="14.25" customHeight="1">
      <c r="B4" s="108" t="s">
        <v>162</v>
      </c>
      <c r="C4" s="109" t="s">
        <v>85</v>
      </c>
      <c r="D4" s="109"/>
      <c r="E4" s="109"/>
      <c r="F4" s="109"/>
    </row>
    <row r="5" spans="2:6" ht="12.75">
      <c r="B5" s="108" t="s">
        <v>16</v>
      </c>
      <c r="C5" s="109"/>
      <c r="D5" s="109"/>
      <c r="E5" s="109"/>
      <c r="F5" s="109"/>
    </row>
    <row r="6" spans="2:6" ht="12.75">
      <c r="B6" s="58"/>
      <c r="C6" s="58"/>
      <c r="D6" s="57"/>
      <c r="E6" s="54"/>
      <c r="F6" s="57"/>
    </row>
    <row r="7" spans="2:6" ht="12.75">
      <c r="B7" s="77" t="s">
        <v>2</v>
      </c>
      <c r="C7" s="77" t="s">
        <v>3</v>
      </c>
      <c r="D7" s="93" t="str">
        <f>+'Anexo (4) D'!D7:D8</f>
        <v>ENERO 2015</v>
      </c>
      <c r="E7" s="92"/>
      <c r="F7" s="93" t="str">
        <f>+'Anexo (4) D'!F7:F8</f>
        <v>ENERO 2014</v>
      </c>
    </row>
    <row r="8" spans="2:6" ht="12.75">
      <c r="B8" s="50"/>
      <c r="C8" s="50"/>
      <c r="D8" s="78"/>
      <c r="E8" s="85"/>
      <c r="F8" s="78"/>
    </row>
    <row r="9" spans="2:6" ht="12.75">
      <c r="B9" s="45"/>
      <c r="C9" s="47" t="s">
        <v>86</v>
      </c>
      <c r="D9" s="48">
        <f>+D11+D14+D17+D24</f>
        <v>1223382963.8068202</v>
      </c>
      <c r="E9" s="68"/>
      <c r="F9" s="48">
        <f>+F11+F14+F17+F24</f>
        <v>815875163</v>
      </c>
    </row>
    <row r="10" spans="2:6" ht="12.75">
      <c r="B10" s="45"/>
      <c r="C10" s="45"/>
      <c r="D10" s="51"/>
      <c r="E10" s="69"/>
      <c r="F10" s="51"/>
    </row>
    <row r="11" spans="2:6" ht="12.75">
      <c r="B11" s="46">
        <v>11</v>
      </c>
      <c r="C11" s="47" t="s">
        <v>7</v>
      </c>
      <c r="D11" s="48">
        <f>+D12</f>
        <v>548864.8358</v>
      </c>
      <c r="E11" s="68"/>
      <c r="F11" s="48">
        <f>+F12</f>
        <v>3952137</v>
      </c>
    </row>
    <row r="12" spans="2:12" ht="12.75">
      <c r="B12" s="50">
        <v>1110</v>
      </c>
      <c r="C12" s="45" t="s">
        <v>87</v>
      </c>
      <c r="D12" s="51">
        <v>548864.8358</v>
      </c>
      <c r="E12" s="69"/>
      <c r="F12" s="51">
        <v>3952137</v>
      </c>
      <c r="L12" s="98"/>
    </row>
    <row r="13" spans="2:12" ht="12.75">
      <c r="B13" s="50"/>
      <c r="C13" s="45"/>
      <c r="D13" s="51"/>
      <c r="E13" s="69"/>
      <c r="F13" s="51"/>
      <c r="L13" s="98"/>
    </row>
    <row r="14" spans="2:12" ht="12.75">
      <c r="B14" s="46">
        <v>12</v>
      </c>
      <c r="C14" s="47" t="s">
        <v>18</v>
      </c>
      <c r="D14" s="48">
        <f>+D15</f>
        <v>0</v>
      </c>
      <c r="E14" s="68"/>
      <c r="F14" s="48">
        <f>+F15</f>
        <v>26583703</v>
      </c>
      <c r="L14" s="98"/>
    </row>
    <row r="15" spans="2:12" ht="12.75">
      <c r="B15" s="80">
        <v>1203</v>
      </c>
      <c r="C15" s="79" t="s">
        <v>88</v>
      </c>
      <c r="D15" s="51">
        <v>0</v>
      </c>
      <c r="E15" s="69"/>
      <c r="F15" s="51">
        <v>26583703</v>
      </c>
      <c r="L15" s="98"/>
    </row>
    <row r="16" spans="2:12" ht="12.75">
      <c r="B16" s="50"/>
      <c r="C16" s="45"/>
      <c r="D16" s="51"/>
      <c r="E16" s="69"/>
      <c r="F16" s="51"/>
      <c r="L16" s="98"/>
    </row>
    <row r="17" spans="2:12" ht="12.75">
      <c r="B17" s="46">
        <v>14</v>
      </c>
      <c r="C17" s="47" t="s">
        <v>8</v>
      </c>
      <c r="D17" s="48">
        <f>+D18+D19+D20+D21+D22</f>
        <v>1222614497.9710202</v>
      </c>
      <c r="E17" s="68"/>
      <c r="F17" s="48">
        <f>+F18+F19+F20+F21+F22</f>
        <v>784887573</v>
      </c>
      <c r="L17" s="98"/>
    </row>
    <row r="18" spans="2:12" ht="12.75">
      <c r="B18" s="81">
        <v>1401</v>
      </c>
      <c r="C18" s="45" t="s">
        <v>89</v>
      </c>
      <c r="D18" s="51">
        <v>39105766.163260005</v>
      </c>
      <c r="E18" s="69"/>
      <c r="F18" s="51">
        <v>76702</v>
      </c>
      <c r="L18" s="98"/>
    </row>
    <row r="19" spans="2:12" ht="12.75">
      <c r="B19" s="50">
        <v>1420</v>
      </c>
      <c r="C19" s="45" t="s">
        <v>90</v>
      </c>
      <c r="D19" s="51">
        <v>3454063.745</v>
      </c>
      <c r="E19" s="69"/>
      <c r="F19" s="51">
        <v>0</v>
      </c>
      <c r="L19" s="98"/>
    </row>
    <row r="20" spans="2:12" ht="12.75">
      <c r="B20" s="50">
        <v>1424</v>
      </c>
      <c r="C20" s="53" t="s">
        <v>91</v>
      </c>
      <c r="D20" s="51">
        <v>166321892.47214</v>
      </c>
      <c r="E20" s="69"/>
      <c r="F20" s="51">
        <v>62462589</v>
      </c>
      <c r="L20" s="98"/>
    </row>
    <row r="21" spans="2:12" ht="12.75">
      <c r="B21" s="50">
        <v>1425</v>
      </c>
      <c r="C21" s="53" t="s">
        <v>92</v>
      </c>
      <c r="D21" s="51">
        <v>985560017.39829</v>
      </c>
      <c r="E21" s="69"/>
      <c r="F21" s="51">
        <v>699511039</v>
      </c>
      <c r="L21" s="98"/>
    </row>
    <row r="22" spans="2:12" ht="12.75">
      <c r="B22" s="50">
        <v>1470</v>
      </c>
      <c r="C22" s="45" t="s">
        <v>93</v>
      </c>
      <c r="D22" s="51">
        <v>28172758.192330003</v>
      </c>
      <c r="E22" s="69"/>
      <c r="F22" s="51">
        <v>22837243</v>
      </c>
      <c r="L22" s="98"/>
    </row>
    <row r="23" spans="2:12" ht="12.75">
      <c r="B23" s="50"/>
      <c r="C23" s="45"/>
      <c r="D23" s="51"/>
      <c r="E23" s="69"/>
      <c r="F23" s="51"/>
      <c r="L23" s="98"/>
    </row>
    <row r="24" spans="2:12" ht="12.75">
      <c r="B24" s="46">
        <v>19</v>
      </c>
      <c r="C24" s="47" t="s">
        <v>142</v>
      </c>
      <c r="D24" s="48">
        <f>+D25+D26</f>
        <v>219601</v>
      </c>
      <c r="E24" s="68"/>
      <c r="F24" s="48">
        <f>+F25+F26</f>
        <v>451750</v>
      </c>
      <c r="L24" s="98"/>
    </row>
    <row r="25" spans="2:12" ht="12.75">
      <c r="B25" s="50">
        <v>1905</v>
      </c>
      <c r="C25" s="53" t="s">
        <v>143</v>
      </c>
      <c r="D25" s="51">
        <v>206281</v>
      </c>
      <c r="E25" s="69"/>
      <c r="F25" s="51">
        <v>451750</v>
      </c>
      <c r="H25" s="99"/>
      <c r="L25" s="98"/>
    </row>
    <row r="26" spans="2:12" ht="12.75">
      <c r="B26" s="50">
        <v>1915</v>
      </c>
      <c r="C26" s="79" t="s">
        <v>110</v>
      </c>
      <c r="D26" s="51">
        <v>13320</v>
      </c>
      <c r="E26" s="69"/>
      <c r="F26" s="51">
        <v>0</v>
      </c>
      <c r="H26" s="99"/>
      <c r="L26" s="98"/>
    </row>
    <row r="27" spans="2:12" ht="12.75">
      <c r="B27" s="50"/>
      <c r="C27" s="45"/>
      <c r="D27" s="51"/>
      <c r="E27" s="69"/>
      <c r="F27" s="51"/>
      <c r="L27" s="98"/>
    </row>
    <row r="28" spans="2:12" ht="12.75">
      <c r="B28" s="45"/>
      <c r="C28" s="47" t="s">
        <v>94</v>
      </c>
      <c r="D28" s="48">
        <f>+D33+D45+D49+D30</f>
        <v>34878988463.88451</v>
      </c>
      <c r="E28" s="68"/>
      <c r="F28" s="48">
        <f>+F33+F45+F49+F30</f>
        <v>28130080448</v>
      </c>
      <c r="L28" s="98"/>
    </row>
    <row r="29" spans="2:12" s="73" customFormat="1" ht="12.75">
      <c r="B29" s="53"/>
      <c r="C29" s="70"/>
      <c r="D29" s="68"/>
      <c r="E29" s="68"/>
      <c r="F29" s="68"/>
      <c r="I29" s="41"/>
      <c r="J29" s="41"/>
      <c r="K29" s="98"/>
      <c r="L29" s="98"/>
    </row>
    <row r="30" spans="2:12" s="73" customFormat="1" ht="12.75">
      <c r="B30" s="46">
        <v>12</v>
      </c>
      <c r="C30" s="47" t="s">
        <v>18</v>
      </c>
      <c r="D30" s="48">
        <f>+D31+D32</f>
        <v>0</v>
      </c>
      <c r="E30" s="68"/>
      <c r="F30" s="48">
        <f>+F31+F32</f>
        <v>154656322</v>
      </c>
      <c r="I30" s="41"/>
      <c r="J30" s="41"/>
      <c r="K30" s="98"/>
      <c r="L30" s="98"/>
    </row>
    <row r="31" spans="2:12" s="73" customFormat="1" ht="12.75">
      <c r="B31" s="80">
        <v>1203</v>
      </c>
      <c r="C31" s="79" t="s">
        <v>88</v>
      </c>
      <c r="D31" s="51"/>
      <c r="E31" s="69"/>
      <c r="F31" s="51">
        <v>154656322</v>
      </c>
      <c r="I31" s="41"/>
      <c r="J31" s="41"/>
      <c r="K31" s="98"/>
      <c r="L31" s="98"/>
    </row>
    <row r="32" spans="2:12" ht="12.75">
      <c r="B32" s="50"/>
      <c r="C32" s="45"/>
      <c r="D32" s="51"/>
      <c r="E32" s="69"/>
      <c r="F32" s="51"/>
      <c r="L32" s="98"/>
    </row>
    <row r="33" spans="2:12" ht="12.75">
      <c r="B33" s="46">
        <v>16</v>
      </c>
      <c r="C33" s="47" t="s">
        <v>95</v>
      </c>
      <c r="D33" s="48">
        <f>+D34+D35+D36+D38+D39+D40+D41-D42-D43+D37</f>
        <v>7370426.069830002</v>
      </c>
      <c r="E33" s="68"/>
      <c r="F33" s="48">
        <f>+F34+F35+F36+F38+F39+F40+F41-F42-F43+F37</f>
        <v>7400983</v>
      </c>
      <c r="L33" s="98"/>
    </row>
    <row r="34" spans="2:12" ht="12.75">
      <c r="B34" s="50">
        <v>1635</v>
      </c>
      <c r="C34" s="45" t="s">
        <v>96</v>
      </c>
      <c r="D34" s="51">
        <v>1206590.579</v>
      </c>
      <c r="E34" s="69"/>
      <c r="F34" s="51">
        <v>3485856</v>
      </c>
      <c r="L34" s="98"/>
    </row>
    <row r="35" spans="2:12" ht="12.75">
      <c r="B35" s="50">
        <v>1637</v>
      </c>
      <c r="C35" s="45" t="s">
        <v>97</v>
      </c>
      <c r="D35" s="51">
        <v>812853.48623</v>
      </c>
      <c r="E35" s="69"/>
      <c r="F35" s="51">
        <v>770206</v>
      </c>
      <c r="L35" s="98"/>
    </row>
    <row r="36" spans="2:12" ht="12.75">
      <c r="B36" s="50">
        <v>1655</v>
      </c>
      <c r="C36" s="45" t="s">
        <v>98</v>
      </c>
      <c r="D36" s="51">
        <v>2322680.189</v>
      </c>
      <c r="E36" s="69"/>
      <c r="F36" s="51">
        <v>2011549</v>
      </c>
      <c r="L36" s="98"/>
    </row>
    <row r="37" spans="2:12" ht="12.75">
      <c r="B37" s="50">
        <v>1660</v>
      </c>
      <c r="C37" s="53" t="s">
        <v>99</v>
      </c>
      <c r="D37" s="51">
        <v>423.4</v>
      </c>
      <c r="E37" s="69"/>
      <c r="F37" s="51">
        <v>423</v>
      </c>
      <c r="L37" s="98"/>
    </row>
    <row r="38" spans="2:12" ht="12.75">
      <c r="B38" s="50">
        <v>1665</v>
      </c>
      <c r="C38" s="79" t="s">
        <v>100</v>
      </c>
      <c r="D38" s="51">
        <v>4370433.97264</v>
      </c>
      <c r="E38" s="69"/>
      <c r="F38" s="51">
        <v>2445148</v>
      </c>
      <c r="L38" s="98"/>
    </row>
    <row r="39" spans="2:12" ht="12.75">
      <c r="B39" s="50">
        <v>1670</v>
      </c>
      <c r="C39" s="79" t="s">
        <v>101</v>
      </c>
      <c r="D39" s="51">
        <v>2050847.09292</v>
      </c>
      <c r="E39" s="69"/>
      <c r="F39" s="51">
        <v>1099422</v>
      </c>
      <c r="L39" s="98"/>
    </row>
    <row r="40" spans="2:12" ht="12.75">
      <c r="B40" s="50">
        <v>1675</v>
      </c>
      <c r="C40" s="79" t="s">
        <v>102</v>
      </c>
      <c r="D40" s="51">
        <v>956889.665</v>
      </c>
      <c r="E40" s="69"/>
      <c r="F40" s="51">
        <v>861587</v>
      </c>
      <c r="L40" s="98"/>
    </row>
    <row r="41" spans="2:12" ht="12.75">
      <c r="B41" s="50">
        <v>1680</v>
      </c>
      <c r="C41" s="79" t="s">
        <v>103</v>
      </c>
      <c r="D41" s="51">
        <v>8045.3999</v>
      </c>
      <c r="E41" s="69"/>
      <c r="F41" s="51">
        <v>2645</v>
      </c>
      <c r="L41" s="98"/>
    </row>
    <row r="42" spans="2:12" ht="12.75">
      <c r="B42" s="50">
        <v>1685</v>
      </c>
      <c r="C42" s="79" t="s">
        <v>104</v>
      </c>
      <c r="D42" s="51">
        <v>4312332.698609999</v>
      </c>
      <c r="E42" s="69"/>
      <c r="F42" s="51">
        <v>3229848</v>
      </c>
      <c r="L42" s="98"/>
    </row>
    <row r="43" spans="2:12" ht="12.75">
      <c r="B43" s="50">
        <v>1695</v>
      </c>
      <c r="C43" s="79" t="s">
        <v>105</v>
      </c>
      <c r="D43" s="51">
        <v>46005.01625</v>
      </c>
      <c r="E43" s="69"/>
      <c r="F43" s="51">
        <v>46005</v>
      </c>
      <c r="L43" s="98"/>
    </row>
    <row r="44" spans="2:12" ht="12.75">
      <c r="B44" s="50"/>
      <c r="C44" s="45"/>
      <c r="D44" s="51"/>
      <c r="E44" s="69"/>
      <c r="F44" s="51"/>
      <c r="L44" s="98"/>
    </row>
    <row r="45" spans="2:12" ht="12.75">
      <c r="B45" s="46">
        <v>17</v>
      </c>
      <c r="C45" s="47" t="s">
        <v>106</v>
      </c>
      <c r="D45" s="48">
        <f>+D46+D47</f>
        <v>33907778350.1243</v>
      </c>
      <c r="E45" s="68"/>
      <c r="F45" s="48">
        <f>+F46+F47</f>
        <v>27114352147</v>
      </c>
      <c r="L45" s="98"/>
    </row>
    <row r="46" spans="2:12" ht="25.5">
      <c r="B46" s="50">
        <v>1706</v>
      </c>
      <c r="C46" s="79" t="s">
        <v>107</v>
      </c>
      <c r="D46" s="51">
        <v>15064641103.3489</v>
      </c>
      <c r="E46" s="69"/>
      <c r="F46" s="51">
        <v>12634467686</v>
      </c>
      <c r="I46" s="73"/>
      <c r="J46" s="73"/>
      <c r="K46" s="100"/>
      <c r="L46" s="98"/>
    </row>
    <row r="47" spans="2:12" ht="12.75">
      <c r="B47" s="50">
        <v>1711</v>
      </c>
      <c r="C47" s="79" t="s">
        <v>108</v>
      </c>
      <c r="D47" s="51">
        <v>18843137246.7754</v>
      </c>
      <c r="E47" s="69"/>
      <c r="F47" s="51">
        <v>14479884461</v>
      </c>
      <c r="I47" s="73"/>
      <c r="J47" s="73"/>
      <c r="K47" s="100"/>
      <c r="L47" s="98"/>
    </row>
    <row r="48" spans="2:12" ht="12.75">
      <c r="B48" s="50"/>
      <c r="C48" s="45"/>
      <c r="D48" s="51"/>
      <c r="E48" s="69"/>
      <c r="F48" s="51"/>
      <c r="I48" s="73"/>
      <c r="J48" s="73"/>
      <c r="K48" s="100"/>
      <c r="L48" s="98"/>
    </row>
    <row r="49" spans="2:12" ht="12.75">
      <c r="B49" s="46">
        <v>19</v>
      </c>
      <c r="C49" s="47" t="s">
        <v>21</v>
      </c>
      <c r="D49" s="48">
        <f>+D50+D51+D52-D53+D54-D55+D56</f>
        <v>963839687.69038</v>
      </c>
      <c r="E49" s="68"/>
      <c r="F49" s="48">
        <f>+F50+F51+F52-F53+F54-F55+F56</f>
        <v>853670996</v>
      </c>
      <c r="H49" s="49"/>
      <c r="I49" s="73"/>
      <c r="J49" s="73"/>
      <c r="K49" s="100"/>
      <c r="L49" s="98"/>
    </row>
    <row r="50" spans="2:12" ht="12.75">
      <c r="B50" s="50">
        <v>1910</v>
      </c>
      <c r="C50" s="82" t="s">
        <v>109</v>
      </c>
      <c r="D50" s="51">
        <v>59125</v>
      </c>
      <c r="E50" s="69"/>
      <c r="F50" s="51">
        <v>54040</v>
      </c>
      <c r="L50" s="98"/>
    </row>
    <row r="51" spans="2:12" ht="12.75">
      <c r="B51" s="50">
        <v>1915</v>
      </c>
      <c r="C51" s="79" t="s">
        <v>110</v>
      </c>
      <c r="D51" s="51">
        <f>141649-13320</f>
        <v>128329</v>
      </c>
      <c r="E51" s="69"/>
      <c r="F51" s="51">
        <v>194929</v>
      </c>
      <c r="L51" s="98"/>
    </row>
    <row r="52" spans="2:12" ht="12.75">
      <c r="B52" s="50">
        <v>1920</v>
      </c>
      <c r="C52" s="79" t="s">
        <v>111</v>
      </c>
      <c r="D52" s="51">
        <v>949464428.34905</v>
      </c>
      <c r="E52" s="69"/>
      <c r="F52" s="51">
        <v>838817232</v>
      </c>
      <c r="L52" s="98"/>
    </row>
    <row r="53" spans="2:12" ht="12.75">
      <c r="B53" s="50">
        <v>1925</v>
      </c>
      <c r="C53" s="79" t="s">
        <v>112</v>
      </c>
      <c r="D53" s="51">
        <v>50000</v>
      </c>
      <c r="E53" s="69"/>
      <c r="F53" s="51">
        <v>45833</v>
      </c>
      <c r="L53" s="98"/>
    </row>
    <row r="54" spans="2:12" ht="12.75">
      <c r="B54" s="50">
        <v>1970</v>
      </c>
      <c r="C54" s="79" t="s">
        <v>113</v>
      </c>
      <c r="D54" s="51">
        <v>14724770.191</v>
      </c>
      <c r="E54" s="69"/>
      <c r="F54" s="51">
        <v>15024067</v>
      </c>
      <c r="L54" s="98"/>
    </row>
    <row r="55" spans="2:12" ht="12.75">
      <c r="B55" s="50">
        <v>1975</v>
      </c>
      <c r="C55" s="79" t="s">
        <v>114</v>
      </c>
      <c r="D55" s="51">
        <v>502964.84967</v>
      </c>
      <c r="E55" s="69"/>
      <c r="F55" s="51">
        <v>389439</v>
      </c>
      <c r="L55" s="98"/>
    </row>
    <row r="56" spans="2:12" ht="12.75">
      <c r="B56" s="50">
        <v>1999</v>
      </c>
      <c r="C56" s="82" t="s">
        <v>115</v>
      </c>
      <c r="D56" s="51">
        <v>16000</v>
      </c>
      <c r="E56" s="69"/>
      <c r="F56" s="51">
        <v>16000</v>
      </c>
      <c r="L56" s="98"/>
    </row>
    <row r="57" spans="2:12" ht="12.75">
      <c r="B57" s="46"/>
      <c r="C57" s="47"/>
      <c r="D57" s="74"/>
      <c r="E57" s="68"/>
      <c r="F57" s="74"/>
      <c r="L57" s="98"/>
    </row>
    <row r="58" spans="2:12" ht="12.75">
      <c r="B58" s="50"/>
      <c r="C58" s="46" t="s">
        <v>116</v>
      </c>
      <c r="D58" s="48">
        <f>+D9+D28</f>
        <v>36102371427.69133</v>
      </c>
      <c r="E58" s="68"/>
      <c r="F58" s="48">
        <f>+F28+F9</f>
        <v>28945955611</v>
      </c>
      <c r="H58" s="49"/>
      <c r="L58" s="98"/>
    </row>
    <row r="59" spans="2:12" ht="12.75">
      <c r="B59" s="45"/>
      <c r="C59" s="45"/>
      <c r="D59" s="45"/>
      <c r="E59" s="53"/>
      <c r="F59" s="45"/>
      <c r="L59" s="98"/>
    </row>
    <row r="60" spans="2:12" ht="12.75">
      <c r="B60" s="77" t="s">
        <v>2</v>
      </c>
      <c r="C60" s="77" t="s">
        <v>39</v>
      </c>
      <c r="D60" s="44" t="s">
        <v>161</v>
      </c>
      <c r="E60" s="67"/>
      <c r="F60" s="44" t="s">
        <v>160</v>
      </c>
      <c r="L60" s="98"/>
    </row>
    <row r="61" spans="2:12" ht="12.75">
      <c r="B61" s="53"/>
      <c r="C61" s="70"/>
      <c r="D61" s="68"/>
      <c r="E61" s="68"/>
      <c r="F61" s="68"/>
      <c r="L61" s="98"/>
    </row>
    <row r="62" spans="2:12" ht="12.75">
      <c r="B62" s="45"/>
      <c r="C62" s="47" t="s">
        <v>117</v>
      </c>
      <c r="D62" s="48">
        <f>+D64+D67+D75+D78+D82</f>
        <v>12063712993.204712</v>
      </c>
      <c r="E62" s="68"/>
      <c r="F62" s="48">
        <f>+F64+F67+F75+F78+F82</f>
        <v>8972654343</v>
      </c>
      <c r="L62" s="98"/>
    </row>
    <row r="63" spans="2:12" ht="12.75">
      <c r="B63" s="45"/>
      <c r="C63" s="45"/>
      <c r="D63" s="51"/>
      <c r="E63" s="69"/>
      <c r="F63" s="51"/>
      <c r="L63" s="98"/>
    </row>
    <row r="64" spans="2:12" ht="12.75">
      <c r="B64" s="46">
        <v>23</v>
      </c>
      <c r="C64" s="47" t="s">
        <v>118</v>
      </c>
      <c r="D64" s="48">
        <f>+D65</f>
        <v>52184673</v>
      </c>
      <c r="E64" s="68"/>
      <c r="F64" s="48">
        <f>+F65</f>
        <v>48015736</v>
      </c>
      <c r="L64" s="98"/>
    </row>
    <row r="65" spans="2:12" ht="12.75">
      <c r="B65" s="80">
        <v>2307</v>
      </c>
      <c r="C65" s="45" t="s">
        <v>119</v>
      </c>
      <c r="D65" s="51">
        <v>52184673</v>
      </c>
      <c r="E65" s="51"/>
      <c r="F65" s="51">
        <v>48015736</v>
      </c>
      <c r="L65" s="98"/>
    </row>
    <row r="66" spans="2:12" ht="12.75">
      <c r="B66" s="45"/>
      <c r="C66" s="45"/>
      <c r="D66" s="51"/>
      <c r="E66" s="69"/>
      <c r="F66" s="51"/>
      <c r="L66" s="98"/>
    </row>
    <row r="67" spans="2:12" ht="12.75">
      <c r="B67" s="46">
        <v>24</v>
      </c>
      <c r="C67" s="47" t="s">
        <v>23</v>
      </c>
      <c r="D67" s="48">
        <f>+D68+D69+D70+D72+D73+D71</f>
        <v>1570125416.46385</v>
      </c>
      <c r="E67" s="68"/>
      <c r="F67" s="48">
        <f>+F68+F69+F70+F71+F72+F73</f>
        <v>110297613</v>
      </c>
      <c r="L67" s="98"/>
    </row>
    <row r="68" spans="2:12" ht="12.75">
      <c r="B68" s="80">
        <v>2401</v>
      </c>
      <c r="C68" s="45" t="s">
        <v>120</v>
      </c>
      <c r="D68" s="51">
        <v>1330489097.785</v>
      </c>
      <c r="E68" s="69"/>
      <c r="F68" s="51">
        <v>5183039</v>
      </c>
      <c r="L68" s="98"/>
    </row>
    <row r="69" spans="2:12" ht="12.75">
      <c r="B69" s="80">
        <v>2425</v>
      </c>
      <c r="C69" s="45" t="s">
        <v>121</v>
      </c>
      <c r="D69" s="51">
        <v>1216016.8650999998</v>
      </c>
      <c r="E69" s="69"/>
      <c r="F69" s="51">
        <v>229346</v>
      </c>
      <c r="L69" s="98"/>
    </row>
    <row r="70" spans="2:12" ht="12.75">
      <c r="B70" s="81">
        <v>2436</v>
      </c>
      <c r="C70" s="79" t="s">
        <v>122</v>
      </c>
      <c r="D70" s="51">
        <v>775643.146</v>
      </c>
      <c r="E70" s="69"/>
      <c r="F70" s="51">
        <v>922233</v>
      </c>
      <c r="L70" s="98"/>
    </row>
    <row r="71" spans="2:12" ht="12.75">
      <c r="B71" s="50">
        <v>2453</v>
      </c>
      <c r="C71" s="79" t="s">
        <v>124</v>
      </c>
      <c r="D71" s="51">
        <v>32774797.4704</v>
      </c>
      <c r="E71" s="69"/>
      <c r="F71" s="51">
        <v>48765708</v>
      </c>
      <c r="L71" s="98"/>
    </row>
    <row r="72" spans="2:12" ht="12.75">
      <c r="B72" s="81">
        <v>2460</v>
      </c>
      <c r="C72" s="79" t="s">
        <v>125</v>
      </c>
      <c r="D72" s="51">
        <v>187533164.93535</v>
      </c>
      <c r="E72" s="69"/>
      <c r="F72" s="51">
        <v>16736045</v>
      </c>
      <c r="L72" s="98"/>
    </row>
    <row r="73" spans="2:12" ht="12.75">
      <c r="B73" s="81">
        <v>2490</v>
      </c>
      <c r="C73" s="79" t="s">
        <v>126</v>
      </c>
      <c r="D73" s="51">
        <v>17336696.262</v>
      </c>
      <c r="E73" s="69"/>
      <c r="F73" s="51">
        <v>38461242</v>
      </c>
      <c r="L73" s="98"/>
    </row>
    <row r="74" spans="2:12" ht="12.75">
      <c r="B74" s="45"/>
      <c r="C74" s="45"/>
      <c r="D74" s="51"/>
      <c r="E74" s="69"/>
      <c r="F74" s="51"/>
      <c r="L74" s="98"/>
    </row>
    <row r="75" spans="2:12" ht="12.75">
      <c r="B75" s="46">
        <v>25</v>
      </c>
      <c r="C75" s="55" t="s">
        <v>24</v>
      </c>
      <c r="D75" s="48">
        <f>+D76</f>
        <v>2529092.168</v>
      </c>
      <c r="E75" s="68"/>
      <c r="F75" s="48">
        <f>+F76</f>
        <v>2244931</v>
      </c>
      <c r="L75" s="98"/>
    </row>
    <row r="76" spans="2:12" ht="12.75">
      <c r="B76" s="50">
        <v>2505</v>
      </c>
      <c r="C76" s="45" t="s">
        <v>127</v>
      </c>
      <c r="D76" s="51">
        <v>2529092.168</v>
      </c>
      <c r="E76" s="69"/>
      <c r="F76" s="51">
        <v>2244931</v>
      </c>
      <c r="I76" s="49"/>
      <c r="L76" s="98"/>
    </row>
    <row r="77" spans="2:12" ht="12.75">
      <c r="B77" s="45"/>
      <c r="C77" s="45"/>
      <c r="D77" s="51"/>
      <c r="E77" s="69"/>
      <c r="F77" s="51"/>
      <c r="I77" s="49"/>
      <c r="L77" s="98"/>
    </row>
    <row r="78" spans="2:12" ht="12.75">
      <c r="B78" s="46">
        <v>27</v>
      </c>
      <c r="C78" s="47" t="s">
        <v>25</v>
      </c>
      <c r="D78" s="48">
        <f>+D79+D80</f>
        <v>553123913.38822</v>
      </c>
      <c r="E78" s="68"/>
      <c r="F78" s="48">
        <f>+F79+F80</f>
        <v>660631841</v>
      </c>
      <c r="I78" s="49"/>
      <c r="L78" s="98"/>
    </row>
    <row r="79" spans="2:12" ht="12.75">
      <c r="B79" s="50">
        <v>2710</v>
      </c>
      <c r="C79" s="45" t="s">
        <v>128</v>
      </c>
      <c r="D79" s="51">
        <v>552923663.75322</v>
      </c>
      <c r="E79" s="69"/>
      <c r="F79" s="51">
        <v>660392029</v>
      </c>
      <c r="L79" s="98"/>
    </row>
    <row r="80" spans="2:12" ht="12.75">
      <c r="B80" s="50">
        <v>2715</v>
      </c>
      <c r="C80" s="45" t="s">
        <v>129</v>
      </c>
      <c r="D80" s="51">
        <v>200249.635</v>
      </c>
      <c r="E80" s="69"/>
      <c r="F80" s="51">
        <v>239812</v>
      </c>
      <c r="L80" s="98"/>
    </row>
    <row r="81" spans="2:12" ht="12.75">
      <c r="B81" s="45"/>
      <c r="C81" s="45"/>
      <c r="D81" s="51"/>
      <c r="E81" s="69"/>
      <c r="F81" s="51"/>
      <c r="L81" s="98"/>
    </row>
    <row r="82" spans="2:12" ht="12.75">
      <c r="B82" s="46">
        <v>29</v>
      </c>
      <c r="C82" s="47" t="s">
        <v>26</v>
      </c>
      <c r="D82" s="48">
        <f>+D84+D83</f>
        <v>9885749898.18464</v>
      </c>
      <c r="E82" s="68"/>
      <c r="F82" s="48">
        <f>+F84+F83</f>
        <v>8151464222</v>
      </c>
      <c r="L82" s="98"/>
    </row>
    <row r="83" spans="2:12" ht="12.75">
      <c r="B83" s="50">
        <v>2905</v>
      </c>
      <c r="C83" s="45" t="s">
        <v>144</v>
      </c>
      <c r="D83" s="51">
        <v>824828.263</v>
      </c>
      <c r="E83" s="68"/>
      <c r="F83" s="51">
        <v>384326</v>
      </c>
      <c r="L83" s="98"/>
    </row>
    <row r="84" spans="2:12" ht="12.75">
      <c r="B84" s="50">
        <v>2915</v>
      </c>
      <c r="C84" s="45" t="s">
        <v>150</v>
      </c>
      <c r="D84" s="51">
        <v>9884925069.92164</v>
      </c>
      <c r="E84" s="69"/>
      <c r="F84" s="51">
        <v>8151079896</v>
      </c>
      <c r="L84" s="98"/>
    </row>
    <row r="85" spans="2:6" ht="12.75">
      <c r="B85" s="50"/>
      <c r="C85" s="45"/>
      <c r="D85" s="51"/>
      <c r="E85" s="69"/>
      <c r="F85" s="51"/>
    </row>
    <row r="86" spans="2:6" ht="12.75">
      <c r="B86" s="50"/>
      <c r="C86" s="47" t="s">
        <v>145</v>
      </c>
      <c r="D86" s="48">
        <f>+D88</f>
        <v>314253388</v>
      </c>
      <c r="E86" s="68"/>
      <c r="F86" s="48">
        <f>+F88</f>
        <v>308072944</v>
      </c>
    </row>
    <row r="87" spans="2:6" ht="12.75">
      <c r="B87" s="50"/>
      <c r="C87" s="45"/>
      <c r="D87" s="51"/>
      <c r="E87" s="69"/>
      <c r="F87" s="51"/>
    </row>
    <row r="88" spans="2:6" ht="12.75">
      <c r="B88" s="46">
        <v>23</v>
      </c>
      <c r="C88" s="47" t="s">
        <v>118</v>
      </c>
      <c r="D88" s="48">
        <f>+D89</f>
        <v>314253388</v>
      </c>
      <c r="E88" s="68"/>
      <c r="F88" s="48">
        <f>+F89</f>
        <v>308072944</v>
      </c>
    </row>
    <row r="89" spans="2:6" ht="12.75">
      <c r="B89" s="50">
        <v>2307</v>
      </c>
      <c r="C89" s="82" t="s">
        <v>119</v>
      </c>
      <c r="D89" s="51">
        <v>314253388</v>
      </c>
      <c r="E89" s="69"/>
      <c r="F89" s="51">
        <v>308072944</v>
      </c>
    </row>
    <row r="90" spans="2:6" ht="12.75">
      <c r="B90" s="45"/>
      <c r="C90" s="45"/>
      <c r="D90" s="45"/>
      <c r="E90" s="53"/>
      <c r="F90" s="45"/>
    </row>
    <row r="91" spans="2:6" ht="12.75">
      <c r="B91" s="46"/>
      <c r="C91" s="46" t="s">
        <v>130</v>
      </c>
      <c r="D91" s="48">
        <f>+D62+D86</f>
        <v>12377966381.204712</v>
      </c>
      <c r="E91" s="68"/>
      <c r="F91" s="48">
        <f>+F62+F86</f>
        <v>9280727287</v>
      </c>
    </row>
    <row r="92" spans="2:11" s="73" customFormat="1" ht="12.75">
      <c r="B92" s="83"/>
      <c r="C92" s="70"/>
      <c r="D92" s="68"/>
      <c r="E92" s="68"/>
      <c r="F92" s="68"/>
      <c r="I92" s="41"/>
      <c r="J92" s="41"/>
      <c r="K92" s="98"/>
    </row>
    <row r="93" spans="2:6" ht="12.75">
      <c r="B93" s="46">
        <v>32</v>
      </c>
      <c r="C93" s="47" t="s">
        <v>27</v>
      </c>
      <c r="D93" s="48">
        <f>+D94+D95+D96+D97+D98+D99</f>
        <v>23724405046.362633</v>
      </c>
      <c r="E93" s="68"/>
      <c r="F93" s="48">
        <f>+F94+F95+F96+F97+F98+F99</f>
        <v>19665228324</v>
      </c>
    </row>
    <row r="94" spans="2:6" ht="12.75">
      <c r="B94" s="50">
        <v>3208</v>
      </c>
      <c r="C94" s="53" t="s">
        <v>131</v>
      </c>
      <c r="D94" s="51">
        <v>15002315912.2553</v>
      </c>
      <c r="E94" s="69"/>
      <c r="F94" s="51">
        <v>13182037127</v>
      </c>
    </row>
    <row r="95" spans="2:6" ht="12.75">
      <c r="B95" s="50">
        <v>3225</v>
      </c>
      <c r="C95" s="53" t="s">
        <v>132</v>
      </c>
      <c r="D95" s="51">
        <v>8675072492.750809</v>
      </c>
      <c r="E95" s="69"/>
      <c r="F95" s="51">
        <v>6025343626</v>
      </c>
    </row>
    <row r="96" spans="2:6" ht="12.75">
      <c r="B96" s="50">
        <v>3230</v>
      </c>
      <c r="C96" s="45" t="s">
        <v>133</v>
      </c>
      <c r="D96" s="51">
        <v>47099592.124630004</v>
      </c>
      <c r="E96" s="69"/>
      <c r="F96" s="51">
        <v>458018298</v>
      </c>
    </row>
    <row r="97" spans="2:6" ht="12.75">
      <c r="B97" s="50">
        <v>3235</v>
      </c>
      <c r="C97" s="53" t="s">
        <v>134</v>
      </c>
      <c r="D97" s="51">
        <v>55160.776</v>
      </c>
      <c r="E97" s="69"/>
      <c r="F97" s="51">
        <v>55161</v>
      </c>
    </row>
    <row r="98" spans="2:6" ht="12.75">
      <c r="B98" s="50">
        <v>3240</v>
      </c>
      <c r="C98" s="53" t="s">
        <v>135</v>
      </c>
      <c r="D98" s="51">
        <v>16000</v>
      </c>
      <c r="E98" s="69"/>
      <c r="F98" s="51">
        <v>16000</v>
      </c>
    </row>
    <row r="99" spans="2:6" ht="12.75">
      <c r="B99" s="50">
        <v>3270</v>
      </c>
      <c r="C99" s="53" t="s">
        <v>136</v>
      </c>
      <c r="D99" s="51">
        <v>-154111.54411000002</v>
      </c>
      <c r="E99" s="69"/>
      <c r="F99" s="51">
        <v>-241888</v>
      </c>
    </row>
    <row r="100" spans="2:6" ht="12.75">
      <c r="B100" s="50"/>
      <c r="C100" s="53"/>
      <c r="D100" s="51"/>
      <c r="E100" s="69"/>
      <c r="F100" s="51"/>
    </row>
    <row r="101" spans="2:6" ht="12.75">
      <c r="B101" s="46"/>
      <c r="C101" s="46" t="s">
        <v>137</v>
      </c>
      <c r="D101" s="48">
        <f>+D93</f>
        <v>23724405046.362633</v>
      </c>
      <c r="E101" s="68"/>
      <c r="F101" s="48">
        <f>+F93</f>
        <v>19665228324</v>
      </c>
    </row>
    <row r="102" spans="2:6" ht="12.75">
      <c r="B102" s="45"/>
      <c r="C102" s="45"/>
      <c r="D102" s="45"/>
      <c r="E102" s="53"/>
      <c r="F102" s="45"/>
    </row>
    <row r="103" spans="2:6" ht="12.75">
      <c r="B103" s="50"/>
      <c r="C103" s="46" t="s">
        <v>138</v>
      </c>
      <c r="D103" s="48">
        <f>+D91+D101</f>
        <v>36102371427.567345</v>
      </c>
      <c r="E103" s="68"/>
      <c r="F103" s="48">
        <f>+F91+F101</f>
        <v>28945955611</v>
      </c>
    </row>
    <row r="104" spans="2:6" ht="12.75">
      <c r="B104" s="45"/>
      <c r="C104" s="45"/>
      <c r="D104" s="45"/>
      <c r="E104" s="53"/>
      <c r="F104" s="45"/>
    </row>
    <row r="105" spans="2:6" ht="12.75">
      <c r="B105" s="45"/>
      <c r="C105" s="59" t="s">
        <v>14</v>
      </c>
      <c r="D105" s="48">
        <f>+D106+D107-D108</f>
        <v>0</v>
      </c>
      <c r="E105" s="68"/>
      <c r="F105" s="48">
        <f>+F106+F107-F108</f>
        <v>0</v>
      </c>
    </row>
    <row r="106" spans="2:6" ht="12.75">
      <c r="B106" s="50">
        <v>81</v>
      </c>
      <c r="C106" s="84" t="s">
        <v>28</v>
      </c>
      <c r="D106" s="51">
        <v>963902282.15641</v>
      </c>
      <c r="E106" s="69"/>
      <c r="F106" s="51">
        <v>171301279</v>
      </c>
    </row>
    <row r="107" spans="2:6" ht="12.75">
      <c r="B107" s="50">
        <v>83</v>
      </c>
      <c r="C107" s="45" t="s">
        <v>29</v>
      </c>
      <c r="D107" s="51">
        <v>0</v>
      </c>
      <c r="E107" s="69"/>
      <c r="F107" s="51">
        <v>87866028</v>
      </c>
    </row>
    <row r="108" spans="2:6" ht="12.75">
      <c r="B108" s="50">
        <v>89</v>
      </c>
      <c r="C108" s="45" t="s">
        <v>30</v>
      </c>
      <c r="D108" s="51">
        <v>963902282.15641</v>
      </c>
      <c r="E108" s="69"/>
      <c r="F108" s="51">
        <v>259167307</v>
      </c>
    </row>
    <row r="109" spans="2:6" ht="12.75">
      <c r="B109" s="45"/>
      <c r="C109" s="45"/>
      <c r="D109" s="56"/>
      <c r="E109" s="54"/>
      <c r="F109" s="56"/>
    </row>
    <row r="110" spans="2:6" ht="12.75">
      <c r="B110" s="50"/>
      <c r="C110" s="47" t="s">
        <v>139</v>
      </c>
      <c r="D110" s="48">
        <f>+D111+D112-D113</f>
        <v>0</v>
      </c>
      <c r="E110" s="68"/>
      <c r="F110" s="48">
        <f>+F111+F112-F113</f>
        <v>0</v>
      </c>
    </row>
    <row r="111" spans="2:6" ht="12.75">
      <c r="B111" s="50">
        <v>91</v>
      </c>
      <c r="C111" s="84" t="s">
        <v>31</v>
      </c>
      <c r="D111" s="51">
        <v>2487490643.83427</v>
      </c>
      <c r="E111" s="69"/>
      <c r="F111" s="51">
        <v>1914625304</v>
      </c>
    </row>
    <row r="112" spans="2:6" ht="12.75">
      <c r="B112" s="50">
        <v>93</v>
      </c>
      <c r="C112" s="84" t="s">
        <v>32</v>
      </c>
      <c r="D112" s="51">
        <v>5872706007.44371</v>
      </c>
      <c r="E112" s="69"/>
      <c r="F112" s="51">
        <v>5712733065</v>
      </c>
    </row>
    <row r="113" spans="2:6" ht="12.75">
      <c r="B113" s="50">
        <v>99</v>
      </c>
      <c r="C113" s="45" t="s">
        <v>140</v>
      </c>
      <c r="D113" s="51">
        <v>8360196651.277981</v>
      </c>
      <c r="E113" s="69"/>
      <c r="F113" s="51">
        <v>7627358369</v>
      </c>
    </row>
    <row r="114" spans="2:6" ht="12.75">
      <c r="B114" s="45"/>
      <c r="C114" s="45"/>
      <c r="D114" s="56"/>
      <c r="E114" s="54"/>
      <c r="F114" s="56"/>
    </row>
    <row r="115" spans="2:6" ht="12.75">
      <c r="B115" s="45"/>
      <c r="C115" s="45"/>
      <c r="D115" s="94"/>
      <c r="E115" s="95"/>
      <c r="F115" s="94">
        <f>+F58-F103</f>
        <v>0</v>
      </c>
    </row>
    <row r="116" spans="2:6" ht="12.75">
      <c r="B116" s="45"/>
      <c r="C116" s="45"/>
      <c r="D116" s="56"/>
      <c r="E116" s="54"/>
      <c r="F116" s="56"/>
    </row>
    <row r="117" spans="2:6" ht="12.75">
      <c r="B117" s="45"/>
      <c r="C117" s="45"/>
      <c r="D117" s="56"/>
      <c r="E117" s="54"/>
      <c r="F117" s="56"/>
    </row>
    <row r="118" spans="2:6" ht="12.75">
      <c r="B118" s="45"/>
      <c r="C118" s="45"/>
      <c r="D118" s="56"/>
      <c r="E118" s="54"/>
      <c r="F118" s="56"/>
    </row>
    <row r="119" spans="2:6" ht="12.75">
      <c r="B119" s="45"/>
      <c r="C119" s="45"/>
      <c r="D119" s="56"/>
      <c r="E119" s="54"/>
      <c r="F119" s="56"/>
    </row>
    <row r="120" spans="2:6" ht="12.75">
      <c r="B120" s="45"/>
      <c r="C120" s="45"/>
      <c r="D120" s="56"/>
      <c r="E120" s="54"/>
      <c r="F120" s="56"/>
    </row>
    <row r="121" spans="2:6" ht="12.75">
      <c r="B121" s="47" t="s">
        <v>34</v>
      </c>
      <c r="C121" s="45"/>
      <c r="D121" s="59" t="s">
        <v>36</v>
      </c>
      <c r="E121" s="71"/>
      <c r="F121" s="60"/>
    </row>
    <row r="122" spans="2:6" ht="12.75">
      <c r="B122" s="47" t="s">
        <v>35</v>
      </c>
      <c r="C122" s="45"/>
      <c r="D122" s="59" t="s">
        <v>141</v>
      </c>
      <c r="E122" s="71"/>
      <c r="F122" s="62"/>
    </row>
    <row r="123" spans="2:6" ht="12.75">
      <c r="B123" s="47"/>
      <c r="C123" s="45"/>
      <c r="D123" s="59" t="s">
        <v>38</v>
      </c>
      <c r="E123" s="71"/>
      <c r="F123" s="62"/>
    </row>
    <row r="124" spans="2:6" ht="12.75">
      <c r="B124" s="47" t="s">
        <v>15</v>
      </c>
      <c r="C124" s="45"/>
      <c r="D124" s="60"/>
      <c r="E124" s="86"/>
      <c r="F124" s="60"/>
    </row>
    <row r="125" spans="2:6" ht="12.75">
      <c r="B125" s="47"/>
      <c r="C125" s="47"/>
      <c r="D125" s="60"/>
      <c r="E125" s="86"/>
      <c r="F125" s="60"/>
    </row>
    <row r="132" spans="9:11" ht="12.75">
      <c r="I132" s="73"/>
      <c r="J132" s="73"/>
      <c r="K132" s="100"/>
    </row>
  </sheetData>
  <sheetProtection/>
  <mergeCells count="5">
    <mergeCell ref="B1:F1"/>
    <mergeCell ref="B2:F2"/>
    <mergeCell ref="B3:F3"/>
    <mergeCell ref="B4:F4"/>
    <mergeCell ref="B5:F5"/>
  </mergeCells>
  <printOptions horizontalCentered="1"/>
  <pageMargins left="0.984251968503937" right="0.984251968503937" top="0.984251968503937" bottom="0.7874015748031497" header="1.1023622047244095" footer="0.4330708661417323"/>
  <pageSetup horizontalDpi="600" verticalDpi="600" orientation="portrait" scale="70" r:id="rId1"/>
  <headerFooter alignWithMargins="0">
    <oddFooter>&amp;R&amp;P DE &amp;N</oddFooter>
  </headerFooter>
  <rowBreaks count="1" manualBreakCount="1">
    <brk id="59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J63"/>
  <sheetViews>
    <sheetView zoomScalePageLayoutView="0" workbookViewId="0" topLeftCell="A1">
      <selection activeCell="F29" sqref="F29"/>
    </sheetView>
  </sheetViews>
  <sheetFormatPr defaultColWidth="11.421875" defaultRowHeight="12.75"/>
  <cols>
    <col min="1" max="1" width="8.7109375" style="41" customWidth="1"/>
    <col min="2" max="2" width="11.140625" style="41" customWidth="1"/>
    <col min="3" max="3" width="46.57421875" style="41" customWidth="1"/>
    <col min="4" max="4" width="19.57421875" style="41" customWidth="1"/>
    <col min="5" max="5" width="1.1484375" style="73" customWidth="1"/>
    <col min="6" max="6" width="19.00390625" style="41" customWidth="1"/>
    <col min="7" max="7" width="11.7109375" style="41" bestFit="1" customWidth="1"/>
    <col min="8" max="8" width="11.421875" style="41" customWidth="1"/>
    <col min="9" max="16384" width="11.421875" style="41" customWidth="1"/>
  </cols>
  <sheetData>
    <row r="1" spans="2:6" ht="12.75">
      <c r="B1" s="108" t="s">
        <v>42</v>
      </c>
      <c r="C1" s="109"/>
      <c r="D1" s="109"/>
      <c r="E1" s="109"/>
      <c r="F1" s="109"/>
    </row>
    <row r="2" spans="2:6" ht="12.75">
      <c r="B2" s="108" t="s">
        <v>17</v>
      </c>
      <c r="C2" s="109"/>
      <c r="D2" s="109"/>
      <c r="E2" s="109"/>
      <c r="F2" s="109"/>
    </row>
    <row r="3" spans="2:6" ht="12.75">
      <c r="B3" s="108" t="s">
        <v>43</v>
      </c>
      <c r="C3" s="109"/>
      <c r="D3" s="109"/>
      <c r="E3" s="109"/>
      <c r="F3" s="109"/>
    </row>
    <row r="4" spans="2:6" ht="19.5" customHeight="1">
      <c r="B4" s="108" t="str">
        <f>+'Anexo (4) D'!B4:F4</f>
        <v>A 31 DE ENERO DE 2015</v>
      </c>
      <c r="C4" s="109"/>
      <c r="D4" s="109"/>
      <c r="E4" s="109"/>
      <c r="F4" s="109"/>
    </row>
    <row r="5" spans="2:6" ht="18" customHeight="1">
      <c r="B5" s="108" t="s">
        <v>44</v>
      </c>
      <c r="C5" s="109"/>
      <c r="D5" s="109"/>
      <c r="E5" s="109"/>
      <c r="F5" s="109"/>
    </row>
    <row r="6" spans="2:6" ht="12.75">
      <c r="B6" s="42"/>
      <c r="C6" s="42"/>
      <c r="D6" s="42"/>
      <c r="E6" s="66"/>
      <c r="F6" s="42"/>
    </row>
    <row r="7" spans="2:6" ht="12.75" customHeight="1">
      <c r="B7" s="43" t="s">
        <v>2</v>
      </c>
      <c r="C7" s="43" t="s">
        <v>45</v>
      </c>
      <c r="D7" s="93" t="str">
        <f>+'Anexo (4) D'!D7:D8</f>
        <v>ENERO 2015</v>
      </c>
      <c r="E7" s="92"/>
      <c r="F7" s="93" t="str">
        <f>+'Anexo (4) D'!F7:F8</f>
        <v>ENERO 2014</v>
      </c>
    </row>
    <row r="8" spans="2:6" ht="12.75">
      <c r="B8" s="45"/>
      <c r="C8" s="45"/>
      <c r="D8" s="45"/>
      <c r="E8" s="53"/>
      <c r="F8" s="45"/>
    </row>
    <row r="9" spans="2:10" ht="12.75">
      <c r="B9" s="46" t="s">
        <v>4</v>
      </c>
      <c r="C9" s="47" t="s">
        <v>46</v>
      </c>
      <c r="D9" s="48">
        <f>+D10+D11</f>
        <v>136599510.113</v>
      </c>
      <c r="E9" s="68"/>
      <c r="F9" s="48">
        <f>+F10+F11</f>
        <v>569482758</v>
      </c>
      <c r="I9" s="49"/>
      <c r="J9" s="49"/>
    </row>
    <row r="10" spans="2:10" ht="12.75">
      <c r="B10" s="50">
        <v>41</v>
      </c>
      <c r="C10" s="45" t="s">
        <v>47</v>
      </c>
      <c r="D10" s="51">
        <f>+'Anexo (4) D'!D12</f>
        <v>136435211.988</v>
      </c>
      <c r="E10" s="69"/>
      <c r="F10" s="51">
        <f>+'Anexo (4) D'!F12</f>
        <v>113241622</v>
      </c>
      <c r="G10" s="52"/>
      <c r="I10" s="49"/>
      <c r="J10" s="49"/>
    </row>
    <row r="11" spans="2:10" ht="13.5" customHeight="1">
      <c r="B11" s="50">
        <v>47</v>
      </c>
      <c r="C11" s="45" t="s">
        <v>48</v>
      </c>
      <c r="D11" s="51">
        <f>+'Anexo (4) D'!D18</f>
        <v>164298.125</v>
      </c>
      <c r="E11" s="69"/>
      <c r="F11" s="51">
        <f>+'Anexo (4) D'!F18</f>
        <v>456241136</v>
      </c>
      <c r="G11" s="52"/>
      <c r="I11" s="49"/>
      <c r="J11" s="49"/>
    </row>
    <row r="12" spans="2:6" ht="12.75">
      <c r="B12" s="45"/>
      <c r="C12" s="45"/>
      <c r="D12" s="51"/>
      <c r="E12" s="69"/>
      <c r="F12" s="51"/>
    </row>
    <row r="13" spans="2:10" ht="12.75">
      <c r="B13" s="50"/>
      <c r="C13" s="47" t="s">
        <v>49</v>
      </c>
      <c r="D13" s="48">
        <f>+D14+D15+D16</f>
        <v>117022945.28672</v>
      </c>
      <c r="E13" s="68"/>
      <c r="F13" s="48">
        <f>+F14+F15+F16</f>
        <v>115966173</v>
      </c>
      <c r="I13" s="49"/>
      <c r="J13" s="49"/>
    </row>
    <row r="14" spans="2:10" ht="12.75">
      <c r="B14" s="50">
        <v>51</v>
      </c>
      <c r="C14" s="45" t="s">
        <v>50</v>
      </c>
      <c r="D14" s="51">
        <f>+'Anexo (4) D'!D24</f>
        <v>3044135.7032299996</v>
      </c>
      <c r="E14" s="69"/>
      <c r="F14" s="51">
        <f>+'Anexo (4) D'!F24</f>
        <v>2727551</v>
      </c>
      <c r="G14" s="52"/>
      <c r="I14" s="49"/>
      <c r="J14" s="49"/>
    </row>
    <row r="15" spans="2:10" ht="12.75">
      <c r="B15" s="50">
        <v>52</v>
      </c>
      <c r="C15" s="53" t="s">
        <v>51</v>
      </c>
      <c r="D15" s="51">
        <f>+'Anexo (4) D'!D32</f>
        <v>113950546.98703</v>
      </c>
      <c r="E15" s="69"/>
      <c r="F15" s="51">
        <f>+'Anexo (4) D'!F32</f>
        <v>113238622</v>
      </c>
      <c r="G15" s="52"/>
      <c r="I15" s="49"/>
      <c r="J15" s="49"/>
    </row>
    <row r="16" spans="2:9" ht="12.75">
      <c r="B16" s="50">
        <v>57</v>
      </c>
      <c r="C16" s="53" t="s">
        <v>48</v>
      </c>
      <c r="D16" s="51">
        <f>+'Anexo (4) D'!D43</f>
        <v>28262.59646</v>
      </c>
      <c r="E16" s="69"/>
      <c r="F16" s="51">
        <v>0</v>
      </c>
      <c r="G16" s="52"/>
      <c r="I16" s="49"/>
    </row>
    <row r="17" spans="2:6" ht="12.75">
      <c r="B17" s="50"/>
      <c r="C17" s="45"/>
      <c r="D17" s="51"/>
      <c r="E17" s="69"/>
      <c r="F17" s="51"/>
    </row>
    <row r="18" spans="2:10" ht="12.75">
      <c r="B18" s="46"/>
      <c r="C18" s="47" t="s">
        <v>52</v>
      </c>
      <c r="D18" s="48">
        <f>+D9-D13</f>
        <v>19576564.826280013</v>
      </c>
      <c r="E18" s="68"/>
      <c r="F18" s="48">
        <f>+F9-F13</f>
        <v>453516585</v>
      </c>
      <c r="G18" s="52"/>
      <c r="I18" s="49"/>
      <c r="J18" s="49"/>
    </row>
    <row r="19" spans="2:6" ht="12.75">
      <c r="B19" s="50"/>
      <c r="C19" s="45"/>
      <c r="D19" s="51"/>
      <c r="E19" s="69"/>
      <c r="F19" s="51"/>
    </row>
    <row r="20" spans="2:10" ht="12.75">
      <c r="B20" s="46"/>
      <c r="C20" s="47" t="s">
        <v>53</v>
      </c>
      <c r="D20" s="48">
        <f>+D21</f>
        <v>27937111.39835</v>
      </c>
      <c r="E20" s="68"/>
      <c r="F20" s="48">
        <f>+F21</f>
        <v>5231968</v>
      </c>
      <c r="I20" s="49"/>
      <c r="J20" s="49"/>
    </row>
    <row r="21" spans="2:10" ht="12.75">
      <c r="B21" s="50">
        <v>48</v>
      </c>
      <c r="C21" s="45" t="s">
        <v>54</v>
      </c>
      <c r="D21" s="51">
        <f>+'Anexo (4) D'!D50</f>
        <v>27937111.39835</v>
      </c>
      <c r="E21" s="69"/>
      <c r="F21" s="51">
        <f>+'Anexo (4) D'!F50</f>
        <v>5231968</v>
      </c>
      <c r="G21" s="52"/>
      <c r="I21" s="49"/>
      <c r="J21" s="49"/>
    </row>
    <row r="22" spans="2:6" ht="12.75">
      <c r="B22" s="50"/>
      <c r="C22" s="45"/>
      <c r="D22" s="51"/>
      <c r="E22" s="69"/>
      <c r="F22" s="51"/>
    </row>
    <row r="23" spans="2:10" ht="12.75">
      <c r="B23" s="46"/>
      <c r="C23" s="47" t="s">
        <v>55</v>
      </c>
      <c r="D23" s="48">
        <f>+D24</f>
        <v>414084.1</v>
      </c>
      <c r="E23" s="68"/>
      <c r="F23" s="48">
        <f>+F24</f>
        <v>730255</v>
      </c>
      <c r="I23" s="49"/>
      <c r="J23" s="49"/>
    </row>
    <row r="24" spans="2:10" ht="12.75">
      <c r="B24" s="50">
        <v>58</v>
      </c>
      <c r="C24" s="45" t="s">
        <v>56</v>
      </c>
      <c r="D24" s="51">
        <f>+'Anexo (4) D'!D56</f>
        <v>414084.1</v>
      </c>
      <c r="E24" s="69"/>
      <c r="F24" s="51">
        <f>+'Anexo (4) D'!F56</f>
        <v>730255</v>
      </c>
      <c r="G24" s="52"/>
      <c r="I24" s="49"/>
      <c r="J24" s="49"/>
    </row>
    <row r="25" spans="2:6" ht="12.75">
      <c r="B25" s="50"/>
      <c r="C25" s="45"/>
      <c r="D25" s="51"/>
      <c r="E25" s="69"/>
      <c r="F25" s="51"/>
    </row>
    <row r="26" spans="2:7" ht="12.75">
      <c r="B26" s="46"/>
      <c r="C26" s="55" t="s">
        <v>57</v>
      </c>
      <c r="D26" s="48">
        <f>+D9+D20-D13-D23</f>
        <v>47099592.12463001</v>
      </c>
      <c r="E26" s="68"/>
      <c r="F26" s="48">
        <f>+F9+F20-F13-F23</f>
        <v>458018298</v>
      </c>
      <c r="G26" s="49"/>
    </row>
    <row r="27" spans="2:6" ht="12.75">
      <c r="B27" s="46"/>
      <c r="C27" s="47"/>
      <c r="D27" s="56"/>
      <c r="E27" s="54"/>
      <c r="F27" s="56"/>
    </row>
    <row r="28" spans="2:6" ht="12.75">
      <c r="B28" s="50"/>
      <c r="C28" s="45"/>
      <c r="D28" s="45"/>
      <c r="E28" s="53"/>
      <c r="F28" s="45"/>
    </row>
    <row r="29" spans="2:10" ht="18" customHeight="1">
      <c r="B29" s="46"/>
      <c r="C29" s="47" t="s">
        <v>58</v>
      </c>
      <c r="D29" s="48">
        <f>+D26</f>
        <v>47099592.12463001</v>
      </c>
      <c r="E29" s="68"/>
      <c r="F29" s="48">
        <f>+F26</f>
        <v>458018298</v>
      </c>
      <c r="I29" s="49"/>
      <c r="J29" s="49"/>
    </row>
    <row r="30" ht="14.25" customHeight="1"/>
    <row r="31" ht="13.5" customHeight="1"/>
    <row r="32" spans="2:3" ht="13.5" customHeight="1">
      <c r="B32" s="45"/>
      <c r="C32" s="45"/>
    </row>
    <row r="33" ht="13.5" customHeight="1"/>
    <row r="34" ht="13.5" customHeight="1"/>
    <row r="35" spans="2:3" ht="13.5" customHeight="1">
      <c r="B35" s="45"/>
      <c r="C35" s="45"/>
    </row>
    <row r="36" spans="2:6" s="61" customFormat="1" ht="12.75">
      <c r="B36" s="47" t="s">
        <v>34</v>
      </c>
      <c r="C36" s="45"/>
      <c r="D36" s="59" t="s">
        <v>36</v>
      </c>
      <c r="E36" s="71"/>
      <c r="F36" s="60"/>
    </row>
    <row r="37" spans="2:6" s="61" customFormat="1" ht="12.75">
      <c r="B37" s="47" t="s">
        <v>35</v>
      </c>
      <c r="C37" s="45"/>
      <c r="D37" s="59" t="s">
        <v>37</v>
      </c>
      <c r="E37" s="71"/>
      <c r="F37" s="62"/>
    </row>
    <row r="38" spans="2:6" s="61" customFormat="1" ht="12.75">
      <c r="B38" s="47"/>
      <c r="C38" s="45"/>
      <c r="D38" s="59" t="s">
        <v>38</v>
      </c>
      <c r="E38" s="71"/>
      <c r="F38" s="62"/>
    </row>
    <row r="39" spans="2:6" s="61" customFormat="1" ht="12.75">
      <c r="B39" s="63" t="s">
        <v>15</v>
      </c>
      <c r="C39" s="64"/>
      <c r="D39" s="63"/>
      <c r="E39" s="72"/>
      <c r="F39" s="65"/>
    </row>
    <row r="40" spans="2:3" ht="12.75">
      <c r="B40" s="45"/>
      <c r="C40" s="45"/>
    </row>
    <row r="41" spans="2:3" ht="12.75">
      <c r="B41" s="45"/>
      <c r="C41" s="45"/>
    </row>
    <row r="42" spans="2:3" ht="12.75">
      <c r="B42" s="45"/>
      <c r="C42" s="45"/>
    </row>
    <row r="43" spans="2:3" ht="12.75">
      <c r="B43" s="45"/>
      <c r="C43" s="45"/>
    </row>
    <row r="44" spans="2:3" ht="12.75">
      <c r="B44" s="45"/>
      <c r="C44" s="45"/>
    </row>
    <row r="45" spans="2:3" ht="12.75">
      <c r="B45" s="45"/>
      <c r="C45" s="45"/>
    </row>
    <row r="46" spans="2:3" ht="12.75">
      <c r="B46" s="45"/>
      <c r="C46" s="45"/>
    </row>
    <row r="48" spans="2:3" ht="12.75">
      <c r="B48" s="45"/>
      <c r="C48" s="45"/>
    </row>
    <row r="49" spans="2:3" ht="12.75">
      <c r="B49" s="45"/>
      <c r="C49" s="45"/>
    </row>
    <row r="50" spans="2:3" ht="12.75">
      <c r="B50" s="45"/>
      <c r="C50" s="45"/>
    </row>
    <row r="51" spans="2:3" ht="12.75">
      <c r="B51" s="45"/>
      <c r="C51" s="45"/>
    </row>
    <row r="52" spans="2:3" ht="12.75">
      <c r="B52" s="45"/>
      <c r="C52" s="45"/>
    </row>
    <row r="53" spans="2:3" ht="12.75">
      <c r="B53" s="45"/>
      <c r="C53" s="45"/>
    </row>
    <row r="54" spans="2:3" ht="12.75">
      <c r="B54" s="45"/>
      <c r="C54" s="45"/>
    </row>
    <row r="55" spans="2:3" ht="12.75">
      <c r="B55" s="45"/>
      <c r="C55" s="45"/>
    </row>
    <row r="56" spans="2:3" ht="12.75">
      <c r="B56" s="45"/>
      <c r="C56" s="45"/>
    </row>
    <row r="57" spans="2:3" ht="12.75">
      <c r="B57" s="45"/>
      <c r="C57" s="45"/>
    </row>
    <row r="58" spans="2:3" ht="12.75">
      <c r="B58" s="45"/>
      <c r="C58" s="45"/>
    </row>
    <row r="59" spans="2:3" ht="12.75">
      <c r="B59" s="45"/>
      <c r="C59" s="45"/>
    </row>
    <row r="60" spans="2:3" ht="12.75">
      <c r="B60" s="45"/>
      <c r="C60" s="45"/>
    </row>
    <row r="61" spans="2:3" ht="12.75">
      <c r="B61" s="45"/>
      <c r="C61" s="45"/>
    </row>
    <row r="62" spans="2:3" ht="12.75">
      <c r="B62" s="45"/>
      <c r="C62" s="45"/>
    </row>
    <row r="63" spans="2:3" ht="12.75">
      <c r="B63" s="45"/>
      <c r="C63" s="45"/>
    </row>
  </sheetData>
  <sheetProtection/>
  <mergeCells count="5">
    <mergeCell ref="B1:F1"/>
    <mergeCell ref="B2:F2"/>
    <mergeCell ref="B3:F3"/>
    <mergeCell ref="B4:F4"/>
    <mergeCell ref="B5:F5"/>
  </mergeCells>
  <printOptions horizontalCentered="1" verticalCentered="1"/>
  <pageMargins left="1.3779527559055118" right="0.7874015748031497" top="1.3779527559055118" bottom="0.984251968503937" header="1.1023622047244095" footer="0.4330708661417323"/>
  <pageSetup horizontalDpi="600" verticalDpi="600" orientation="portrait" scale="80" r:id="rId1"/>
  <headerFooter alignWithMargins="0">
    <oddFooter>&amp;R&amp;P DE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K102"/>
  <sheetViews>
    <sheetView workbookViewId="0" topLeftCell="A2">
      <selection activeCell="C72" sqref="C72"/>
    </sheetView>
  </sheetViews>
  <sheetFormatPr defaultColWidth="11.421875" defaultRowHeight="12.75"/>
  <cols>
    <col min="1" max="1" width="3.140625" style="45" customWidth="1"/>
    <col min="2" max="2" width="8.8515625" style="45" customWidth="1"/>
    <col min="3" max="3" width="47.8515625" style="45" customWidth="1"/>
    <col min="4" max="4" width="17.421875" style="45" customWidth="1"/>
    <col min="5" max="5" width="0.71875" style="53" customWidth="1"/>
    <col min="6" max="6" width="18.57421875" style="45" customWidth="1"/>
    <col min="7" max="7" width="12.8515625" style="45" customWidth="1"/>
    <col min="8" max="9" width="11.421875" style="45" customWidth="1"/>
    <col min="10" max="10" width="13.8515625" style="45" bestFit="1" customWidth="1"/>
    <col min="11" max="11" width="12.8515625" style="102" bestFit="1" customWidth="1"/>
    <col min="12" max="16384" width="11.421875" style="45" customWidth="1"/>
  </cols>
  <sheetData>
    <row r="1" spans="2:11" ht="12.75">
      <c r="B1" s="108" t="s">
        <v>59</v>
      </c>
      <c r="C1" s="109"/>
      <c r="D1" s="109"/>
      <c r="E1" s="109"/>
      <c r="F1" s="109"/>
      <c r="K1" s="45"/>
    </row>
    <row r="2" spans="2:11" ht="12.75">
      <c r="B2" s="108" t="s">
        <v>17</v>
      </c>
      <c r="C2" s="109"/>
      <c r="D2" s="109"/>
      <c r="E2" s="109"/>
      <c r="F2" s="109"/>
      <c r="K2" s="45"/>
    </row>
    <row r="3" spans="2:11" ht="12.75">
      <c r="B3" s="108" t="s">
        <v>43</v>
      </c>
      <c r="C3" s="109"/>
      <c r="D3" s="109"/>
      <c r="E3" s="109"/>
      <c r="F3" s="109"/>
      <c r="K3" s="45"/>
    </row>
    <row r="4" spans="2:11" ht="12.75">
      <c r="B4" s="108" t="s">
        <v>162</v>
      </c>
      <c r="C4" s="109"/>
      <c r="D4" s="109"/>
      <c r="E4" s="109"/>
      <c r="F4" s="109"/>
      <c r="K4" s="45"/>
    </row>
    <row r="5" spans="2:11" ht="12.75">
      <c r="B5" s="108" t="s">
        <v>44</v>
      </c>
      <c r="C5" s="109"/>
      <c r="D5" s="109"/>
      <c r="E5" s="109"/>
      <c r="F5" s="109"/>
      <c r="K5" s="45"/>
    </row>
    <row r="6" spans="2:11" ht="12.75">
      <c r="B6" s="39"/>
      <c r="C6" s="40"/>
      <c r="D6" s="40"/>
      <c r="E6" s="40"/>
      <c r="F6" s="40"/>
      <c r="K6" s="45"/>
    </row>
    <row r="7" spans="2:11" ht="12.75" customHeight="1">
      <c r="B7" s="112" t="s">
        <v>2</v>
      </c>
      <c r="C7" s="112" t="s">
        <v>45</v>
      </c>
      <c r="D7" s="111" t="s">
        <v>161</v>
      </c>
      <c r="E7" s="89"/>
      <c r="F7" s="111" t="s">
        <v>160</v>
      </c>
      <c r="G7" s="110"/>
      <c r="K7" s="45"/>
    </row>
    <row r="8" spans="2:11" ht="12.75" customHeight="1">
      <c r="B8" s="113"/>
      <c r="C8" s="113"/>
      <c r="D8" s="111"/>
      <c r="E8" s="89"/>
      <c r="F8" s="111"/>
      <c r="G8" s="110"/>
      <c r="K8" s="45"/>
    </row>
    <row r="9" ht="12.75">
      <c r="K9" s="45"/>
    </row>
    <row r="10" spans="2:11" ht="12.75">
      <c r="B10" s="50" t="s">
        <v>4</v>
      </c>
      <c r="C10" s="47" t="s">
        <v>60</v>
      </c>
      <c r="D10" s="48">
        <f>+D12+D18</f>
        <v>136599510.113</v>
      </c>
      <c r="E10" s="68"/>
      <c r="F10" s="48">
        <f>+F12+F15+F18</f>
        <v>569482758</v>
      </c>
      <c r="I10" s="51"/>
      <c r="K10" s="45"/>
    </row>
    <row r="11" spans="2:11" ht="12.75">
      <c r="B11" s="50"/>
      <c r="C11" s="47"/>
      <c r="D11" s="74"/>
      <c r="E11" s="68"/>
      <c r="F11" s="74"/>
      <c r="K11" s="45"/>
    </row>
    <row r="12" spans="2:11" ht="12.75">
      <c r="B12" s="46">
        <v>41</v>
      </c>
      <c r="C12" s="47" t="s">
        <v>61</v>
      </c>
      <c r="D12" s="48">
        <f>+D13</f>
        <v>136435211.988</v>
      </c>
      <c r="E12" s="68"/>
      <c r="F12" s="48">
        <f>+F13</f>
        <v>113241622</v>
      </c>
      <c r="G12" s="56"/>
      <c r="H12" s="51"/>
      <c r="K12" s="45"/>
    </row>
    <row r="13" spans="2:11" ht="12.75">
      <c r="B13" s="50">
        <v>4110</v>
      </c>
      <c r="C13" s="45" t="s">
        <v>62</v>
      </c>
      <c r="D13" s="51">
        <v>136435211.988</v>
      </c>
      <c r="E13" s="69"/>
      <c r="F13" s="51">
        <v>113241622</v>
      </c>
      <c r="H13" s="41"/>
      <c r="I13" s="41"/>
      <c r="J13" s="98"/>
      <c r="K13" s="101"/>
    </row>
    <row r="14" spans="2:10" ht="12.75">
      <c r="B14" s="50"/>
      <c r="D14" s="51"/>
      <c r="E14" s="69"/>
      <c r="F14" s="51"/>
      <c r="H14" s="41"/>
      <c r="I14" s="41"/>
      <c r="J14" s="98"/>
    </row>
    <row r="15" spans="2:10" ht="12.75" hidden="1">
      <c r="B15" s="83">
        <v>44</v>
      </c>
      <c r="C15" s="70" t="s">
        <v>147</v>
      </c>
      <c r="D15" s="48">
        <f>+D16</f>
        <v>0</v>
      </c>
      <c r="E15" s="68"/>
      <c r="F15" s="48">
        <f>+F16</f>
        <v>0</v>
      </c>
      <c r="H15" s="41"/>
      <c r="I15" s="41"/>
      <c r="J15" s="98"/>
    </row>
    <row r="16" spans="2:10" ht="12.75" hidden="1">
      <c r="B16" s="81">
        <v>4428</v>
      </c>
      <c r="C16" s="53" t="s">
        <v>148</v>
      </c>
      <c r="D16" s="51">
        <v>0</v>
      </c>
      <c r="E16" s="68"/>
      <c r="F16" s="51">
        <v>0</v>
      </c>
      <c r="H16" s="41"/>
      <c r="I16" s="41"/>
      <c r="J16" s="98"/>
    </row>
    <row r="17" spans="2:10" ht="12.75" hidden="1">
      <c r="B17" s="50"/>
      <c r="D17" s="51"/>
      <c r="E17" s="69"/>
      <c r="F17" s="51"/>
      <c r="H17" s="41"/>
      <c r="I17" s="41"/>
      <c r="J17" s="98"/>
    </row>
    <row r="18" spans="2:10" ht="12.75">
      <c r="B18" s="46">
        <v>47</v>
      </c>
      <c r="C18" s="47" t="s">
        <v>63</v>
      </c>
      <c r="D18" s="48">
        <f>+D19+D20</f>
        <v>164298.125</v>
      </c>
      <c r="E18" s="68"/>
      <c r="F18" s="48">
        <f>+F19+F20</f>
        <v>456241136</v>
      </c>
      <c r="H18" s="41"/>
      <c r="I18" s="41"/>
      <c r="J18" s="98"/>
    </row>
    <row r="19" spans="2:11" ht="12.75">
      <c r="B19" s="50">
        <v>4705</v>
      </c>
      <c r="C19" s="45" t="s">
        <v>151</v>
      </c>
      <c r="D19" s="51">
        <v>164298.125</v>
      </c>
      <c r="E19" s="69"/>
      <c r="F19" s="51">
        <v>456241136</v>
      </c>
      <c r="H19" s="41"/>
      <c r="I19" s="41"/>
      <c r="J19" s="98"/>
      <c r="K19" s="101"/>
    </row>
    <row r="20" spans="2:6" ht="12.75" hidden="1">
      <c r="B20" s="50">
        <v>4722</v>
      </c>
      <c r="C20" s="53" t="s">
        <v>152</v>
      </c>
      <c r="D20" s="51">
        <v>0</v>
      </c>
      <c r="E20" s="69"/>
      <c r="F20" s="51">
        <v>0</v>
      </c>
    </row>
    <row r="21" spans="2:6" ht="12.75">
      <c r="B21" s="50"/>
      <c r="D21" s="51"/>
      <c r="E21" s="69"/>
      <c r="F21" s="51"/>
    </row>
    <row r="22" spans="2:7" ht="12.75">
      <c r="B22" s="50"/>
      <c r="C22" s="47" t="s">
        <v>64</v>
      </c>
      <c r="D22" s="48">
        <f>+D24+D32+D37+D43</f>
        <v>117022945.28672</v>
      </c>
      <c r="E22" s="68"/>
      <c r="F22" s="48">
        <f>+F24+F32+F37</f>
        <v>115966173</v>
      </c>
      <c r="G22" s="51"/>
    </row>
    <row r="23" spans="2:6" ht="12.75">
      <c r="B23" s="50"/>
      <c r="D23" s="51"/>
      <c r="E23" s="69"/>
      <c r="F23" s="51"/>
    </row>
    <row r="24" spans="2:7" ht="12.75">
      <c r="B24" s="46">
        <v>51</v>
      </c>
      <c r="C24" s="47" t="s">
        <v>65</v>
      </c>
      <c r="D24" s="48">
        <f>+D25+D27+D28+D29+D30</f>
        <v>3044135.7032299996</v>
      </c>
      <c r="E24" s="68"/>
      <c r="F24" s="48">
        <f>+F25+F27+F28+F29+F30</f>
        <v>2727551</v>
      </c>
      <c r="G24" s="51"/>
    </row>
    <row r="25" spans="2:11" ht="12.75">
      <c r="B25" s="50">
        <v>5101</v>
      </c>
      <c r="C25" s="45" t="s">
        <v>146</v>
      </c>
      <c r="D25" s="51">
        <v>2085621.89</v>
      </c>
      <c r="E25" s="69"/>
      <c r="F25" s="51">
        <v>2114597</v>
      </c>
      <c r="H25" s="41"/>
      <c r="I25" s="41"/>
      <c r="J25" s="98"/>
      <c r="K25" s="101"/>
    </row>
    <row r="26" spans="2:10" ht="12.75" customHeight="1" hidden="1">
      <c r="B26" s="50">
        <v>5102</v>
      </c>
      <c r="C26" s="45" t="s">
        <v>67</v>
      </c>
      <c r="D26" s="51"/>
      <c r="E26" s="69"/>
      <c r="F26" s="51" t="e">
        <v>#N/A</v>
      </c>
      <c r="H26" s="41"/>
      <c r="I26" s="41"/>
      <c r="J26" s="98"/>
    </row>
    <row r="27" spans="2:11" ht="12.75">
      <c r="B27" s="50">
        <v>5103</v>
      </c>
      <c r="C27" s="45" t="s">
        <v>153</v>
      </c>
      <c r="D27" s="51">
        <v>386801.84</v>
      </c>
      <c r="E27" s="69"/>
      <c r="F27" s="51">
        <v>381037</v>
      </c>
      <c r="H27" s="41"/>
      <c r="I27" s="41"/>
      <c r="J27" s="98"/>
      <c r="K27" s="101"/>
    </row>
    <row r="28" spans="2:11" ht="12.75">
      <c r="B28" s="50">
        <v>5104</v>
      </c>
      <c r="C28" s="45" t="s">
        <v>154</v>
      </c>
      <c r="D28" s="51">
        <v>73477.53</v>
      </c>
      <c r="E28" s="69"/>
      <c r="F28" s="51">
        <v>73056</v>
      </c>
      <c r="H28" s="41"/>
      <c r="I28" s="41"/>
      <c r="J28" s="98"/>
      <c r="K28" s="101"/>
    </row>
    <row r="29" spans="2:11" ht="12.75">
      <c r="B29" s="50">
        <v>5111</v>
      </c>
      <c r="C29" s="45" t="s">
        <v>68</v>
      </c>
      <c r="D29" s="51">
        <v>477614.85226</v>
      </c>
      <c r="E29" s="69"/>
      <c r="F29" s="51">
        <v>136197</v>
      </c>
      <c r="H29" s="41"/>
      <c r="I29" s="41"/>
      <c r="J29" s="98"/>
      <c r="K29" s="101"/>
    </row>
    <row r="30" spans="2:11" ht="12.75">
      <c r="B30" s="50">
        <v>5120</v>
      </c>
      <c r="C30" s="45" t="s">
        <v>123</v>
      </c>
      <c r="D30" s="51">
        <v>20619.590969999997</v>
      </c>
      <c r="E30" s="69"/>
      <c r="F30" s="51">
        <v>22664</v>
      </c>
      <c r="H30" s="41"/>
      <c r="I30" s="41"/>
      <c r="J30" s="98"/>
      <c r="K30" s="101"/>
    </row>
    <row r="31" spans="2:6" ht="12.75">
      <c r="B31" s="50"/>
      <c r="D31" s="69"/>
      <c r="E31" s="69"/>
      <c r="F31" s="69"/>
    </row>
    <row r="32" spans="2:6" ht="12.75">
      <c r="B32" s="46">
        <v>52</v>
      </c>
      <c r="C32" s="47" t="s">
        <v>69</v>
      </c>
      <c r="D32" s="48">
        <f>+D35+D34</f>
        <v>113950546.98703</v>
      </c>
      <c r="E32" s="68"/>
      <c r="F32" s="48">
        <f>+F35+F34</f>
        <v>113238622</v>
      </c>
    </row>
    <row r="33" spans="2:6" ht="12.75" customHeight="1" hidden="1">
      <c r="B33" s="50">
        <v>5202</v>
      </c>
      <c r="C33" s="45" t="s">
        <v>66</v>
      </c>
      <c r="D33" s="51"/>
      <c r="E33" s="69"/>
      <c r="F33" s="51"/>
    </row>
    <row r="34" spans="2:6" ht="12.75" customHeight="1">
      <c r="B34" s="50">
        <v>5202</v>
      </c>
      <c r="C34" s="45" t="s">
        <v>146</v>
      </c>
      <c r="D34" s="51">
        <v>0</v>
      </c>
      <c r="E34" s="69"/>
      <c r="F34" s="51">
        <v>0</v>
      </c>
    </row>
    <row r="35" spans="2:11" ht="12.75">
      <c r="B35" s="50">
        <v>5211</v>
      </c>
      <c r="C35" s="45" t="s">
        <v>68</v>
      </c>
      <c r="D35" s="51">
        <v>113950546.98703</v>
      </c>
      <c r="E35" s="69"/>
      <c r="F35" s="51">
        <v>113238622</v>
      </c>
      <c r="H35" s="41"/>
      <c r="I35" s="41"/>
      <c r="J35" s="98"/>
      <c r="K35" s="101"/>
    </row>
    <row r="36" spans="2:6" ht="12.75">
      <c r="B36" s="50"/>
      <c r="D36" s="51"/>
      <c r="E36" s="69"/>
      <c r="F36" s="51"/>
    </row>
    <row r="37" spans="2:6" ht="12.75" hidden="1">
      <c r="B37" s="46">
        <v>53</v>
      </c>
      <c r="C37" s="47" t="s">
        <v>70</v>
      </c>
      <c r="D37" s="48">
        <f>+D38</f>
        <v>0</v>
      </c>
      <c r="E37" s="68"/>
      <c r="F37" s="48">
        <f>+F38</f>
        <v>0</v>
      </c>
    </row>
    <row r="38" spans="2:6" ht="12.75" hidden="1">
      <c r="B38" s="50">
        <v>5314</v>
      </c>
      <c r="C38" s="45" t="s">
        <v>128</v>
      </c>
      <c r="D38" s="51">
        <v>0</v>
      </c>
      <c r="E38" s="69"/>
      <c r="F38" s="51">
        <v>0</v>
      </c>
    </row>
    <row r="39" spans="2:8" ht="12.75" customHeight="1" hidden="1">
      <c r="B39" s="50">
        <v>5330</v>
      </c>
      <c r="C39" s="45" t="s">
        <v>71</v>
      </c>
      <c r="D39" s="51"/>
      <c r="E39" s="69"/>
      <c r="F39" s="51"/>
      <c r="H39" s="51"/>
    </row>
    <row r="40" spans="2:6" ht="12.75" customHeight="1" hidden="1">
      <c r="B40" s="50">
        <v>5344</v>
      </c>
      <c r="C40" s="45" t="s">
        <v>72</v>
      </c>
      <c r="D40" s="51"/>
      <c r="E40" s="69"/>
      <c r="F40" s="51"/>
    </row>
    <row r="41" spans="2:6" ht="12.75" customHeight="1" hidden="1">
      <c r="B41" s="50">
        <v>5345</v>
      </c>
      <c r="C41" s="53" t="s">
        <v>73</v>
      </c>
      <c r="D41" s="69"/>
      <c r="E41" s="69"/>
      <c r="F41" s="69"/>
    </row>
    <row r="42" spans="2:6" ht="12.75" customHeight="1" hidden="1">
      <c r="B42" s="50"/>
      <c r="C42" s="53"/>
      <c r="D42" s="69"/>
      <c r="E42" s="69"/>
      <c r="F42" s="69"/>
    </row>
    <row r="43" spans="2:6" ht="12.75" customHeight="1">
      <c r="B43" s="46">
        <v>57</v>
      </c>
      <c r="C43" s="70" t="s">
        <v>63</v>
      </c>
      <c r="D43" s="48">
        <f>+D44+D45</f>
        <v>28262.59646</v>
      </c>
      <c r="E43" s="68"/>
      <c r="F43" s="48">
        <f>+F44+F45</f>
        <v>0</v>
      </c>
    </row>
    <row r="44" spans="2:8" ht="12.75" customHeight="1" hidden="1">
      <c r="B44" s="50">
        <v>5705</v>
      </c>
      <c r="C44" s="53" t="s">
        <v>159</v>
      </c>
      <c r="D44" s="51">
        <v>0</v>
      </c>
      <c r="E44" s="69"/>
      <c r="F44" s="51">
        <v>0</v>
      </c>
      <c r="H44" s="51"/>
    </row>
    <row r="45" spans="2:6" ht="12.75" customHeight="1">
      <c r="B45" s="50">
        <v>5720</v>
      </c>
      <c r="C45" s="53" t="s">
        <v>155</v>
      </c>
      <c r="D45" s="51">
        <v>28262.59646</v>
      </c>
      <c r="E45" s="69"/>
      <c r="F45" s="51">
        <v>0</v>
      </c>
    </row>
    <row r="46" spans="2:6" ht="12.75">
      <c r="B46" s="50"/>
      <c r="D46" s="69"/>
      <c r="E46" s="69"/>
      <c r="F46" s="69"/>
    </row>
    <row r="47" spans="2:7" ht="12.75">
      <c r="B47" s="50"/>
      <c r="C47" s="47" t="s">
        <v>74</v>
      </c>
      <c r="D47" s="48">
        <f>+D10-D22</f>
        <v>19576564.826280013</v>
      </c>
      <c r="E47" s="68"/>
      <c r="F47" s="48">
        <f>+F10-F22</f>
        <v>453516585</v>
      </c>
      <c r="G47" s="51"/>
    </row>
    <row r="48" spans="2:11" s="53" customFormat="1" ht="12.75">
      <c r="B48" s="81"/>
      <c r="C48" s="70"/>
      <c r="D48" s="68"/>
      <c r="E48" s="68"/>
      <c r="F48" s="68"/>
      <c r="G48" s="69"/>
      <c r="H48" s="45"/>
      <c r="I48" s="45"/>
      <c r="J48" s="45"/>
      <c r="K48" s="103"/>
    </row>
    <row r="49" spans="2:6" ht="12.75">
      <c r="B49" s="50"/>
      <c r="D49" s="51"/>
      <c r="E49" s="69"/>
      <c r="F49" s="51"/>
    </row>
    <row r="50" spans="2:8" ht="12.75">
      <c r="B50" s="46">
        <v>48</v>
      </c>
      <c r="C50" s="47" t="s">
        <v>75</v>
      </c>
      <c r="D50" s="48">
        <f>+D51+D52+D53+D54</f>
        <v>27937111.39835</v>
      </c>
      <c r="E50" s="68"/>
      <c r="F50" s="48">
        <f>+F51+F52+F53+F54</f>
        <v>5231968</v>
      </c>
      <c r="G50" s="51"/>
      <c r="H50" s="51"/>
    </row>
    <row r="51" spans="2:11" ht="12.75">
      <c r="B51" s="50">
        <v>4805</v>
      </c>
      <c r="C51" s="53" t="s">
        <v>76</v>
      </c>
      <c r="D51" s="51">
        <v>15458426.0964</v>
      </c>
      <c r="E51" s="69"/>
      <c r="F51" s="51">
        <v>6925</v>
      </c>
      <c r="H51" s="41"/>
      <c r="I51" s="41"/>
      <c r="J51" s="98"/>
      <c r="K51" s="101"/>
    </row>
    <row r="52" spans="2:11" ht="12.75">
      <c r="B52" s="50">
        <v>4808</v>
      </c>
      <c r="C52" s="53" t="s">
        <v>157</v>
      </c>
      <c r="D52" s="51">
        <v>11750312.888600001</v>
      </c>
      <c r="E52" s="69"/>
      <c r="F52" s="51">
        <v>5226674</v>
      </c>
      <c r="H52" s="41"/>
      <c r="I52" s="41"/>
      <c r="J52" s="98"/>
      <c r="K52" s="101"/>
    </row>
    <row r="53" spans="2:11" ht="12.75">
      <c r="B53" s="50">
        <v>4810</v>
      </c>
      <c r="C53" s="45" t="s">
        <v>77</v>
      </c>
      <c r="D53" s="51">
        <v>338052.97535</v>
      </c>
      <c r="E53" s="69"/>
      <c r="F53" s="51">
        <v>394888</v>
      </c>
      <c r="H53" s="41"/>
      <c r="I53" s="41"/>
      <c r="J53" s="98"/>
      <c r="K53" s="101"/>
    </row>
    <row r="54" spans="2:11" ht="12.75">
      <c r="B54" s="50">
        <v>4815</v>
      </c>
      <c r="C54" s="45" t="s">
        <v>158</v>
      </c>
      <c r="D54" s="51">
        <v>390319.438</v>
      </c>
      <c r="E54" s="69"/>
      <c r="F54" s="51">
        <v>-396519</v>
      </c>
      <c r="H54" s="41"/>
      <c r="I54" s="41"/>
      <c r="J54" s="98"/>
      <c r="K54" s="101"/>
    </row>
    <row r="55" spans="2:6" ht="12.75">
      <c r="B55" s="50"/>
      <c r="D55" s="51"/>
      <c r="E55" s="69"/>
      <c r="F55" s="51"/>
    </row>
    <row r="56" spans="2:8" ht="15.75" customHeight="1">
      <c r="B56" s="46">
        <v>58</v>
      </c>
      <c r="C56" s="47" t="s">
        <v>78</v>
      </c>
      <c r="D56" s="48">
        <f>+D58+D59+D60+D61+D63+D64</f>
        <v>414084.1</v>
      </c>
      <c r="E56" s="68"/>
      <c r="F56" s="48">
        <f>+F58+F59+F60+F61+F63+F64</f>
        <v>730255</v>
      </c>
      <c r="H56" s="51"/>
    </row>
    <row r="57" spans="2:6" ht="12.75" customHeight="1" hidden="1">
      <c r="B57" s="50">
        <v>5805</v>
      </c>
      <c r="C57" s="45" t="s">
        <v>76</v>
      </c>
      <c r="D57" s="51"/>
      <c r="E57" s="69"/>
      <c r="F57" s="51"/>
    </row>
    <row r="58" spans="2:6" ht="12.75" customHeight="1" hidden="1">
      <c r="B58" s="50">
        <v>5801</v>
      </c>
      <c r="C58" s="45" t="s">
        <v>149</v>
      </c>
      <c r="D58" s="51">
        <v>0</v>
      </c>
      <c r="E58" s="69"/>
      <c r="F58" s="51">
        <v>0</v>
      </c>
    </row>
    <row r="59" spans="2:6" ht="12.75" hidden="1">
      <c r="B59" s="50">
        <v>5802</v>
      </c>
      <c r="C59" s="45" t="s">
        <v>79</v>
      </c>
      <c r="D59" s="51">
        <v>0</v>
      </c>
      <c r="E59" s="69"/>
      <c r="F59" s="51">
        <v>0</v>
      </c>
    </row>
    <row r="60" spans="2:6" ht="12.75" hidden="1">
      <c r="B60" s="50">
        <v>5803</v>
      </c>
      <c r="C60" s="53" t="s">
        <v>156</v>
      </c>
      <c r="D60" s="51">
        <v>0</v>
      </c>
      <c r="E60" s="69"/>
      <c r="F60" s="51">
        <v>0</v>
      </c>
    </row>
    <row r="61" spans="2:11" ht="12.75">
      <c r="B61" s="50">
        <v>5805</v>
      </c>
      <c r="C61" s="45" t="s">
        <v>76</v>
      </c>
      <c r="D61" s="51">
        <v>0</v>
      </c>
      <c r="E61" s="69"/>
      <c r="F61" s="51">
        <v>720524</v>
      </c>
      <c r="H61" s="41"/>
      <c r="I61" s="41"/>
      <c r="J61" s="98"/>
      <c r="K61" s="101"/>
    </row>
    <row r="62" spans="2:10" ht="12.75" hidden="1">
      <c r="B62" s="50">
        <v>5808</v>
      </c>
      <c r="C62" s="53" t="s">
        <v>80</v>
      </c>
      <c r="D62" s="51"/>
      <c r="E62" s="75"/>
      <c r="F62" s="51" t="e">
        <v>#N/A</v>
      </c>
      <c r="H62" s="41"/>
      <c r="I62" s="41"/>
      <c r="J62" s="98"/>
    </row>
    <row r="63" spans="2:6" ht="12.75" hidden="1">
      <c r="B63" s="50">
        <v>5810</v>
      </c>
      <c r="C63" s="53" t="s">
        <v>77</v>
      </c>
      <c r="D63" s="51">
        <v>0</v>
      </c>
      <c r="E63" s="69"/>
      <c r="F63" s="51">
        <v>0</v>
      </c>
    </row>
    <row r="64" spans="2:11" ht="12.75">
      <c r="B64" s="50">
        <v>5815</v>
      </c>
      <c r="C64" s="45" t="s">
        <v>158</v>
      </c>
      <c r="D64" s="51">
        <v>414084.1</v>
      </c>
      <c r="E64" s="69"/>
      <c r="F64" s="51">
        <v>9731</v>
      </c>
      <c r="H64" s="41"/>
      <c r="I64" s="41"/>
      <c r="J64" s="98"/>
      <c r="K64" s="101"/>
    </row>
    <row r="65" spans="2:6" ht="12.75">
      <c r="B65" s="50"/>
      <c r="D65" s="51"/>
      <c r="E65" s="69"/>
      <c r="F65" s="51"/>
    </row>
    <row r="66" spans="2:10" ht="12.75">
      <c r="B66" s="50"/>
      <c r="C66" s="47" t="s">
        <v>81</v>
      </c>
      <c r="D66" s="48">
        <f>+D10+D50-D22-D56</f>
        <v>47099592.12463001</v>
      </c>
      <c r="E66" s="68"/>
      <c r="F66" s="48">
        <f>+F10+F50-F22-F56</f>
        <v>458018298</v>
      </c>
      <c r="J66" s="102"/>
    </row>
    <row r="67" spans="2:6" ht="12.75">
      <c r="B67" s="50"/>
      <c r="D67" s="51"/>
      <c r="E67" s="69"/>
      <c r="F67" s="51"/>
    </row>
    <row r="68" spans="3:7" ht="12.75">
      <c r="C68" s="47" t="s">
        <v>58</v>
      </c>
      <c r="D68" s="48">
        <f>+D66</f>
        <v>47099592.12463001</v>
      </c>
      <c r="E68" s="68"/>
      <c r="F68" s="48">
        <f>+F66</f>
        <v>458018298</v>
      </c>
      <c r="G68" s="76"/>
    </row>
    <row r="69" ht="12.75">
      <c r="G69" s="76"/>
    </row>
    <row r="73" spans="1:11" s="90" customFormat="1" ht="12.75">
      <c r="A73" s="47"/>
      <c r="B73" s="47" t="s">
        <v>34</v>
      </c>
      <c r="C73" s="47"/>
      <c r="D73" s="47" t="s">
        <v>36</v>
      </c>
      <c r="E73" s="70"/>
      <c r="F73" s="47"/>
      <c r="H73" s="45"/>
      <c r="I73" s="45"/>
      <c r="J73" s="45"/>
      <c r="K73" s="104"/>
    </row>
    <row r="74" spans="2:11" s="61" customFormat="1" ht="12.75">
      <c r="B74" s="47" t="s">
        <v>35</v>
      </c>
      <c r="C74" s="45"/>
      <c r="D74" s="59" t="s">
        <v>37</v>
      </c>
      <c r="E74" s="71"/>
      <c r="F74" s="62"/>
      <c r="H74" s="45"/>
      <c r="I74" s="45"/>
      <c r="J74" s="45"/>
      <c r="K74" s="105"/>
    </row>
    <row r="75" spans="2:11" s="61" customFormat="1" ht="12.75">
      <c r="B75" s="47"/>
      <c r="C75" s="45"/>
      <c r="D75" s="59" t="s">
        <v>82</v>
      </c>
      <c r="E75" s="71"/>
      <c r="F75" s="62"/>
      <c r="H75" s="45"/>
      <c r="I75" s="45"/>
      <c r="J75" s="45"/>
      <c r="K75" s="105"/>
    </row>
    <row r="76" spans="2:11" s="61" customFormat="1" ht="12.75">
      <c r="B76" s="63" t="s">
        <v>15</v>
      </c>
      <c r="C76" s="64"/>
      <c r="D76" s="63"/>
      <c r="E76" s="72"/>
      <c r="F76" s="65"/>
      <c r="H76" s="45"/>
      <c r="I76" s="45"/>
      <c r="J76" s="45"/>
      <c r="K76" s="105"/>
    </row>
    <row r="80" spans="8:10" ht="12.75">
      <c r="H80" s="90"/>
      <c r="I80" s="90"/>
      <c r="J80" s="90"/>
    </row>
    <row r="81" spans="8:10" ht="12.75">
      <c r="H81" s="61"/>
      <c r="I81" s="61"/>
      <c r="J81" s="61"/>
    </row>
    <row r="82" spans="8:10" ht="12.75">
      <c r="H82" s="61"/>
      <c r="I82" s="61"/>
      <c r="J82" s="61"/>
    </row>
    <row r="83" spans="8:10" ht="12.75">
      <c r="H83" s="61"/>
      <c r="I83" s="61"/>
      <c r="J83" s="61"/>
    </row>
    <row r="102" ht="12.75">
      <c r="D102" s="45" t="s">
        <v>4</v>
      </c>
    </row>
  </sheetData>
  <sheetProtection/>
  <mergeCells count="10">
    <mergeCell ref="G7:G8"/>
    <mergeCell ref="D7:D8"/>
    <mergeCell ref="F7:F8"/>
    <mergeCell ref="B1:F1"/>
    <mergeCell ref="B2:F2"/>
    <mergeCell ref="B3:F3"/>
    <mergeCell ref="B4:F4"/>
    <mergeCell ref="B5:F5"/>
    <mergeCell ref="B7:B8"/>
    <mergeCell ref="C7:C8"/>
  </mergeCells>
  <printOptions horizontalCentered="1"/>
  <pageMargins left="1.3779527559055118" right="0.9055118110236221" top="0.984251968503937" bottom="0.5905511811023623" header="1.1023622047244095" footer="1.141732283464567"/>
  <pageSetup horizontalDpi="600" verticalDpi="600" orientation="portrait" scale="70" r:id="rId1"/>
  <headerFooter alignWithMargins="0"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Mivargas</dc:creator>
  <cp:keywords/>
  <dc:description/>
  <cp:lastModifiedBy>Lida Marjorie Rodriguez Suarez</cp:lastModifiedBy>
  <cp:lastPrinted>2014-04-30T13:27:42Z</cp:lastPrinted>
  <dcterms:created xsi:type="dcterms:W3CDTF">2005-01-31T21:40:43Z</dcterms:created>
  <dcterms:modified xsi:type="dcterms:W3CDTF">2015-12-01T20:27:27Z</dcterms:modified>
  <cp:category/>
  <cp:version/>
  <cp:contentType/>
  <cp:contentStatus/>
</cp:coreProperties>
</file>