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JULIO 17\"/>
    </mc:Choice>
  </mc:AlternateContent>
  <bookViews>
    <workbookView xWindow="0" yWindow="0" windowWidth="24000" windowHeight="8535"/>
  </bookViews>
  <sheets>
    <sheet name="BALANCE GRAL" sheetId="1" r:id="rId1"/>
  </sheets>
  <externalReferences>
    <externalReference r:id="rId2"/>
  </externalReferences>
  <definedNames>
    <definedName name="_xlnm.Print_Area" localSheetId="0">'BALANCE GRAL'!$B$1:$F$77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D63" i="1"/>
  <c r="F62" i="1"/>
  <c r="F60" i="1" s="1"/>
  <c r="D62" i="1"/>
  <c r="F61" i="1"/>
  <c r="D61" i="1"/>
  <c r="D60" i="1"/>
  <c r="F58" i="1"/>
  <c r="D58" i="1"/>
  <c r="F57" i="1"/>
  <c r="D57" i="1"/>
  <c r="F56" i="1"/>
  <c r="D56" i="1"/>
  <c r="F55" i="1"/>
  <c r="D55" i="1"/>
  <c r="F48" i="1"/>
  <c r="F47" i="1" s="1"/>
  <c r="D48" i="1"/>
  <c r="D47" i="1" s="1"/>
  <c r="F43" i="1"/>
  <c r="D43" i="1"/>
  <c r="F42" i="1"/>
  <c r="F40" i="1" s="1"/>
  <c r="D42" i="1"/>
  <c r="D40" i="1" s="1"/>
  <c r="F38" i="1"/>
  <c r="D38" i="1"/>
  <c r="F37" i="1"/>
  <c r="D37" i="1"/>
  <c r="F36" i="1"/>
  <c r="D36" i="1"/>
  <c r="F35" i="1"/>
  <c r="D35" i="1"/>
  <c r="F34" i="1"/>
  <c r="F32" i="1" s="1"/>
  <c r="F45" i="1" s="1"/>
  <c r="F52" i="1" s="1"/>
  <c r="D34" i="1"/>
  <c r="D32" i="1" s="1"/>
  <c r="F25" i="1"/>
  <c r="D25" i="1"/>
  <c r="F24" i="1"/>
  <c r="D24" i="1"/>
  <c r="F23" i="1"/>
  <c r="D23" i="1"/>
  <c r="F22" i="1"/>
  <c r="D22" i="1"/>
  <c r="F19" i="1"/>
  <c r="F28" i="1" s="1"/>
  <c r="D19" i="1"/>
  <c r="D28" i="1" s="1"/>
  <c r="F17" i="1"/>
  <c r="D17" i="1"/>
  <c r="F16" i="1"/>
  <c r="D16" i="1"/>
  <c r="F14" i="1"/>
  <c r="D14" i="1"/>
  <c r="F12" i="1"/>
  <c r="D12" i="1"/>
  <c r="F10" i="1"/>
  <c r="D10" i="1"/>
  <c r="B4" i="1"/>
  <c r="I28" i="1" l="1"/>
  <c r="F65" i="1"/>
  <c r="H28" i="1"/>
  <c r="D45" i="1"/>
  <c r="D52" i="1" s="1"/>
  <c r="D65" i="1" s="1"/>
</calcChain>
</file>

<file path=xl/sharedStrings.xml><?xml version="1.0" encoding="utf-8"?>
<sst xmlns="http://schemas.openxmlformats.org/spreadsheetml/2006/main" count="48" uniqueCount="42">
  <si>
    <t>ANEXO No. 1</t>
  </si>
  <si>
    <t>AGENCIA NACIONAL DE INFRAESTRUCTURA</t>
  </si>
  <si>
    <t>BALANCE GENERAL</t>
  </si>
  <si>
    <t>( Cifras en pesos )</t>
  </si>
  <si>
    <t>CODIGO</t>
  </si>
  <si>
    <t>ACTIVO</t>
  </si>
  <si>
    <t xml:space="preserve"> </t>
  </si>
  <si>
    <t>CORRIENTE ( 1 )</t>
  </si>
  <si>
    <t>Efectivo</t>
  </si>
  <si>
    <t>Inversiones e instrumentos derivados</t>
  </si>
  <si>
    <t>Deudores</t>
  </si>
  <si>
    <t>Otros activos</t>
  </si>
  <si>
    <t>NO CORRIENTE ( 2 )</t>
  </si>
  <si>
    <t>Propiedades, planta y equipo</t>
  </si>
  <si>
    <t>Bienes de beneificio y uso público e históricos y culturales</t>
  </si>
  <si>
    <t>TOTAL  ACTIVO  ( 3 )</t>
  </si>
  <si>
    <t>PASIVO</t>
  </si>
  <si>
    <t>CORRIENTE ( 4 )</t>
  </si>
  <si>
    <t>Operaciones de financiamiento e instrumentos derivados</t>
  </si>
  <si>
    <t>Cuentas por pagar</t>
  </si>
  <si>
    <t>Obligaciones laborales y de seguridad social integral</t>
  </si>
  <si>
    <t>Pasivos estimados</t>
  </si>
  <si>
    <t>Otros pasivos</t>
  </si>
  <si>
    <t>NO CORRIENTE ( 5 )</t>
  </si>
  <si>
    <t>TOTAL  PASIVO  ( 6 )</t>
  </si>
  <si>
    <t>PATRIMONIO ( 7 )</t>
  </si>
  <si>
    <t>Patrimonio institucional</t>
  </si>
  <si>
    <t>TOTAL PASIVO Y PATRIMONIO (8)</t>
  </si>
  <si>
    <t>CUENTAS DE ORDEN DEUDORAS  (9)</t>
  </si>
  <si>
    <t>Derechos contingentes</t>
  </si>
  <si>
    <t>Deudoras de control</t>
  </si>
  <si>
    <t>Deudoras por contra ( Cr )</t>
  </si>
  <si>
    <t>CUENTAS DE ORDEN ACREEDORAS (10)</t>
  </si>
  <si>
    <t>Responsabilidades contingentes</t>
  </si>
  <si>
    <t>Acreedoras de control</t>
  </si>
  <si>
    <t>Acreedoras por contra (Db)</t>
  </si>
  <si>
    <t>LUIS FERNANDO ANDRADE MORENO</t>
  </si>
  <si>
    <t>MIREYI VARGAS OLIVEROS</t>
  </si>
  <si>
    <t>Representante Legal</t>
  </si>
  <si>
    <t>Experto G3 Grado 06</t>
  </si>
  <si>
    <t>T.P. No. 73619-T</t>
  </si>
  <si>
    <t>Adjunto certificación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</si>
</sst>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164" fontId="3" fillId="0" borderId="0" xfId="0" applyNumberFormat="1" applyFont="1" applyFill="1" applyBorder="1"/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Border="1"/>
    <xf numFmtId="164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164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/>
    <xf numFmtId="164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164" fontId="2" fillId="3" borderId="0" xfId="0" applyNumberFormat="1" applyFont="1" applyFill="1" applyBorder="1"/>
    <xf numFmtId="8" fontId="2" fillId="0" borderId="0" xfId="0" applyNumberFormat="1" applyFont="1"/>
    <xf numFmtId="0" fontId="2" fillId="0" borderId="0" xfId="0" applyFont="1" applyBorder="1" applyAlignment="1">
      <alignment horizontal="left"/>
    </xf>
    <xf numFmtId="1" fontId="1" fillId="0" borderId="0" xfId="0" applyNumberFormat="1" applyFont="1" applyBorder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Border="1" applyAlignment="1">
      <alignment horizontal="justify" wrapText="1"/>
    </xf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6" fontId="3" fillId="0" borderId="0" xfId="0" applyNumberFormat="1" applyFont="1" applyFill="1" applyBorder="1"/>
    <xf numFmtId="0" fontId="4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Border="1"/>
    <xf numFmtId="164" fontId="5" fillId="0" borderId="0" xfId="0" applyNumberFormat="1" applyFont="1" applyFill="1" applyBorder="1"/>
    <xf numFmtId="1" fontId="2" fillId="0" borderId="0" xfId="1" applyNumberFormat="1" applyFont="1" applyBorder="1"/>
    <xf numFmtId="0" fontId="1" fillId="0" borderId="0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s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>
        <row r="4">
          <cell r="B4" t="str">
            <v>A 31 DE JULIO DE 2017</v>
          </cell>
          <cell r="C4" t="str">
            <v xml:space="preserve">                                                  </v>
          </cell>
        </row>
        <row r="7">
          <cell r="D7" t="str">
            <v>JULIO DE 2017</v>
          </cell>
          <cell r="F7" t="str">
            <v>JULIO DE 2016</v>
          </cell>
        </row>
        <row r="11">
          <cell r="D11">
            <v>1370805413.5999999</v>
          </cell>
          <cell r="F11">
            <v>1807733400</v>
          </cell>
        </row>
        <row r="15">
          <cell r="D15">
            <v>4618922942590.5</v>
          </cell>
          <cell r="F15">
            <v>3019716707143.2002</v>
          </cell>
        </row>
        <row r="21">
          <cell r="D21">
            <v>521451593.19999999</v>
          </cell>
          <cell r="F21">
            <v>600612000.29999995</v>
          </cell>
        </row>
        <row r="28">
          <cell r="D28">
            <v>35110087624.599998</v>
          </cell>
          <cell r="F28">
            <v>44751</v>
          </cell>
        </row>
        <row r="31">
          <cell r="D31">
            <v>6455344806.3999987</v>
          </cell>
          <cell r="F31">
            <v>7367182268.6999998</v>
          </cell>
        </row>
        <row r="43">
          <cell r="D43">
            <v>43224652066600.805</v>
          </cell>
          <cell r="F43">
            <v>36192533218804.797</v>
          </cell>
        </row>
        <row r="49">
          <cell r="D49">
            <v>1718878928893</v>
          </cell>
          <cell r="F49">
            <v>1518854734959</v>
          </cell>
        </row>
        <row r="65">
          <cell r="D65">
            <v>42429156441</v>
          </cell>
          <cell r="F65">
            <v>40817672073</v>
          </cell>
        </row>
        <row r="68">
          <cell r="D68">
            <v>1173232987619.7</v>
          </cell>
          <cell r="F68">
            <v>2190446132320.0999</v>
          </cell>
        </row>
        <row r="77">
          <cell r="D77">
            <v>4031120741</v>
          </cell>
          <cell r="F77">
            <v>3120847549</v>
          </cell>
        </row>
        <row r="80">
          <cell r="D80">
            <v>552457241413</v>
          </cell>
          <cell r="F80">
            <v>500639059634.90002</v>
          </cell>
        </row>
        <row r="84">
          <cell r="D84">
            <v>10829555977617.9</v>
          </cell>
          <cell r="F84">
            <v>6360635822073.2002</v>
          </cell>
        </row>
        <row r="90">
          <cell r="F90">
            <v>412119084842.90002</v>
          </cell>
        </row>
        <row r="91">
          <cell r="D91">
            <v>500020369607.10004</v>
          </cell>
        </row>
        <row r="93">
          <cell r="D93">
            <v>0</v>
          </cell>
          <cell r="F93">
            <v>0</v>
          </cell>
        </row>
        <row r="98">
          <cell r="D98">
            <v>36504184774082.398</v>
          </cell>
          <cell r="F98">
            <v>31233101614833.902</v>
          </cell>
        </row>
        <row r="112">
          <cell r="D112">
            <v>618306764239.5</v>
          </cell>
          <cell r="F112">
            <v>1029146924750.4</v>
          </cell>
        </row>
        <row r="113">
          <cell r="D113">
            <v>216111048500</v>
          </cell>
          <cell r="F113">
            <v>216000000000</v>
          </cell>
        </row>
        <row r="114">
          <cell r="D114">
            <v>834417812739.5</v>
          </cell>
          <cell r="F114">
            <v>1245146924750.3999</v>
          </cell>
        </row>
        <row r="117">
          <cell r="D117">
            <v>3225660290035.7002</v>
          </cell>
          <cell r="F117">
            <v>3799701082099.5</v>
          </cell>
        </row>
        <row r="118">
          <cell r="D118">
            <v>7337927988096</v>
          </cell>
          <cell r="F118">
            <v>7027787833316.4004</v>
          </cell>
        </row>
        <row r="119">
          <cell r="D119">
            <v>10563588278131.699</v>
          </cell>
          <cell r="F119">
            <v>10827488915415.9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tabSelected="1" zoomScaleNormal="100" workbookViewId="0">
      <selection activeCell="J31" sqref="J31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19" style="37" customWidth="1"/>
    <col min="5" max="5" width="1" style="52" customWidth="1"/>
    <col min="6" max="6" width="19.140625" style="37" bestFit="1" customWidth="1"/>
    <col min="7" max="7" width="5.42578125" style="53" hidden="1" customWidth="1"/>
    <col min="8" max="9" width="3.5703125" style="4" hidden="1" customWidth="1"/>
    <col min="10" max="10" width="21" style="4" bestFit="1" customWidth="1"/>
    <col min="11" max="16384" width="11.42578125" style="4"/>
  </cols>
  <sheetData>
    <row r="1" spans="2:9" ht="12.75" customHeight="1" x14ac:dyDescent="0.2">
      <c r="B1" s="1" t="s">
        <v>0</v>
      </c>
      <c r="C1" s="2"/>
      <c r="D1" s="2"/>
      <c r="E1" s="2"/>
      <c r="F1" s="2"/>
      <c r="G1" s="3"/>
    </row>
    <row r="2" spans="2:9" ht="16.5" customHeight="1" x14ac:dyDescent="0.2">
      <c r="B2" s="1" t="s">
        <v>1</v>
      </c>
      <c r="C2" s="2"/>
      <c r="D2" s="2"/>
      <c r="E2" s="2"/>
      <c r="F2" s="2"/>
      <c r="G2" s="3"/>
    </row>
    <row r="3" spans="2:9" ht="15.75" customHeight="1" x14ac:dyDescent="0.2">
      <c r="B3" s="1" t="s">
        <v>2</v>
      </c>
      <c r="C3" s="2"/>
      <c r="D3" s="2"/>
      <c r="E3" s="2"/>
      <c r="F3" s="2"/>
      <c r="G3" s="3"/>
    </row>
    <row r="4" spans="2:9" ht="15.75" customHeight="1" x14ac:dyDescent="0.2">
      <c r="B4" s="1" t="str">
        <f>+'[1]Anexo (2) D'!B4:F4</f>
        <v>A 31 DE JULIO DE 2017</v>
      </c>
      <c r="C4" s="2"/>
      <c r="D4" s="2"/>
      <c r="E4" s="2"/>
      <c r="F4" s="2"/>
      <c r="G4" s="3"/>
    </row>
    <row r="5" spans="2:9" x14ac:dyDescent="0.2">
      <c r="B5" s="1" t="s">
        <v>3</v>
      </c>
      <c r="C5" s="2"/>
      <c r="D5" s="2"/>
      <c r="E5" s="2"/>
      <c r="F5" s="2"/>
      <c r="G5" s="3"/>
    </row>
    <row r="6" spans="2:9" x14ac:dyDescent="0.2">
      <c r="B6" s="5"/>
      <c r="C6" s="6"/>
      <c r="D6" s="7"/>
      <c r="E6" s="8"/>
      <c r="F6" s="9"/>
      <c r="G6" s="10"/>
    </row>
    <row r="7" spans="2:9" x14ac:dyDescent="0.2">
      <c r="B7" s="5"/>
      <c r="C7" s="6"/>
      <c r="D7" s="7"/>
      <c r="E7" s="8"/>
      <c r="F7" s="9"/>
      <c r="G7" s="10"/>
    </row>
    <row r="8" spans="2:9" x14ac:dyDescent="0.2">
      <c r="B8" s="5"/>
      <c r="C8" s="6"/>
      <c r="D8" s="7"/>
      <c r="E8" s="8"/>
      <c r="F8" s="9"/>
      <c r="G8" s="10"/>
    </row>
    <row r="9" spans="2:9" x14ac:dyDescent="0.2">
      <c r="B9" s="11"/>
      <c r="C9" s="11"/>
      <c r="D9" s="12"/>
      <c r="E9" s="13"/>
      <c r="F9" s="14"/>
      <c r="G9" s="15"/>
    </row>
    <row r="10" spans="2:9" ht="12.75" customHeight="1" x14ac:dyDescent="0.2">
      <c r="B10" s="16" t="s">
        <v>4</v>
      </c>
      <c r="C10" s="16" t="s">
        <v>5</v>
      </c>
      <c r="D10" s="17" t="str">
        <f>+'[1]Anexo (2) D'!D7</f>
        <v>JULIO DE 2017</v>
      </c>
      <c r="E10" s="18"/>
      <c r="F10" s="17" t="str">
        <f>+'[1]Anexo (2) D'!F7</f>
        <v>JULIO DE 2016</v>
      </c>
      <c r="G10" s="19"/>
    </row>
    <row r="11" spans="2:9" x14ac:dyDescent="0.2">
      <c r="B11" s="20"/>
      <c r="C11" s="20"/>
      <c r="D11" s="21"/>
      <c r="E11" s="22"/>
      <c r="F11" s="21"/>
      <c r="G11" s="23"/>
    </row>
    <row r="12" spans="2:9" x14ac:dyDescent="0.2">
      <c r="B12" s="24" t="s">
        <v>6</v>
      </c>
      <c r="C12" s="24" t="s">
        <v>7</v>
      </c>
      <c r="D12" s="25">
        <f>+D14+D15+D16+D17</f>
        <v>4620815199597.2998</v>
      </c>
      <c r="E12" s="26"/>
      <c r="F12" s="25">
        <f>+F14+F15+F16+F17</f>
        <v>3022125052543.5</v>
      </c>
      <c r="G12" s="27"/>
      <c r="I12" s="28"/>
    </row>
    <row r="13" spans="2:9" x14ac:dyDescent="0.2">
      <c r="B13" s="20"/>
      <c r="C13" s="20"/>
      <c r="D13" s="29"/>
      <c r="E13" s="30"/>
      <c r="F13" s="29"/>
      <c r="G13" s="31"/>
    </row>
    <row r="14" spans="2:9" x14ac:dyDescent="0.2">
      <c r="B14" s="32">
        <v>11</v>
      </c>
      <c r="C14" s="20" t="s">
        <v>8</v>
      </c>
      <c r="D14" s="29">
        <f>+'[1]Anexo (2) D'!D11</f>
        <v>1370805413.5999999</v>
      </c>
      <c r="E14" s="30"/>
      <c r="F14" s="31">
        <f>+'[1]Anexo (2) D'!F11</f>
        <v>1807733400</v>
      </c>
      <c r="G14" s="31"/>
    </row>
    <row r="15" spans="2:9" hidden="1" x14ac:dyDescent="0.2">
      <c r="B15" s="32">
        <v>12</v>
      </c>
      <c r="C15" s="20" t="s">
        <v>9</v>
      </c>
      <c r="D15" s="29">
        <v>0</v>
      </c>
      <c r="E15" s="30"/>
      <c r="F15" s="31">
        <v>0</v>
      </c>
      <c r="G15" s="31"/>
    </row>
    <row r="16" spans="2:9" x14ac:dyDescent="0.2">
      <c r="B16" s="32">
        <v>14</v>
      </c>
      <c r="C16" s="20" t="s">
        <v>10</v>
      </c>
      <c r="D16" s="29">
        <f>+'[1]Anexo (2) D'!D15</f>
        <v>4618922942590.5</v>
      </c>
      <c r="E16" s="30"/>
      <c r="F16" s="31">
        <f>+'[1]Anexo (2) D'!F15</f>
        <v>3019716707143.2002</v>
      </c>
      <c r="G16" s="31"/>
      <c r="I16" s="28"/>
    </row>
    <row r="17" spans="2:9" x14ac:dyDescent="0.2">
      <c r="B17" s="32">
        <v>19</v>
      </c>
      <c r="C17" s="20" t="s">
        <v>11</v>
      </c>
      <c r="D17" s="29">
        <f>+'[1]Anexo (2) D'!D21</f>
        <v>521451593.19999999</v>
      </c>
      <c r="E17" s="30"/>
      <c r="F17" s="31">
        <f>+'[1]Anexo (2) D'!F21</f>
        <v>600612000.29999995</v>
      </c>
      <c r="G17" s="31"/>
    </row>
    <row r="18" spans="2:9" x14ac:dyDescent="0.2">
      <c r="B18" s="32"/>
      <c r="C18" s="20"/>
      <c r="D18" s="21"/>
      <c r="E18" s="33"/>
      <c r="F18" s="21"/>
      <c r="G18" s="23"/>
    </row>
    <row r="19" spans="2:9" x14ac:dyDescent="0.2">
      <c r="B19" s="34"/>
      <c r="C19" s="24" t="s">
        <v>12</v>
      </c>
      <c r="D19" s="25">
        <f>+D21+D22+D23+D24+D25</f>
        <v>44985096427924.805</v>
      </c>
      <c r="E19" s="26"/>
      <c r="F19" s="25">
        <f>+F21+F22+F23+F24+F25</f>
        <v>37718755180783.5</v>
      </c>
      <c r="G19" s="27"/>
      <c r="H19" s="28"/>
      <c r="I19" s="28"/>
    </row>
    <row r="20" spans="2:9" x14ac:dyDescent="0.2">
      <c r="B20" s="34"/>
      <c r="C20" s="24"/>
      <c r="D20" s="27"/>
      <c r="E20" s="26"/>
      <c r="F20" s="27"/>
      <c r="G20" s="27"/>
    </row>
    <row r="21" spans="2:9" hidden="1" x14ac:dyDescent="0.2">
      <c r="B21" s="32">
        <v>12</v>
      </c>
      <c r="C21" s="20" t="s">
        <v>9</v>
      </c>
      <c r="D21" s="29">
        <v>0</v>
      </c>
      <c r="E21" s="26"/>
      <c r="F21" s="31">
        <v>0</v>
      </c>
      <c r="G21" s="31"/>
    </row>
    <row r="22" spans="2:9" x14ac:dyDescent="0.2">
      <c r="B22" s="32">
        <v>14</v>
      </c>
      <c r="C22" s="20" t="s">
        <v>10</v>
      </c>
      <c r="D22" s="29">
        <f>+'[1]Anexo (2) D'!D28</f>
        <v>35110087624.599998</v>
      </c>
      <c r="E22" s="30"/>
      <c r="F22" s="31">
        <f>+'[1]Anexo (2) D'!F28</f>
        <v>44751</v>
      </c>
      <c r="G22" s="31"/>
      <c r="H22" s="28"/>
    </row>
    <row r="23" spans="2:9" x14ac:dyDescent="0.2">
      <c r="B23" s="32">
        <v>16</v>
      </c>
      <c r="C23" s="20" t="s">
        <v>13</v>
      </c>
      <c r="D23" s="29">
        <f>+'[1]Anexo (2) D'!D31</f>
        <v>6455344806.3999987</v>
      </c>
      <c r="E23" s="30"/>
      <c r="F23" s="31">
        <f>+'[1]Anexo (2) D'!F31</f>
        <v>7367182268.6999998</v>
      </c>
      <c r="G23" s="31"/>
    </row>
    <row r="24" spans="2:9" x14ac:dyDescent="0.2">
      <c r="B24" s="35">
        <v>17</v>
      </c>
      <c r="C24" s="36" t="s">
        <v>14</v>
      </c>
      <c r="D24" s="29">
        <f>+'[1]Anexo (2) D'!D43</f>
        <v>43224652066600.805</v>
      </c>
      <c r="E24" s="30"/>
      <c r="F24" s="31">
        <f>+'[1]Anexo (2) D'!F43</f>
        <v>36192533218804.797</v>
      </c>
      <c r="G24" s="31"/>
    </row>
    <row r="25" spans="2:9" x14ac:dyDescent="0.2">
      <c r="B25" s="32">
        <v>19</v>
      </c>
      <c r="C25" s="20" t="s">
        <v>11</v>
      </c>
      <c r="D25" s="29">
        <f>+'[1]Anexo (2) D'!D49</f>
        <v>1718878928893</v>
      </c>
      <c r="E25" s="30"/>
      <c r="F25" s="31">
        <f>+'[1]Anexo (2) D'!F49</f>
        <v>1518854734959</v>
      </c>
      <c r="G25" s="31"/>
      <c r="H25" s="37"/>
      <c r="I25" s="28"/>
    </row>
    <row r="26" spans="2:9" x14ac:dyDescent="0.2">
      <c r="B26" s="20"/>
      <c r="C26" s="20"/>
      <c r="D26" s="29"/>
      <c r="E26" s="30"/>
      <c r="F26" s="29"/>
      <c r="G26" s="31"/>
    </row>
    <row r="27" spans="2:9" x14ac:dyDescent="0.2">
      <c r="B27" s="20"/>
      <c r="C27" s="20"/>
      <c r="D27" s="29"/>
      <c r="E27" s="30"/>
      <c r="F27" s="29"/>
      <c r="G27" s="31"/>
    </row>
    <row r="28" spans="2:9" x14ac:dyDescent="0.2">
      <c r="B28" s="20"/>
      <c r="C28" s="34" t="s">
        <v>15</v>
      </c>
      <c r="D28" s="25">
        <f>+D19+D12</f>
        <v>49605911627522.102</v>
      </c>
      <c r="E28" s="26"/>
      <c r="F28" s="25">
        <f>+F19+F12</f>
        <v>40740880233327</v>
      </c>
      <c r="G28" s="27"/>
      <c r="H28" s="37">
        <f>+F28-F52</f>
        <v>0</v>
      </c>
      <c r="I28" s="37">
        <f>+D28-D52</f>
        <v>0</v>
      </c>
    </row>
    <row r="29" spans="2:9" x14ac:dyDescent="0.2">
      <c r="B29" s="20"/>
      <c r="C29" s="34"/>
      <c r="D29" s="38"/>
      <c r="E29" s="39"/>
      <c r="F29" s="38"/>
      <c r="G29" s="40"/>
    </row>
    <row r="30" spans="2:9" x14ac:dyDescent="0.2">
      <c r="B30" s="41"/>
      <c r="C30" s="41" t="s">
        <v>16</v>
      </c>
      <c r="D30" s="42"/>
      <c r="E30" s="43"/>
      <c r="F30" s="42"/>
      <c r="G30" s="42"/>
    </row>
    <row r="31" spans="2:9" x14ac:dyDescent="0.2">
      <c r="B31" s="41"/>
      <c r="C31" s="41"/>
      <c r="D31" s="42"/>
      <c r="E31" s="43"/>
      <c r="F31" s="42"/>
      <c r="G31" s="42"/>
    </row>
    <row r="32" spans="2:9" x14ac:dyDescent="0.2">
      <c r="B32" s="32" t="s">
        <v>6</v>
      </c>
      <c r="C32" s="44" t="s">
        <v>17</v>
      </c>
      <c r="D32" s="25">
        <f>+D34+D35+D36+D37+D38</f>
        <v>12601706483832.6</v>
      </c>
      <c r="E32" s="26"/>
      <c r="F32" s="25">
        <f>+F34+F35+F36+F37+F38</f>
        <v>9095659533650.1992</v>
      </c>
      <c r="G32" s="27"/>
      <c r="H32" s="37"/>
    </row>
    <row r="33" spans="2:10" x14ac:dyDescent="0.2">
      <c r="B33" s="32"/>
      <c r="C33" s="20"/>
      <c r="D33" s="21"/>
      <c r="E33" s="33"/>
      <c r="F33" s="21"/>
      <c r="G33" s="23"/>
    </row>
    <row r="34" spans="2:10" x14ac:dyDescent="0.2">
      <c r="B34" s="35">
        <v>23</v>
      </c>
      <c r="C34" s="45" t="s">
        <v>18</v>
      </c>
      <c r="D34" s="21">
        <f>+'[1]Anexo (2) D'!D65</f>
        <v>42429156441</v>
      </c>
      <c r="E34" s="33"/>
      <c r="F34" s="21">
        <f>+'[1]Anexo (2) D'!F65</f>
        <v>40817672073</v>
      </c>
      <c r="G34" s="23"/>
    </row>
    <row r="35" spans="2:10" x14ac:dyDescent="0.2">
      <c r="B35" s="35">
        <v>24</v>
      </c>
      <c r="C35" s="45" t="s">
        <v>19</v>
      </c>
      <c r="D35" s="21">
        <f>+'[1]Anexo (2) D'!D68</f>
        <v>1173232987619.7</v>
      </c>
      <c r="E35" s="33"/>
      <c r="F35" s="21">
        <f>+'[1]Anexo (2) D'!F68</f>
        <v>2190446132320.0999</v>
      </c>
      <c r="G35" s="23"/>
    </row>
    <row r="36" spans="2:10" x14ac:dyDescent="0.2">
      <c r="B36" s="35">
        <v>25</v>
      </c>
      <c r="C36" s="45" t="s">
        <v>20</v>
      </c>
      <c r="D36" s="21">
        <f>+'[1]Anexo (2) D'!D77</f>
        <v>4031120741</v>
      </c>
      <c r="E36" s="33"/>
      <c r="F36" s="21">
        <f>+'[1]Anexo (2) D'!F77</f>
        <v>3120847549</v>
      </c>
      <c r="G36" s="23"/>
    </row>
    <row r="37" spans="2:10" x14ac:dyDescent="0.2">
      <c r="B37" s="35">
        <v>27</v>
      </c>
      <c r="C37" s="45" t="s">
        <v>21</v>
      </c>
      <c r="D37" s="21">
        <f>+'[1]Anexo (2) D'!D80</f>
        <v>552457241413</v>
      </c>
      <c r="E37" s="33"/>
      <c r="F37" s="21">
        <f>+'[1]Anexo (2) D'!F80</f>
        <v>500639059634.90002</v>
      </c>
      <c r="G37" s="23"/>
    </row>
    <row r="38" spans="2:10" x14ac:dyDescent="0.2">
      <c r="B38" s="35">
        <v>29</v>
      </c>
      <c r="C38" s="46" t="s">
        <v>22</v>
      </c>
      <c r="D38" s="21">
        <f>+'[1]Anexo (2) D'!D84</f>
        <v>10829555977617.9</v>
      </c>
      <c r="E38" s="33"/>
      <c r="F38" s="21">
        <f>+'[1]Anexo (2) D'!F84</f>
        <v>6360635822073.2002</v>
      </c>
      <c r="G38" s="23"/>
    </row>
    <row r="39" spans="2:10" x14ac:dyDescent="0.2">
      <c r="B39" s="35"/>
      <c r="C39" s="46"/>
      <c r="D39" s="21"/>
      <c r="E39" s="33"/>
      <c r="F39" s="21"/>
      <c r="G39" s="23"/>
    </row>
    <row r="40" spans="2:10" x14ac:dyDescent="0.2">
      <c r="B40" s="35"/>
      <c r="C40" s="44" t="s">
        <v>23</v>
      </c>
      <c r="D40" s="25">
        <f>+D42+D43</f>
        <v>500020369607.10004</v>
      </c>
      <c r="E40" s="26"/>
      <c r="F40" s="25">
        <f>+F42+F43</f>
        <v>412119084842.90002</v>
      </c>
      <c r="G40" s="27"/>
    </row>
    <row r="41" spans="2:10" x14ac:dyDescent="0.2">
      <c r="B41" s="35"/>
      <c r="C41" s="46"/>
      <c r="D41" s="21"/>
      <c r="E41" s="33"/>
      <c r="F41" s="21"/>
      <c r="G41" s="23"/>
    </row>
    <row r="42" spans="2:10" x14ac:dyDescent="0.2">
      <c r="B42" s="35">
        <v>23</v>
      </c>
      <c r="C42" s="45" t="s">
        <v>18</v>
      </c>
      <c r="D42" s="21">
        <f>+'[1]Anexo (2) D'!D91</f>
        <v>500020369607.10004</v>
      </c>
      <c r="E42" s="33"/>
      <c r="F42" s="21">
        <f>+'[1]Anexo (2) D'!F90</f>
        <v>412119084842.90002</v>
      </c>
      <c r="G42" s="23"/>
      <c r="H42" s="37"/>
    </row>
    <row r="43" spans="2:10" hidden="1" x14ac:dyDescent="0.2">
      <c r="B43" s="35">
        <v>24</v>
      </c>
      <c r="C43" s="45" t="s">
        <v>19</v>
      </c>
      <c r="D43" s="21">
        <f>+'[1]Anexo (2) D'!D93</f>
        <v>0</v>
      </c>
      <c r="E43" s="33"/>
      <c r="F43" s="21">
        <f>+'[1]Anexo (2) D'!F93</f>
        <v>0</v>
      </c>
      <c r="G43" s="23"/>
    </row>
    <row r="44" spans="2:10" x14ac:dyDescent="0.2">
      <c r="B44" s="35"/>
      <c r="C44" s="46"/>
      <c r="D44" s="21"/>
      <c r="E44" s="33"/>
      <c r="F44" s="21"/>
      <c r="G44" s="23"/>
    </row>
    <row r="45" spans="2:10" x14ac:dyDescent="0.2">
      <c r="B45" s="35"/>
      <c r="C45" s="34" t="s">
        <v>24</v>
      </c>
      <c r="D45" s="25">
        <f>+D32+D40</f>
        <v>13101726853439.699</v>
      </c>
      <c r="E45" s="26"/>
      <c r="F45" s="25">
        <f>+F32+F40</f>
        <v>9507778618493.0996</v>
      </c>
      <c r="G45" s="27"/>
      <c r="H45" s="47"/>
    </row>
    <row r="46" spans="2:10" x14ac:dyDescent="0.2">
      <c r="B46" s="20"/>
      <c r="C46" s="20"/>
      <c r="D46" s="21"/>
      <c r="E46" s="33"/>
      <c r="F46" s="21"/>
      <c r="G46" s="23"/>
      <c r="I46" s="47"/>
    </row>
    <row r="47" spans="2:10" x14ac:dyDescent="0.2">
      <c r="B47" s="34">
        <v>3</v>
      </c>
      <c r="C47" s="44" t="s">
        <v>25</v>
      </c>
      <c r="D47" s="25">
        <f>+D48</f>
        <v>36504184774082.398</v>
      </c>
      <c r="E47" s="26"/>
      <c r="F47" s="25">
        <f>+F48</f>
        <v>31233101614833.902</v>
      </c>
      <c r="G47" s="27"/>
      <c r="I47" s="47"/>
    </row>
    <row r="48" spans="2:10" x14ac:dyDescent="0.2">
      <c r="B48" s="35">
        <v>32</v>
      </c>
      <c r="C48" s="36" t="s">
        <v>26</v>
      </c>
      <c r="D48" s="48">
        <f>+'[1]Anexo (2) D'!D98</f>
        <v>36504184774082.398</v>
      </c>
      <c r="E48" s="33"/>
      <c r="F48" s="48">
        <f>+'[1]Anexo (2) D'!F98</f>
        <v>31233101614833.902</v>
      </c>
      <c r="G48" s="23"/>
      <c r="I48" s="47"/>
      <c r="J48" s="49"/>
    </row>
    <row r="49" spans="2:10" x14ac:dyDescent="0.2">
      <c r="B49" s="20"/>
      <c r="C49" s="20"/>
      <c r="D49" s="21"/>
      <c r="E49" s="33"/>
      <c r="F49" s="21"/>
      <c r="G49" s="23"/>
      <c r="I49" s="47"/>
      <c r="J49" s="49"/>
    </row>
    <row r="50" spans="2:10" x14ac:dyDescent="0.2">
      <c r="B50" s="32"/>
      <c r="C50" s="50"/>
      <c r="D50" s="21"/>
      <c r="E50" s="33"/>
      <c r="F50" s="21"/>
      <c r="G50" s="23"/>
      <c r="I50" s="47"/>
    </row>
    <row r="51" spans="2:10" x14ac:dyDescent="0.2">
      <c r="B51" s="51"/>
      <c r="C51" s="20"/>
      <c r="D51" s="21"/>
      <c r="E51" s="33"/>
      <c r="F51" s="21"/>
      <c r="G51" s="23"/>
      <c r="I51" s="47"/>
    </row>
    <row r="52" spans="2:10" x14ac:dyDescent="0.2">
      <c r="B52" s="32"/>
      <c r="C52" s="34" t="s">
        <v>27</v>
      </c>
      <c r="D52" s="25">
        <f>+D45+D47</f>
        <v>49605911627522.094</v>
      </c>
      <c r="E52" s="26"/>
      <c r="F52" s="25">
        <f>+F45+F47</f>
        <v>40740880233327</v>
      </c>
      <c r="G52" s="27"/>
      <c r="H52" s="28"/>
      <c r="I52" s="28"/>
    </row>
    <row r="53" spans="2:10" x14ac:dyDescent="0.2">
      <c r="I53" s="47"/>
    </row>
    <row r="54" spans="2:10" x14ac:dyDescent="0.2">
      <c r="B54" s="20"/>
      <c r="C54" s="20"/>
      <c r="D54" s="21"/>
      <c r="E54" s="54"/>
      <c r="F54" s="21"/>
      <c r="G54" s="23"/>
      <c r="I54" s="47"/>
    </row>
    <row r="55" spans="2:10" x14ac:dyDescent="0.2">
      <c r="B55" s="20"/>
      <c r="C55" s="44" t="s">
        <v>28</v>
      </c>
      <c r="D55" s="25">
        <f>+D56+D57-D58</f>
        <v>0</v>
      </c>
      <c r="E55" s="26"/>
      <c r="F55" s="25">
        <f>+F56+F57-F58</f>
        <v>0</v>
      </c>
      <c r="G55" s="27"/>
    </row>
    <row r="56" spans="2:10" x14ac:dyDescent="0.2">
      <c r="B56" s="32">
        <v>81</v>
      </c>
      <c r="C56" s="50" t="s">
        <v>29</v>
      </c>
      <c r="D56" s="23">
        <f>+'[1]Anexo (2) D'!D112</f>
        <v>618306764239.5</v>
      </c>
      <c r="E56" s="33"/>
      <c r="F56" s="23">
        <f>+'[1]Anexo (2) D'!F112</f>
        <v>1029146924750.4</v>
      </c>
      <c r="G56" s="23"/>
      <c r="J56" s="37"/>
    </row>
    <row r="57" spans="2:10" x14ac:dyDescent="0.2">
      <c r="B57" s="32">
        <v>83</v>
      </c>
      <c r="C57" s="20" t="s">
        <v>30</v>
      </c>
      <c r="D57" s="23">
        <f>+'[1]Anexo (2) D'!D113</f>
        <v>216111048500</v>
      </c>
      <c r="E57" s="33"/>
      <c r="F57" s="23">
        <f>+'[1]Anexo (2) D'!F113</f>
        <v>216000000000</v>
      </c>
      <c r="G57" s="23"/>
    </row>
    <row r="58" spans="2:10" x14ac:dyDescent="0.2">
      <c r="B58" s="32">
        <v>89</v>
      </c>
      <c r="C58" s="20" t="s">
        <v>31</v>
      </c>
      <c r="D58" s="23">
        <f>+'[1]Anexo (2) D'!D114</f>
        <v>834417812739.5</v>
      </c>
      <c r="E58" s="33"/>
      <c r="F58" s="23">
        <f>+'[1]Anexo (2) D'!F114*-1*-1</f>
        <v>1245146924750.3999</v>
      </c>
      <c r="G58" s="23"/>
    </row>
    <row r="59" spans="2:10" x14ac:dyDescent="0.2">
      <c r="B59" s="20"/>
      <c r="C59" s="34"/>
      <c r="D59" s="38"/>
      <c r="E59" s="39"/>
      <c r="F59" s="38"/>
      <c r="G59" s="40"/>
    </row>
    <row r="60" spans="2:10" x14ac:dyDescent="0.2">
      <c r="B60" s="34"/>
      <c r="C60" s="44" t="s">
        <v>32</v>
      </c>
      <c r="D60" s="25">
        <f>+D61+D62-D63</f>
        <v>0</v>
      </c>
      <c r="E60" s="26"/>
      <c r="F60" s="25">
        <f>+F61+F62-F63</f>
        <v>0</v>
      </c>
      <c r="G60" s="27"/>
    </row>
    <row r="61" spans="2:10" x14ac:dyDescent="0.2">
      <c r="B61" s="32">
        <v>91</v>
      </c>
      <c r="C61" s="50" t="s">
        <v>33</v>
      </c>
      <c r="D61" s="23">
        <f>+'[1]Anexo (2) D'!D117</f>
        <v>3225660290035.7002</v>
      </c>
      <c r="E61" s="33"/>
      <c r="F61" s="21">
        <f>+'[1]Anexo (2) D'!F117</f>
        <v>3799701082099.5</v>
      </c>
      <c r="G61" s="23"/>
      <c r="J61" s="37"/>
    </row>
    <row r="62" spans="2:10" x14ac:dyDescent="0.2">
      <c r="B62" s="32">
        <v>93</v>
      </c>
      <c r="C62" s="55" t="s">
        <v>34</v>
      </c>
      <c r="D62" s="23">
        <f>+'[1]Anexo (2) D'!D118</f>
        <v>7337927988096</v>
      </c>
      <c r="E62" s="33"/>
      <c r="F62" s="21">
        <f>+'[1]Anexo (2) D'!F118</f>
        <v>7027787833316.4004</v>
      </c>
      <c r="G62" s="23"/>
    </row>
    <row r="63" spans="2:10" x14ac:dyDescent="0.2">
      <c r="B63" s="32">
        <v>99</v>
      </c>
      <c r="C63" s="20" t="s">
        <v>35</v>
      </c>
      <c r="D63" s="23">
        <f>+'[1]Anexo (2) D'!D119</f>
        <v>10563588278131.699</v>
      </c>
      <c r="E63" s="33"/>
      <c r="F63" s="21">
        <f>+'[1]Anexo (2) D'!F119*-1*-1</f>
        <v>10827488915415.9</v>
      </c>
      <c r="G63" s="23"/>
    </row>
    <row r="64" spans="2:10" x14ac:dyDescent="0.2">
      <c r="B64" s="20"/>
      <c r="C64" s="20"/>
      <c r="D64" s="56"/>
      <c r="E64" s="57"/>
      <c r="F64" s="56"/>
      <c r="G64" s="58"/>
    </row>
    <row r="65" spans="2:7" x14ac:dyDescent="0.2">
      <c r="B65" s="20"/>
      <c r="C65" s="20"/>
      <c r="D65" s="59">
        <f>+D28-D52</f>
        <v>0</v>
      </c>
      <c r="E65" s="60"/>
      <c r="F65" s="59">
        <f>+F28-F52</f>
        <v>0</v>
      </c>
      <c r="G65" s="59"/>
    </row>
    <row r="66" spans="2:7" x14ac:dyDescent="0.2">
      <c r="B66" s="32"/>
      <c r="C66" s="20"/>
      <c r="D66" s="56"/>
      <c r="E66" s="61"/>
      <c r="F66" s="56"/>
      <c r="G66" s="58"/>
    </row>
    <row r="67" spans="2:7" x14ac:dyDescent="0.2">
      <c r="B67" s="32"/>
      <c r="C67" s="20"/>
      <c r="D67" s="56"/>
      <c r="E67" s="61"/>
      <c r="F67" s="56"/>
      <c r="G67" s="58"/>
    </row>
    <row r="68" spans="2:7" x14ac:dyDescent="0.2">
      <c r="B68" s="32"/>
      <c r="C68" s="20"/>
      <c r="D68" s="56"/>
      <c r="E68" s="61"/>
      <c r="F68" s="56"/>
      <c r="G68" s="58"/>
    </row>
    <row r="69" spans="2:7" x14ac:dyDescent="0.2">
      <c r="B69" s="32"/>
      <c r="C69" s="20"/>
      <c r="D69" s="56"/>
      <c r="E69" s="61"/>
      <c r="F69" s="56"/>
      <c r="G69" s="58"/>
    </row>
    <row r="70" spans="2:7" x14ac:dyDescent="0.2">
      <c r="B70" s="32"/>
      <c r="C70" s="20"/>
      <c r="D70" s="21"/>
      <c r="E70" s="54"/>
      <c r="F70" s="21"/>
      <c r="G70" s="23"/>
    </row>
    <row r="71" spans="2:7" x14ac:dyDescent="0.2">
      <c r="B71" s="20"/>
      <c r="C71" s="20"/>
      <c r="D71" s="21"/>
      <c r="E71" s="33"/>
      <c r="F71" s="21"/>
      <c r="G71" s="23"/>
    </row>
    <row r="72" spans="2:7" x14ac:dyDescent="0.2">
      <c r="B72" s="20"/>
      <c r="C72" s="20"/>
      <c r="D72" s="21"/>
      <c r="E72" s="54"/>
      <c r="F72" s="21"/>
      <c r="G72" s="23"/>
    </row>
    <row r="73" spans="2:7" x14ac:dyDescent="0.2">
      <c r="B73" s="24" t="s">
        <v>36</v>
      </c>
      <c r="C73" s="20"/>
      <c r="D73" s="62" t="s">
        <v>37</v>
      </c>
      <c r="E73" s="63"/>
      <c r="F73" s="38"/>
      <c r="G73" s="40"/>
    </row>
    <row r="74" spans="2:7" x14ac:dyDescent="0.2">
      <c r="B74" s="24" t="s">
        <v>38</v>
      </c>
      <c r="C74" s="20"/>
      <c r="D74" s="62" t="s">
        <v>39</v>
      </c>
      <c r="E74" s="63"/>
      <c r="F74" s="64"/>
      <c r="G74" s="65"/>
    </row>
    <row r="75" spans="2:7" x14ac:dyDescent="0.2">
      <c r="B75" s="24"/>
      <c r="C75" s="20"/>
      <c r="D75" s="62" t="s">
        <v>40</v>
      </c>
      <c r="E75" s="63"/>
      <c r="F75" s="64"/>
      <c r="G75" s="65"/>
    </row>
    <row r="76" spans="2:7" x14ac:dyDescent="0.2">
      <c r="B76" s="66" t="s">
        <v>41</v>
      </c>
      <c r="C76" s="20"/>
      <c r="D76" s="38"/>
      <c r="E76" s="67"/>
      <c r="F76" s="38"/>
      <c r="G76" s="40"/>
    </row>
    <row r="77" spans="2:7" x14ac:dyDescent="0.2">
      <c r="B77" s="20"/>
      <c r="C77" s="24"/>
      <c r="D77" s="38"/>
      <c r="E77" s="67"/>
      <c r="F77" s="38"/>
      <c r="G77" s="40"/>
    </row>
    <row r="78" spans="2:7" x14ac:dyDescent="0.2">
      <c r="B78" s="20"/>
      <c r="C78" s="20"/>
      <c r="D78" s="21"/>
      <c r="E78" s="54"/>
      <c r="F78" s="21"/>
      <c r="G78" s="23"/>
    </row>
    <row r="79" spans="2:7" x14ac:dyDescent="0.2">
      <c r="B79" s="20"/>
      <c r="C79" s="20"/>
      <c r="D79" s="21"/>
      <c r="E79" s="54"/>
      <c r="F79" s="21"/>
      <c r="G79" s="23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68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GRAL</vt:lpstr>
      <vt:lpstr>'BALANCE GRAL'!Área_de_impresión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2017-08-28T12:24:03Z</dcterms:created>
  <dcterms:modified xsi:type="dcterms:W3CDTF">2017-08-28T12:25:14Z</dcterms:modified>
</cp:coreProperties>
</file>