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mrodriguez\Documents\backup\documentos\LIDA\sinfad\Nueva carpeta\2017\NOVIEMB 17\"/>
    </mc:Choice>
  </mc:AlternateContent>
  <bookViews>
    <workbookView xWindow="0" yWindow="0" windowWidth="24000" windowHeight="8535"/>
  </bookViews>
  <sheets>
    <sheet name="Anexo (1) Form" sheetId="1" r:id="rId1"/>
  </sheets>
  <externalReferences>
    <externalReference r:id="rId2"/>
  </externalReferences>
  <definedNames>
    <definedName name="_xlnm.Print_Area" localSheetId="0">'Anexo (1) Form'!$B$1:$F$70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6" i="1" l="1"/>
  <c r="F60" i="1"/>
  <c r="D60" i="1"/>
  <c r="F59" i="1"/>
  <c r="D59" i="1"/>
  <c r="D57" i="1" s="1"/>
  <c r="F58" i="1"/>
  <c r="D58" i="1"/>
  <c r="F55" i="1"/>
  <c r="D55" i="1"/>
  <c r="F54" i="1"/>
  <c r="D54" i="1"/>
  <c r="D52" i="1" s="1"/>
  <c r="F53" i="1"/>
  <c r="F52" i="1" s="1"/>
  <c r="D53" i="1"/>
  <c r="F45" i="1"/>
  <c r="F44" i="1" s="1"/>
  <c r="D45" i="1"/>
  <c r="D44" i="1" s="1"/>
  <c r="F40" i="1"/>
  <c r="D40" i="1"/>
  <c r="F39" i="1"/>
  <c r="F37" i="1" s="1"/>
  <c r="D39" i="1"/>
  <c r="F35" i="1"/>
  <c r="D35" i="1"/>
  <c r="F34" i="1"/>
  <c r="D34" i="1"/>
  <c r="F33" i="1"/>
  <c r="D33" i="1"/>
  <c r="F32" i="1"/>
  <c r="D32" i="1"/>
  <c r="F31" i="1"/>
  <c r="D31" i="1"/>
  <c r="F22" i="1"/>
  <c r="D22" i="1"/>
  <c r="F21" i="1"/>
  <c r="D21" i="1"/>
  <c r="F20" i="1"/>
  <c r="D20" i="1"/>
  <c r="F19" i="1"/>
  <c r="D19" i="1"/>
  <c r="F16" i="1"/>
  <c r="F14" i="1"/>
  <c r="D14" i="1"/>
  <c r="F13" i="1"/>
  <c r="D13" i="1"/>
  <c r="F11" i="1"/>
  <c r="F9" i="1" s="1"/>
  <c r="D11" i="1"/>
  <c r="F7" i="1"/>
  <c r="D7" i="1"/>
  <c r="B4" i="1"/>
  <c r="D16" i="1" l="1"/>
  <c r="D29" i="1"/>
  <c r="D9" i="1"/>
  <c r="F57" i="1"/>
  <c r="D25" i="1"/>
  <c r="F29" i="1"/>
  <c r="F42" i="1" s="1"/>
  <c r="F49" i="1" s="1"/>
  <c r="D37" i="1"/>
  <c r="D42" i="1" s="1"/>
  <c r="D49" i="1" s="1"/>
  <c r="D62" i="1" s="1"/>
  <c r="F25" i="1"/>
  <c r="F62" i="1" l="1"/>
</calcChain>
</file>

<file path=xl/sharedStrings.xml><?xml version="1.0" encoding="utf-8"?>
<sst xmlns="http://schemas.openxmlformats.org/spreadsheetml/2006/main" count="46" uniqueCount="40">
  <si>
    <t>ANEXO No. 1</t>
  </si>
  <si>
    <t>AGENCIA NACIONAL DE INFRAESTRUCTURA</t>
  </si>
  <si>
    <t>BALANCE GENERAL</t>
  </si>
  <si>
    <t>( Cifras en pesos )</t>
  </si>
  <si>
    <t>CODIGO</t>
  </si>
  <si>
    <t>ACTIVO</t>
  </si>
  <si>
    <t xml:space="preserve"> </t>
  </si>
  <si>
    <t>CORRIENTE ( 1 )</t>
  </si>
  <si>
    <t>Efectivo</t>
  </si>
  <si>
    <t>Inversiones e instrumentos derivados</t>
  </si>
  <si>
    <t>Deudores</t>
  </si>
  <si>
    <t>Otros activos</t>
  </si>
  <si>
    <t>NO CORRIENTE ( 2 )</t>
  </si>
  <si>
    <t>Propiedades, planta y equipo</t>
  </si>
  <si>
    <t>Bienes de beneificio y uso público e históricos y culturales</t>
  </si>
  <si>
    <t>TOTAL  ACTIVO  ( 3 )</t>
  </si>
  <si>
    <t>PASIVO</t>
  </si>
  <si>
    <t>CORRIENTE ( 4 )</t>
  </si>
  <si>
    <t>Operaciones de financiamiento e instrumentos derivados</t>
  </si>
  <si>
    <t>Cuentas por pagar</t>
  </si>
  <si>
    <t>Obligaciones laborales y de seguridad social integral</t>
  </si>
  <si>
    <t>Pasivos estimados</t>
  </si>
  <si>
    <t>Otros pasivos</t>
  </si>
  <si>
    <t>NO CORRIENTE ( 5 )</t>
  </si>
  <si>
    <t>TOTAL  PASIVO  ( 6 )</t>
  </si>
  <si>
    <t>PATRIMONIO ( 7 )</t>
  </si>
  <si>
    <t>Patrimonio institucional</t>
  </si>
  <si>
    <t>TOTAL PASIVO Y PATRIMONIO (8)</t>
  </si>
  <si>
    <t>CUENTAS DE ORDEN DEUDORAS  (9)</t>
  </si>
  <si>
    <t>Derechos contingentes</t>
  </si>
  <si>
    <t>Deudoras de control</t>
  </si>
  <si>
    <t>Deudoras por contra ( Cr )</t>
  </si>
  <si>
    <t>CUENTAS DE ORDEN ACREEDORAS (10)</t>
  </si>
  <si>
    <t>Responsabilidades contingentes</t>
  </si>
  <si>
    <t>Acreedoras de control</t>
  </si>
  <si>
    <t>Acreedoras por contra (Db)</t>
  </si>
  <si>
    <t>MIREYI VARGAS OLIVEROS</t>
  </si>
  <si>
    <t>Representante Legal</t>
  </si>
  <si>
    <t>Experto G3 Grado 06</t>
  </si>
  <si>
    <t>T.P. No. 73619-T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</si>
</sst>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_-* #,##0.00\ _€_-;\-* #,##0.00\ _€_-;_-* &quot;-&quot;??\ _€_-;_-@_-"/>
    <numFmt numFmtId="166" formatCode="_(* #,##0.00_);_(* \(#,##0.00\);_(* &quot;-&quot;??_);_(@_)"/>
    <numFmt numFmtId="167" formatCode="_-* #,##0\ _€_-;\-* #,##0\ _€_-;_-* &quot;-&quot;??\ _€_-;_-@_-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165" fontId="2" fillId="0" borderId="0" applyFont="0" applyFill="0" applyBorder="0" applyAlignment="0" applyProtection="0"/>
  </cellStyleXfs>
  <cellXfs count="54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164" fontId="3" fillId="3" borderId="0" xfId="0" applyNumberFormat="1" applyFont="1" applyFill="1" applyBorder="1" applyAlignment="1">
      <alignment horizontal="center" vertical="center" wrapText="1"/>
    </xf>
    <xf numFmtId="3" fontId="1" fillId="4" borderId="0" xfId="1" applyNumberFormat="1" applyFont="1" applyFill="1" applyBorder="1" applyAlignment="1">
      <alignment horizontal="center" vertical="center"/>
    </xf>
    <xf numFmtId="164" fontId="1" fillId="4" borderId="0" xfId="1" applyNumberFormat="1" applyFont="1" applyFill="1" applyBorder="1" applyAlignment="1">
      <alignment horizontal="center" vertical="center"/>
    </xf>
    <xf numFmtId="3" fontId="1" fillId="0" borderId="0" xfId="1" applyNumberFormat="1" applyFont="1" applyFill="1" applyBorder="1" applyAlignment="1">
      <alignment horizontal="center" vertical="center"/>
    </xf>
    <xf numFmtId="0" fontId="2" fillId="0" borderId="0" xfId="0" applyFont="1" applyBorder="1"/>
    <xf numFmtId="164" fontId="2" fillId="0" borderId="0" xfId="0" applyNumberFormat="1" applyFont="1" applyBorder="1"/>
    <xf numFmtId="1" fontId="2" fillId="0" borderId="0" xfId="0" applyNumberFormat="1" applyFont="1" applyFill="1" applyBorder="1"/>
    <xf numFmtId="164" fontId="2" fillId="0" borderId="0" xfId="0" applyNumberFormat="1" applyFont="1" applyFill="1" applyBorder="1"/>
    <xf numFmtId="0" fontId="1" fillId="0" borderId="0" xfId="0" applyFont="1" applyBorder="1"/>
    <xf numFmtId="164" fontId="1" fillId="4" borderId="0" xfId="2" applyNumberFormat="1" applyFont="1" applyFill="1" applyBorder="1"/>
    <xf numFmtId="3" fontId="1" fillId="0" borderId="0" xfId="2" applyNumberFormat="1" applyFont="1" applyFill="1" applyBorder="1"/>
    <xf numFmtId="164" fontId="1" fillId="0" borderId="0" xfId="2" applyNumberFormat="1" applyFont="1" applyFill="1" applyBorder="1"/>
    <xf numFmtId="3" fontId="2" fillId="0" borderId="0" xfId="0" applyNumberFormat="1" applyFont="1"/>
    <xf numFmtId="164" fontId="2" fillId="0" borderId="0" xfId="2" applyNumberFormat="1" applyFont="1" applyBorder="1"/>
    <xf numFmtId="3" fontId="2" fillId="0" borderId="0" xfId="2" applyNumberFormat="1" applyFont="1" applyFill="1" applyBorder="1"/>
    <xf numFmtId="164" fontId="2" fillId="0" borderId="0" xfId="2" applyNumberFormat="1" applyFont="1" applyFill="1" applyBorder="1"/>
    <xf numFmtId="0" fontId="2" fillId="0" borderId="0" xfId="0" applyFont="1" applyBorder="1" applyAlignment="1">
      <alignment horizontal="center"/>
    </xf>
    <xf numFmtId="3" fontId="2" fillId="0" borderId="0" xfId="0" applyNumberFormat="1" applyFont="1" applyFill="1" applyBorder="1"/>
    <xf numFmtId="0" fontId="1" fillId="0" borderId="0" xfId="0" applyFont="1" applyBorder="1" applyAlignment="1">
      <alignment horizontal="center"/>
    </xf>
    <xf numFmtId="166" fontId="2" fillId="0" borderId="0" xfId="0" applyNumberFormat="1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/>
    <xf numFmtId="164" fontId="1" fillId="0" borderId="0" xfId="0" applyNumberFormat="1" applyFont="1" applyBorder="1"/>
    <xf numFmtId="3" fontId="1" fillId="0" borderId="0" xfId="0" applyNumberFormat="1" applyFont="1" applyFill="1" applyBorder="1"/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justify"/>
    </xf>
    <xf numFmtId="0" fontId="2" fillId="0" borderId="0" xfId="0" applyFont="1" applyBorder="1" applyAlignment="1"/>
    <xf numFmtId="4" fontId="2" fillId="0" borderId="0" xfId="0" applyNumberFormat="1" applyFont="1"/>
    <xf numFmtId="164" fontId="2" fillId="3" borderId="0" xfId="0" applyNumberFormat="1" applyFont="1" applyFill="1" applyBorder="1"/>
    <xf numFmtId="0" fontId="2" fillId="0" borderId="0" xfId="0" applyFont="1" applyBorder="1" applyAlignment="1">
      <alignment horizontal="left"/>
    </xf>
    <xf numFmtId="1" fontId="1" fillId="0" borderId="0" xfId="0" applyNumberFormat="1" applyFont="1" applyBorder="1"/>
    <xf numFmtId="0" fontId="2" fillId="0" borderId="0" xfId="0" applyFont="1" applyFill="1"/>
    <xf numFmtId="0" fontId="2" fillId="0" borderId="0" xfId="0" applyFont="1" applyFill="1" applyBorder="1"/>
    <xf numFmtId="0" fontId="2" fillId="0" borderId="0" xfId="0" applyFont="1" applyBorder="1" applyAlignment="1">
      <alignment horizontal="justify" wrapText="1"/>
    </xf>
    <xf numFmtId="164" fontId="4" fillId="0" borderId="0" xfId="0" applyNumberFormat="1" applyFont="1" applyBorder="1"/>
    <xf numFmtId="1" fontId="4" fillId="0" borderId="0" xfId="0" applyNumberFormat="1" applyFont="1" applyFill="1" applyBorder="1"/>
    <xf numFmtId="164" fontId="3" fillId="0" borderId="0" xfId="2" applyNumberFormat="1" applyFont="1" applyFill="1" applyBorder="1"/>
    <xf numFmtId="167" fontId="3" fillId="0" borderId="0" xfId="0" applyNumberFormat="1" applyFont="1" applyFill="1" applyBorder="1"/>
    <xf numFmtId="164" fontId="1" fillId="0" borderId="0" xfId="0" applyNumberFormat="1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164" fontId="5" fillId="0" borderId="0" xfId="0" applyNumberFormat="1" applyFont="1" applyBorder="1"/>
    <xf numFmtId="0" fontId="1" fillId="0" borderId="0" xfId="0" applyFont="1" applyFill="1" applyBorder="1"/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mrodriguez\AppData\Local\Microsoft\Windows\Temporary%20Internet%20Files\Content.Outlook\PXWKR5OJ\Anexos%20Noviembre%202017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(1) Form"/>
      <sheetName val="Anexo (2) D"/>
      <sheetName val="Anexo (3) Form"/>
      <sheetName val="Anexo (4) D"/>
      <sheetName val="2017"/>
    </sheetNames>
    <sheetDataSet>
      <sheetData sheetId="0"/>
      <sheetData sheetId="1">
        <row r="4">
          <cell r="B4" t="str">
            <v>A 30 DE NOVIEMBRE DE 2017</v>
          </cell>
          <cell r="C4" t="str">
            <v xml:space="preserve">                                                  </v>
          </cell>
        </row>
        <row r="7">
          <cell r="D7" t="str">
            <v>NOVIEMBRE DE 2017</v>
          </cell>
          <cell r="F7" t="str">
            <v>NOVIEMBRE DE 2016</v>
          </cell>
        </row>
        <row r="11">
          <cell r="D11">
            <v>571595615.70000005</v>
          </cell>
          <cell r="F11">
            <v>1444414000.8</v>
          </cell>
        </row>
        <row r="15">
          <cell r="D15">
            <v>5220910775299.501</v>
          </cell>
          <cell r="F15">
            <v>3287507859969.3999</v>
          </cell>
        </row>
        <row r="21">
          <cell r="D21">
            <v>195365307.19999999</v>
          </cell>
          <cell r="F21">
            <v>480214416</v>
          </cell>
        </row>
        <row r="28">
          <cell r="D28">
            <v>11492026325.700001</v>
          </cell>
          <cell r="F28">
            <v>15706966648.9</v>
          </cell>
        </row>
        <row r="31">
          <cell r="D31">
            <v>5977649916.4999981</v>
          </cell>
          <cell r="F31">
            <v>7119499301.8999987</v>
          </cell>
        </row>
        <row r="43">
          <cell r="D43">
            <v>43927895195360.602</v>
          </cell>
          <cell r="F43">
            <v>35546379697457.195</v>
          </cell>
        </row>
        <row r="49">
          <cell r="D49">
            <v>1728031284230.5002</v>
          </cell>
          <cell r="F49">
            <v>1564436991178.8999</v>
          </cell>
        </row>
        <row r="65">
          <cell r="D65">
            <v>46479054154.099998</v>
          </cell>
          <cell r="F65">
            <v>50391708964</v>
          </cell>
        </row>
        <row r="68">
          <cell r="D68">
            <v>1065671166852.5</v>
          </cell>
          <cell r="F68">
            <v>1985581290454.02</v>
          </cell>
        </row>
        <row r="77">
          <cell r="D77">
            <v>4536792099</v>
          </cell>
          <cell r="F77">
            <v>2196326229</v>
          </cell>
        </row>
        <row r="80">
          <cell r="D80">
            <v>573243786587.59998</v>
          </cell>
          <cell r="F80">
            <v>732785316680.30005</v>
          </cell>
        </row>
        <row r="84">
          <cell r="D84">
            <v>11389462675566.9</v>
          </cell>
          <cell r="F84">
            <v>6244638559622</v>
          </cell>
        </row>
        <row r="90">
          <cell r="F90">
            <v>430547099938.59998</v>
          </cell>
        </row>
        <row r="91">
          <cell r="D91">
            <v>499742241167</v>
          </cell>
        </row>
        <row r="93">
          <cell r="D93">
            <v>0</v>
          </cell>
          <cell r="F93">
            <v>0</v>
          </cell>
        </row>
        <row r="98">
          <cell r="D98">
            <v>37315938175628.602</v>
          </cell>
          <cell r="F98">
            <v>30976935341085.203</v>
          </cell>
        </row>
        <row r="112">
          <cell r="D112">
            <v>626055044303.30005</v>
          </cell>
          <cell r="F112">
            <v>1267870639905.8</v>
          </cell>
        </row>
        <row r="113">
          <cell r="D113">
            <v>216111048500</v>
          </cell>
          <cell r="F113">
            <v>216000000000</v>
          </cell>
        </row>
        <row r="114">
          <cell r="D114">
            <v>842166092803.30005</v>
          </cell>
          <cell r="F114">
            <v>1483870639905.8</v>
          </cell>
        </row>
        <row r="117">
          <cell r="D117">
            <v>3333520193659.5</v>
          </cell>
          <cell r="F117">
            <v>3742012913808</v>
          </cell>
        </row>
        <row r="118">
          <cell r="D118">
            <v>7723246252236.2002</v>
          </cell>
          <cell r="F118">
            <v>7206008903065.2998</v>
          </cell>
        </row>
        <row r="119">
          <cell r="D119">
            <v>11056766445895.699</v>
          </cell>
          <cell r="F119">
            <v>10948021816873.301</v>
          </cell>
        </row>
      </sheetData>
      <sheetData sheetId="2"/>
      <sheetData sheetId="3">
        <row r="72">
          <cell r="B72" t="str">
            <v>DIMITRI ZANINOVICH VICTORIA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72"/>
  <sheetViews>
    <sheetView tabSelected="1" zoomScaleNormal="100" workbookViewId="0">
      <selection activeCell="F63" sqref="F63"/>
    </sheetView>
  </sheetViews>
  <sheetFormatPr baseColWidth="10" defaultRowHeight="12.75" x14ac:dyDescent="0.2"/>
  <cols>
    <col min="1" max="1" width="11.42578125" style="3"/>
    <col min="2" max="2" width="8.85546875" style="3" customWidth="1"/>
    <col min="3" max="3" width="51.140625" style="3" customWidth="1"/>
    <col min="4" max="4" width="20.85546875" style="30" customWidth="1"/>
    <col min="5" max="5" width="1" style="43" customWidth="1"/>
    <col min="6" max="6" width="20.42578125" style="30" customWidth="1"/>
    <col min="7" max="7" width="19" style="3" bestFit="1" customWidth="1"/>
    <col min="8" max="16384" width="11.42578125" style="3"/>
  </cols>
  <sheetData>
    <row r="1" spans="2:7" ht="12.75" customHeight="1" x14ac:dyDescent="0.2">
      <c r="B1" s="1" t="s">
        <v>0</v>
      </c>
      <c r="C1" s="2"/>
      <c r="D1" s="2"/>
      <c r="E1" s="2"/>
      <c r="F1" s="2"/>
    </row>
    <row r="2" spans="2:7" ht="16.5" customHeight="1" x14ac:dyDescent="0.2">
      <c r="B2" s="1" t="s">
        <v>1</v>
      </c>
      <c r="C2" s="2"/>
      <c r="D2" s="2"/>
      <c r="E2" s="2"/>
      <c r="F2" s="2"/>
    </row>
    <row r="3" spans="2:7" ht="15.75" customHeight="1" x14ac:dyDescent="0.2">
      <c r="B3" s="1" t="s">
        <v>2</v>
      </c>
      <c r="C3" s="2"/>
      <c r="D3" s="2"/>
      <c r="E3" s="2"/>
      <c r="F3" s="2"/>
    </row>
    <row r="4" spans="2:7" ht="15.75" customHeight="1" x14ac:dyDescent="0.2">
      <c r="B4" s="1" t="str">
        <f>+'[1]Anexo (2) D'!B4:F4</f>
        <v>A 30 DE NOVIEMBRE DE 2017</v>
      </c>
      <c r="C4" s="2"/>
      <c r="D4" s="2"/>
      <c r="E4" s="2"/>
      <c r="F4" s="2"/>
    </row>
    <row r="5" spans="2:7" x14ac:dyDescent="0.2">
      <c r="B5" s="1" t="s">
        <v>3</v>
      </c>
      <c r="C5" s="2"/>
      <c r="D5" s="2"/>
      <c r="E5" s="2"/>
      <c r="F5" s="2"/>
    </row>
    <row r="6" spans="2:7" x14ac:dyDescent="0.2">
      <c r="B6" s="4"/>
      <c r="C6" s="5"/>
      <c r="D6" s="6"/>
      <c r="E6" s="7"/>
      <c r="F6" s="8"/>
    </row>
    <row r="7" spans="2:7" ht="12.75" customHeight="1" x14ac:dyDescent="0.2">
      <c r="B7" s="9" t="s">
        <v>4</v>
      </c>
      <c r="C7" s="9" t="s">
        <v>5</v>
      </c>
      <c r="D7" s="10" t="str">
        <f>+'[1]Anexo (2) D'!D7</f>
        <v>NOVIEMBRE DE 2017</v>
      </c>
      <c r="E7" s="11"/>
      <c r="F7" s="10" t="str">
        <f>+'[1]Anexo (2) D'!F7</f>
        <v>NOVIEMBRE DE 2016</v>
      </c>
    </row>
    <row r="8" spans="2:7" x14ac:dyDescent="0.2">
      <c r="B8" s="12"/>
      <c r="C8" s="12"/>
      <c r="D8" s="13"/>
      <c r="E8" s="14"/>
      <c r="F8" s="13"/>
    </row>
    <row r="9" spans="2:7" x14ac:dyDescent="0.2">
      <c r="B9" s="16" t="s">
        <v>6</v>
      </c>
      <c r="C9" s="16" t="s">
        <v>7</v>
      </c>
      <c r="D9" s="17">
        <f>+D11+D12+D13+D14</f>
        <v>5221677736222.4014</v>
      </c>
      <c r="E9" s="18"/>
      <c r="F9" s="17">
        <f>+F11+F12+F13+F14</f>
        <v>3289432488386.1997</v>
      </c>
    </row>
    <row r="10" spans="2:7" x14ac:dyDescent="0.2">
      <c r="B10" s="12"/>
      <c r="C10" s="12"/>
      <c r="D10" s="21"/>
      <c r="E10" s="22"/>
      <c r="F10" s="21"/>
    </row>
    <row r="11" spans="2:7" x14ac:dyDescent="0.2">
      <c r="B11" s="24">
        <v>11</v>
      </c>
      <c r="C11" s="12" t="s">
        <v>8</v>
      </c>
      <c r="D11" s="21">
        <f>+'[1]Anexo (2) D'!D11</f>
        <v>571595615.70000005</v>
      </c>
      <c r="E11" s="22"/>
      <c r="F11" s="23">
        <f>+'[1]Anexo (2) D'!F11</f>
        <v>1444414000.8</v>
      </c>
    </row>
    <row r="12" spans="2:7" hidden="1" x14ac:dyDescent="0.2">
      <c r="B12" s="24">
        <v>12</v>
      </c>
      <c r="C12" s="12" t="s">
        <v>9</v>
      </c>
      <c r="D12" s="21">
        <v>0</v>
      </c>
      <c r="E12" s="22"/>
      <c r="F12" s="23">
        <v>0</v>
      </c>
    </row>
    <row r="13" spans="2:7" x14ac:dyDescent="0.2">
      <c r="B13" s="24">
        <v>14</v>
      </c>
      <c r="C13" s="12" t="s">
        <v>10</v>
      </c>
      <c r="D13" s="21">
        <f>+'[1]Anexo (2) D'!D15</f>
        <v>5220910775299.501</v>
      </c>
      <c r="E13" s="22"/>
      <c r="F13" s="23">
        <f>+'[1]Anexo (2) D'!F15</f>
        <v>3287507859969.3999</v>
      </c>
      <c r="G13" s="20"/>
    </row>
    <row r="14" spans="2:7" x14ac:dyDescent="0.2">
      <c r="B14" s="24">
        <v>19</v>
      </c>
      <c r="C14" s="12" t="s">
        <v>11</v>
      </c>
      <c r="D14" s="21">
        <f>+'[1]Anexo (2) D'!D21</f>
        <v>195365307.19999999</v>
      </c>
      <c r="E14" s="22"/>
      <c r="F14" s="23">
        <f>+'[1]Anexo (2) D'!F21</f>
        <v>480214416</v>
      </c>
    </row>
    <row r="15" spans="2:7" x14ac:dyDescent="0.2">
      <c r="B15" s="24"/>
      <c r="C15" s="12"/>
      <c r="D15" s="13"/>
      <c r="E15" s="25"/>
      <c r="F15" s="13"/>
    </row>
    <row r="16" spans="2:7" x14ac:dyDescent="0.2">
      <c r="B16" s="26"/>
      <c r="C16" s="16" t="s">
        <v>12</v>
      </c>
      <c r="D16" s="17">
        <f>+D18+D19+D20+D21+D22</f>
        <v>45673396155833.305</v>
      </c>
      <c r="E16" s="18"/>
      <c r="F16" s="17">
        <f>+F18+F19+F20+F21+F22</f>
        <v>37133643154586.891</v>
      </c>
      <c r="G16" s="27"/>
    </row>
    <row r="17" spans="2:6" x14ac:dyDescent="0.2">
      <c r="B17" s="26"/>
      <c r="C17" s="16"/>
      <c r="D17" s="19"/>
      <c r="E17" s="18"/>
      <c r="F17" s="19"/>
    </row>
    <row r="18" spans="2:6" hidden="1" x14ac:dyDescent="0.2">
      <c r="B18" s="24">
        <v>12</v>
      </c>
      <c r="C18" s="12" t="s">
        <v>9</v>
      </c>
      <c r="D18" s="21">
        <v>0</v>
      </c>
      <c r="E18" s="18"/>
      <c r="F18" s="23">
        <v>0</v>
      </c>
    </row>
    <row r="19" spans="2:6" x14ac:dyDescent="0.2">
      <c r="B19" s="24">
        <v>14</v>
      </c>
      <c r="C19" s="12" t="s">
        <v>10</v>
      </c>
      <c r="D19" s="21">
        <f>+'[1]Anexo (2) D'!D28</f>
        <v>11492026325.700001</v>
      </c>
      <c r="E19" s="22"/>
      <c r="F19" s="23">
        <f>+'[1]Anexo (2) D'!F28</f>
        <v>15706966648.9</v>
      </c>
    </row>
    <row r="20" spans="2:6" x14ac:dyDescent="0.2">
      <c r="B20" s="24">
        <v>16</v>
      </c>
      <c r="C20" s="12" t="s">
        <v>13</v>
      </c>
      <c r="D20" s="21">
        <f>+'[1]Anexo (2) D'!D31</f>
        <v>5977649916.4999981</v>
      </c>
      <c r="E20" s="22"/>
      <c r="F20" s="23">
        <f>+'[1]Anexo (2) D'!F31</f>
        <v>7119499301.8999987</v>
      </c>
    </row>
    <row r="21" spans="2:6" x14ac:dyDescent="0.2">
      <c r="B21" s="28">
        <v>17</v>
      </c>
      <c r="C21" s="29" t="s">
        <v>14</v>
      </c>
      <c r="D21" s="21">
        <f>+'[1]Anexo (2) D'!D43</f>
        <v>43927895195360.602</v>
      </c>
      <c r="E21" s="22"/>
      <c r="F21" s="23">
        <f>+'[1]Anexo (2) D'!F43</f>
        <v>35546379697457.195</v>
      </c>
    </row>
    <row r="22" spans="2:6" x14ac:dyDescent="0.2">
      <c r="B22" s="24">
        <v>19</v>
      </c>
      <c r="C22" s="12" t="s">
        <v>11</v>
      </c>
      <c r="D22" s="21">
        <f>+'[1]Anexo (2) D'!D49</f>
        <v>1728031284230.5002</v>
      </c>
      <c r="E22" s="22"/>
      <c r="F22" s="23">
        <f>+'[1]Anexo (2) D'!F49</f>
        <v>1564436991178.8999</v>
      </c>
    </row>
    <row r="23" spans="2:6" x14ac:dyDescent="0.2">
      <c r="B23" s="12"/>
      <c r="C23" s="12"/>
      <c r="D23" s="21"/>
      <c r="E23" s="22"/>
      <c r="F23" s="21"/>
    </row>
    <row r="24" spans="2:6" x14ac:dyDescent="0.2">
      <c r="B24" s="12"/>
      <c r="C24" s="12"/>
      <c r="D24" s="21"/>
      <c r="E24" s="22"/>
      <c r="F24" s="21"/>
    </row>
    <row r="25" spans="2:6" x14ac:dyDescent="0.2">
      <c r="B25" s="12"/>
      <c r="C25" s="26" t="s">
        <v>15</v>
      </c>
      <c r="D25" s="17">
        <f>+D16+D9</f>
        <v>50895073892055.703</v>
      </c>
      <c r="E25" s="18"/>
      <c r="F25" s="17">
        <f>+F16+F9</f>
        <v>40423075642973.094</v>
      </c>
    </row>
    <row r="26" spans="2:6" x14ac:dyDescent="0.2">
      <c r="B26" s="12"/>
      <c r="C26" s="26"/>
      <c r="D26" s="31"/>
      <c r="E26" s="32"/>
      <c r="F26" s="31"/>
    </row>
    <row r="27" spans="2:6" x14ac:dyDescent="0.2">
      <c r="B27" s="33"/>
      <c r="C27" s="33" t="s">
        <v>16</v>
      </c>
      <c r="D27" s="34"/>
      <c r="E27" s="35"/>
      <c r="F27" s="34"/>
    </row>
    <row r="28" spans="2:6" x14ac:dyDescent="0.2">
      <c r="B28" s="33"/>
      <c r="C28" s="33"/>
      <c r="D28" s="34"/>
      <c r="E28" s="35"/>
      <c r="F28" s="34"/>
    </row>
    <row r="29" spans="2:6" x14ac:dyDescent="0.2">
      <c r="B29" s="24" t="s">
        <v>6</v>
      </c>
      <c r="C29" s="36" t="s">
        <v>17</v>
      </c>
      <c r="D29" s="17">
        <f>+D31+D32+D33+D34+D35</f>
        <v>13079393475260.102</v>
      </c>
      <c r="E29" s="18"/>
      <c r="F29" s="17">
        <f>+F31+F32+F33+F34+F35</f>
        <v>9015593201949.3203</v>
      </c>
    </row>
    <row r="30" spans="2:6" x14ac:dyDescent="0.2">
      <c r="B30" s="24"/>
      <c r="C30" s="12"/>
      <c r="D30" s="13"/>
      <c r="E30" s="25"/>
      <c r="F30" s="13"/>
    </row>
    <row r="31" spans="2:6" x14ac:dyDescent="0.2">
      <c r="B31" s="28">
        <v>23</v>
      </c>
      <c r="C31" s="37" t="s">
        <v>18</v>
      </c>
      <c r="D31" s="13">
        <f>+'[1]Anexo (2) D'!D65</f>
        <v>46479054154.099998</v>
      </c>
      <c r="E31" s="25"/>
      <c r="F31" s="13">
        <f>+'[1]Anexo (2) D'!F65</f>
        <v>50391708964</v>
      </c>
    </row>
    <row r="32" spans="2:6" x14ac:dyDescent="0.2">
      <c r="B32" s="28">
        <v>24</v>
      </c>
      <c r="C32" s="37" t="s">
        <v>19</v>
      </c>
      <c r="D32" s="13">
        <f>+'[1]Anexo (2) D'!D68</f>
        <v>1065671166852.5</v>
      </c>
      <c r="E32" s="25"/>
      <c r="F32" s="13">
        <f>+'[1]Anexo (2) D'!F68</f>
        <v>1985581290454.02</v>
      </c>
    </row>
    <row r="33" spans="2:6" x14ac:dyDescent="0.2">
      <c r="B33" s="28">
        <v>25</v>
      </c>
      <c r="C33" s="37" t="s">
        <v>20</v>
      </c>
      <c r="D33" s="13">
        <f>+'[1]Anexo (2) D'!D77</f>
        <v>4536792099</v>
      </c>
      <c r="E33" s="25"/>
      <c r="F33" s="13">
        <f>+'[1]Anexo (2) D'!F77</f>
        <v>2196326229</v>
      </c>
    </row>
    <row r="34" spans="2:6" x14ac:dyDescent="0.2">
      <c r="B34" s="28">
        <v>27</v>
      </c>
      <c r="C34" s="37" t="s">
        <v>21</v>
      </c>
      <c r="D34" s="13">
        <f>+'[1]Anexo (2) D'!D80</f>
        <v>573243786587.59998</v>
      </c>
      <c r="E34" s="25"/>
      <c r="F34" s="13">
        <f>+'[1]Anexo (2) D'!F80</f>
        <v>732785316680.30005</v>
      </c>
    </row>
    <row r="35" spans="2:6" x14ac:dyDescent="0.2">
      <c r="B35" s="28">
        <v>29</v>
      </c>
      <c r="C35" s="38" t="s">
        <v>22</v>
      </c>
      <c r="D35" s="13">
        <f>+'[1]Anexo (2) D'!D84</f>
        <v>11389462675566.9</v>
      </c>
      <c r="E35" s="25"/>
      <c r="F35" s="13">
        <f>+'[1]Anexo (2) D'!F84</f>
        <v>6244638559622</v>
      </c>
    </row>
    <row r="36" spans="2:6" x14ac:dyDescent="0.2">
      <c r="B36" s="28"/>
      <c r="C36" s="38"/>
      <c r="D36" s="13"/>
      <c r="E36" s="25"/>
      <c r="F36" s="13"/>
    </row>
    <row r="37" spans="2:6" x14ac:dyDescent="0.2">
      <c r="B37" s="28"/>
      <c r="C37" s="36" t="s">
        <v>23</v>
      </c>
      <c r="D37" s="17">
        <f>+D39+D40</f>
        <v>499742241167</v>
      </c>
      <c r="E37" s="18"/>
      <c r="F37" s="17">
        <f>+F39+F40</f>
        <v>430547099938.59998</v>
      </c>
    </row>
    <row r="38" spans="2:6" x14ac:dyDescent="0.2">
      <c r="B38" s="28"/>
      <c r="C38" s="38"/>
      <c r="D38" s="13"/>
      <c r="E38" s="25"/>
      <c r="F38" s="13"/>
    </row>
    <row r="39" spans="2:6" x14ac:dyDescent="0.2">
      <c r="B39" s="28">
        <v>23</v>
      </c>
      <c r="C39" s="37" t="s">
        <v>18</v>
      </c>
      <c r="D39" s="13">
        <f>+'[1]Anexo (2) D'!D91</f>
        <v>499742241167</v>
      </c>
      <c r="E39" s="25"/>
      <c r="F39" s="13">
        <f>+'[1]Anexo (2) D'!F90</f>
        <v>430547099938.59998</v>
      </c>
    </row>
    <row r="40" spans="2:6" x14ac:dyDescent="0.2">
      <c r="B40" s="28">
        <v>24</v>
      </c>
      <c r="C40" s="37" t="s">
        <v>19</v>
      </c>
      <c r="D40" s="13">
        <f>+'[1]Anexo (2) D'!D93</f>
        <v>0</v>
      </c>
      <c r="E40" s="25"/>
      <c r="F40" s="13">
        <f>+'[1]Anexo (2) D'!F93</f>
        <v>0</v>
      </c>
    </row>
    <row r="41" spans="2:6" x14ac:dyDescent="0.2">
      <c r="B41" s="28"/>
      <c r="C41" s="38"/>
      <c r="D41" s="13"/>
      <c r="E41" s="25"/>
      <c r="F41" s="13"/>
    </row>
    <row r="42" spans="2:6" x14ac:dyDescent="0.2">
      <c r="B42" s="28"/>
      <c r="C42" s="26" t="s">
        <v>24</v>
      </c>
      <c r="D42" s="17">
        <f>+D29+D37</f>
        <v>13579135716427.102</v>
      </c>
      <c r="E42" s="18"/>
      <c r="F42" s="17">
        <f>+F29+F37</f>
        <v>9446140301887.9199</v>
      </c>
    </row>
    <row r="43" spans="2:6" x14ac:dyDescent="0.2">
      <c r="B43" s="12"/>
      <c r="C43" s="12"/>
      <c r="D43" s="13"/>
      <c r="E43" s="25"/>
      <c r="F43" s="13"/>
    </row>
    <row r="44" spans="2:6" x14ac:dyDescent="0.2">
      <c r="B44" s="26">
        <v>3</v>
      </c>
      <c r="C44" s="36" t="s">
        <v>25</v>
      </c>
      <c r="D44" s="17">
        <f>+D45</f>
        <v>37315938175628.602</v>
      </c>
      <c r="E44" s="18"/>
      <c r="F44" s="17">
        <f>+F45</f>
        <v>30976935341085.203</v>
      </c>
    </row>
    <row r="45" spans="2:6" x14ac:dyDescent="0.2">
      <c r="B45" s="28">
        <v>32</v>
      </c>
      <c r="C45" s="29" t="s">
        <v>26</v>
      </c>
      <c r="D45" s="40">
        <f>+'[1]Anexo (2) D'!D98</f>
        <v>37315938175628.602</v>
      </c>
      <c r="E45" s="25"/>
      <c r="F45" s="40">
        <f>+'[1]Anexo (2) D'!F98</f>
        <v>30976935341085.203</v>
      </c>
    </row>
    <row r="46" spans="2:6" x14ac:dyDescent="0.2">
      <c r="B46" s="12"/>
      <c r="C46" s="12"/>
      <c r="D46" s="13"/>
      <c r="E46" s="25"/>
      <c r="F46" s="13"/>
    </row>
    <row r="47" spans="2:6" x14ac:dyDescent="0.2">
      <c r="B47" s="24"/>
      <c r="C47" s="41"/>
      <c r="D47" s="13"/>
      <c r="E47" s="25"/>
      <c r="F47" s="13"/>
    </row>
    <row r="48" spans="2:6" x14ac:dyDescent="0.2">
      <c r="B48" s="42"/>
      <c r="C48" s="12"/>
      <c r="D48" s="13"/>
      <c r="E48" s="25"/>
      <c r="F48" s="13"/>
    </row>
    <row r="49" spans="2:7" x14ac:dyDescent="0.2">
      <c r="B49" s="24"/>
      <c r="C49" s="26" t="s">
        <v>27</v>
      </c>
      <c r="D49" s="17">
        <f>+D42+D44</f>
        <v>50895073892055.703</v>
      </c>
      <c r="E49" s="18"/>
      <c r="F49" s="17">
        <f>+F42+F44</f>
        <v>40423075642973.125</v>
      </c>
      <c r="G49" s="39"/>
    </row>
    <row r="51" spans="2:7" x14ac:dyDescent="0.2">
      <c r="B51" s="12"/>
      <c r="C51" s="12"/>
      <c r="D51" s="13"/>
      <c r="E51" s="44"/>
      <c r="F51" s="13"/>
    </row>
    <row r="52" spans="2:7" x14ac:dyDescent="0.2">
      <c r="B52" s="12"/>
      <c r="C52" s="36" t="s">
        <v>28</v>
      </c>
      <c r="D52" s="17">
        <f>+D53+D54-D55</f>
        <v>0</v>
      </c>
      <c r="E52" s="18"/>
      <c r="F52" s="17">
        <f>+F53+F54-F55</f>
        <v>0</v>
      </c>
    </row>
    <row r="53" spans="2:7" x14ac:dyDescent="0.2">
      <c r="B53" s="24">
        <v>81</v>
      </c>
      <c r="C53" s="41" t="s">
        <v>29</v>
      </c>
      <c r="D53" s="15">
        <f>+'[1]Anexo (2) D'!D112</f>
        <v>626055044303.30005</v>
      </c>
      <c r="E53" s="25"/>
      <c r="F53" s="15">
        <f>+'[1]Anexo (2) D'!F112</f>
        <v>1267870639905.8</v>
      </c>
    </row>
    <row r="54" spans="2:7" x14ac:dyDescent="0.2">
      <c r="B54" s="24">
        <v>83</v>
      </c>
      <c r="C54" s="12" t="s">
        <v>30</v>
      </c>
      <c r="D54" s="15">
        <f>+'[1]Anexo (2) D'!D113</f>
        <v>216111048500</v>
      </c>
      <c r="E54" s="25"/>
      <c r="F54" s="15">
        <f>+'[1]Anexo (2) D'!F113</f>
        <v>216000000000</v>
      </c>
    </row>
    <row r="55" spans="2:7" x14ac:dyDescent="0.2">
      <c r="B55" s="24">
        <v>89</v>
      </c>
      <c r="C55" s="12" t="s">
        <v>31</v>
      </c>
      <c r="D55" s="15">
        <f>+'[1]Anexo (2) D'!D114</f>
        <v>842166092803.30005</v>
      </c>
      <c r="E55" s="25"/>
      <c r="F55" s="15">
        <f>+'[1]Anexo (2) D'!F114*-1*-1</f>
        <v>1483870639905.8</v>
      </c>
    </row>
    <row r="56" spans="2:7" x14ac:dyDescent="0.2">
      <c r="B56" s="12"/>
      <c r="C56" s="26"/>
      <c r="D56" s="31"/>
      <c r="E56" s="32"/>
      <c r="F56" s="31"/>
    </row>
    <row r="57" spans="2:7" x14ac:dyDescent="0.2">
      <c r="B57" s="26"/>
      <c r="C57" s="36" t="s">
        <v>32</v>
      </c>
      <c r="D57" s="17">
        <f>+D58+D59-D60</f>
        <v>0</v>
      </c>
      <c r="E57" s="18"/>
      <c r="F57" s="17">
        <f>+F58+F59-F60</f>
        <v>0</v>
      </c>
    </row>
    <row r="58" spans="2:7" x14ac:dyDescent="0.2">
      <c r="B58" s="24">
        <v>91</v>
      </c>
      <c r="C58" s="41" t="s">
        <v>33</v>
      </c>
      <c r="D58" s="15">
        <f>+'[1]Anexo (2) D'!D117</f>
        <v>3333520193659.5</v>
      </c>
      <c r="E58" s="25"/>
      <c r="F58" s="13">
        <f>+'[1]Anexo (2) D'!F117</f>
        <v>3742012913808</v>
      </c>
    </row>
    <row r="59" spans="2:7" x14ac:dyDescent="0.2">
      <c r="B59" s="24">
        <v>93</v>
      </c>
      <c r="C59" s="45" t="s">
        <v>34</v>
      </c>
      <c r="D59" s="15">
        <f>+'[1]Anexo (2) D'!D118</f>
        <v>7723246252236.2002</v>
      </c>
      <c r="E59" s="25"/>
      <c r="F59" s="13">
        <f>+'[1]Anexo (2) D'!F118</f>
        <v>7206008903065.2998</v>
      </c>
    </row>
    <row r="60" spans="2:7" x14ac:dyDescent="0.2">
      <c r="B60" s="24">
        <v>99</v>
      </c>
      <c r="C60" s="12" t="s">
        <v>35</v>
      </c>
      <c r="D60" s="15">
        <f>+'[1]Anexo (2) D'!D119</f>
        <v>11056766445895.699</v>
      </c>
      <c r="E60" s="25"/>
      <c r="F60" s="13">
        <f>+'[1]Anexo (2) D'!F119*-1*-1</f>
        <v>10948021816873.301</v>
      </c>
    </row>
    <row r="61" spans="2:7" x14ac:dyDescent="0.2">
      <c r="B61" s="12"/>
      <c r="C61" s="12"/>
      <c r="D61" s="46"/>
      <c r="E61" s="47"/>
      <c r="F61" s="46"/>
    </row>
    <row r="62" spans="2:7" x14ac:dyDescent="0.2">
      <c r="B62" s="12"/>
      <c r="C62" s="12"/>
      <c r="D62" s="48">
        <f>+D25-D49</f>
        <v>0</v>
      </c>
      <c r="E62" s="49"/>
      <c r="F62" s="48">
        <f>+F25-F49</f>
        <v>0</v>
      </c>
    </row>
    <row r="63" spans="2:7" x14ac:dyDescent="0.2">
      <c r="B63" s="24"/>
      <c r="C63" s="12"/>
      <c r="D63" s="13"/>
      <c r="E63" s="44"/>
      <c r="F63" s="13"/>
    </row>
    <row r="64" spans="2:7" x14ac:dyDescent="0.2">
      <c r="B64" s="12"/>
      <c r="C64" s="12"/>
      <c r="D64" s="13"/>
      <c r="E64" s="25"/>
      <c r="F64" s="13"/>
    </row>
    <row r="65" spans="2:6" x14ac:dyDescent="0.2">
      <c r="B65" s="12"/>
      <c r="C65" s="12"/>
      <c r="D65" s="13"/>
      <c r="E65" s="44"/>
      <c r="F65" s="13"/>
    </row>
    <row r="66" spans="2:6" x14ac:dyDescent="0.2">
      <c r="B66" s="16" t="str">
        <f>+'[1]Anexo (4) D'!B72</f>
        <v>DIMITRI ZANINOVICH VICTORIA</v>
      </c>
      <c r="C66" s="12"/>
      <c r="D66" s="50" t="s">
        <v>36</v>
      </c>
      <c r="E66" s="51"/>
      <c r="F66" s="31"/>
    </row>
    <row r="67" spans="2:6" x14ac:dyDescent="0.2">
      <c r="B67" s="16" t="s">
        <v>37</v>
      </c>
      <c r="C67" s="12"/>
      <c r="D67" s="50" t="s">
        <v>38</v>
      </c>
      <c r="E67" s="51"/>
      <c r="F67" s="52"/>
    </row>
    <row r="68" spans="2:6" x14ac:dyDescent="0.2">
      <c r="B68" s="16"/>
      <c r="C68" s="12"/>
      <c r="D68" s="50" t="s">
        <v>39</v>
      </c>
      <c r="E68" s="51"/>
      <c r="F68" s="52"/>
    </row>
    <row r="69" spans="2:6" x14ac:dyDescent="0.2">
      <c r="B69" s="16"/>
      <c r="C69" s="12"/>
      <c r="D69" s="31"/>
      <c r="E69" s="53"/>
      <c r="F69" s="31"/>
    </row>
    <row r="70" spans="2:6" x14ac:dyDescent="0.2">
      <c r="B70" s="12"/>
      <c r="C70" s="16"/>
      <c r="D70" s="31"/>
      <c r="E70" s="53"/>
      <c r="F70" s="31"/>
    </row>
    <row r="71" spans="2:6" x14ac:dyDescent="0.2">
      <c r="B71" s="12"/>
      <c r="C71" s="12"/>
      <c r="D71" s="13"/>
      <c r="E71" s="44"/>
      <c r="F71" s="13"/>
    </row>
    <row r="72" spans="2:6" x14ac:dyDescent="0.2">
      <c r="B72" s="12"/>
      <c r="C72" s="12"/>
      <c r="D72" s="13"/>
      <c r="E72" s="44"/>
      <c r="F72" s="13"/>
    </row>
  </sheetData>
  <mergeCells count="5">
    <mergeCell ref="B1:F1"/>
    <mergeCell ref="B2:F2"/>
    <mergeCell ref="B3:F3"/>
    <mergeCell ref="B4:F4"/>
    <mergeCell ref="B5:F5"/>
  </mergeCells>
  <printOptions horizontalCentered="1" verticalCentered="1"/>
  <pageMargins left="1.3779527559055118" right="0.74803149606299213" top="1.1811023622047245" bottom="0.98425196850393704" header="1.1023622047244095" footer="0.43307086614173229"/>
  <pageSetup scale="66" orientation="portrait" r:id="rId1"/>
  <headerFooter alignWithMargins="0"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(1) Form</vt:lpstr>
      <vt:lpstr>'Anexo (1) Form'!Área_de_impresión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Lida Marjorie Rodriguez Suarez</dc:creator>
  <cp:lastModifiedBy>Lida Marjorie Rodriguez Suarez</cp:lastModifiedBy>
  <dcterms:created xsi:type="dcterms:W3CDTF">2018-01-19T21:30:54Z</dcterms:created>
  <dcterms:modified xsi:type="dcterms:W3CDTF">2018-01-19T21:32:17Z</dcterms:modified>
</cp:coreProperties>
</file>