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folarte\Documents\Monica\Monica G\PROCESO ADECUACIÓN OFICINAS\"/>
    </mc:Choice>
  </mc:AlternateContent>
  <bookViews>
    <workbookView xWindow="240" yWindow="75" windowWidth="18855" windowHeight="11640"/>
  </bookViews>
  <sheets>
    <sheet name="Oferta Economica" sheetId="2" r:id="rId1"/>
  </sheets>
  <calcPr calcId="152511"/>
</workbook>
</file>

<file path=xl/calcChain.xml><?xml version="1.0" encoding="utf-8"?>
<calcChain xmlns="http://schemas.openxmlformats.org/spreadsheetml/2006/main">
  <c r="D30" i="2" l="1"/>
  <c r="D29" i="2"/>
  <c r="D22" i="2"/>
  <c r="D21" i="2"/>
  <c r="D20" i="2"/>
  <c r="D17" i="2"/>
  <c r="D15" i="2"/>
  <c r="D14" i="2"/>
  <c r="D13" i="2"/>
  <c r="D12" i="2"/>
  <c r="D11" i="2"/>
  <c r="D10" i="2"/>
  <c r="G46" i="2"/>
  <c r="G49" i="2" s="1"/>
  <c r="G50" i="2" s="1"/>
  <c r="G48" i="2" l="1"/>
  <c r="G47" i="2"/>
  <c r="G51" i="2" s="1"/>
  <c r="G52" i="2" s="1"/>
</calcChain>
</file>

<file path=xl/sharedStrings.xml><?xml version="1.0" encoding="utf-8"?>
<sst xmlns="http://schemas.openxmlformats.org/spreadsheetml/2006/main" count="72" uniqueCount="67">
  <si>
    <t>Ítem</t>
  </si>
  <si>
    <t>Descripción</t>
  </si>
  <si>
    <t>Medidas</t>
  </si>
  <si>
    <t>Cantidad</t>
  </si>
  <si>
    <t>Fabricar e instalar mueble archivador hojas de vida</t>
  </si>
  <si>
    <t>1.80x0.40x2.40</t>
  </si>
  <si>
    <t>Fabricar e instalar mueble archivador tesorería</t>
  </si>
  <si>
    <t>1.60x0.60x2.40</t>
  </si>
  <si>
    <t>Fabricar e instalar mueble cuarto de aseo</t>
  </si>
  <si>
    <t>1.00x1.00x0.50</t>
  </si>
  <si>
    <t xml:space="preserve">Fabricar e instalar mueble archivo centro copiado </t>
  </si>
  <si>
    <t>3.00x2.50x0.50</t>
  </si>
  <si>
    <t>Suministro e instalación cielo raso oficinas cerradas</t>
  </si>
  <si>
    <r>
      <t>10 m</t>
    </r>
    <r>
      <rPr>
        <vertAlign val="superscript"/>
        <sz val="12"/>
        <color theme="1"/>
        <rFont val="Arial Narrow"/>
        <family val="2"/>
      </rPr>
      <t>2</t>
    </r>
  </si>
  <si>
    <t xml:space="preserve">Adecuación y suministro cerramiento al 70%  del filtro de ventilación  </t>
  </si>
  <si>
    <r>
      <t>1000 m</t>
    </r>
    <r>
      <rPr>
        <vertAlign val="superscript"/>
        <sz val="12"/>
        <color theme="1"/>
        <rFont val="Arial Narrow"/>
        <family val="2"/>
      </rPr>
      <t>2</t>
    </r>
  </si>
  <si>
    <t xml:space="preserve">Suministro e instalación cielo raso salas de reuniones </t>
  </si>
  <si>
    <t>Insonorizar Data Center (techos y paredes)</t>
  </si>
  <si>
    <t xml:space="preserve">Traslado, reutilización y adecuación de cuatro (4) puestos de trabajo de la oficina de comunicaciones al área  donde está ubicada la oficina de control de interno, los trabajos deben incluir todo el complemento de los puestos de trabajo como son cajoneras, biblioteca, lockers, puntos de red y datos  </t>
  </si>
  <si>
    <t>Traslado y adecuación de diez (10) puestos de trabajo de la oficina de control interno al área  donde está ubicada la oficina de comunicaciones, los trabajos deben incluir todo el complemento de los puestos de trabajo, puntos de red y datos</t>
  </si>
  <si>
    <t>Suministro e instalación de tableros en vidrios de seguridad – templados para salas de reuniones y oficina</t>
  </si>
  <si>
    <t>1.50x1.50</t>
  </si>
  <si>
    <t xml:space="preserve">Pintura y enchape de salas </t>
  </si>
  <si>
    <r>
      <t>100 m</t>
    </r>
    <r>
      <rPr>
        <vertAlign val="superscript"/>
        <sz val="12"/>
        <color theme="1"/>
        <rFont val="Arial Narrow"/>
        <family val="2"/>
      </rPr>
      <t>2</t>
    </r>
  </si>
  <si>
    <t>Suministro e instalación de estufa de dos (2) hornillas</t>
  </si>
  <si>
    <t>Suministro e instalación brazos hidráulicos para puertas en vidrio y madera</t>
  </si>
  <si>
    <t>3.00 x 7.00</t>
  </si>
  <si>
    <t>Suministro e instalación dos (2) puntos de red y datos categoría 6A  centro de copiado</t>
  </si>
  <si>
    <t>Obra civil de readecuación lockers, enfermería y sala conductores</t>
  </si>
  <si>
    <r>
      <t>50 m</t>
    </r>
    <r>
      <rPr>
        <vertAlign val="superscript"/>
        <sz val="12"/>
        <color theme="1"/>
        <rFont val="Arial Narrow"/>
        <family val="2"/>
      </rPr>
      <t>2</t>
    </r>
  </si>
  <si>
    <t xml:space="preserve">Suministro, instalación y configuración switch 24G, capa 2 administrable web 24, 10/100/1000 4 sep no apilable no PoE, </t>
  </si>
  <si>
    <t xml:space="preserve">Suministro, instalación y configuración cámaras para CCTV alta resolución, color, verifocal </t>
  </si>
  <si>
    <t>DVR16CH formato de grabación H246 240 fps por cámara en tiempo real VGA LAN acceso remoto, disco duro conexión sata</t>
  </si>
  <si>
    <t xml:space="preserve">Mantenimiento puertas baños hombres – mujeres,  </t>
  </si>
  <si>
    <t xml:space="preserve">Adecuación, reutilización y suministro para seis (6) puestos de trabajo de la Vicepresidencia de Gestión Contractual, los trabajos deben incluir todo el complemento de los puestos de trabajo como son cajoneras, biblioteca, lockers, puntos de red y datos  </t>
  </si>
  <si>
    <t xml:space="preserve">Adecuación, reutilización y suministro para cuatro (4) puestos de trabajo de la Vicepresidencia Jurídica, los trabajos deben incluir todo el complemento de los puestos de trabajo como son cajoneras, biblioteca, lockers, puntos de red y datos  </t>
  </si>
  <si>
    <t xml:space="preserve">Obra civil de adecuación, reutilización y suministro para oficina de la Vicepresidencia Ejecutiva, los trabajos deben incluir todo el complemento en iguales condiciones a las oficinas de las actuales vicepresidencias al igual que puntos de red y datos   </t>
  </si>
  <si>
    <r>
      <t>30 m</t>
    </r>
    <r>
      <rPr>
        <vertAlign val="superscript"/>
        <sz val="12"/>
        <color theme="1"/>
        <rFont val="Arial Narrow"/>
        <family val="2"/>
      </rPr>
      <t>2</t>
    </r>
  </si>
  <si>
    <t xml:space="preserve">Suministro e instalación de mobiliario y enseres escritorio ejecutivo    </t>
  </si>
  <si>
    <t xml:space="preserve">Suministro e instalación de mobiliario y enseres silla ejecutiva   </t>
  </si>
  <si>
    <t xml:space="preserve">Suministro e instalación de mobiliario y enseres  mesa de juntas   </t>
  </si>
  <si>
    <t xml:space="preserve">Suministro e instalación de mobiliario y enseres sillas interlocutoras   </t>
  </si>
  <si>
    <t xml:space="preserve">Suministro e instalación de mobiliario y enseres mueble auxiliar   </t>
  </si>
  <si>
    <t xml:space="preserve">Obra civil de adecuación, reutilización y suministro para las oficinas de Gerentes, los trabajos deben incluir todo el complemento en iguales condiciones a las oficinas de las actuales de los gerentes al igual que puntos de red y datos  </t>
  </si>
  <si>
    <t>Suministro e instalación de señalización de oficinas</t>
  </si>
  <si>
    <t xml:space="preserve">Suministro e instalación de ocho (8) puestos de trabajo de la Vicepresidencia de Planeación Riesgos y Entorno, los trabajos deben incluir todo el complemento de los puestos de trabajo como son cajoneras, biblioteca, lockers, puntos de red y datos  </t>
  </si>
  <si>
    <t>Suministro e instalación de  mesas para salas de reuniones, diseño adecuado con los espacios de las salas</t>
  </si>
  <si>
    <t>Suministro e instalación juego citofonos</t>
  </si>
  <si>
    <t>Adecuación de dos (2) salas de reuniones en una sala múltiple con división en madera</t>
  </si>
  <si>
    <t>6.00 x 3.00</t>
  </si>
  <si>
    <t>Suministro y adecuación de mesa de reuniones para sala múltiple de doce personas</t>
  </si>
  <si>
    <t>Suministro e instalación lámparas led</t>
  </si>
  <si>
    <t>Obra civil desmonte e instalacion pared en drywall oficina de correspondencia</t>
  </si>
  <si>
    <t>Retapizado de sillas operativas salas de reuniones</t>
  </si>
  <si>
    <t>Suministro de Sillas Operativas Ergonómicas de siete (7) posiciones           ( según muestra)</t>
  </si>
  <si>
    <t>AGENCIA NACIONAL DE INFRAESTRUCTURA</t>
  </si>
  <si>
    <t>PROCESO DE SELECCIÓN ABREVIADA VJ-VAF-SA-006-2013</t>
  </si>
  <si>
    <t xml:space="preserve">ANEXO 5 OFERTA ECONOMICA </t>
  </si>
  <si>
    <t>Valor Unitario</t>
  </si>
  <si>
    <t>IVA</t>
  </si>
  <si>
    <t>Valor Total Mas IVA Inluido</t>
  </si>
  <si>
    <t xml:space="preserve">Aire Acondicionado  Salas de Reuniones Pisos 6 y 7 </t>
  </si>
  <si>
    <t>Subtotal</t>
  </si>
  <si>
    <t>Administracion</t>
  </si>
  <si>
    <t>Imprevistos</t>
  </si>
  <si>
    <t>Utilidad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</si>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</sst>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5" x14ac:knownFonts="1">
    <font>
      <sz val="11"/>
      <color theme="1"/>
      <name val="Calibri"/>
      <family val="2"/>
      <scheme val="minor"/>
    </font>
    <font>
      <sz val="12"/>
      <color theme="1"/>
      <name val="Arial Narrow"/>
      <family val="2"/>
    </font>
    <font>
      <b/>
      <sz val="12"/>
      <color theme="1"/>
      <name val="Arial Narrow"/>
      <family val="2"/>
    </font>
    <font>
      <vertAlign val="superscript"/>
      <sz val="12"/>
      <color theme="1"/>
      <name val="Arial Narrow"/>
      <family val="2"/>
    </font>
    <font>
      <sz val="11"/>
      <color theme="1"/>
      <name val="Calibri"/>
      <family val="2"/>
      <scheme val="minor"/>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164" fontId="4" fillId="0" borderId="0" applyFont="0" applyFill="0" applyBorder="0" applyAlignment="0" applyProtection="0"/>
  </cellStyleXfs>
  <cellXfs count="32">
    <xf numFmtId="0" fontId="0" fillId="0" borderId="0" xfId="0"/>
    <xf numFmtId="0" fontId="1" fillId="0" borderId="0" xfId="0" applyFont="1"/>
    <xf numFmtId="0" fontId="1" fillId="0" borderId="2" xfId="0" applyFont="1" applyBorder="1" applyAlignment="1">
      <alignment horizontal="justify" vertical="top" wrapText="1"/>
    </xf>
    <xf numFmtId="0" fontId="1" fillId="0" borderId="2" xfId="0" applyFont="1" applyBorder="1" applyAlignment="1">
      <alignment vertical="top" wrapText="1"/>
    </xf>
    <xf numFmtId="0" fontId="1" fillId="0" borderId="2" xfId="0" applyFont="1" applyBorder="1" applyAlignment="1">
      <alignment horizontal="center" wrapText="1"/>
    </xf>
    <xf numFmtId="0" fontId="1" fillId="0" borderId="2" xfId="0" applyFont="1" applyBorder="1" applyAlignment="1">
      <alignment wrapText="1"/>
    </xf>
    <xf numFmtId="0" fontId="1" fillId="0" borderId="5" xfId="0" applyFont="1" applyBorder="1" applyAlignment="1">
      <alignment horizontal="justify"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8" xfId="0" applyFont="1" applyBorder="1" applyAlignment="1">
      <alignment horizontal="center" wrapText="1"/>
    </xf>
    <xf numFmtId="0" fontId="1" fillId="0" borderId="9" xfId="0" applyFont="1" applyBorder="1" applyAlignment="1">
      <alignment horizontal="justify" vertical="top" wrapText="1"/>
    </xf>
    <xf numFmtId="0" fontId="1" fillId="0" borderId="8" xfId="0" applyFont="1" applyBorder="1" applyAlignment="1">
      <alignment horizontal="center" vertical="center" wrapText="1"/>
    </xf>
    <xf numFmtId="0" fontId="1" fillId="0" borderId="0" xfId="0" applyFont="1" applyFill="1"/>
    <xf numFmtId="0" fontId="1" fillId="0" borderId="4"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0" xfId="0" applyFont="1" applyFill="1" applyAlignment="1">
      <alignment horizontal="justify"/>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2" xfId="0" applyFont="1" applyBorder="1" applyAlignment="1">
      <alignment horizontal="center" vertical="center" wrapText="1"/>
    </xf>
    <xf numFmtId="0" fontId="1" fillId="0" borderId="2" xfId="0" applyFont="1" applyBorder="1"/>
    <xf numFmtId="0" fontId="1" fillId="0" borderId="5" xfId="0" applyFont="1" applyBorder="1" applyAlignment="1">
      <alignment horizontal="center" vertical="top" wrapText="1"/>
    </xf>
    <xf numFmtId="0" fontId="1" fillId="0" borderId="9" xfId="0" applyFont="1" applyBorder="1" applyAlignment="1">
      <alignment horizontal="center" vertical="center" wrapText="1"/>
    </xf>
    <xf numFmtId="164" fontId="1" fillId="0" borderId="9" xfId="1" applyFont="1" applyBorder="1" applyAlignment="1">
      <alignment horizontal="center" vertical="center" wrapText="1"/>
    </xf>
    <xf numFmtId="0" fontId="1" fillId="0" borderId="10" xfId="0" applyFont="1" applyBorder="1"/>
    <xf numFmtId="164" fontId="2" fillId="0" borderId="2" xfId="1" applyFont="1" applyBorder="1"/>
    <xf numFmtId="9" fontId="1" fillId="0" borderId="2" xfId="0" applyNumberFormat="1" applyFont="1" applyBorder="1"/>
    <xf numFmtId="164" fontId="1" fillId="0" borderId="2" xfId="0" applyNumberFormat="1" applyFont="1" applyBorder="1"/>
    <xf numFmtId="164" fontId="2" fillId="0" borderId="2" xfId="0" applyNumberFormat="1" applyFont="1" applyBorder="1"/>
    <xf numFmtId="0" fontId="2" fillId="0" borderId="2" xfId="0" applyFont="1" applyBorder="1"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topLeftCell="A43" workbookViewId="0">
      <selection activeCell="E58" sqref="E58"/>
    </sheetView>
  </sheetViews>
  <sheetFormatPr baseColWidth="10" defaultRowHeight="15.75" x14ac:dyDescent="0.25"/>
  <cols>
    <col min="1" max="1" width="4.85546875" style="12" bestFit="1" customWidth="1"/>
    <col min="2" max="2" width="65.42578125" style="1" customWidth="1"/>
    <col min="3" max="3" width="16.28515625" style="1" customWidth="1"/>
    <col min="4" max="4" width="8.85546875" style="1" bestFit="1" customWidth="1"/>
    <col min="5" max="6" width="16.28515625" style="1" customWidth="1"/>
    <col min="7" max="7" width="19.85546875" style="1" customWidth="1"/>
    <col min="8" max="16384" width="11.42578125" style="1"/>
  </cols>
  <sheetData>
    <row r="1" spans="1:7" x14ac:dyDescent="0.25">
      <c r="A1" s="31" t="s">
        <v>55</v>
      </c>
      <c r="B1" s="31"/>
      <c r="C1" s="31"/>
      <c r="D1" s="31"/>
      <c r="E1" s="31"/>
      <c r="F1" s="31"/>
      <c r="G1" s="31"/>
    </row>
    <row r="2" spans="1:7" x14ac:dyDescent="0.25">
      <c r="A2" s="31" t="s">
        <v>56</v>
      </c>
      <c r="B2" s="31"/>
      <c r="C2" s="31"/>
      <c r="D2" s="31"/>
      <c r="E2" s="31"/>
      <c r="F2" s="31"/>
      <c r="G2" s="31"/>
    </row>
    <row r="3" spans="1:7" x14ac:dyDescent="0.25">
      <c r="A3" s="31" t="s">
        <v>57</v>
      </c>
      <c r="B3" s="31"/>
      <c r="C3" s="31"/>
      <c r="D3" s="31"/>
      <c r="E3" s="31"/>
      <c r="F3" s="31"/>
      <c r="G3" s="31"/>
    </row>
    <row r="4" spans="1:7" ht="16.5" thickBot="1" x14ac:dyDescent="0.3"/>
    <row r="5" spans="1:7" ht="32.25" thickBot="1" x14ac:dyDescent="0.3">
      <c r="A5" s="16" t="s">
        <v>0</v>
      </c>
      <c r="B5" s="17" t="s">
        <v>1</v>
      </c>
      <c r="C5" s="17" t="s">
        <v>2</v>
      </c>
      <c r="D5" s="17" t="s">
        <v>3</v>
      </c>
      <c r="E5" s="17" t="s">
        <v>58</v>
      </c>
      <c r="F5" s="17" t="s">
        <v>59</v>
      </c>
      <c r="G5" s="17" t="s">
        <v>60</v>
      </c>
    </row>
    <row r="6" spans="1:7" x14ac:dyDescent="0.25">
      <c r="A6" s="13">
        <v>1</v>
      </c>
      <c r="B6" s="6" t="s">
        <v>4</v>
      </c>
      <c r="C6" s="6" t="s">
        <v>5</v>
      </c>
      <c r="D6" s="22">
        <v>1</v>
      </c>
      <c r="E6" s="6"/>
      <c r="F6" s="6"/>
      <c r="G6" s="7"/>
    </row>
    <row r="7" spans="1:7" x14ac:dyDescent="0.25">
      <c r="A7" s="14">
        <v>2</v>
      </c>
      <c r="B7" s="2" t="s">
        <v>6</v>
      </c>
      <c r="C7" s="2" t="s">
        <v>7</v>
      </c>
      <c r="D7" s="19">
        <v>1</v>
      </c>
      <c r="E7" s="2"/>
      <c r="F7" s="2"/>
      <c r="G7" s="8"/>
    </row>
    <row r="8" spans="1:7" x14ac:dyDescent="0.25">
      <c r="A8" s="14">
        <v>3</v>
      </c>
      <c r="B8" s="2" t="s">
        <v>8</v>
      </c>
      <c r="C8" s="2" t="s">
        <v>9</v>
      </c>
      <c r="D8" s="19">
        <v>3</v>
      </c>
      <c r="E8" s="2"/>
      <c r="F8" s="2"/>
      <c r="G8" s="8"/>
    </row>
    <row r="9" spans="1:7" x14ac:dyDescent="0.25">
      <c r="A9" s="14">
        <v>4</v>
      </c>
      <c r="B9" s="2" t="s">
        <v>10</v>
      </c>
      <c r="C9" s="2" t="s">
        <v>11</v>
      </c>
      <c r="D9" s="19">
        <v>1</v>
      </c>
      <c r="E9" s="2"/>
      <c r="F9" s="2"/>
      <c r="G9" s="8"/>
    </row>
    <row r="10" spans="1:7" ht="18.75" x14ac:dyDescent="0.25">
      <c r="A10" s="14">
        <v>5</v>
      </c>
      <c r="B10" s="2" t="s">
        <v>12</v>
      </c>
      <c r="C10" s="3" t="s">
        <v>13</v>
      </c>
      <c r="D10" s="19">
        <f>10*10</f>
        <v>100</v>
      </c>
      <c r="E10" s="3"/>
      <c r="F10" s="3"/>
      <c r="G10" s="8"/>
    </row>
    <row r="11" spans="1:7" ht="18.75" x14ac:dyDescent="0.25">
      <c r="A11" s="14">
        <v>6</v>
      </c>
      <c r="B11" s="2" t="s">
        <v>14</v>
      </c>
      <c r="C11" s="3" t="s">
        <v>15</v>
      </c>
      <c r="D11" s="19">
        <f>1*100</f>
        <v>100</v>
      </c>
      <c r="E11" s="3"/>
      <c r="F11" s="3"/>
      <c r="G11" s="8"/>
    </row>
    <row r="12" spans="1:7" ht="18.75" x14ac:dyDescent="0.25">
      <c r="A12" s="14">
        <v>7</v>
      </c>
      <c r="B12" s="2" t="s">
        <v>16</v>
      </c>
      <c r="C12" s="5" t="s">
        <v>13</v>
      </c>
      <c r="D12" s="4">
        <f>13*10</f>
        <v>130</v>
      </c>
      <c r="E12" s="5"/>
      <c r="F12" s="5"/>
      <c r="G12" s="9"/>
    </row>
    <row r="13" spans="1:7" ht="18.75" x14ac:dyDescent="0.25">
      <c r="A13" s="14">
        <v>8</v>
      </c>
      <c r="B13" s="2" t="s">
        <v>17</v>
      </c>
      <c r="C13" s="3" t="s">
        <v>15</v>
      </c>
      <c r="D13" s="19">
        <f>1*100</f>
        <v>100</v>
      </c>
      <c r="E13" s="3"/>
      <c r="F13" s="3"/>
      <c r="G13" s="8"/>
    </row>
    <row r="14" spans="1:7" ht="78.75" x14ac:dyDescent="0.25">
      <c r="A14" s="14">
        <v>9</v>
      </c>
      <c r="B14" s="2" t="s">
        <v>18</v>
      </c>
      <c r="C14" s="3"/>
      <c r="D14" s="20">
        <f>1*4</f>
        <v>4</v>
      </c>
      <c r="E14" s="3"/>
      <c r="F14" s="3"/>
      <c r="G14" s="11"/>
    </row>
    <row r="15" spans="1:7" ht="63" x14ac:dyDescent="0.25">
      <c r="A15" s="14">
        <v>10</v>
      </c>
      <c r="B15" s="2" t="s">
        <v>19</v>
      </c>
      <c r="C15" s="3"/>
      <c r="D15" s="20">
        <f>1*10</f>
        <v>10</v>
      </c>
      <c r="E15" s="3"/>
      <c r="F15" s="3"/>
      <c r="G15" s="11"/>
    </row>
    <row r="16" spans="1:7" ht="31.5" x14ac:dyDescent="0.25">
      <c r="A16" s="14">
        <v>11</v>
      </c>
      <c r="B16" s="2" t="s">
        <v>20</v>
      </c>
      <c r="C16" s="4" t="s">
        <v>21</v>
      </c>
      <c r="D16" s="4">
        <v>21</v>
      </c>
      <c r="E16" s="4"/>
      <c r="F16" s="4"/>
      <c r="G16" s="9"/>
    </row>
    <row r="17" spans="1:7" ht="18.75" x14ac:dyDescent="0.25">
      <c r="A17" s="14">
        <v>12</v>
      </c>
      <c r="B17" s="2" t="s">
        <v>22</v>
      </c>
      <c r="C17" s="4" t="s">
        <v>23</v>
      </c>
      <c r="D17" s="4">
        <f>13*100</f>
        <v>1300</v>
      </c>
      <c r="E17" s="4"/>
      <c r="F17" s="4"/>
      <c r="G17" s="9"/>
    </row>
    <row r="18" spans="1:7" x14ac:dyDescent="0.25">
      <c r="A18" s="14">
        <v>13</v>
      </c>
      <c r="B18" s="2" t="s">
        <v>24</v>
      </c>
      <c r="C18" s="4"/>
      <c r="D18" s="4">
        <v>1</v>
      </c>
      <c r="E18" s="4"/>
      <c r="F18" s="4"/>
      <c r="G18" s="9"/>
    </row>
    <row r="19" spans="1:7" ht="31.5" x14ac:dyDescent="0.25">
      <c r="A19" s="14">
        <v>14</v>
      </c>
      <c r="B19" s="2" t="s">
        <v>25</v>
      </c>
      <c r="C19" s="4"/>
      <c r="D19" s="4">
        <v>6</v>
      </c>
      <c r="E19" s="4"/>
      <c r="F19" s="4"/>
      <c r="G19" s="9"/>
    </row>
    <row r="20" spans="1:7" ht="31.5" x14ac:dyDescent="0.25">
      <c r="A20" s="14">
        <v>15</v>
      </c>
      <c r="B20" s="2" t="s">
        <v>52</v>
      </c>
      <c r="C20" s="4" t="s">
        <v>26</v>
      </c>
      <c r="D20" s="4">
        <f>1*21</f>
        <v>21</v>
      </c>
      <c r="E20" s="4"/>
      <c r="F20" s="4"/>
      <c r="G20" s="9"/>
    </row>
    <row r="21" spans="1:7" ht="31.5" x14ac:dyDescent="0.25">
      <c r="A21" s="14">
        <v>16</v>
      </c>
      <c r="B21" s="2" t="s">
        <v>27</v>
      </c>
      <c r="C21" s="4"/>
      <c r="D21" s="4">
        <f>1*2</f>
        <v>2</v>
      </c>
      <c r="E21" s="4"/>
      <c r="F21" s="4"/>
      <c r="G21" s="9"/>
    </row>
    <row r="22" spans="1:7" ht="18.75" x14ac:dyDescent="0.25">
      <c r="A22" s="14">
        <v>17</v>
      </c>
      <c r="B22" s="2" t="s">
        <v>28</v>
      </c>
      <c r="C22" s="4" t="s">
        <v>29</v>
      </c>
      <c r="D22" s="4">
        <f>1*50</f>
        <v>50</v>
      </c>
      <c r="E22" s="4"/>
      <c r="F22" s="4"/>
      <c r="G22" s="9"/>
    </row>
    <row r="23" spans="1:7" ht="31.5" x14ac:dyDescent="0.25">
      <c r="A23" s="14">
        <v>18</v>
      </c>
      <c r="B23" s="2" t="s">
        <v>30</v>
      </c>
      <c r="C23" s="4"/>
      <c r="D23" s="4">
        <v>1</v>
      </c>
      <c r="E23" s="4"/>
      <c r="F23" s="4"/>
      <c r="G23" s="9"/>
    </row>
    <row r="24" spans="1:7" ht="31.5" x14ac:dyDescent="0.25">
      <c r="A24" s="14">
        <v>19</v>
      </c>
      <c r="B24" s="2" t="s">
        <v>31</v>
      </c>
      <c r="C24" s="4"/>
      <c r="D24" s="4">
        <v>11</v>
      </c>
      <c r="E24" s="4"/>
      <c r="F24" s="4"/>
      <c r="G24" s="9"/>
    </row>
    <row r="25" spans="1:7" ht="31.5" x14ac:dyDescent="0.25">
      <c r="A25" s="14">
        <v>20</v>
      </c>
      <c r="B25" s="2" t="s">
        <v>32</v>
      </c>
      <c r="C25" s="4"/>
      <c r="D25" s="4">
        <v>1</v>
      </c>
      <c r="E25" s="4"/>
      <c r="F25" s="4"/>
      <c r="G25" s="9"/>
    </row>
    <row r="26" spans="1:7" x14ac:dyDescent="0.25">
      <c r="A26" s="14">
        <v>21</v>
      </c>
      <c r="B26" s="2" t="s">
        <v>53</v>
      </c>
      <c r="C26" s="4"/>
      <c r="D26" s="4">
        <v>60</v>
      </c>
      <c r="E26" s="4"/>
      <c r="F26" s="4"/>
      <c r="G26" s="9"/>
    </row>
    <row r="27" spans="1:7" x14ac:dyDescent="0.25">
      <c r="A27" s="14">
        <v>22</v>
      </c>
      <c r="B27" s="2" t="s">
        <v>33</v>
      </c>
      <c r="C27" s="4"/>
      <c r="D27" s="4">
        <v>6</v>
      </c>
      <c r="E27" s="4"/>
      <c r="F27" s="4"/>
      <c r="G27" s="9"/>
    </row>
    <row r="28" spans="1:7" ht="31.5" x14ac:dyDescent="0.25">
      <c r="A28" s="14">
        <v>23</v>
      </c>
      <c r="B28" s="2" t="s">
        <v>54</v>
      </c>
      <c r="C28" s="4"/>
      <c r="D28" s="4">
        <v>60</v>
      </c>
      <c r="E28" s="4"/>
      <c r="F28" s="4"/>
      <c r="G28" s="9"/>
    </row>
    <row r="29" spans="1:7" ht="63" x14ac:dyDescent="0.25">
      <c r="A29" s="14">
        <v>24</v>
      </c>
      <c r="B29" s="2" t="s">
        <v>34</v>
      </c>
      <c r="C29" s="3"/>
      <c r="D29" s="4">
        <f>1*6</f>
        <v>6</v>
      </c>
      <c r="E29" s="3"/>
      <c r="F29" s="3"/>
      <c r="G29" s="9"/>
    </row>
    <row r="30" spans="1:7" ht="63" x14ac:dyDescent="0.25">
      <c r="A30" s="14">
        <v>25</v>
      </c>
      <c r="B30" s="2" t="s">
        <v>35</v>
      </c>
      <c r="C30" s="3"/>
      <c r="D30" s="4">
        <f>1*4</f>
        <v>4</v>
      </c>
      <c r="E30" s="3"/>
      <c r="F30" s="3"/>
      <c r="G30" s="9"/>
    </row>
    <row r="31" spans="1:7" ht="63" x14ac:dyDescent="0.25">
      <c r="A31" s="14">
        <v>26</v>
      </c>
      <c r="B31" s="2" t="s">
        <v>36</v>
      </c>
      <c r="C31" s="5" t="s">
        <v>37</v>
      </c>
      <c r="D31" s="4">
        <v>1</v>
      </c>
      <c r="E31" s="5"/>
      <c r="F31" s="5"/>
      <c r="G31" s="9"/>
    </row>
    <row r="32" spans="1:7" x14ac:dyDescent="0.25">
      <c r="A32" s="14">
        <v>27</v>
      </c>
      <c r="B32" s="2" t="s">
        <v>38</v>
      </c>
      <c r="C32" s="4"/>
      <c r="D32" s="4">
        <v>1</v>
      </c>
      <c r="E32" s="4"/>
      <c r="F32" s="4"/>
      <c r="G32" s="9"/>
    </row>
    <row r="33" spans="1:7" x14ac:dyDescent="0.25">
      <c r="A33" s="14">
        <v>28</v>
      </c>
      <c r="B33" s="2" t="s">
        <v>39</v>
      </c>
      <c r="C33" s="4"/>
      <c r="D33" s="4">
        <v>4</v>
      </c>
      <c r="E33" s="4"/>
      <c r="F33" s="4"/>
      <c r="G33" s="9"/>
    </row>
    <row r="34" spans="1:7" x14ac:dyDescent="0.25">
      <c r="A34" s="14">
        <v>29</v>
      </c>
      <c r="B34" s="2" t="s">
        <v>40</v>
      </c>
      <c r="C34" s="4"/>
      <c r="D34" s="4">
        <v>1</v>
      </c>
      <c r="E34" s="4"/>
      <c r="F34" s="4"/>
      <c r="G34" s="9"/>
    </row>
    <row r="35" spans="1:7" x14ac:dyDescent="0.25">
      <c r="A35" s="14">
        <v>30</v>
      </c>
      <c r="B35" s="2" t="s">
        <v>41</v>
      </c>
      <c r="C35" s="4"/>
      <c r="D35" s="4">
        <v>10</v>
      </c>
      <c r="E35" s="4"/>
      <c r="F35" s="4"/>
      <c r="G35" s="9"/>
    </row>
    <row r="36" spans="1:7" x14ac:dyDescent="0.25">
      <c r="A36" s="14">
        <v>31</v>
      </c>
      <c r="B36" s="2" t="s">
        <v>42</v>
      </c>
      <c r="C36" s="4"/>
      <c r="D36" s="4">
        <v>1</v>
      </c>
      <c r="E36" s="4"/>
      <c r="F36" s="4"/>
      <c r="G36" s="9"/>
    </row>
    <row r="37" spans="1:7" ht="63" x14ac:dyDescent="0.25">
      <c r="A37" s="14">
        <v>32</v>
      </c>
      <c r="B37" s="2" t="s">
        <v>43</v>
      </c>
      <c r="C37" s="5" t="s">
        <v>37</v>
      </c>
      <c r="D37" s="4">
        <v>3</v>
      </c>
      <c r="E37" s="5"/>
      <c r="F37" s="5"/>
      <c r="G37" s="9"/>
    </row>
    <row r="38" spans="1:7" x14ac:dyDescent="0.25">
      <c r="A38" s="14">
        <v>33</v>
      </c>
      <c r="B38" s="2" t="s">
        <v>44</v>
      </c>
      <c r="C38" s="5"/>
      <c r="D38" s="4">
        <v>10</v>
      </c>
      <c r="E38" s="5"/>
      <c r="F38" s="5"/>
      <c r="G38" s="9"/>
    </row>
    <row r="39" spans="1:7" ht="63" x14ac:dyDescent="0.25">
      <c r="A39" s="14">
        <v>34</v>
      </c>
      <c r="B39" s="2" t="s">
        <v>45</v>
      </c>
      <c r="C39" s="3"/>
      <c r="D39" s="4">
        <v>8</v>
      </c>
      <c r="E39" s="3"/>
      <c r="F39" s="3"/>
      <c r="G39" s="9"/>
    </row>
    <row r="40" spans="1:7" ht="31.5" x14ac:dyDescent="0.25">
      <c r="A40" s="14">
        <v>35</v>
      </c>
      <c r="B40" s="2" t="s">
        <v>46</v>
      </c>
      <c r="C40" s="4"/>
      <c r="D40" s="4">
        <v>4</v>
      </c>
      <c r="E40" s="4"/>
      <c r="F40" s="4"/>
      <c r="G40" s="9"/>
    </row>
    <row r="41" spans="1:7" x14ac:dyDescent="0.25">
      <c r="A41" s="14">
        <v>36</v>
      </c>
      <c r="B41" s="2" t="s">
        <v>47</v>
      </c>
      <c r="C41" s="4"/>
      <c r="D41" s="4">
        <v>1</v>
      </c>
      <c r="E41" s="4"/>
      <c r="F41" s="4"/>
      <c r="G41" s="9"/>
    </row>
    <row r="42" spans="1:7" ht="31.5" x14ac:dyDescent="0.25">
      <c r="A42" s="14">
        <v>37</v>
      </c>
      <c r="B42" s="2" t="s">
        <v>48</v>
      </c>
      <c r="C42" s="2" t="s">
        <v>49</v>
      </c>
      <c r="D42" s="19">
        <v>1</v>
      </c>
      <c r="E42" s="2"/>
      <c r="F42" s="2"/>
      <c r="G42" s="8"/>
    </row>
    <row r="43" spans="1:7" ht="31.5" x14ac:dyDescent="0.25">
      <c r="A43" s="14">
        <v>38</v>
      </c>
      <c r="B43" s="2" t="s">
        <v>50</v>
      </c>
      <c r="C43" s="2"/>
      <c r="D43" s="19">
        <v>1</v>
      </c>
      <c r="E43" s="2"/>
      <c r="F43" s="2"/>
      <c r="G43" s="8"/>
    </row>
    <row r="44" spans="1:7" x14ac:dyDescent="0.25">
      <c r="A44" s="14">
        <v>39</v>
      </c>
      <c r="B44" s="2" t="s">
        <v>51</v>
      </c>
      <c r="C44" s="2"/>
      <c r="D44" s="19">
        <v>1</v>
      </c>
      <c r="E44" s="2"/>
      <c r="F44" s="2"/>
      <c r="G44" s="8"/>
    </row>
    <row r="45" spans="1:7" ht="16.5" thickBot="1" x14ac:dyDescent="0.3">
      <c r="A45" s="18">
        <v>40</v>
      </c>
      <c r="B45" s="10" t="s">
        <v>61</v>
      </c>
      <c r="C45" s="10"/>
      <c r="D45" s="23">
        <v>3</v>
      </c>
      <c r="E45" s="24"/>
      <c r="F45" s="24"/>
      <c r="G45" s="25"/>
    </row>
    <row r="46" spans="1:7" x14ac:dyDescent="0.25">
      <c r="A46" s="15"/>
      <c r="E46" s="30" t="s">
        <v>62</v>
      </c>
      <c r="F46" s="30"/>
      <c r="G46" s="26">
        <f>SUM(G6:G45)</f>
        <v>0</v>
      </c>
    </row>
    <row r="47" spans="1:7" x14ac:dyDescent="0.25">
      <c r="E47" s="21" t="s">
        <v>63</v>
      </c>
      <c r="F47" s="27">
        <v>0.17</v>
      </c>
      <c r="G47" s="28">
        <f>G46*F47</f>
        <v>0</v>
      </c>
    </row>
    <row r="48" spans="1:7" x14ac:dyDescent="0.25">
      <c r="E48" s="21" t="s">
        <v>64</v>
      </c>
      <c r="F48" s="27">
        <v>0.01</v>
      </c>
      <c r="G48" s="28">
        <f>G46*F48</f>
        <v>0</v>
      </c>
    </row>
    <row r="49" spans="5:7" x14ac:dyDescent="0.25">
      <c r="E49" s="21" t="s">
        <v>65</v>
      </c>
      <c r="F49" s="27">
        <v>0.02</v>
      </c>
      <c r="G49" s="28">
        <f>G46*F49</f>
        <v>0</v>
      </c>
    </row>
    <row r="50" spans="5:7" x14ac:dyDescent="0.25">
      <c r="E50" s="21" t="s">
        <v>59</v>
      </c>
      <c r="F50" s="27">
        <v>0.16</v>
      </c>
      <c r="G50" s="28">
        <f>G49*F50</f>
        <v>0</v>
      </c>
    </row>
    <row r="51" spans="5:7" x14ac:dyDescent="0.25">
      <c r="E51" s="30" t="s">
        <v>62</v>
      </c>
      <c r="F51" s="30"/>
      <c r="G51" s="29">
        <f>SUM(G47:G50)</f>
        <v>0</v>
      </c>
    </row>
    <row r="52" spans="5:7" x14ac:dyDescent="0.25">
      <c r="E52" s="30" t="s">
        <v>66</v>
      </c>
      <c r="F52" s="30"/>
      <c r="G52" s="29">
        <f>G46+G51</f>
        <v>0</v>
      </c>
    </row>
  </sheetData>
  <mergeCells count="6">
    <mergeCell ref="E52:F52"/>
    <mergeCell ref="A1:G1"/>
    <mergeCell ref="A2:G2"/>
    <mergeCell ref="A3:G3"/>
    <mergeCell ref="E46:F46"/>
    <mergeCell ref="E51:F51"/>
  </mergeCells>
  <pageMargins left="0.70866141732283472" right="0.70866141732283472" top="0.74803149606299213" bottom="0.74803149606299213" header="0.31496062992125984" footer="0.31496062992125984"/>
  <pageSetup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Economica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lframos</dc:creator>
  <cp:lastModifiedBy>Monica Francisca Olarte Gamarra</cp:lastModifiedBy>
  <cp:lastPrinted>2013-09-05T17:43:35Z</cp:lastPrinted>
  <dcterms:created xsi:type="dcterms:W3CDTF">2013-09-04T22:34:47Z</dcterms:created>
  <dcterms:modified xsi:type="dcterms:W3CDTF">2013-09-06T15:55:12Z</dcterms:modified>
</cp:coreProperties>
</file>