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folarte\Documents\Monica\Monica G\SELECCIÓN ABREVIADA DE MENOR CUANTÍA\PROCESO ADECUACIÓN OFICINAS\EVALUACIÓN\"/>
    </mc:Choice>
  </mc:AlternateContent>
  <bookViews>
    <workbookView xWindow="240" yWindow="90" windowWidth="11580" windowHeight="5220" activeTab="2"/>
  </bookViews>
  <sheets>
    <sheet name="Verificacion Tecnica" sheetId="1" r:id="rId1"/>
    <sheet name="EBITDA" sheetId="4" state="hidden" r:id="rId2"/>
    <sheet name="Resumen Ver. Tecnica" sheetId="5" r:id="rId3"/>
  </sheets>
  <calcPr calcId="152511"/>
</workbook>
</file>

<file path=xl/calcChain.xml><?xml version="1.0" encoding="utf-8"?>
<calcChain xmlns="http://schemas.openxmlformats.org/spreadsheetml/2006/main">
  <c r="B140" i="4" l="1"/>
  <c r="B143" i="4" s="1"/>
  <c r="F134" i="4"/>
  <c r="B134" i="4"/>
  <c r="B122" i="4"/>
  <c r="B124" i="4" s="1"/>
  <c r="F116" i="4"/>
  <c r="B116" i="4"/>
  <c r="B104" i="4"/>
  <c r="B106" i="4" s="1"/>
  <c r="F98" i="4"/>
  <c r="B98" i="4"/>
  <c r="B86" i="4"/>
  <c r="B88" i="4" s="1"/>
  <c r="F80" i="4"/>
  <c r="B80" i="4"/>
  <c r="B68" i="4"/>
  <c r="B70" i="4" s="1"/>
  <c r="F62" i="4"/>
  <c r="B62" i="4"/>
  <c r="B44" i="4"/>
  <c r="B53" i="4"/>
  <c r="B50" i="4"/>
  <c r="B52" i="4" s="1"/>
  <c r="F44" i="4"/>
  <c r="B26" i="4"/>
  <c r="B32" i="4"/>
  <c r="B35" i="4" s="1"/>
  <c r="F26" i="4"/>
  <c r="B8" i="4"/>
  <c r="F8" i="4"/>
  <c r="B142" i="4" l="1"/>
  <c r="B107" i="4"/>
  <c r="B89" i="4"/>
  <c r="B71" i="4"/>
  <c r="B125" i="4"/>
  <c r="B34" i="4"/>
  <c r="B14" i="4"/>
  <c r="B17" i="4" s="1"/>
  <c r="A1" i="4"/>
  <c r="F2" i="4"/>
  <c r="B16" i="4" l="1"/>
</calcChain>
</file>

<file path=xl/sharedStrings.xml><?xml version="1.0" encoding="utf-8"?>
<sst xmlns="http://schemas.openxmlformats.org/spreadsheetml/2006/main" count="217" uniqueCount="62">
  <si>
    <t>RESULTADO</t>
  </si>
  <si>
    <t>CAPITAL REAL DEL PROPONENTE</t>
  </si>
  <si>
    <t>Depreciacion</t>
  </si>
  <si>
    <t>Amortizacion</t>
  </si>
  <si>
    <t>EBITDA 2011</t>
  </si>
  <si>
    <t>Capital Social Efectivamente pagado</t>
  </si>
  <si>
    <t>Reservas Constituidas</t>
  </si>
  <si>
    <t>Utilidades Retenidas</t>
  </si>
  <si>
    <t>Utilidades del ejercicio</t>
  </si>
  <si>
    <t>CUMPLE</t>
  </si>
  <si>
    <t>Utilidad Operacional</t>
  </si>
  <si>
    <t>Provisiones</t>
  </si>
  <si>
    <t xml:space="preserve">PRESUPUESTO OFICIAL </t>
  </si>
  <si>
    <t>PRESUPUESTO OFICIAL  25%</t>
  </si>
  <si>
    <t>CAPITAL REQUERIDO 60%</t>
  </si>
  <si>
    <t>CAPITAL REQUERIDO 40%</t>
  </si>
  <si>
    <t>MINISTERIO DE TRANSPORTE</t>
  </si>
  <si>
    <t>AGENCIA NACIONAL DE INFRAESTRUCTURA</t>
  </si>
  <si>
    <t>EBITDA 2012</t>
  </si>
  <si>
    <t>Capital Real del Proponente</t>
  </si>
  <si>
    <t>2. Computel system ltda</t>
  </si>
  <si>
    <t>3. Itelco IT SAS</t>
  </si>
  <si>
    <t>4. MICROHARD S.A.S.</t>
  </si>
  <si>
    <t>5. SITEC Y CIA LTDA</t>
  </si>
  <si>
    <t>6. DATAPOINT DE COLOMBIA SAS</t>
  </si>
  <si>
    <t>7. SUMIMAS</t>
  </si>
  <si>
    <t>8. REDCOMPUTO</t>
  </si>
  <si>
    <t>PROCESO DE SELECCIÓN ABREVIADA MENOR CUANTIA VJ-VPRE-SA-006-2013</t>
  </si>
  <si>
    <t>2.5</t>
  </si>
  <si>
    <t>EXPERIENCIA EXPECIFICA</t>
  </si>
  <si>
    <t>Certificacion de minimo 1 y maximo 3 contratos - Anexo 4</t>
  </si>
  <si>
    <t>EXPERIENCIA PROBABLE</t>
  </si>
  <si>
    <t>Minimo de 10 años como costructor</t>
  </si>
  <si>
    <t>1. Consultoria &amp; Imagen</t>
  </si>
  <si>
    <t>Folios 37 y 38</t>
  </si>
  <si>
    <t>2. Union Temporal CAJ</t>
  </si>
  <si>
    <t>3. CONSORCIO CONECTIVA - MODERLINE 2013</t>
  </si>
  <si>
    <t>4. FAMOC DEPANEL</t>
  </si>
  <si>
    <t>Capacidad Residual del Proponente</t>
  </si>
  <si>
    <t xml:space="preserve">&gt; ó = a 50%   Presupuesto Oficial </t>
  </si>
  <si>
    <t>Presupuesto Oficial 50% $249.970.816</t>
  </si>
  <si>
    <t xml:space="preserve"> </t>
  </si>
  <si>
    <t>2. Contronet Ltda    90%</t>
  </si>
  <si>
    <t>2. AVS ART Office SAS                       5%</t>
  </si>
  <si>
    <t>2. Javier Orlando Ramirez Rodriguez 5%</t>
  </si>
  <si>
    <t>3. CONECTIVA NETWORKS LTDA. 50%</t>
  </si>
  <si>
    <t>3. MODERLINE SAS 50%</t>
  </si>
  <si>
    <t>Folios del 115 a 120</t>
  </si>
  <si>
    <t>Folios del 80 al 87</t>
  </si>
  <si>
    <t>Folios del 55 al 120</t>
  </si>
  <si>
    <t xml:space="preserve">AGENCIA NACIONAL DE INFRAESTRUCTURA </t>
  </si>
  <si>
    <t>PROCESO DE SELECCIÓN  ABREVIADA DE MENOR CUANTIA VJ-VPRE-SA-006-2013</t>
  </si>
  <si>
    <t>No.</t>
  </si>
  <si>
    <t>Proponente</t>
  </si>
  <si>
    <t>CONSULTORIA E IMAGEN S.A.A</t>
  </si>
  <si>
    <t>UNION TEMPORAL CAJ</t>
  </si>
  <si>
    <t>CONSORCIO CONECTIVA - MODERLINE 2013</t>
  </si>
  <si>
    <t>FAMOC DEPANEL</t>
  </si>
  <si>
    <t>Experiencia Expecifica</t>
  </si>
  <si>
    <t>Experiencia Probable</t>
  </si>
  <si>
    <t>Capacidad  Residual del Proponente</t>
  </si>
  <si>
    <t>RESUMEN EVALUACION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</si>
</sst>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[$$-240A]\ #,##0"/>
    <numFmt numFmtId="166" formatCode="[$$-240A]\ #,##0.00"/>
  </numFmts>
  <fonts count="16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8"/>
      <name val="Calibri"/>
      <family val="2"/>
    </font>
    <font>
      <b/>
      <sz val="8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 Narrow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0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horizontal="justify" vertical="center" wrapText="1"/>
    </xf>
    <xf numFmtId="4" fontId="8" fillId="0" borderId="0" xfId="0" applyNumberFormat="1" applyFont="1"/>
    <xf numFmtId="0" fontId="6" fillId="0" borderId="0" xfId="0" applyFont="1" applyFill="1" applyBorder="1" applyAlignment="1">
      <alignment vertical="center"/>
    </xf>
    <xf numFmtId="4" fontId="8" fillId="0" borderId="1" xfId="0" applyNumberFormat="1" applyFont="1" applyBorder="1"/>
    <xf numFmtId="4" fontId="8" fillId="5" borderId="1" xfId="0" applyNumberFormat="1" applyFont="1" applyFill="1" applyBorder="1"/>
    <xf numFmtId="4" fontId="9" fillId="4" borderId="1" xfId="0" applyNumberFormat="1" applyFont="1" applyFill="1" applyBorder="1"/>
    <xf numFmtId="0" fontId="5" fillId="0" borderId="4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165" fontId="6" fillId="0" borderId="4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/>
    </xf>
    <xf numFmtId="4" fontId="9" fillId="0" borderId="2" xfId="0" applyNumberFormat="1" applyFont="1" applyBorder="1"/>
    <xf numFmtId="4" fontId="8" fillId="0" borderId="13" xfId="0" applyNumberFormat="1" applyFont="1" applyBorder="1"/>
    <xf numFmtId="4" fontId="8" fillId="0" borderId="3" xfId="0" applyNumberFormat="1" applyFont="1" applyBorder="1"/>
    <xf numFmtId="4" fontId="8" fillId="0" borderId="4" xfId="0" applyNumberFormat="1" applyFont="1" applyBorder="1"/>
    <xf numFmtId="4" fontId="8" fillId="0" borderId="0" xfId="0" applyNumberFormat="1" applyFont="1" applyBorder="1" applyAlignment="1">
      <alignment horizontal="center"/>
    </xf>
    <xf numFmtId="4" fontId="8" fillId="0" borderId="0" xfId="0" applyNumberFormat="1" applyFont="1" applyBorder="1"/>
    <xf numFmtId="4" fontId="8" fillId="0" borderId="5" xfId="0" applyNumberFormat="1" applyFont="1" applyBorder="1"/>
    <xf numFmtId="4" fontId="8" fillId="0" borderId="10" xfId="0" applyNumberFormat="1" applyFont="1" applyBorder="1"/>
    <xf numFmtId="4" fontId="8" fillId="5" borderId="12" xfId="0" applyNumberFormat="1" applyFont="1" applyFill="1" applyBorder="1"/>
    <xf numFmtId="4" fontId="9" fillId="4" borderId="12" xfId="0" applyNumberFormat="1" applyFont="1" applyFill="1" applyBorder="1"/>
    <xf numFmtId="4" fontId="9" fillId="0" borderId="4" xfId="0" applyNumberFormat="1" applyFont="1" applyBorder="1"/>
    <xf numFmtId="4" fontId="9" fillId="0" borderId="0" xfId="0" applyNumberFormat="1" applyFont="1" applyBorder="1"/>
    <xf numFmtId="4" fontId="8" fillId="0" borderId="6" xfId="0" applyNumberFormat="1" applyFont="1" applyBorder="1"/>
    <xf numFmtId="4" fontId="8" fillId="0" borderId="14" xfId="0" applyNumberFormat="1" applyFont="1" applyBorder="1"/>
    <xf numFmtId="4" fontId="8" fillId="0" borderId="7" xfId="0" applyNumberFormat="1" applyFont="1" applyBorder="1"/>
    <xf numFmtId="0" fontId="6" fillId="0" borderId="13" xfId="0" applyFont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right" vertical="center"/>
    </xf>
    <xf numFmtId="0" fontId="6" fillId="2" borderId="7" xfId="0" applyFont="1" applyFill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15" xfId="0" applyFont="1" applyFill="1" applyBorder="1" applyAlignment="1">
      <alignment horizontal="right" vertical="center"/>
    </xf>
    <xf numFmtId="0" fontId="5" fillId="0" borderId="17" xfId="0" applyFont="1" applyFill="1" applyBorder="1" applyAlignment="1">
      <alignment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right" vertical="center"/>
    </xf>
    <xf numFmtId="0" fontId="6" fillId="2" borderId="7" xfId="0" applyFont="1" applyFill="1" applyBorder="1" applyAlignment="1">
      <alignment vertical="center" wrapText="1"/>
    </xf>
    <xf numFmtId="165" fontId="6" fillId="2" borderId="18" xfId="0" applyNumberFormat="1" applyFont="1" applyFill="1" applyBorder="1" applyAlignment="1">
      <alignment vertical="center"/>
    </xf>
    <xf numFmtId="166" fontId="6" fillId="2" borderId="3" xfId="0" applyNumberFormat="1" applyFont="1" applyFill="1" applyBorder="1" applyAlignment="1">
      <alignment vertical="center"/>
    </xf>
    <xf numFmtId="166" fontId="6" fillId="2" borderId="21" xfId="0" applyNumberFormat="1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3" fontId="6" fillId="2" borderId="5" xfId="0" applyNumberFormat="1" applyFont="1" applyFill="1" applyBorder="1" applyAlignment="1">
      <alignment horizontal="center" vertical="center"/>
    </xf>
    <xf numFmtId="3" fontId="6" fillId="2" borderId="22" xfId="0" applyNumberFormat="1" applyFont="1" applyFill="1" applyBorder="1" applyAlignment="1">
      <alignment horizontal="center" vertical="center"/>
    </xf>
    <xf numFmtId="166" fontId="6" fillId="2" borderId="7" xfId="0" applyNumberFormat="1" applyFont="1" applyFill="1" applyBorder="1" applyAlignment="1">
      <alignment vertical="center"/>
    </xf>
    <xf numFmtId="166" fontId="6" fillId="2" borderId="23" xfId="0" applyNumberFormat="1" applyFont="1" applyFill="1" applyBorder="1" applyAlignment="1">
      <alignment vertical="center"/>
    </xf>
    <xf numFmtId="1" fontId="6" fillId="2" borderId="18" xfId="1" applyNumberFormat="1" applyFont="1" applyFill="1" applyBorder="1" applyAlignment="1">
      <alignment horizontal="center" vertical="center"/>
    </xf>
    <xf numFmtId="164" fontId="6" fillId="0" borderId="0" xfId="2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/>
    <xf numFmtId="0" fontId="12" fillId="0" borderId="0" xfId="0" applyFont="1" applyAlignment="1">
      <alignment horizontal="center"/>
    </xf>
    <xf numFmtId="0" fontId="13" fillId="0" borderId="8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5" fillId="3" borderId="9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workbookViewId="0">
      <pane xSplit="2" ySplit="8" topLeftCell="M9" activePane="bottomRight" state="frozen"/>
      <selection pane="topRight" activeCell="C1" sqref="C1"/>
      <selection pane="bottomLeft" activeCell="A10" sqref="A10"/>
      <selection pane="bottomRight" activeCell="W19" sqref="W19"/>
    </sheetView>
  </sheetViews>
  <sheetFormatPr baseColWidth="10" defaultRowHeight="15.75" x14ac:dyDescent="0.2"/>
  <cols>
    <col min="1" max="1" width="5.85546875" style="2" customWidth="1"/>
    <col min="2" max="2" width="39.140625" style="2" customWidth="1"/>
    <col min="3" max="3" width="20" style="2" bestFit="1" customWidth="1"/>
    <col min="4" max="4" width="14.140625" style="2" customWidth="1"/>
    <col min="5" max="5" width="2.42578125" style="2" customWidth="1"/>
    <col min="6" max="6" width="21.5703125" style="2" bestFit="1" customWidth="1"/>
    <col min="7" max="7" width="12.140625" style="2" customWidth="1"/>
    <col min="8" max="8" width="1.5703125" style="2" customWidth="1"/>
    <col min="9" max="9" width="18.85546875" style="2" bestFit="1" customWidth="1"/>
    <col min="10" max="10" width="12.28515625" style="2" customWidth="1"/>
    <col min="11" max="11" width="1.5703125" style="2" customWidth="1"/>
    <col min="12" max="12" width="20" style="2" bestFit="1" customWidth="1"/>
    <col min="13" max="13" width="12.28515625" style="2" customWidth="1"/>
    <col min="14" max="14" width="1.140625" style="2" customWidth="1"/>
    <col min="15" max="15" width="18.85546875" style="2" bestFit="1" customWidth="1"/>
    <col min="16" max="16" width="12.5703125" style="2" bestFit="1" customWidth="1"/>
    <col min="17" max="17" width="2" style="2" customWidth="1"/>
    <col min="18" max="18" width="20" style="2" bestFit="1" customWidth="1"/>
    <col min="19" max="19" width="12.28515625" style="2" customWidth="1"/>
    <col min="20" max="20" width="1.140625" style="2" customWidth="1"/>
    <col min="21" max="21" width="19.140625" style="2" bestFit="1" customWidth="1"/>
    <col min="22" max="16384" width="11.42578125" style="2"/>
  </cols>
  <sheetData>
    <row r="1" spans="1:22" x14ac:dyDescent="0.2">
      <c r="A1" s="74" t="s">
        <v>16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</row>
    <row r="2" spans="1:22" ht="26.25" customHeight="1" x14ac:dyDescent="0.2">
      <c r="A2" s="75" t="s">
        <v>17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</row>
    <row r="3" spans="1:22" s="1" customFormat="1" ht="9.75" customHeight="1" x14ac:dyDescent="0.2">
      <c r="A3" s="4"/>
      <c r="B3" s="4"/>
      <c r="C3" s="4"/>
    </row>
    <row r="4" spans="1:22" x14ac:dyDescent="0.2">
      <c r="A4" s="76" t="s">
        <v>27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</row>
    <row r="5" spans="1:22" ht="16.5" thickBot="1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</row>
    <row r="6" spans="1:22" ht="16.5" thickBot="1" x14ac:dyDescent="0.25">
      <c r="A6" s="76"/>
      <c r="B6" s="76"/>
      <c r="C6" s="76"/>
      <c r="D6" s="76"/>
      <c r="E6" s="76"/>
      <c r="F6" s="83" t="s">
        <v>35</v>
      </c>
      <c r="G6" s="84"/>
      <c r="H6" s="84"/>
      <c r="I6" s="84"/>
      <c r="J6" s="84"/>
      <c r="K6" s="84"/>
      <c r="L6" s="84"/>
      <c r="M6" s="85"/>
      <c r="O6" s="77" t="s">
        <v>36</v>
      </c>
      <c r="P6" s="78"/>
      <c r="Q6" s="78"/>
      <c r="R6" s="78"/>
      <c r="S6" s="79"/>
    </row>
    <row r="7" spans="1:22" ht="48" thickBot="1" x14ac:dyDescent="0.25">
      <c r="A7" s="42"/>
      <c r="B7" s="43"/>
      <c r="C7" s="44" t="s">
        <v>33</v>
      </c>
      <c r="D7" s="45" t="s">
        <v>0</v>
      </c>
      <c r="E7" s="46"/>
      <c r="F7" s="44" t="s">
        <v>42</v>
      </c>
      <c r="G7" s="45" t="s">
        <v>0</v>
      </c>
      <c r="H7" s="47"/>
      <c r="I7" s="44" t="s">
        <v>43</v>
      </c>
      <c r="J7" s="45" t="s">
        <v>0</v>
      </c>
      <c r="K7" s="47"/>
      <c r="L7" s="44" t="s">
        <v>44</v>
      </c>
      <c r="M7" s="45" t="s">
        <v>0</v>
      </c>
      <c r="N7" s="46"/>
      <c r="O7" s="44" t="s">
        <v>45</v>
      </c>
      <c r="P7" s="45" t="s">
        <v>0</v>
      </c>
      <c r="Q7" s="46"/>
      <c r="R7" s="44" t="s">
        <v>46</v>
      </c>
      <c r="S7" s="45" t="s">
        <v>0</v>
      </c>
      <c r="T7" s="46"/>
      <c r="U7" s="44" t="s">
        <v>37</v>
      </c>
      <c r="V7" s="45" t="s">
        <v>0</v>
      </c>
    </row>
    <row r="8" spans="1:22" ht="16.5" thickBot="1" x14ac:dyDescent="0.25">
      <c r="A8" s="11"/>
      <c r="B8" s="12"/>
      <c r="C8" s="14"/>
      <c r="D8" s="15"/>
      <c r="E8" s="3"/>
      <c r="F8" s="14"/>
      <c r="G8" s="15"/>
      <c r="H8" s="6"/>
      <c r="I8" s="14"/>
      <c r="J8" s="15"/>
      <c r="K8" s="6"/>
      <c r="L8" s="14"/>
      <c r="M8" s="15"/>
      <c r="O8" s="14"/>
      <c r="P8" s="15"/>
      <c r="R8" s="14"/>
      <c r="S8" s="15"/>
      <c r="U8" s="14"/>
      <c r="V8" s="15"/>
    </row>
    <row r="9" spans="1:22" x14ac:dyDescent="0.2">
      <c r="A9" s="18" t="s">
        <v>28</v>
      </c>
      <c r="B9" s="17" t="s">
        <v>29</v>
      </c>
      <c r="C9" s="19"/>
      <c r="D9" s="72" t="s">
        <v>9</v>
      </c>
      <c r="E9" s="35"/>
      <c r="F9" s="19"/>
      <c r="G9" s="72" t="s">
        <v>9</v>
      </c>
      <c r="H9" s="36"/>
      <c r="I9" s="19"/>
      <c r="J9" s="72" t="s">
        <v>9</v>
      </c>
      <c r="K9" s="36"/>
      <c r="L9" s="19"/>
      <c r="M9" s="72" t="s">
        <v>9</v>
      </c>
      <c r="N9" s="35"/>
      <c r="O9" s="19"/>
      <c r="P9" s="72" t="s">
        <v>9</v>
      </c>
      <c r="Q9" s="35"/>
      <c r="R9" s="19"/>
      <c r="S9" s="72" t="s">
        <v>9</v>
      </c>
      <c r="T9" s="35"/>
      <c r="U9" s="19"/>
      <c r="V9" s="72" t="s">
        <v>9</v>
      </c>
    </row>
    <row r="10" spans="1:22" ht="32.25" thickBot="1" x14ac:dyDescent="0.25">
      <c r="A10" s="48"/>
      <c r="B10" s="49" t="s">
        <v>30</v>
      </c>
      <c r="C10" s="50" t="s">
        <v>34</v>
      </c>
      <c r="D10" s="73"/>
      <c r="E10" s="39"/>
      <c r="F10" s="50" t="s">
        <v>47</v>
      </c>
      <c r="G10" s="73"/>
      <c r="H10" s="40"/>
      <c r="I10" s="50" t="s">
        <v>47</v>
      </c>
      <c r="J10" s="73"/>
      <c r="K10" s="40"/>
      <c r="L10" s="50" t="s">
        <v>47</v>
      </c>
      <c r="M10" s="73"/>
      <c r="N10" s="39"/>
      <c r="O10" s="50" t="s">
        <v>48</v>
      </c>
      <c r="P10" s="73"/>
      <c r="Q10" s="39"/>
      <c r="R10" s="50" t="s">
        <v>48</v>
      </c>
      <c r="S10" s="73"/>
      <c r="T10" s="39"/>
      <c r="U10" s="50" t="s">
        <v>49</v>
      </c>
      <c r="V10" s="73"/>
    </row>
    <row r="11" spans="1:22" ht="16.5" thickBot="1" x14ac:dyDescent="0.25">
      <c r="A11" s="10"/>
      <c r="B11" s="12"/>
      <c r="C11" s="16"/>
      <c r="D11" s="15"/>
      <c r="E11" s="3"/>
      <c r="F11" s="16"/>
      <c r="G11" s="15"/>
      <c r="H11" s="6"/>
      <c r="I11" s="16"/>
      <c r="J11" s="15"/>
      <c r="K11" s="6"/>
      <c r="L11" s="16"/>
      <c r="M11" s="15"/>
      <c r="O11" s="16"/>
      <c r="P11" s="15"/>
      <c r="R11" s="16"/>
      <c r="S11" s="15"/>
      <c r="U11" s="16"/>
      <c r="V11" s="15"/>
    </row>
    <row r="12" spans="1:22" x14ac:dyDescent="0.2">
      <c r="A12" s="18" t="s">
        <v>28</v>
      </c>
      <c r="B12" s="17" t="s">
        <v>31</v>
      </c>
      <c r="C12" s="19"/>
      <c r="D12" s="72" t="s">
        <v>9</v>
      </c>
      <c r="E12" s="35"/>
      <c r="F12" s="19"/>
      <c r="G12" s="72" t="s">
        <v>9</v>
      </c>
      <c r="H12" s="36"/>
      <c r="I12" s="19"/>
      <c r="J12" s="72" t="s">
        <v>9</v>
      </c>
      <c r="K12" s="36"/>
      <c r="L12" s="19"/>
      <c r="M12" s="72" t="s">
        <v>9</v>
      </c>
      <c r="N12" s="35"/>
      <c r="O12" s="19"/>
      <c r="P12" s="72" t="s">
        <v>9</v>
      </c>
      <c r="Q12" s="35"/>
      <c r="R12" s="19"/>
      <c r="S12" s="72" t="s">
        <v>9</v>
      </c>
      <c r="U12" s="19"/>
      <c r="V12" s="72" t="s">
        <v>9</v>
      </c>
    </row>
    <row r="13" spans="1:22" ht="16.5" thickBot="1" x14ac:dyDescent="0.25">
      <c r="A13" s="37"/>
      <c r="B13" s="38" t="s">
        <v>32</v>
      </c>
      <c r="C13" s="58">
        <v>10.02875</v>
      </c>
      <c r="D13" s="73"/>
      <c r="E13" s="39"/>
      <c r="F13" s="58">
        <v>19</v>
      </c>
      <c r="G13" s="73"/>
      <c r="H13" s="40"/>
      <c r="I13" s="58">
        <v>26</v>
      </c>
      <c r="J13" s="73"/>
      <c r="K13" s="40"/>
      <c r="L13" s="58">
        <v>16</v>
      </c>
      <c r="M13" s="73"/>
      <c r="N13" s="39"/>
      <c r="O13" s="58">
        <v>6</v>
      </c>
      <c r="P13" s="73"/>
      <c r="Q13" s="39"/>
      <c r="R13" s="58">
        <v>15</v>
      </c>
      <c r="S13" s="73"/>
      <c r="U13" s="58">
        <v>41</v>
      </c>
      <c r="V13" s="73"/>
    </row>
    <row r="14" spans="1:22" ht="16.5" thickBot="1" x14ac:dyDescent="0.25"/>
    <row r="15" spans="1:22" x14ac:dyDescent="0.2">
      <c r="A15" s="18" t="s">
        <v>28</v>
      </c>
      <c r="B15" s="17" t="s">
        <v>38</v>
      </c>
      <c r="C15" s="51"/>
      <c r="D15" s="80" t="s">
        <v>9</v>
      </c>
      <c r="E15" s="3"/>
      <c r="F15" s="52"/>
      <c r="G15" s="80" t="s">
        <v>9</v>
      </c>
      <c r="H15" s="6"/>
      <c r="I15" s="52"/>
      <c r="J15" s="80" t="s">
        <v>9</v>
      </c>
      <c r="K15" s="6"/>
      <c r="L15" s="52"/>
      <c r="M15" s="80" t="s">
        <v>9</v>
      </c>
      <c r="O15" s="52"/>
      <c r="P15" s="80" t="s">
        <v>9</v>
      </c>
      <c r="R15" s="52"/>
      <c r="S15" s="80" t="s">
        <v>9</v>
      </c>
      <c r="U15" s="52"/>
      <c r="V15" s="80" t="s">
        <v>9</v>
      </c>
    </row>
    <row r="16" spans="1:22" x14ac:dyDescent="0.2">
      <c r="A16" s="13"/>
      <c r="B16" s="53" t="s">
        <v>39</v>
      </c>
      <c r="C16" s="54">
        <v>1020256038</v>
      </c>
      <c r="D16" s="81"/>
      <c r="E16" s="3"/>
      <c r="F16" s="55">
        <v>712013313</v>
      </c>
      <c r="G16" s="81"/>
      <c r="H16" s="6"/>
      <c r="I16" s="55">
        <v>1268017763</v>
      </c>
      <c r="J16" s="81"/>
      <c r="K16" s="6"/>
      <c r="L16" s="55">
        <v>113883874</v>
      </c>
      <c r="M16" s="81"/>
      <c r="O16" s="55">
        <v>52435924</v>
      </c>
      <c r="P16" s="81"/>
      <c r="R16" s="55">
        <v>6153623923.7299995</v>
      </c>
      <c r="S16" s="81"/>
      <c r="U16" s="55">
        <v>7471498731</v>
      </c>
      <c r="V16" s="81"/>
    </row>
    <row r="17" spans="1:22" ht="16.5" thickBot="1" x14ac:dyDescent="0.25">
      <c r="A17" s="37"/>
      <c r="B17" s="38" t="s">
        <v>40</v>
      </c>
      <c r="C17" s="56" t="s">
        <v>41</v>
      </c>
      <c r="D17" s="82"/>
      <c r="E17" s="3"/>
      <c r="F17" s="57"/>
      <c r="G17" s="82"/>
      <c r="H17" s="6"/>
      <c r="I17" s="57"/>
      <c r="J17" s="82"/>
      <c r="K17" s="6"/>
      <c r="L17" s="57"/>
      <c r="M17" s="82"/>
      <c r="O17" s="57"/>
      <c r="P17" s="82"/>
      <c r="R17" s="57"/>
      <c r="S17" s="82"/>
      <c r="U17" s="57"/>
      <c r="V17" s="82"/>
    </row>
    <row r="21" spans="1:22" x14ac:dyDescent="0.2">
      <c r="O21" s="59"/>
    </row>
    <row r="22" spans="1:22" x14ac:dyDescent="0.2">
      <c r="O22" s="59"/>
    </row>
    <row r="23" spans="1:22" x14ac:dyDescent="0.2">
      <c r="O23" s="59"/>
    </row>
    <row r="24" spans="1:22" x14ac:dyDescent="0.2">
      <c r="O24" s="60"/>
    </row>
  </sheetData>
  <mergeCells count="27">
    <mergeCell ref="V9:V10"/>
    <mergeCell ref="V12:V13"/>
    <mergeCell ref="O6:S6"/>
    <mergeCell ref="D15:D17"/>
    <mergeCell ref="G15:G17"/>
    <mergeCell ref="J15:J17"/>
    <mergeCell ref="M15:M17"/>
    <mergeCell ref="P15:P17"/>
    <mergeCell ref="S15:S17"/>
    <mergeCell ref="V15:V17"/>
    <mergeCell ref="D12:D13"/>
    <mergeCell ref="G12:G13"/>
    <mergeCell ref="J9:J10"/>
    <mergeCell ref="J12:J13"/>
    <mergeCell ref="G9:G10"/>
    <mergeCell ref="F6:M6"/>
    <mergeCell ref="S12:S13"/>
    <mergeCell ref="P9:P10"/>
    <mergeCell ref="P12:P13"/>
    <mergeCell ref="M12:M13"/>
    <mergeCell ref="A1:T1"/>
    <mergeCell ref="A2:T2"/>
    <mergeCell ref="A4:T4"/>
    <mergeCell ref="S9:S10"/>
    <mergeCell ref="M9:M10"/>
    <mergeCell ref="A6:E6"/>
    <mergeCell ref="D9:D10"/>
  </mergeCells>
  <phoneticPr fontId="2" type="noConversion"/>
  <printOptions horizontalCentered="1"/>
  <pageMargins left="0.19685039370078741" right="0.19685039370078741" top="0.39370078740157483" bottom="0.39370078740157483" header="0" footer="0"/>
  <pageSetup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topLeftCell="A70" workbookViewId="0">
      <selection activeCell="A93" sqref="A93"/>
    </sheetView>
  </sheetViews>
  <sheetFormatPr baseColWidth="10" defaultRowHeight="15.75" x14ac:dyDescent="0.25"/>
  <cols>
    <col min="1" max="1" width="33.28515625" style="5" bestFit="1" customWidth="1"/>
    <col min="2" max="3" width="18.28515625" style="5" bestFit="1" customWidth="1"/>
    <col min="4" max="4" width="3.28515625" style="5" customWidth="1"/>
    <col min="5" max="5" width="35.42578125" style="5" bestFit="1" customWidth="1"/>
    <col min="6" max="6" width="32.28515625" style="5" bestFit="1" customWidth="1"/>
    <col min="7" max="7" width="11.42578125" style="5"/>
    <col min="8" max="8" width="15.28515625" style="5" bestFit="1" customWidth="1"/>
    <col min="9" max="16384" width="11.42578125" style="5"/>
  </cols>
  <sheetData>
    <row r="1" spans="1:6" x14ac:dyDescent="0.25">
      <c r="A1" s="20" t="str">
        <f>+'Verificacion Tecnica'!C7</f>
        <v>1. Consultoria &amp; Imagen</v>
      </c>
      <c r="B1" s="21"/>
      <c r="C1" s="21"/>
      <c r="D1" s="21"/>
      <c r="E1" s="21"/>
      <c r="F1" s="22"/>
    </row>
    <row r="2" spans="1:6" x14ac:dyDescent="0.25">
      <c r="A2" s="23"/>
      <c r="B2" s="24" t="s">
        <v>18</v>
      </c>
      <c r="C2" s="24" t="s">
        <v>4</v>
      </c>
      <c r="D2" s="25"/>
      <c r="E2" s="25"/>
      <c r="F2" s="26" t="str">
        <f>+'Verificacion Tecnica'!B12</f>
        <v>EXPERIENCIA PROBABLE</v>
      </c>
    </row>
    <row r="3" spans="1:6" x14ac:dyDescent="0.25">
      <c r="A3" s="23"/>
      <c r="B3" s="25"/>
      <c r="C3" s="25"/>
      <c r="D3" s="25"/>
      <c r="E3" s="25"/>
      <c r="F3" s="26"/>
    </row>
    <row r="4" spans="1:6" x14ac:dyDescent="0.25">
      <c r="A4" s="27" t="s">
        <v>10</v>
      </c>
      <c r="B4" s="8">
        <v>1056903658</v>
      </c>
      <c r="C4" s="7"/>
      <c r="D4" s="25"/>
      <c r="E4" s="7" t="s">
        <v>5</v>
      </c>
      <c r="F4" s="28">
        <v>700000000</v>
      </c>
    </row>
    <row r="5" spans="1:6" x14ac:dyDescent="0.25">
      <c r="A5" s="27" t="s">
        <v>2</v>
      </c>
      <c r="B5" s="8">
        <v>26090568</v>
      </c>
      <c r="C5" s="7"/>
      <c r="D5" s="25"/>
      <c r="E5" s="7" t="s">
        <v>6</v>
      </c>
      <c r="F5" s="28">
        <v>28708230</v>
      </c>
    </row>
    <row r="6" spans="1:6" x14ac:dyDescent="0.25">
      <c r="A6" s="27" t="s">
        <v>3</v>
      </c>
      <c r="B6" s="8">
        <v>3911256</v>
      </c>
      <c r="C6" s="7"/>
      <c r="D6" s="25"/>
      <c r="E6" s="7" t="s">
        <v>7</v>
      </c>
      <c r="F6" s="28">
        <v>618588954</v>
      </c>
    </row>
    <row r="7" spans="1:6" x14ac:dyDescent="0.25">
      <c r="A7" s="27" t="s">
        <v>11</v>
      </c>
      <c r="B7" s="7">
        <v>0</v>
      </c>
      <c r="C7" s="7"/>
      <c r="D7" s="25"/>
      <c r="E7" s="7" t="s">
        <v>8</v>
      </c>
      <c r="F7" s="28">
        <v>171996535</v>
      </c>
    </row>
    <row r="8" spans="1:6" x14ac:dyDescent="0.25">
      <c r="A8" s="27"/>
      <c r="B8" s="9">
        <f>SUM(B4:B7)</f>
        <v>1086905482</v>
      </c>
      <c r="C8" s="9">
        <v>839669059</v>
      </c>
      <c r="D8" s="25"/>
      <c r="E8" s="7"/>
      <c r="F8" s="29">
        <f>SUM(F4:F7)</f>
        <v>1519293719</v>
      </c>
    </row>
    <row r="9" spans="1:6" x14ac:dyDescent="0.25">
      <c r="A9" s="23"/>
      <c r="B9" s="25"/>
      <c r="C9" s="25"/>
      <c r="D9" s="25"/>
      <c r="E9" s="25"/>
      <c r="F9" s="26"/>
    </row>
    <row r="10" spans="1:6" x14ac:dyDescent="0.25">
      <c r="A10" s="30" t="s">
        <v>1</v>
      </c>
      <c r="B10" s="25"/>
      <c r="C10" s="25">
        <v>2213046308</v>
      </c>
      <c r="D10" s="25"/>
      <c r="E10" s="25"/>
      <c r="F10" s="26"/>
    </row>
    <row r="11" spans="1:6" x14ac:dyDescent="0.25">
      <c r="A11" s="23"/>
      <c r="B11" s="25"/>
      <c r="C11" s="25"/>
      <c r="D11" s="25"/>
      <c r="E11" s="25"/>
      <c r="F11" s="26"/>
    </row>
    <row r="12" spans="1:6" x14ac:dyDescent="0.25">
      <c r="A12" s="23" t="s">
        <v>12</v>
      </c>
      <c r="B12" s="31">
        <v>399814646</v>
      </c>
      <c r="C12" s="25"/>
      <c r="D12" s="25"/>
      <c r="E12" s="25"/>
      <c r="F12" s="26"/>
    </row>
    <row r="13" spans="1:6" x14ac:dyDescent="0.25">
      <c r="A13" s="23"/>
      <c r="B13" s="31"/>
      <c r="C13" s="25"/>
      <c r="D13" s="25"/>
      <c r="E13" s="25"/>
      <c r="F13" s="26"/>
    </row>
    <row r="14" spans="1:6" x14ac:dyDescent="0.25">
      <c r="A14" s="23" t="s">
        <v>13</v>
      </c>
      <c r="B14" s="31">
        <f>+B12*0.25</f>
        <v>99953661.5</v>
      </c>
      <c r="C14" s="25"/>
      <c r="D14" s="25"/>
      <c r="E14" s="25"/>
      <c r="F14" s="26"/>
    </row>
    <row r="15" spans="1:6" x14ac:dyDescent="0.25">
      <c r="A15" s="23"/>
      <c r="B15" s="25"/>
      <c r="C15" s="25"/>
      <c r="D15" s="25"/>
      <c r="E15" s="25"/>
      <c r="F15" s="26"/>
    </row>
    <row r="16" spans="1:6" x14ac:dyDescent="0.25">
      <c r="A16" s="23" t="s">
        <v>14</v>
      </c>
      <c r="B16" s="25">
        <f>+B14*100%</f>
        <v>99953661.5</v>
      </c>
      <c r="C16" s="25"/>
      <c r="D16" s="25"/>
      <c r="E16" s="25"/>
      <c r="F16" s="26"/>
    </row>
    <row r="17" spans="1:6" ht="16.5" thickBot="1" x14ac:dyDescent="0.3">
      <c r="A17" s="32" t="s">
        <v>15</v>
      </c>
      <c r="B17" s="33">
        <f>+B14</f>
        <v>99953661.5</v>
      </c>
      <c r="C17" s="33"/>
      <c r="D17" s="33"/>
      <c r="E17" s="33"/>
      <c r="F17" s="34"/>
    </row>
    <row r="18" spans="1:6" ht="16.5" thickBot="1" x14ac:dyDescent="0.3"/>
    <row r="19" spans="1:6" x14ac:dyDescent="0.25">
      <c r="A19" s="20" t="s">
        <v>20</v>
      </c>
      <c r="B19" s="21"/>
      <c r="C19" s="21"/>
      <c r="D19" s="21"/>
      <c r="E19" s="21"/>
      <c r="F19" s="22"/>
    </row>
    <row r="20" spans="1:6" x14ac:dyDescent="0.25">
      <c r="A20" s="23"/>
      <c r="B20" s="24" t="s">
        <v>18</v>
      </c>
      <c r="C20" s="24" t="s">
        <v>4</v>
      </c>
      <c r="D20" s="25"/>
      <c r="E20" s="25"/>
      <c r="F20" s="26" t="s">
        <v>19</v>
      </c>
    </row>
    <row r="21" spans="1:6" x14ac:dyDescent="0.25">
      <c r="A21" s="23"/>
      <c r="B21" s="25"/>
      <c r="C21" s="25"/>
      <c r="D21" s="25"/>
      <c r="E21" s="25"/>
      <c r="F21" s="26"/>
    </row>
    <row r="22" spans="1:6" x14ac:dyDescent="0.25">
      <c r="A22" s="27" t="s">
        <v>10</v>
      </c>
      <c r="B22" s="8">
        <v>2362071866</v>
      </c>
      <c r="C22" s="7"/>
      <c r="D22" s="25"/>
      <c r="E22" s="7" t="s">
        <v>5</v>
      </c>
      <c r="F22" s="28">
        <v>3000000000</v>
      </c>
    </row>
    <row r="23" spans="1:6" x14ac:dyDescent="0.25">
      <c r="A23" s="27" t="s">
        <v>2</v>
      </c>
      <c r="B23" s="8">
        <v>326951751</v>
      </c>
      <c r="C23" s="7"/>
      <c r="D23" s="25"/>
      <c r="E23" s="7" t="s">
        <v>6</v>
      </c>
      <c r="F23" s="28">
        <v>838741609</v>
      </c>
    </row>
    <row r="24" spans="1:6" x14ac:dyDescent="0.25">
      <c r="A24" s="27" t="s">
        <v>3</v>
      </c>
      <c r="B24" s="8">
        <v>0</v>
      </c>
      <c r="C24" s="7"/>
      <c r="D24" s="25"/>
      <c r="E24" s="7" t="s">
        <v>7</v>
      </c>
      <c r="F24" s="28">
        <v>2969780575</v>
      </c>
    </row>
    <row r="25" spans="1:6" x14ac:dyDescent="0.25">
      <c r="A25" s="27" t="s">
        <v>11</v>
      </c>
      <c r="B25" s="7">
        <v>0</v>
      </c>
      <c r="C25" s="7"/>
      <c r="D25" s="25"/>
      <c r="E25" s="7" t="s">
        <v>8</v>
      </c>
      <c r="F25" s="28">
        <v>1254174360</v>
      </c>
    </row>
    <row r="26" spans="1:6" x14ac:dyDescent="0.25">
      <c r="A26" s="27"/>
      <c r="B26" s="9">
        <f>SUM(B22:B25)-360000</f>
        <v>2688663617</v>
      </c>
      <c r="C26" s="9">
        <v>1959143782</v>
      </c>
      <c r="D26" s="25"/>
      <c r="E26" s="7"/>
      <c r="F26" s="29">
        <f>SUM(F22:F25)</f>
        <v>8062696544</v>
      </c>
    </row>
    <row r="27" spans="1:6" x14ac:dyDescent="0.25">
      <c r="A27" s="23"/>
      <c r="B27" s="25"/>
      <c r="C27" s="25"/>
      <c r="D27" s="25"/>
      <c r="E27" s="25"/>
      <c r="F27" s="26"/>
    </row>
    <row r="28" spans="1:6" x14ac:dyDescent="0.25">
      <c r="A28" s="30" t="s">
        <v>1</v>
      </c>
      <c r="B28" s="25"/>
      <c r="C28" s="25">
        <v>2213046308</v>
      </c>
      <c r="D28" s="25"/>
      <c r="E28" s="25"/>
      <c r="F28" s="26"/>
    </row>
    <row r="29" spans="1:6" x14ac:dyDescent="0.25">
      <c r="A29" s="23"/>
      <c r="B29" s="25"/>
      <c r="C29" s="25"/>
      <c r="D29" s="25"/>
      <c r="E29" s="25"/>
      <c r="F29" s="26"/>
    </row>
    <row r="30" spans="1:6" x14ac:dyDescent="0.25">
      <c r="A30" s="23" t="s">
        <v>12</v>
      </c>
      <c r="B30" s="31">
        <v>399814646</v>
      </c>
      <c r="C30" s="25"/>
      <c r="D30" s="25"/>
      <c r="E30" s="25"/>
      <c r="F30" s="26"/>
    </row>
    <row r="31" spans="1:6" x14ac:dyDescent="0.25">
      <c r="A31" s="23"/>
      <c r="B31" s="31"/>
      <c r="C31" s="25"/>
      <c r="D31" s="25"/>
      <c r="E31" s="25"/>
      <c r="F31" s="26"/>
    </row>
    <row r="32" spans="1:6" x14ac:dyDescent="0.25">
      <c r="A32" s="23" t="s">
        <v>13</v>
      </c>
      <c r="B32" s="31">
        <f>+B30*0.25</f>
        <v>99953661.5</v>
      </c>
      <c r="C32" s="25"/>
      <c r="D32" s="25"/>
      <c r="E32" s="25"/>
      <c r="F32" s="26"/>
    </row>
    <row r="33" spans="1:6" x14ac:dyDescent="0.25">
      <c r="A33" s="23"/>
      <c r="B33" s="25"/>
      <c r="C33" s="25"/>
      <c r="D33" s="25"/>
      <c r="E33" s="25"/>
      <c r="F33" s="26"/>
    </row>
    <row r="34" spans="1:6" x14ac:dyDescent="0.25">
      <c r="A34" s="23" t="s">
        <v>14</v>
      </c>
      <c r="B34" s="25">
        <f>+B32*100%</f>
        <v>99953661.5</v>
      </c>
      <c r="C34" s="25"/>
      <c r="D34" s="25"/>
      <c r="E34" s="25"/>
      <c r="F34" s="26"/>
    </row>
    <row r="35" spans="1:6" ht="16.5" thickBot="1" x14ac:dyDescent="0.3">
      <c r="A35" s="32" t="s">
        <v>15</v>
      </c>
      <c r="B35" s="33">
        <f>+B32</f>
        <v>99953661.5</v>
      </c>
      <c r="C35" s="33"/>
      <c r="D35" s="33"/>
      <c r="E35" s="33"/>
      <c r="F35" s="34"/>
    </row>
    <row r="36" spans="1:6" ht="16.5" thickBot="1" x14ac:dyDescent="0.3"/>
    <row r="37" spans="1:6" x14ac:dyDescent="0.25">
      <c r="A37" s="20" t="s">
        <v>21</v>
      </c>
      <c r="B37" s="21"/>
      <c r="C37" s="21"/>
      <c r="D37" s="21"/>
      <c r="E37" s="21"/>
      <c r="F37" s="22"/>
    </row>
    <row r="38" spans="1:6" x14ac:dyDescent="0.25">
      <c r="A38" s="23"/>
      <c r="B38" s="24" t="s">
        <v>18</v>
      </c>
      <c r="C38" s="24" t="s">
        <v>4</v>
      </c>
      <c r="D38" s="25"/>
      <c r="E38" s="25"/>
      <c r="F38" s="26" t="s">
        <v>19</v>
      </c>
    </row>
    <row r="39" spans="1:6" x14ac:dyDescent="0.25">
      <c r="A39" s="23"/>
      <c r="B39" s="25"/>
      <c r="C39" s="25"/>
      <c r="D39" s="25"/>
      <c r="E39" s="25"/>
      <c r="F39" s="26"/>
    </row>
    <row r="40" spans="1:6" x14ac:dyDescent="0.25">
      <c r="A40" s="27" t="s">
        <v>10</v>
      </c>
      <c r="B40" s="8">
        <v>222172445</v>
      </c>
      <c r="C40" s="7"/>
      <c r="D40" s="25"/>
      <c r="E40" s="7" t="s">
        <v>5</v>
      </c>
      <c r="F40" s="28">
        <v>384000000</v>
      </c>
    </row>
    <row r="41" spans="1:6" x14ac:dyDescent="0.25">
      <c r="A41" s="27" t="s">
        <v>2</v>
      </c>
      <c r="B41" s="8">
        <v>54273424</v>
      </c>
      <c r="C41" s="7"/>
      <c r="D41" s="25"/>
      <c r="E41" s="7" t="s">
        <v>6</v>
      </c>
      <c r="F41" s="28">
        <v>42000000</v>
      </c>
    </row>
    <row r="42" spans="1:6" x14ac:dyDescent="0.25">
      <c r="A42" s="27" t="s">
        <v>3</v>
      </c>
      <c r="B42" s="8">
        <v>0</v>
      </c>
      <c r="C42" s="7"/>
      <c r="D42" s="25"/>
      <c r="E42" s="7" t="s">
        <v>7</v>
      </c>
      <c r="F42" s="28">
        <v>5998958</v>
      </c>
    </row>
    <row r="43" spans="1:6" x14ac:dyDescent="0.25">
      <c r="A43" s="27" t="s">
        <v>11</v>
      </c>
      <c r="B43" s="7">
        <v>0</v>
      </c>
      <c r="C43" s="7"/>
      <c r="D43" s="25"/>
      <c r="E43" s="7" t="s">
        <v>8</v>
      </c>
      <c r="F43" s="28">
        <v>151167633</v>
      </c>
    </row>
    <row r="44" spans="1:6" x14ac:dyDescent="0.25">
      <c r="A44" s="27"/>
      <c r="B44" s="9">
        <f>SUM(B40:B43)</f>
        <v>276445869</v>
      </c>
      <c r="C44" s="9">
        <v>145074631</v>
      </c>
      <c r="D44" s="25"/>
      <c r="E44" s="7"/>
      <c r="F44" s="29">
        <f>SUM(F40:F43)</f>
        <v>583166591</v>
      </c>
    </row>
    <row r="45" spans="1:6" x14ac:dyDescent="0.25">
      <c r="A45" s="23"/>
      <c r="B45" s="25"/>
      <c r="C45" s="25"/>
      <c r="D45" s="25"/>
      <c r="E45" s="25"/>
      <c r="F45" s="26"/>
    </row>
    <row r="46" spans="1:6" x14ac:dyDescent="0.25">
      <c r="A46" s="30" t="s">
        <v>1</v>
      </c>
      <c r="B46" s="25"/>
      <c r="C46" s="25">
        <v>2213046308</v>
      </c>
      <c r="D46" s="25"/>
      <c r="E46" s="25"/>
      <c r="F46" s="26"/>
    </row>
    <row r="47" spans="1:6" x14ac:dyDescent="0.25">
      <c r="A47" s="23"/>
      <c r="B47" s="25"/>
      <c r="C47" s="25"/>
      <c r="D47" s="25"/>
      <c r="E47" s="25"/>
      <c r="F47" s="26"/>
    </row>
    <row r="48" spans="1:6" x14ac:dyDescent="0.25">
      <c r="A48" s="23" t="s">
        <v>12</v>
      </c>
      <c r="B48" s="31">
        <v>399814646</v>
      </c>
      <c r="C48" s="25"/>
      <c r="D48" s="25"/>
      <c r="E48" s="25"/>
      <c r="F48" s="26"/>
    </row>
    <row r="49" spans="1:6" x14ac:dyDescent="0.25">
      <c r="A49" s="23"/>
      <c r="B49" s="31"/>
      <c r="C49" s="25"/>
      <c r="D49" s="25"/>
      <c r="E49" s="25"/>
      <c r="F49" s="26"/>
    </row>
    <row r="50" spans="1:6" x14ac:dyDescent="0.25">
      <c r="A50" s="23" t="s">
        <v>13</v>
      </c>
      <c r="B50" s="31">
        <f>+B48*0.25</f>
        <v>99953661.5</v>
      </c>
      <c r="C50" s="25"/>
      <c r="D50" s="25"/>
      <c r="E50" s="25"/>
      <c r="F50" s="26"/>
    </row>
    <row r="51" spans="1:6" x14ac:dyDescent="0.25">
      <c r="A51" s="23"/>
      <c r="B51" s="25"/>
      <c r="C51" s="25"/>
      <c r="D51" s="25"/>
      <c r="E51" s="25"/>
      <c r="F51" s="26"/>
    </row>
    <row r="52" spans="1:6" x14ac:dyDescent="0.25">
      <c r="A52" s="23" t="s">
        <v>14</v>
      </c>
      <c r="B52" s="25">
        <f>+B50*100%</f>
        <v>99953661.5</v>
      </c>
      <c r="C52" s="25"/>
      <c r="D52" s="25"/>
      <c r="E52" s="25"/>
      <c r="F52" s="26"/>
    </row>
    <row r="53" spans="1:6" ht="16.5" thickBot="1" x14ac:dyDescent="0.3">
      <c r="A53" s="32" t="s">
        <v>15</v>
      </c>
      <c r="B53" s="33">
        <f>+B50</f>
        <v>99953661.5</v>
      </c>
      <c r="C53" s="33"/>
      <c r="D53" s="33"/>
      <c r="E53" s="33"/>
      <c r="F53" s="34"/>
    </row>
    <row r="54" spans="1:6" ht="16.5" thickBot="1" x14ac:dyDescent="0.3"/>
    <row r="55" spans="1:6" x14ac:dyDescent="0.25">
      <c r="A55" s="20" t="s">
        <v>22</v>
      </c>
      <c r="B55" s="21"/>
      <c r="C55" s="21"/>
      <c r="D55" s="21"/>
      <c r="E55" s="21"/>
      <c r="F55" s="22"/>
    </row>
    <row r="56" spans="1:6" x14ac:dyDescent="0.25">
      <c r="A56" s="23"/>
      <c r="B56" s="24" t="s">
        <v>18</v>
      </c>
      <c r="C56" s="24" t="s">
        <v>4</v>
      </c>
      <c r="D56" s="25"/>
      <c r="E56" s="25"/>
      <c r="F56" s="26" t="s">
        <v>19</v>
      </c>
    </row>
    <row r="57" spans="1:6" x14ac:dyDescent="0.25">
      <c r="A57" s="23"/>
      <c r="B57" s="25"/>
      <c r="C57" s="25"/>
      <c r="D57" s="25"/>
      <c r="E57" s="25"/>
      <c r="F57" s="26"/>
    </row>
    <row r="58" spans="1:6" x14ac:dyDescent="0.25">
      <c r="A58" s="27" t="s">
        <v>10</v>
      </c>
      <c r="B58" s="8">
        <v>1312407518</v>
      </c>
      <c r="C58" s="7"/>
      <c r="D58" s="25"/>
      <c r="E58" s="7" t="s">
        <v>5</v>
      </c>
      <c r="F58" s="28">
        <v>360000000</v>
      </c>
    </row>
    <row r="59" spans="1:6" x14ac:dyDescent="0.25">
      <c r="A59" s="27" t="s">
        <v>2</v>
      </c>
      <c r="B59" s="8">
        <v>70551697</v>
      </c>
      <c r="C59" s="7"/>
      <c r="D59" s="25"/>
      <c r="E59" s="7" t="s">
        <v>6</v>
      </c>
      <c r="F59" s="28">
        <v>50596737</v>
      </c>
    </row>
    <row r="60" spans="1:6" x14ac:dyDescent="0.25">
      <c r="A60" s="27" t="s">
        <v>3</v>
      </c>
      <c r="B60" s="8">
        <v>0</v>
      </c>
      <c r="C60" s="7"/>
      <c r="D60" s="25"/>
      <c r="E60" s="7" t="s">
        <v>7</v>
      </c>
      <c r="F60" s="28">
        <v>838818029</v>
      </c>
    </row>
    <row r="61" spans="1:6" x14ac:dyDescent="0.25">
      <c r="A61" s="27" t="s">
        <v>11</v>
      </c>
      <c r="B61" s="7">
        <v>0</v>
      </c>
      <c r="C61" s="7"/>
      <c r="D61" s="25"/>
      <c r="E61" s="7" t="s">
        <v>8</v>
      </c>
      <c r="F61" s="28">
        <v>912714298</v>
      </c>
    </row>
    <row r="62" spans="1:6" x14ac:dyDescent="0.25">
      <c r="A62" s="27"/>
      <c r="B62" s="9">
        <f>SUM(B58:B61)</f>
        <v>1382959215</v>
      </c>
      <c r="C62" s="9">
        <v>575246678</v>
      </c>
      <c r="D62" s="25"/>
      <c r="E62" s="7"/>
      <c r="F62" s="29">
        <f>SUM(F58:F61)</f>
        <v>2162129064</v>
      </c>
    </row>
    <row r="63" spans="1:6" x14ac:dyDescent="0.25">
      <c r="A63" s="23"/>
      <c r="B63" s="25"/>
      <c r="C63" s="25"/>
      <c r="D63" s="25"/>
      <c r="E63" s="25"/>
      <c r="F63" s="26"/>
    </row>
    <row r="64" spans="1:6" x14ac:dyDescent="0.25">
      <c r="A64" s="30" t="s">
        <v>1</v>
      </c>
      <c r="B64" s="25"/>
      <c r="C64" s="25">
        <v>2213046308</v>
      </c>
      <c r="D64" s="25"/>
      <c r="E64" s="25"/>
      <c r="F64" s="26"/>
    </row>
    <row r="65" spans="1:6" x14ac:dyDescent="0.25">
      <c r="A65" s="23"/>
      <c r="B65" s="25"/>
      <c r="C65" s="25"/>
      <c r="D65" s="25"/>
      <c r="E65" s="25"/>
      <c r="F65" s="26"/>
    </row>
    <row r="66" spans="1:6" x14ac:dyDescent="0.25">
      <c r="A66" s="23" t="s">
        <v>12</v>
      </c>
      <c r="B66" s="31">
        <v>399814646</v>
      </c>
      <c r="C66" s="25"/>
      <c r="D66" s="25"/>
      <c r="E66" s="25"/>
      <c r="F66" s="26"/>
    </row>
    <row r="67" spans="1:6" x14ac:dyDescent="0.25">
      <c r="A67" s="23"/>
      <c r="B67" s="31"/>
      <c r="C67" s="25"/>
      <c r="D67" s="25"/>
      <c r="E67" s="25"/>
      <c r="F67" s="26"/>
    </row>
    <row r="68" spans="1:6" x14ac:dyDescent="0.25">
      <c r="A68" s="23" t="s">
        <v>13</v>
      </c>
      <c r="B68" s="31">
        <f>+B66*0.25</f>
        <v>99953661.5</v>
      </c>
      <c r="C68" s="25"/>
      <c r="D68" s="25"/>
      <c r="E68" s="25"/>
      <c r="F68" s="26"/>
    </row>
    <row r="69" spans="1:6" x14ac:dyDescent="0.25">
      <c r="A69" s="23"/>
      <c r="B69" s="25"/>
      <c r="C69" s="25"/>
      <c r="D69" s="25"/>
      <c r="E69" s="25"/>
      <c r="F69" s="26"/>
    </row>
    <row r="70" spans="1:6" x14ac:dyDescent="0.25">
      <c r="A70" s="23" t="s">
        <v>14</v>
      </c>
      <c r="B70" s="25">
        <f>+B68*100%</f>
        <v>99953661.5</v>
      </c>
      <c r="C70" s="25"/>
      <c r="D70" s="25"/>
      <c r="E70" s="25"/>
      <c r="F70" s="26"/>
    </row>
    <row r="71" spans="1:6" ht="16.5" thickBot="1" x14ac:dyDescent="0.3">
      <c r="A71" s="32" t="s">
        <v>15</v>
      </c>
      <c r="B71" s="33">
        <f>+B68</f>
        <v>99953661.5</v>
      </c>
      <c r="C71" s="33"/>
      <c r="D71" s="33"/>
      <c r="E71" s="33"/>
      <c r="F71" s="34"/>
    </row>
    <row r="72" spans="1:6" ht="16.5" thickBot="1" x14ac:dyDescent="0.3"/>
    <row r="73" spans="1:6" x14ac:dyDescent="0.25">
      <c r="A73" s="20" t="s">
        <v>23</v>
      </c>
      <c r="B73" s="21"/>
      <c r="C73" s="21"/>
      <c r="D73" s="21"/>
      <c r="E73" s="21"/>
      <c r="F73" s="22"/>
    </row>
    <row r="74" spans="1:6" x14ac:dyDescent="0.25">
      <c r="A74" s="23"/>
      <c r="B74" s="24" t="s">
        <v>18</v>
      </c>
      <c r="C74" s="24" t="s">
        <v>4</v>
      </c>
      <c r="D74" s="25"/>
      <c r="E74" s="25"/>
      <c r="F74" s="26" t="s">
        <v>19</v>
      </c>
    </row>
    <row r="75" spans="1:6" x14ac:dyDescent="0.25">
      <c r="A75" s="23"/>
      <c r="B75" s="25"/>
      <c r="C75" s="25"/>
      <c r="D75" s="25"/>
      <c r="E75" s="25"/>
      <c r="F75" s="26"/>
    </row>
    <row r="76" spans="1:6" x14ac:dyDescent="0.25">
      <c r="A76" s="27" t="s">
        <v>10</v>
      </c>
      <c r="B76" s="8">
        <v>258832420</v>
      </c>
      <c r="C76" s="7"/>
      <c r="D76" s="25"/>
      <c r="E76" s="7" t="s">
        <v>5</v>
      </c>
      <c r="F76" s="28">
        <v>600000000</v>
      </c>
    </row>
    <row r="77" spans="1:6" x14ac:dyDescent="0.25">
      <c r="A77" s="27" t="s">
        <v>2</v>
      </c>
      <c r="B77" s="8">
        <v>614354003</v>
      </c>
      <c r="C77" s="7"/>
      <c r="D77" s="25"/>
      <c r="E77" s="7" t="s">
        <v>6</v>
      </c>
      <c r="F77" s="28">
        <v>33789771</v>
      </c>
    </row>
    <row r="78" spans="1:6" x14ac:dyDescent="0.25">
      <c r="A78" s="27" t="s">
        <v>3</v>
      </c>
      <c r="B78" s="8">
        <v>0</v>
      </c>
      <c r="C78" s="7"/>
      <c r="D78" s="25"/>
      <c r="E78" s="7" t="s">
        <v>7</v>
      </c>
      <c r="F78" s="28">
        <v>749927215</v>
      </c>
    </row>
    <row r="79" spans="1:6" x14ac:dyDescent="0.25">
      <c r="A79" s="27" t="s">
        <v>11</v>
      </c>
      <c r="B79" s="7">
        <v>0</v>
      </c>
      <c r="C79" s="7"/>
      <c r="D79" s="25"/>
      <c r="E79" s="7" t="s">
        <v>8</v>
      </c>
      <c r="F79" s="28">
        <v>258832420</v>
      </c>
    </row>
    <row r="80" spans="1:6" x14ac:dyDescent="0.25">
      <c r="A80" s="27"/>
      <c r="B80" s="9">
        <f>SUM(B76:B79)</f>
        <v>873186423</v>
      </c>
      <c r="C80" s="9">
        <v>670895333</v>
      </c>
      <c r="D80" s="25"/>
      <c r="E80" s="7"/>
      <c r="F80" s="29">
        <f>SUM(F76:F79)</f>
        <v>1642549406</v>
      </c>
    </row>
    <row r="81" spans="1:6" x14ac:dyDescent="0.25">
      <c r="A81" s="23"/>
      <c r="B81" s="25"/>
      <c r="C81" s="25"/>
      <c r="D81" s="25"/>
      <c r="E81" s="25"/>
      <c r="F81" s="26"/>
    </row>
    <row r="82" spans="1:6" x14ac:dyDescent="0.25">
      <c r="A82" s="30" t="s">
        <v>1</v>
      </c>
      <c r="B82" s="25"/>
      <c r="C82" s="25">
        <v>2213046308</v>
      </c>
      <c r="D82" s="25"/>
      <c r="E82" s="25"/>
      <c r="F82" s="26"/>
    </row>
    <row r="83" spans="1:6" x14ac:dyDescent="0.25">
      <c r="A83" s="23"/>
      <c r="B83" s="25"/>
      <c r="C83" s="25"/>
      <c r="D83" s="25"/>
      <c r="E83" s="25"/>
      <c r="F83" s="26"/>
    </row>
    <row r="84" spans="1:6" x14ac:dyDescent="0.25">
      <c r="A84" s="23" t="s">
        <v>12</v>
      </c>
      <c r="B84" s="31">
        <v>399814646</v>
      </c>
      <c r="C84" s="25"/>
      <c r="D84" s="25"/>
      <c r="E84" s="25"/>
      <c r="F84" s="26"/>
    </row>
    <row r="85" spans="1:6" x14ac:dyDescent="0.25">
      <c r="A85" s="23"/>
      <c r="B85" s="31"/>
      <c r="C85" s="25"/>
      <c r="D85" s="25"/>
      <c r="E85" s="25"/>
      <c r="F85" s="26"/>
    </row>
    <row r="86" spans="1:6" x14ac:dyDescent="0.25">
      <c r="A86" s="23" t="s">
        <v>13</v>
      </c>
      <c r="B86" s="31">
        <f>+B84*0.25</f>
        <v>99953661.5</v>
      </c>
      <c r="C86" s="25"/>
      <c r="D86" s="25"/>
      <c r="E86" s="25"/>
      <c r="F86" s="26"/>
    </row>
    <row r="87" spans="1:6" x14ac:dyDescent="0.25">
      <c r="A87" s="23"/>
      <c r="B87" s="25"/>
      <c r="C87" s="25"/>
      <c r="D87" s="25"/>
      <c r="E87" s="25"/>
      <c r="F87" s="26"/>
    </row>
    <row r="88" spans="1:6" x14ac:dyDescent="0.25">
      <c r="A88" s="23" t="s">
        <v>14</v>
      </c>
      <c r="B88" s="25">
        <f>+B86*100%</f>
        <v>99953661.5</v>
      </c>
      <c r="C88" s="25"/>
      <c r="D88" s="25"/>
      <c r="E88" s="25"/>
      <c r="F88" s="26"/>
    </row>
    <row r="89" spans="1:6" ht="16.5" thickBot="1" x14ac:dyDescent="0.3">
      <c r="A89" s="32" t="s">
        <v>15</v>
      </c>
      <c r="B89" s="33">
        <f>+B86</f>
        <v>99953661.5</v>
      </c>
      <c r="C89" s="33"/>
      <c r="D89" s="33"/>
      <c r="E89" s="33"/>
      <c r="F89" s="34"/>
    </row>
    <row r="90" spans="1:6" ht="16.5" thickBot="1" x14ac:dyDescent="0.3"/>
    <row r="91" spans="1:6" x14ac:dyDescent="0.25">
      <c r="A91" s="20" t="s">
        <v>24</v>
      </c>
      <c r="B91" s="21"/>
      <c r="C91" s="21"/>
      <c r="D91" s="21"/>
      <c r="E91" s="21"/>
      <c r="F91" s="22"/>
    </row>
    <row r="92" spans="1:6" x14ac:dyDescent="0.25">
      <c r="A92" s="23"/>
      <c r="B92" s="24" t="s">
        <v>18</v>
      </c>
      <c r="C92" s="24" t="s">
        <v>4</v>
      </c>
      <c r="D92" s="25"/>
      <c r="E92" s="25"/>
      <c r="F92" s="26" t="s">
        <v>19</v>
      </c>
    </row>
    <row r="93" spans="1:6" x14ac:dyDescent="0.25">
      <c r="A93" s="23"/>
      <c r="B93" s="25"/>
      <c r="C93" s="25"/>
      <c r="D93" s="25"/>
      <c r="E93" s="25"/>
      <c r="F93" s="26"/>
    </row>
    <row r="94" spans="1:6" x14ac:dyDescent="0.25">
      <c r="A94" s="27" t="s">
        <v>10</v>
      </c>
      <c r="B94" s="8">
        <v>16473781000</v>
      </c>
      <c r="C94" s="7"/>
      <c r="D94" s="25"/>
      <c r="E94" s="7" t="s">
        <v>5</v>
      </c>
      <c r="F94" s="28">
        <v>9957000000</v>
      </c>
    </row>
    <row r="95" spans="1:6" x14ac:dyDescent="0.25">
      <c r="A95" s="27" t="s">
        <v>2</v>
      </c>
      <c r="B95" s="8">
        <v>8569005000</v>
      </c>
      <c r="C95" s="7"/>
      <c r="D95" s="25"/>
      <c r="E95" s="7" t="s">
        <v>6</v>
      </c>
      <c r="F95" s="28">
        <v>2152138000</v>
      </c>
    </row>
    <row r="96" spans="1:6" x14ac:dyDescent="0.25">
      <c r="A96" s="27" t="s">
        <v>3</v>
      </c>
      <c r="B96" s="8">
        <v>0</v>
      </c>
      <c r="C96" s="7"/>
      <c r="D96" s="25"/>
      <c r="E96" s="7" t="s">
        <v>7</v>
      </c>
      <c r="F96" s="28">
        <v>1030791000</v>
      </c>
    </row>
    <row r="97" spans="1:6" x14ac:dyDescent="0.25">
      <c r="A97" s="27" t="s">
        <v>11</v>
      </c>
      <c r="B97" s="7">
        <v>0</v>
      </c>
      <c r="C97" s="7"/>
      <c r="D97" s="25"/>
      <c r="E97" s="7" t="s">
        <v>8</v>
      </c>
      <c r="F97" s="28">
        <v>2971285000</v>
      </c>
    </row>
    <row r="98" spans="1:6" x14ac:dyDescent="0.25">
      <c r="A98" s="27"/>
      <c r="B98" s="9">
        <f>SUM(B94:B97)</f>
        <v>25042786000</v>
      </c>
      <c r="C98" s="9">
        <v>24311929000</v>
      </c>
      <c r="D98" s="25"/>
      <c r="E98" s="7"/>
      <c r="F98" s="29">
        <f>SUM(F94:F97)</f>
        <v>16111214000</v>
      </c>
    </row>
    <row r="99" spans="1:6" x14ac:dyDescent="0.25">
      <c r="A99" s="23"/>
      <c r="B99" s="25"/>
      <c r="C99" s="25"/>
      <c r="D99" s="25"/>
      <c r="E99" s="25"/>
      <c r="F99" s="26"/>
    </row>
    <row r="100" spans="1:6" x14ac:dyDescent="0.25">
      <c r="A100" s="30" t="s">
        <v>1</v>
      </c>
      <c r="B100" s="25"/>
      <c r="C100" s="25">
        <v>2213046308</v>
      </c>
      <c r="D100" s="25"/>
      <c r="E100" s="25"/>
      <c r="F100" s="26"/>
    </row>
    <row r="101" spans="1:6" x14ac:dyDescent="0.25">
      <c r="A101" s="23"/>
      <c r="B101" s="25"/>
      <c r="C101" s="25"/>
      <c r="D101" s="25"/>
      <c r="E101" s="25"/>
      <c r="F101" s="26"/>
    </row>
    <row r="102" spans="1:6" x14ac:dyDescent="0.25">
      <c r="A102" s="23" t="s">
        <v>12</v>
      </c>
      <c r="B102" s="31">
        <v>399814646</v>
      </c>
      <c r="C102" s="25"/>
      <c r="D102" s="25"/>
      <c r="E102" s="25"/>
      <c r="F102" s="26"/>
    </row>
    <row r="103" spans="1:6" x14ac:dyDescent="0.25">
      <c r="A103" s="23"/>
      <c r="B103" s="31"/>
      <c r="C103" s="25"/>
      <c r="D103" s="25"/>
      <c r="E103" s="25"/>
      <c r="F103" s="26"/>
    </row>
    <row r="104" spans="1:6" x14ac:dyDescent="0.25">
      <c r="A104" s="23" t="s">
        <v>13</v>
      </c>
      <c r="B104" s="31">
        <f>+B102*0.25</f>
        <v>99953661.5</v>
      </c>
      <c r="C104" s="25"/>
      <c r="D104" s="25"/>
      <c r="E104" s="25"/>
      <c r="F104" s="26"/>
    </row>
    <row r="105" spans="1:6" x14ac:dyDescent="0.25">
      <c r="A105" s="23"/>
      <c r="B105" s="25"/>
      <c r="C105" s="25"/>
      <c r="D105" s="25"/>
      <c r="E105" s="25"/>
      <c r="F105" s="26"/>
    </row>
    <row r="106" spans="1:6" x14ac:dyDescent="0.25">
      <c r="A106" s="23" t="s">
        <v>14</v>
      </c>
      <c r="B106" s="25">
        <f>+B104*100%</f>
        <v>99953661.5</v>
      </c>
      <c r="C106" s="25"/>
      <c r="D106" s="25"/>
      <c r="E106" s="25"/>
      <c r="F106" s="26"/>
    </row>
    <row r="107" spans="1:6" ht="16.5" thickBot="1" x14ac:dyDescent="0.3">
      <c r="A107" s="32" t="s">
        <v>15</v>
      </c>
      <c r="B107" s="33">
        <f>+B104</f>
        <v>99953661.5</v>
      </c>
      <c r="C107" s="33"/>
      <c r="D107" s="33"/>
      <c r="E107" s="33"/>
      <c r="F107" s="34"/>
    </row>
    <row r="108" spans="1:6" ht="16.5" thickBot="1" x14ac:dyDescent="0.3"/>
    <row r="109" spans="1:6" x14ac:dyDescent="0.25">
      <c r="A109" s="20" t="s">
        <v>25</v>
      </c>
      <c r="B109" s="21"/>
      <c r="C109" s="21"/>
      <c r="D109" s="21"/>
      <c r="E109" s="21"/>
      <c r="F109" s="22"/>
    </row>
    <row r="110" spans="1:6" x14ac:dyDescent="0.25">
      <c r="A110" s="23"/>
      <c r="B110" s="24" t="s">
        <v>18</v>
      </c>
      <c r="C110" s="24" t="s">
        <v>4</v>
      </c>
      <c r="D110" s="25"/>
      <c r="E110" s="25"/>
      <c r="F110" s="26" t="s">
        <v>19</v>
      </c>
    </row>
    <row r="111" spans="1:6" x14ac:dyDescent="0.25">
      <c r="A111" s="23"/>
      <c r="B111" s="25"/>
      <c r="C111" s="25"/>
      <c r="D111" s="25"/>
      <c r="E111" s="25"/>
      <c r="F111" s="26"/>
    </row>
    <row r="112" spans="1:6" x14ac:dyDescent="0.25">
      <c r="A112" s="27" t="s">
        <v>10</v>
      </c>
      <c r="B112" s="8">
        <v>2806086400</v>
      </c>
      <c r="C112" s="7"/>
      <c r="D112" s="25"/>
      <c r="E112" s="7" t="s">
        <v>5</v>
      </c>
      <c r="F112" s="28">
        <v>2100000000</v>
      </c>
    </row>
    <row r="113" spans="1:6" x14ac:dyDescent="0.25">
      <c r="A113" s="27" t="s">
        <v>2</v>
      </c>
      <c r="B113" s="8">
        <v>172708996</v>
      </c>
      <c r="C113" s="7"/>
      <c r="D113" s="25"/>
      <c r="E113" s="7" t="s">
        <v>6</v>
      </c>
      <c r="F113" s="28">
        <v>347942404</v>
      </c>
    </row>
    <row r="114" spans="1:6" x14ac:dyDescent="0.25">
      <c r="A114" s="27" t="s">
        <v>3</v>
      </c>
      <c r="B114" s="8">
        <v>0</v>
      </c>
      <c r="C114" s="7"/>
      <c r="D114" s="25"/>
      <c r="E114" s="7" t="s">
        <v>7</v>
      </c>
      <c r="F114" s="28">
        <v>389881433</v>
      </c>
    </row>
    <row r="115" spans="1:6" x14ac:dyDescent="0.25">
      <c r="A115" s="27" t="s">
        <v>11</v>
      </c>
      <c r="B115" s="7">
        <v>0</v>
      </c>
      <c r="C115" s="7"/>
      <c r="D115" s="25"/>
      <c r="E115" s="7" t="s">
        <v>8</v>
      </c>
      <c r="F115" s="28">
        <v>1841284761</v>
      </c>
    </row>
    <row r="116" spans="1:6" x14ac:dyDescent="0.25">
      <c r="A116" s="27"/>
      <c r="B116" s="9">
        <f>SUM(B112:B115)</f>
        <v>2978795396</v>
      </c>
      <c r="C116" s="9">
        <v>2536969732</v>
      </c>
      <c r="D116" s="25"/>
      <c r="E116" s="7"/>
      <c r="F116" s="29">
        <f>SUM(F112:F115)</f>
        <v>4679108598</v>
      </c>
    </row>
    <row r="117" spans="1:6" x14ac:dyDescent="0.25">
      <c r="A117" s="23"/>
      <c r="B117" s="25"/>
      <c r="C117" s="25"/>
      <c r="D117" s="25"/>
      <c r="E117" s="25"/>
      <c r="F117" s="26"/>
    </row>
    <row r="118" spans="1:6" x14ac:dyDescent="0.25">
      <c r="A118" s="30" t="s">
        <v>1</v>
      </c>
      <c r="B118" s="25"/>
      <c r="C118" s="25">
        <v>2213046308</v>
      </c>
      <c r="D118" s="25"/>
      <c r="E118" s="25"/>
      <c r="F118" s="26"/>
    </row>
    <row r="119" spans="1:6" x14ac:dyDescent="0.25">
      <c r="A119" s="23"/>
      <c r="B119" s="25"/>
      <c r="C119" s="25"/>
      <c r="D119" s="25"/>
      <c r="E119" s="25"/>
      <c r="F119" s="26"/>
    </row>
    <row r="120" spans="1:6" x14ac:dyDescent="0.25">
      <c r="A120" s="23" t="s">
        <v>12</v>
      </c>
      <c r="B120" s="31">
        <v>399814646</v>
      </c>
      <c r="C120" s="25"/>
      <c r="D120" s="25"/>
      <c r="E120" s="25"/>
      <c r="F120" s="26"/>
    </row>
    <row r="121" spans="1:6" x14ac:dyDescent="0.25">
      <c r="A121" s="23"/>
      <c r="B121" s="31"/>
      <c r="C121" s="25"/>
      <c r="D121" s="25"/>
      <c r="E121" s="25"/>
      <c r="F121" s="26"/>
    </row>
    <row r="122" spans="1:6" x14ac:dyDescent="0.25">
      <c r="A122" s="23" t="s">
        <v>13</v>
      </c>
      <c r="B122" s="31">
        <f>+B120*0.25</f>
        <v>99953661.5</v>
      </c>
      <c r="C122" s="25"/>
      <c r="D122" s="25"/>
      <c r="E122" s="25"/>
      <c r="F122" s="26"/>
    </row>
    <row r="123" spans="1:6" x14ac:dyDescent="0.25">
      <c r="A123" s="23"/>
      <c r="B123" s="25"/>
      <c r="C123" s="25"/>
      <c r="D123" s="25"/>
      <c r="E123" s="25"/>
      <c r="F123" s="26"/>
    </row>
    <row r="124" spans="1:6" x14ac:dyDescent="0.25">
      <c r="A124" s="23" t="s">
        <v>14</v>
      </c>
      <c r="B124" s="25">
        <f>+B122*100%</f>
        <v>99953661.5</v>
      </c>
      <c r="C124" s="25"/>
      <c r="D124" s="25"/>
      <c r="E124" s="25"/>
      <c r="F124" s="26"/>
    </row>
    <row r="125" spans="1:6" ht="16.5" thickBot="1" x14ac:dyDescent="0.3">
      <c r="A125" s="32" t="s">
        <v>15</v>
      </c>
      <c r="B125" s="33">
        <f>+B122</f>
        <v>99953661.5</v>
      </c>
      <c r="C125" s="33"/>
      <c r="D125" s="33"/>
      <c r="E125" s="33"/>
      <c r="F125" s="34"/>
    </row>
    <row r="126" spans="1:6" ht="16.5" thickBot="1" x14ac:dyDescent="0.3"/>
    <row r="127" spans="1:6" x14ac:dyDescent="0.25">
      <c r="A127" s="20" t="s">
        <v>26</v>
      </c>
      <c r="B127" s="21"/>
      <c r="C127" s="21"/>
      <c r="D127" s="21"/>
      <c r="E127" s="21"/>
      <c r="F127" s="22"/>
    </row>
    <row r="128" spans="1:6" x14ac:dyDescent="0.25">
      <c r="A128" s="23"/>
      <c r="B128" s="24" t="s">
        <v>18</v>
      </c>
      <c r="C128" s="24" t="s">
        <v>4</v>
      </c>
      <c r="D128" s="25"/>
      <c r="E128" s="25"/>
      <c r="F128" s="26" t="s">
        <v>19</v>
      </c>
    </row>
    <row r="129" spans="1:6" x14ac:dyDescent="0.25">
      <c r="A129" s="23"/>
      <c r="B129" s="25"/>
      <c r="C129" s="25"/>
      <c r="D129" s="25"/>
      <c r="E129" s="25"/>
      <c r="F129" s="26"/>
    </row>
    <row r="130" spans="1:6" x14ac:dyDescent="0.25">
      <c r="A130" s="27" t="s">
        <v>10</v>
      </c>
      <c r="B130" s="8">
        <v>293227000</v>
      </c>
      <c r="C130" s="7"/>
      <c r="D130" s="25"/>
      <c r="E130" s="7" t="s">
        <v>5</v>
      </c>
      <c r="F130" s="28">
        <v>20000000</v>
      </c>
    </row>
    <row r="131" spans="1:6" x14ac:dyDescent="0.25">
      <c r="A131" s="27" t="s">
        <v>2</v>
      </c>
      <c r="B131" s="8">
        <v>2250000</v>
      </c>
      <c r="C131" s="7"/>
      <c r="D131" s="25"/>
      <c r="E131" s="7" t="s">
        <v>6</v>
      </c>
      <c r="F131" s="28">
        <v>10738000</v>
      </c>
    </row>
    <row r="132" spans="1:6" x14ac:dyDescent="0.25">
      <c r="A132" s="27" t="s">
        <v>3</v>
      </c>
      <c r="B132" s="8">
        <v>0</v>
      </c>
      <c r="C132" s="7"/>
      <c r="D132" s="25"/>
      <c r="E132" s="7" t="s">
        <v>7</v>
      </c>
      <c r="F132" s="28">
        <v>776137000</v>
      </c>
    </row>
    <row r="133" spans="1:6" x14ac:dyDescent="0.25">
      <c r="A133" s="27" t="s">
        <v>11</v>
      </c>
      <c r="B133" s="7">
        <v>0</v>
      </c>
      <c r="C133" s="7"/>
      <c r="D133" s="25"/>
      <c r="E133" s="7" t="s">
        <v>8</v>
      </c>
      <c r="F133" s="28">
        <v>147127000</v>
      </c>
    </row>
    <row r="134" spans="1:6" x14ac:dyDescent="0.25">
      <c r="A134" s="27"/>
      <c r="B134" s="9">
        <f>SUM(B130:B133)</f>
        <v>295477000</v>
      </c>
      <c r="C134" s="9">
        <v>159816000</v>
      </c>
      <c r="D134" s="25"/>
      <c r="E134" s="7"/>
      <c r="F134" s="29">
        <f>SUM(F130:F133)</f>
        <v>954002000</v>
      </c>
    </row>
    <row r="135" spans="1:6" x14ac:dyDescent="0.25">
      <c r="A135" s="23"/>
      <c r="B135" s="25"/>
      <c r="C135" s="25"/>
      <c r="D135" s="25"/>
      <c r="E135" s="25"/>
      <c r="F135" s="26"/>
    </row>
    <row r="136" spans="1:6" x14ac:dyDescent="0.25">
      <c r="A136" s="30" t="s">
        <v>1</v>
      </c>
      <c r="B136" s="25"/>
      <c r="C136" s="25">
        <v>2213046308</v>
      </c>
      <c r="D136" s="25"/>
      <c r="E136" s="25"/>
      <c r="F136" s="26"/>
    </row>
    <row r="137" spans="1:6" x14ac:dyDescent="0.25">
      <c r="A137" s="23"/>
      <c r="B137" s="25"/>
      <c r="C137" s="25"/>
      <c r="D137" s="25"/>
      <c r="E137" s="25"/>
      <c r="F137" s="26"/>
    </row>
    <row r="138" spans="1:6" x14ac:dyDescent="0.25">
      <c r="A138" s="23" t="s">
        <v>12</v>
      </c>
      <c r="B138" s="31">
        <v>399814646</v>
      </c>
      <c r="C138" s="25"/>
      <c r="D138" s="25"/>
      <c r="E138" s="25"/>
      <c r="F138" s="26"/>
    </row>
    <row r="139" spans="1:6" x14ac:dyDescent="0.25">
      <c r="A139" s="23"/>
      <c r="B139" s="31"/>
      <c r="C139" s="25"/>
      <c r="D139" s="25"/>
      <c r="E139" s="25"/>
      <c r="F139" s="26"/>
    </row>
    <row r="140" spans="1:6" x14ac:dyDescent="0.25">
      <c r="A140" s="23" t="s">
        <v>13</v>
      </c>
      <c r="B140" s="31">
        <f>+B138*0.25</f>
        <v>99953661.5</v>
      </c>
      <c r="C140" s="25"/>
      <c r="D140" s="25"/>
      <c r="E140" s="25"/>
      <c r="F140" s="26"/>
    </row>
    <row r="141" spans="1:6" x14ac:dyDescent="0.25">
      <c r="A141" s="23"/>
      <c r="B141" s="25"/>
      <c r="C141" s="25"/>
      <c r="D141" s="25"/>
      <c r="E141" s="25"/>
      <c r="F141" s="26"/>
    </row>
    <row r="142" spans="1:6" x14ac:dyDescent="0.25">
      <c r="A142" s="23" t="s">
        <v>14</v>
      </c>
      <c r="B142" s="25">
        <f>+B140*100%</f>
        <v>99953661.5</v>
      </c>
      <c r="C142" s="25"/>
      <c r="D142" s="25"/>
      <c r="E142" s="25"/>
      <c r="F142" s="26"/>
    </row>
    <row r="143" spans="1:6" ht="16.5" thickBot="1" x14ac:dyDescent="0.3">
      <c r="A143" s="32" t="s">
        <v>15</v>
      </c>
      <c r="B143" s="33">
        <f>+B140</f>
        <v>99953661.5</v>
      </c>
      <c r="C143" s="33"/>
      <c r="D143" s="33"/>
      <c r="E143" s="33"/>
      <c r="F143" s="3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2"/>
  <sheetViews>
    <sheetView tabSelected="1" workbookViewId="0">
      <selection activeCell="E10" sqref="E10"/>
    </sheetView>
  </sheetViews>
  <sheetFormatPr baseColWidth="10" defaultRowHeight="12.75" x14ac:dyDescent="0.2"/>
  <cols>
    <col min="1" max="1" width="4" style="65" bestFit="1" customWidth="1"/>
    <col min="2" max="2" width="35.7109375" style="61" customWidth="1"/>
    <col min="3" max="3" width="12.7109375" style="65" bestFit="1" customWidth="1"/>
    <col min="4" max="4" width="12.85546875" style="65" customWidth="1"/>
    <col min="5" max="5" width="12.28515625" style="65" customWidth="1"/>
    <col min="6" max="16384" width="11.42578125" style="61"/>
  </cols>
  <sheetData>
    <row r="1" spans="1:5" ht="18.75" x14ac:dyDescent="0.3">
      <c r="A1" s="86" t="s">
        <v>16</v>
      </c>
      <c r="B1" s="86"/>
      <c r="C1" s="86"/>
      <c r="D1" s="86"/>
      <c r="E1" s="86"/>
    </row>
    <row r="2" spans="1:5" ht="18.75" x14ac:dyDescent="0.3">
      <c r="A2" s="86" t="s">
        <v>50</v>
      </c>
      <c r="B2" s="86"/>
      <c r="C2" s="86"/>
      <c r="D2" s="86"/>
      <c r="E2" s="86"/>
    </row>
    <row r="3" spans="1:5" ht="15.75" x14ac:dyDescent="0.25">
      <c r="A3" s="87" t="s">
        <v>51</v>
      </c>
      <c r="B3" s="87"/>
      <c r="C3" s="87"/>
      <c r="D3" s="87"/>
      <c r="E3" s="87"/>
    </row>
    <row r="4" spans="1:5" ht="15.75" x14ac:dyDescent="0.25">
      <c r="A4" s="87" t="s">
        <v>61</v>
      </c>
      <c r="B4" s="87"/>
      <c r="C4" s="87"/>
      <c r="D4" s="87"/>
      <c r="E4" s="87"/>
    </row>
    <row r="5" spans="1:5" ht="16.5" thickBot="1" x14ac:dyDescent="0.25">
      <c r="A5" s="62"/>
      <c r="B5" s="63"/>
      <c r="C5" s="62"/>
      <c r="D5" s="62"/>
      <c r="E5" s="62"/>
    </row>
    <row r="6" spans="1:5" ht="47.25" x14ac:dyDescent="0.2">
      <c r="A6" s="66" t="s">
        <v>52</v>
      </c>
      <c r="B6" s="67" t="s">
        <v>53</v>
      </c>
      <c r="C6" s="67" t="s">
        <v>58</v>
      </c>
      <c r="D6" s="67" t="s">
        <v>59</v>
      </c>
      <c r="E6" s="67" t="s">
        <v>60</v>
      </c>
    </row>
    <row r="7" spans="1:5" ht="15.75" x14ac:dyDescent="0.2">
      <c r="A7" s="68">
        <v>1</v>
      </c>
      <c r="B7" s="69" t="s">
        <v>54</v>
      </c>
      <c r="C7" s="70" t="s">
        <v>9</v>
      </c>
      <c r="D7" s="70" t="s">
        <v>9</v>
      </c>
      <c r="E7" s="70" t="s">
        <v>9</v>
      </c>
    </row>
    <row r="8" spans="1:5" ht="15.75" x14ac:dyDescent="0.2">
      <c r="A8" s="68">
        <v>2</v>
      </c>
      <c r="B8" s="69" t="s">
        <v>55</v>
      </c>
      <c r="C8" s="70" t="s">
        <v>9</v>
      </c>
      <c r="D8" s="70" t="s">
        <v>9</v>
      </c>
      <c r="E8" s="70" t="s">
        <v>9</v>
      </c>
    </row>
    <row r="9" spans="1:5" ht="15.75" x14ac:dyDescent="0.2">
      <c r="A9" s="68">
        <v>3</v>
      </c>
      <c r="B9" s="69" t="s">
        <v>56</v>
      </c>
      <c r="C9" s="70" t="s">
        <v>9</v>
      </c>
      <c r="D9" s="70" t="s">
        <v>9</v>
      </c>
      <c r="E9" s="70" t="s">
        <v>9</v>
      </c>
    </row>
    <row r="10" spans="1:5" ht="15.75" x14ac:dyDescent="0.2">
      <c r="A10" s="68">
        <v>4</v>
      </c>
      <c r="B10" s="69" t="s">
        <v>57</v>
      </c>
      <c r="C10" s="70" t="s">
        <v>9</v>
      </c>
      <c r="D10" s="70" t="s">
        <v>9</v>
      </c>
      <c r="E10" s="70" t="s">
        <v>9</v>
      </c>
    </row>
    <row r="11" spans="1:5" ht="15.75" x14ac:dyDescent="0.2">
      <c r="A11" s="62"/>
      <c r="B11" s="63"/>
      <c r="C11" s="62"/>
      <c r="D11" s="62"/>
      <c r="E11" s="62"/>
    </row>
    <row r="12" spans="1:5" ht="15.75" x14ac:dyDescent="0.25">
      <c r="A12" s="71"/>
      <c r="B12" s="64"/>
      <c r="C12" s="71"/>
      <c r="D12" s="71"/>
      <c r="E12" s="71"/>
    </row>
    <row r="13" spans="1:5" ht="15.75" x14ac:dyDescent="0.25">
      <c r="A13" s="71"/>
      <c r="B13" s="64"/>
      <c r="C13" s="71"/>
      <c r="D13" s="71"/>
      <c r="E13" s="71"/>
    </row>
    <row r="14" spans="1:5" ht="15.75" x14ac:dyDescent="0.25">
      <c r="A14" s="71"/>
      <c r="B14" s="64"/>
      <c r="C14" s="71"/>
      <c r="D14" s="71"/>
      <c r="E14" s="71"/>
    </row>
    <row r="15" spans="1:5" ht="15.75" x14ac:dyDescent="0.25">
      <c r="A15" s="71"/>
      <c r="B15" s="64"/>
      <c r="C15" s="71"/>
      <c r="D15" s="71"/>
      <c r="E15" s="71"/>
    </row>
    <row r="16" spans="1:5" ht="15.75" x14ac:dyDescent="0.25">
      <c r="A16" s="71"/>
      <c r="B16" s="64"/>
      <c r="C16" s="71"/>
      <c r="D16" s="71"/>
      <c r="E16" s="71"/>
    </row>
    <row r="17" spans="1:5" ht="15.75" x14ac:dyDescent="0.25">
      <c r="A17" s="71"/>
      <c r="B17" s="64"/>
      <c r="C17" s="71"/>
      <c r="D17" s="71"/>
      <c r="E17" s="71"/>
    </row>
    <row r="18" spans="1:5" ht="15.75" x14ac:dyDescent="0.25">
      <c r="A18" s="71"/>
      <c r="B18" s="64"/>
      <c r="C18" s="71"/>
      <c r="D18" s="71"/>
      <c r="E18" s="71"/>
    </row>
    <row r="19" spans="1:5" ht="15.75" x14ac:dyDescent="0.25">
      <c r="A19" s="71"/>
      <c r="B19" s="64"/>
      <c r="C19" s="71"/>
      <c r="D19" s="71"/>
      <c r="E19" s="71"/>
    </row>
    <row r="20" spans="1:5" ht="15.75" x14ac:dyDescent="0.25">
      <c r="A20" s="71"/>
      <c r="B20" s="64"/>
      <c r="C20" s="71"/>
      <c r="D20" s="71"/>
      <c r="E20" s="71"/>
    </row>
    <row r="21" spans="1:5" ht="15.75" x14ac:dyDescent="0.25">
      <c r="A21" s="71"/>
      <c r="B21" s="64"/>
      <c r="C21" s="71"/>
      <c r="D21" s="71"/>
      <c r="E21" s="71"/>
    </row>
    <row r="22" spans="1:5" ht="15.75" x14ac:dyDescent="0.25">
      <c r="A22" s="71"/>
      <c r="B22" s="64"/>
      <c r="C22" s="71"/>
      <c r="D22" s="71"/>
      <c r="E22" s="71"/>
    </row>
    <row r="23" spans="1:5" ht="15.75" x14ac:dyDescent="0.25">
      <c r="A23" s="71"/>
      <c r="B23" s="64"/>
      <c r="C23" s="71"/>
      <c r="D23" s="71"/>
      <c r="E23" s="71"/>
    </row>
    <row r="24" spans="1:5" ht="15.75" x14ac:dyDescent="0.25">
      <c r="A24" s="71"/>
      <c r="B24" s="64"/>
      <c r="C24" s="71"/>
      <c r="D24" s="71"/>
      <c r="E24" s="71"/>
    </row>
    <row r="25" spans="1:5" ht="15.75" x14ac:dyDescent="0.25">
      <c r="A25" s="71"/>
      <c r="B25" s="64"/>
      <c r="C25" s="71"/>
      <c r="D25" s="71"/>
      <c r="E25" s="71"/>
    </row>
    <row r="26" spans="1:5" ht="15.75" x14ac:dyDescent="0.25">
      <c r="A26" s="71"/>
      <c r="B26" s="64"/>
      <c r="C26" s="71"/>
      <c r="D26" s="71"/>
      <c r="E26" s="71"/>
    </row>
    <row r="27" spans="1:5" ht="15.75" x14ac:dyDescent="0.25">
      <c r="A27" s="71"/>
      <c r="B27" s="64"/>
      <c r="C27" s="71"/>
      <c r="D27" s="71"/>
      <c r="E27" s="71"/>
    </row>
    <row r="28" spans="1:5" ht="15.75" x14ac:dyDescent="0.25">
      <c r="A28" s="71"/>
      <c r="B28" s="64"/>
      <c r="C28" s="71"/>
      <c r="D28" s="71"/>
      <c r="E28" s="71"/>
    </row>
    <row r="29" spans="1:5" ht="15.75" x14ac:dyDescent="0.25">
      <c r="A29" s="71"/>
      <c r="B29" s="64"/>
      <c r="C29" s="71"/>
      <c r="D29" s="71"/>
      <c r="E29" s="71"/>
    </row>
    <row r="30" spans="1:5" ht="15.75" x14ac:dyDescent="0.25">
      <c r="A30" s="71"/>
      <c r="B30" s="64"/>
      <c r="C30" s="71"/>
      <c r="D30" s="71"/>
      <c r="E30" s="71"/>
    </row>
    <row r="31" spans="1:5" ht="15.75" x14ac:dyDescent="0.25">
      <c r="A31" s="71"/>
      <c r="B31" s="64"/>
      <c r="C31" s="71"/>
      <c r="D31" s="71"/>
      <c r="E31" s="71"/>
    </row>
    <row r="32" spans="1:5" ht="15.75" x14ac:dyDescent="0.25">
      <c r="A32" s="71"/>
      <c r="B32" s="64"/>
      <c r="C32" s="71"/>
      <c r="D32" s="71"/>
      <c r="E32" s="71"/>
    </row>
    <row r="33" spans="1:5" ht="15.75" x14ac:dyDescent="0.25">
      <c r="A33" s="71"/>
      <c r="B33" s="64"/>
      <c r="C33" s="71"/>
      <c r="D33" s="71"/>
      <c r="E33" s="71"/>
    </row>
    <row r="34" spans="1:5" ht="15.75" x14ac:dyDescent="0.25">
      <c r="A34" s="71"/>
      <c r="B34" s="64"/>
      <c r="C34" s="71"/>
      <c r="D34" s="71"/>
      <c r="E34" s="71"/>
    </row>
    <row r="35" spans="1:5" ht="15.75" x14ac:dyDescent="0.25">
      <c r="A35" s="71"/>
      <c r="B35" s="64"/>
      <c r="C35" s="71"/>
      <c r="D35" s="71"/>
      <c r="E35" s="71"/>
    </row>
    <row r="36" spans="1:5" ht="15.75" x14ac:dyDescent="0.25">
      <c r="A36" s="71"/>
      <c r="B36" s="64"/>
      <c r="C36" s="71"/>
      <c r="D36" s="71"/>
      <c r="E36" s="71"/>
    </row>
    <row r="37" spans="1:5" ht="15.75" x14ac:dyDescent="0.25">
      <c r="A37" s="71"/>
      <c r="B37" s="64"/>
      <c r="C37" s="71"/>
      <c r="D37" s="71"/>
      <c r="E37" s="71"/>
    </row>
    <row r="38" spans="1:5" ht="15.75" x14ac:dyDescent="0.25">
      <c r="A38" s="71"/>
      <c r="B38" s="64"/>
      <c r="C38" s="71"/>
      <c r="D38" s="71"/>
      <c r="E38" s="71"/>
    </row>
    <row r="39" spans="1:5" ht="15.75" x14ac:dyDescent="0.25">
      <c r="A39" s="71"/>
      <c r="B39" s="64"/>
      <c r="C39" s="71"/>
      <c r="D39" s="71"/>
      <c r="E39" s="71"/>
    </row>
    <row r="40" spans="1:5" ht="15.75" x14ac:dyDescent="0.25">
      <c r="A40" s="71"/>
      <c r="B40" s="64"/>
      <c r="C40" s="71"/>
      <c r="D40" s="71"/>
      <c r="E40" s="71"/>
    </row>
    <row r="41" spans="1:5" ht="15.75" x14ac:dyDescent="0.25">
      <c r="A41" s="71"/>
      <c r="B41" s="64"/>
      <c r="C41" s="71"/>
      <c r="D41" s="71"/>
      <c r="E41" s="71"/>
    </row>
    <row r="42" spans="1:5" ht="15.75" x14ac:dyDescent="0.25">
      <c r="A42" s="71"/>
      <c r="B42" s="64"/>
      <c r="C42" s="71"/>
      <c r="D42" s="71"/>
      <c r="E42" s="71"/>
    </row>
    <row r="43" spans="1:5" ht="15.75" x14ac:dyDescent="0.25">
      <c r="A43" s="71"/>
      <c r="B43" s="64"/>
      <c r="C43" s="71"/>
      <c r="D43" s="71"/>
      <c r="E43" s="71"/>
    </row>
    <row r="44" spans="1:5" ht="15.75" x14ac:dyDescent="0.25">
      <c r="A44" s="71"/>
      <c r="B44" s="64"/>
      <c r="C44" s="71"/>
      <c r="D44" s="71"/>
      <c r="E44" s="71"/>
    </row>
    <row r="45" spans="1:5" ht="15.75" x14ac:dyDescent="0.25">
      <c r="A45" s="71"/>
      <c r="B45" s="64"/>
      <c r="C45" s="71"/>
      <c r="D45" s="71"/>
      <c r="E45" s="71"/>
    </row>
    <row r="46" spans="1:5" ht="15.75" x14ac:dyDescent="0.25">
      <c r="A46" s="71"/>
      <c r="B46" s="64"/>
      <c r="C46" s="71"/>
      <c r="D46" s="71"/>
      <c r="E46" s="71"/>
    </row>
    <row r="47" spans="1:5" ht="15.75" x14ac:dyDescent="0.25">
      <c r="A47" s="71"/>
      <c r="B47" s="64"/>
      <c r="C47" s="71"/>
      <c r="D47" s="71"/>
      <c r="E47" s="71"/>
    </row>
    <row r="48" spans="1:5" ht="15.75" x14ac:dyDescent="0.25">
      <c r="A48" s="71"/>
      <c r="B48" s="64"/>
      <c r="C48" s="71"/>
      <c r="D48" s="71"/>
      <c r="E48" s="71"/>
    </row>
    <row r="49" spans="1:5" ht="15.75" x14ac:dyDescent="0.25">
      <c r="A49" s="71"/>
      <c r="B49" s="64"/>
      <c r="C49" s="71"/>
      <c r="D49" s="71"/>
      <c r="E49" s="71"/>
    </row>
    <row r="50" spans="1:5" ht="15.75" x14ac:dyDescent="0.25">
      <c r="A50" s="71"/>
      <c r="B50" s="64"/>
      <c r="C50" s="71"/>
      <c r="D50" s="71"/>
      <c r="E50" s="71"/>
    </row>
    <row r="51" spans="1:5" ht="15.75" x14ac:dyDescent="0.25">
      <c r="A51" s="71"/>
      <c r="B51" s="64"/>
      <c r="C51" s="71"/>
      <c r="D51" s="71"/>
      <c r="E51" s="71"/>
    </row>
    <row r="52" spans="1:5" ht="15.75" x14ac:dyDescent="0.25">
      <c r="A52" s="71"/>
      <c r="B52" s="64"/>
      <c r="C52" s="71"/>
      <c r="D52" s="71"/>
      <c r="E52" s="71"/>
    </row>
    <row r="53" spans="1:5" ht="15.75" x14ac:dyDescent="0.25">
      <c r="A53" s="71"/>
      <c r="B53" s="64"/>
      <c r="C53" s="71"/>
      <c r="D53" s="71"/>
      <c r="E53" s="71"/>
    </row>
    <row r="54" spans="1:5" ht="15.75" x14ac:dyDescent="0.25">
      <c r="A54" s="71"/>
      <c r="B54" s="64"/>
      <c r="C54" s="71"/>
      <c r="D54" s="71"/>
      <c r="E54" s="71"/>
    </row>
    <row r="55" spans="1:5" ht="15.75" x14ac:dyDescent="0.25">
      <c r="A55" s="71"/>
      <c r="B55" s="64"/>
      <c r="C55" s="71"/>
      <c r="D55" s="71"/>
      <c r="E55" s="71"/>
    </row>
    <row r="56" spans="1:5" ht="15.75" x14ac:dyDescent="0.25">
      <c r="A56" s="71"/>
      <c r="B56" s="64"/>
      <c r="C56" s="71"/>
      <c r="D56" s="71"/>
      <c r="E56" s="71"/>
    </row>
    <row r="57" spans="1:5" ht="15.75" x14ac:dyDescent="0.25">
      <c r="A57" s="71"/>
      <c r="B57" s="64"/>
      <c r="C57" s="71"/>
      <c r="D57" s="71"/>
      <c r="E57" s="71"/>
    </row>
    <row r="58" spans="1:5" ht="15.75" x14ac:dyDescent="0.25">
      <c r="A58" s="71"/>
      <c r="B58" s="64"/>
      <c r="C58" s="71"/>
      <c r="D58" s="71"/>
      <c r="E58" s="71"/>
    </row>
    <row r="59" spans="1:5" ht="15.75" x14ac:dyDescent="0.25">
      <c r="A59" s="71"/>
      <c r="B59" s="64"/>
      <c r="C59" s="71"/>
      <c r="D59" s="71"/>
      <c r="E59" s="71"/>
    </row>
    <row r="60" spans="1:5" ht="15.75" x14ac:dyDescent="0.25">
      <c r="A60" s="71"/>
      <c r="B60" s="64"/>
      <c r="C60" s="71"/>
      <c r="D60" s="71"/>
      <c r="E60" s="71"/>
    </row>
    <row r="61" spans="1:5" ht="15.75" x14ac:dyDescent="0.25">
      <c r="A61" s="71"/>
      <c r="B61" s="64"/>
      <c r="C61" s="71"/>
      <c r="D61" s="71"/>
      <c r="E61" s="71"/>
    </row>
    <row r="62" spans="1:5" ht="15.75" x14ac:dyDescent="0.25">
      <c r="A62" s="71"/>
      <c r="B62" s="64"/>
      <c r="C62" s="71"/>
      <c r="D62" s="71"/>
      <c r="E62" s="71"/>
    </row>
    <row r="63" spans="1:5" ht="15.75" x14ac:dyDescent="0.25">
      <c r="A63" s="71"/>
      <c r="B63" s="64"/>
      <c r="C63" s="71"/>
      <c r="D63" s="71"/>
      <c r="E63" s="71"/>
    </row>
    <row r="64" spans="1:5" ht="15.75" x14ac:dyDescent="0.25">
      <c r="A64" s="71"/>
      <c r="B64" s="64"/>
      <c r="C64" s="71"/>
      <c r="D64" s="71"/>
      <c r="E64" s="71"/>
    </row>
    <row r="65" spans="1:5" ht="15.75" x14ac:dyDescent="0.25">
      <c r="A65" s="71"/>
      <c r="B65" s="64"/>
      <c r="C65" s="71"/>
      <c r="D65" s="71"/>
      <c r="E65" s="71"/>
    </row>
    <row r="66" spans="1:5" ht="15.75" x14ac:dyDescent="0.25">
      <c r="A66" s="71"/>
      <c r="B66" s="64"/>
      <c r="C66" s="71"/>
      <c r="D66" s="71"/>
      <c r="E66" s="71"/>
    </row>
    <row r="67" spans="1:5" ht="15.75" x14ac:dyDescent="0.25">
      <c r="A67" s="71"/>
      <c r="B67" s="64"/>
      <c r="C67" s="71"/>
      <c r="D67" s="71"/>
      <c r="E67" s="71"/>
    </row>
    <row r="68" spans="1:5" ht="15.75" x14ac:dyDescent="0.25">
      <c r="A68" s="71"/>
      <c r="B68" s="64"/>
      <c r="C68" s="71"/>
      <c r="D68" s="71"/>
      <c r="E68" s="71"/>
    </row>
    <row r="69" spans="1:5" ht="15.75" x14ac:dyDescent="0.25">
      <c r="A69" s="71"/>
      <c r="B69" s="64"/>
      <c r="C69" s="71"/>
      <c r="D69" s="71"/>
      <c r="E69" s="71"/>
    </row>
    <row r="70" spans="1:5" ht="15.75" x14ac:dyDescent="0.25">
      <c r="A70" s="71"/>
      <c r="B70" s="64"/>
      <c r="C70" s="71"/>
      <c r="D70" s="71"/>
      <c r="E70" s="71"/>
    </row>
    <row r="71" spans="1:5" ht="15.75" x14ac:dyDescent="0.25">
      <c r="A71" s="71"/>
      <c r="B71" s="64"/>
      <c r="C71" s="71"/>
      <c r="D71" s="71"/>
      <c r="E71" s="71"/>
    </row>
    <row r="72" spans="1:5" ht="15.75" x14ac:dyDescent="0.25">
      <c r="A72" s="71"/>
      <c r="B72" s="64"/>
      <c r="C72" s="71"/>
      <c r="D72" s="71"/>
      <c r="E72" s="71"/>
    </row>
    <row r="73" spans="1:5" ht="15.75" x14ac:dyDescent="0.25">
      <c r="A73" s="71"/>
      <c r="B73" s="64"/>
      <c r="C73" s="71"/>
      <c r="D73" s="71"/>
      <c r="E73" s="71"/>
    </row>
    <row r="74" spans="1:5" ht="15.75" x14ac:dyDescent="0.25">
      <c r="A74" s="71"/>
      <c r="B74" s="64"/>
      <c r="C74" s="71"/>
      <c r="D74" s="71"/>
      <c r="E74" s="71"/>
    </row>
    <row r="75" spans="1:5" ht="15.75" x14ac:dyDescent="0.25">
      <c r="A75" s="71"/>
      <c r="B75" s="64"/>
      <c r="C75" s="71"/>
      <c r="D75" s="71"/>
      <c r="E75" s="71"/>
    </row>
    <row r="76" spans="1:5" ht="15.75" x14ac:dyDescent="0.25">
      <c r="A76" s="71"/>
      <c r="B76" s="64"/>
      <c r="C76" s="71"/>
      <c r="D76" s="71"/>
      <c r="E76" s="71"/>
    </row>
    <row r="77" spans="1:5" ht="15.75" x14ac:dyDescent="0.25">
      <c r="A77" s="71"/>
      <c r="B77" s="64"/>
      <c r="C77" s="71"/>
      <c r="D77" s="71"/>
      <c r="E77" s="71"/>
    </row>
    <row r="78" spans="1:5" ht="15.75" x14ac:dyDescent="0.25">
      <c r="A78" s="71"/>
      <c r="B78" s="64"/>
      <c r="C78" s="71"/>
      <c r="D78" s="71"/>
      <c r="E78" s="71"/>
    </row>
    <row r="79" spans="1:5" ht="15.75" x14ac:dyDescent="0.25">
      <c r="A79" s="71"/>
      <c r="B79" s="64"/>
      <c r="C79" s="71"/>
      <c r="D79" s="71"/>
      <c r="E79" s="71"/>
    </row>
    <row r="80" spans="1:5" ht="15.75" x14ac:dyDescent="0.25">
      <c r="A80" s="71"/>
      <c r="B80" s="64"/>
      <c r="C80" s="71"/>
      <c r="D80" s="71"/>
      <c r="E80" s="71"/>
    </row>
    <row r="81" spans="1:5" ht="15.75" x14ac:dyDescent="0.25">
      <c r="A81" s="71"/>
      <c r="B81" s="64"/>
      <c r="C81" s="71"/>
      <c r="D81" s="71"/>
      <c r="E81" s="71"/>
    </row>
    <row r="82" spans="1:5" ht="15.75" x14ac:dyDescent="0.25">
      <c r="A82" s="71"/>
      <c r="B82" s="64"/>
      <c r="C82" s="71"/>
      <c r="D82" s="71"/>
      <c r="E82" s="71"/>
    </row>
    <row r="83" spans="1:5" ht="15.75" x14ac:dyDescent="0.25">
      <c r="A83" s="71"/>
      <c r="B83" s="64"/>
      <c r="C83" s="71"/>
      <c r="D83" s="71"/>
      <c r="E83" s="71"/>
    </row>
    <row r="84" spans="1:5" ht="15.75" x14ac:dyDescent="0.25">
      <c r="A84" s="71"/>
      <c r="B84" s="64"/>
      <c r="C84" s="71"/>
      <c r="D84" s="71"/>
      <c r="E84" s="71"/>
    </row>
    <row r="85" spans="1:5" ht="15.75" x14ac:dyDescent="0.25">
      <c r="A85" s="71"/>
      <c r="B85" s="64"/>
      <c r="C85" s="71"/>
      <c r="D85" s="71"/>
      <c r="E85" s="71"/>
    </row>
    <row r="86" spans="1:5" ht="15.75" x14ac:dyDescent="0.25">
      <c r="A86" s="71"/>
      <c r="B86" s="64"/>
      <c r="C86" s="71"/>
      <c r="D86" s="71"/>
      <c r="E86" s="71"/>
    </row>
    <row r="87" spans="1:5" ht="15.75" x14ac:dyDescent="0.25">
      <c r="A87" s="71"/>
      <c r="B87" s="64"/>
      <c r="C87" s="71"/>
      <c r="D87" s="71"/>
      <c r="E87" s="71"/>
    </row>
    <row r="88" spans="1:5" ht="15.75" x14ac:dyDescent="0.25">
      <c r="A88" s="71"/>
      <c r="B88" s="64"/>
      <c r="C88" s="71"/>
      <c r="D88" s="71"/>
      <c r="E88" s="71"/>
    </row>
    <row r="89" spans="1:5" ht="15.75" x14ac:dyDescent="0.25">
      <c r="A89" s="71"/>
      <c r="B89" s="64"/>
      <c r="C89" s="71"/>
      <c r="D89" s="71"/>
      <c r="E89" s="71"/>
    </row>
    <row r="90" spans="1:5" ht="15.75" x14ac:dyDescent="0.25">
      <c r="A90" s="71"/>
      <c r="B90" s="64"/>
      <c r="C90" s="71"/>
      <c r="D90" s="71"/>
      <c r="E90" s="71"/>
    </row>
    <row r="91" spans="1:5" ht="15.75" x14ac:dyDescent="0.25">
      <c r="A91" s="71"/>
      <c r="B91" s="64"/>
      <c r="C91" s="71"/>
      <c r="D91" s="71"/>
      <c r="E91" s="71"/>
    </row>
    <row r="92" spans="1:5" ht="15.75" x14ac:dyDescent="0.25">
      <c r="A92" s="71"/>
      <c r="B92" s="64"/>
      <c r="C92" s="71"/>
      <c r="D92" s="71"/>
      <c r="E92" s="71"/>
    </row>
    <row r="93" spans="1:5" ht="15.75" x14ac:dyDescent="0.25">
      <c r="A93" s="71"/>
      <c r="B93" s="64"/>
      <c r="C93" s="71"/>
      <c r="D93" s="71"/>
      <c r="E93" s="71"/>
    </row>
    <row r="94" spans="1:5" ht="15.75" x14ac:dyDescent="0.25">
      <c r="A94" s="71"/>
      <c r="B94" s="64"/>
      <c r="C94" s="71"/>
      <c r="D94" s="71"/>
      <c r="E94" s="71"/>
    </row>
    <row r="95" spans="1:5" ht="15.75" x14ac:dyDescent="0.25">
      <c r="A95" s="71"/>
      <c r="B95" s="64"/>
      <c r="C95" s="71"/>
      <c r="D95" s="71"/>
      <c r="E95" s="71"/>
    </row>
    <row r="96" spans="1:5" ht="15.75" x14ac:dyDescent="0.25">
      <c r="A96" s="71"/>
      <c r="B96" s="64"/>
      <c r="C96" s="71"/>
      <c r="D96" s="71"/>
      <c r="E96" s="71"/>
    </row>
    <row r="97" spans="1:5" ht="15.75" x14ac:dyDescent="0.25">
      <c r="A97" s="71"/>
      <c r="B97" s="64"/>
      <c r="C97" s="71"/>
      <c r="D97" s="71"/>
      <c r="E97" s="71"/>
    </row>
    <row r="98" spans="1:5" ht="15.75" x14ac:dyDescent="0.25">
      <c r="A98" s="71"/>
      <c r="B98" s="64"/>
      <c r="C98" s="71"/>
      <c r="D98" s="71"/>
      <c r="E98" s="71"/>
    </row>
    <row r="99" spans="1:5" ht="15.75" x14ac:dyDescent="0.25">
      <c r="A99" s="71"/>
      <c r="B99" s="64"/>
      <c r="C99" s="71"/>
      <c r="D99" s="71"/>
      <c r="E99" s="71"/>
    </row>
    <row r="100" spans="1:5" ht="15.75" x14ac:dyDescent="0.25">
      <c r="A100" s="71"/>
      <c r="B100" s="64"/>
      <c r="C100" s="71"/>
      <c r="D100" s="71"/>
      <c r="E100" s="71"/>
    </row>
    <row r="101" spans="1:5" ht="15.75" x14ac:dyDescent="0.25">
      <c r="A101" s="71"/>
      <c r="B101" s="64"/>
      <c r="C101" s="71"/>
      <c r="D101" s="71"/>
      <c r="E101" s="71"/>
    </row>
    <row r="102" spans="1:5" ht="15.75" x14ac:dyDescent="0.25">
      <c r="A102" s="71"/>
      <c r="B102" s="64"/>
      <c r="C102" s="71"/>
      <c r="D102" s="71"/>
      <c r="E102" s="71"/>
    </row>
    <row r="103" spans="1:5" ht="15.75" x14ac:dyDescent="0.25">
      <c r="A103" s="71"/>
      <c r="B103" s="64"/>
      <c r="C103" s="71"/>
      <c r="D103" s="71"/>
      <c r="E103" s="71"/>
    </row>
    <row r="104" spans="1:5" ht="15.75" x14ac:dyDescent="0.25">
      <c r="A104" s="71"/>
      <c r="B104" s="64"/>
      <c r="C104" s="71"/>
      <c r="D104" s="71"/>
      <c r="E104" s="71"/>
    </row>
    <row r="105" spans="1:5" ht="15.75" x14ac:dyDescent="0.25">
      <c r="A105" s="71"/>
      <c r="B105" s="64"/>
      <c r="C105" s="71"/>
      <c r="D105" s="71"/>
      <c r="E105" s="71"/>
    </row>
    <row r="106" spans="1:5" ht="15.75" x14ac:dyDescent="0.25">
      <c r="A106" s="71"/>
      <c r="B106" s="64"/>
      <c r="C106" s="71"/>
      <c r="D106" s="71"/>
      <c r="E106" s="71"/>
    </row>
    <row r="107" spans="1:5" ht="15.75" x14ac:dyDescent="0.25">
      <c r="A107" s="71"/>
      <c r="B107" s="64"/>
      <c r="C107" s="71"/>
      <c r="D107" s="71"/>
      <c r="E107" s="71"/>
    </row>
    <row r="108" spans="1:5" ht="15.75" x14ac:dyDescent="0.25">
      <c r="A108" s="71"/>
      <c r="B108" s="64"/>
      <c r="C108" s="71"/>
      <c r="D108" s="71"/>
      <c r="E108" s="71"/>
    </row>
    <row r="109" spans="1:5" ht="15.75" x14ac:dyDescent="0.25">
      <c r="A109" s="71"/>
      <c r="B109" s="64"/>
      <c r="C109" s="71"/>
      <c r="D109" s="71"/>
      <c r="E109" s="71"/>
    </row>
    <row r="110" spans="1:5" ht="15.75" x14ac:dyDescent="0.25">
      <c r="A110" s="71"/>
      <c r="B110" s="64"/>
      <c r="C110" s="71"/>
      <c r="D110" s="71"/>
      <c r="E110" s="71"/>
    </row>
    <row r="111" spans="1:5" ht="15.75" x14ac:dyDescent="0.25">
      <c r="A111" s="71"/>
      <c r="B111" s="64"/>
      <c r="C111" s="71"/>
      <c r="D111" s="71"/>
      <c r="E111" s="71"/>
    </row>
    <row r="112" spans="1:5" ht="15.75" x14ac:dyDescent="0.25">
      <c r="A112" s="71"/>
      <c r="B112" s="64"/>
      <c r="C112" s="71"/>
      <c r="D112" s="71"/>
      <c r="E112" s="71"/>
    </row>
    <row r="113" spans="1:5" ht="15.75" x14ac:dyDescent="0.25">
      <c r="A113" s="71"/>
      <c r="B113" s="64"/>
      <c r="C113" s="71"/>
      <c r="D113" s="71"/>
      <c r="E113" s="71"/>
    </row>
    <row r="114" spans="1:5" ht="15.75" x14ac:dyDescent="0.25">
      <c r="A114" s="71"/>
      <c r="B114" s="64"/>
      <c r="C114" s="71"/>
      <c r="D114" s="71"/>
      <c r="E114" s="71"/>
    </row>
    <row r="115" spans="1:5" ht="15.75" x14ac:dyDescent="0.25">
      <c r="A115" s="71"/>
      <c r="B115" s="64"/>
      <c r="C115" s="71"/>
      <c r="D115" s="71"/>
      <c r="E115" s="71"/>
    </row>
    <row r="116" spans="1:5" ht="15.75" x14ac:dyDescent="0.25">
      <c r="A116" s="71"/>
      <c r="B116" s="64"/>
      <c r="C116" s="71"/>
      <c r="D116" s="71"/>
      <c r="E116" s="71"/>
    </row>
    <row r="117" spans="1:5" ht="15.75" x14ac:dyDescent="0.25">
      <c r="A117" s="71"/>
      <c r="B117" s="64"/>
      <c r="C117" s="71"/>
      <c r="D117" s="71"/>
      <c r="E117" s="71"/>
    </row>
    <row r="118" spans="1:5" ht="15.75" x14ac:dyDescent="0.25">
      <c r="A118" s="71"/>
      <c r="B118" s="64"/>
      <c r="C118" s="71"/>
      <c r="D118" s="71"/>
      <c r="E118" s="71"/>
    </row>
    <row r="119" spans="1:5" ht="15.75" x14ac:dyDescent="0.25">
      <c r="A119" s="71"/>
      <c r="B119" s="64"/>
      <c r="C119" s="71"/>
      <c r="D119" s="71"/>
      <c r="E119" s="71"/>
    </row>
    <row r="120" spans="1:5" ht="15.75" x14ac:dyDescent="0.25">
      <c r="A120" s="71"/>
      <c r="B120" s="64"/>
      <c r="C120" s="71"/>
      <c r="D120" s="71"/>
      <c r="E120" s="71"/>
    </row>
    <row r="121" spans="1:5" ht="15.75" x14ac:dyDescent="0.25">
      <c r="A121" s="71"/>
      <c r="B121" s="64"/>
      <c r="C121" s="71"/>
      <c r="D121" s="71"/>
      <c r="E121" s="71"/>
    </row>
    <row r="122" spans="1:5" ht="15.75" x14ac:dyDescent="0.25">
      <c r="A122" s="71"/>
      <c r="B122" s="64"/>
      <c r="C122" s="71"/>
      <c r="D122" s="71"/>
      <c r="E122" s="71"/>
    </row>
    <row r="123" spans="1:5" ht="15.75" x14ac:dyDescent="0.25">
      <c r="A123" s="71"/>
      <c r="B123" s="64"/>
      <c r="C123" s="71"/>
      <c r="D123" s="71"/>
      <c r="E123" s="71"/>
    </row>
    <row r="124" spans="1:5" ht="15.75" x14ac:dyDescent="0.25">
      <c r="A124" s="71"/>
      <c r="B124" s="64"/>
      <c r="C124" s="71"/>
      <c r="D124" s="71"/>
      <c r="E124" s="71"/>
    </row>
    <row r="125" spans="1:5" ht="15.75" x14ac:dyDescent="0.25">
      <c r="A125" s="71"/>
      <c r="B125" s="64"/>
      <c r="C125" s="71"/>
      <c r="D125" s="71"/>
      <c r="E125" s="71"/>
    </row>
    <row r="126" spans="1:5" ht="15.75" x14ac:dyDescent="0.25">
      <c r="A126" s="71"/>
      <c r="B126" s="64"/>
      <c r="C126" s="71"/>
      <c r="D126" s="71"/>
      <c r="E126" s="71"/>
    </row>
    <row r="127" spans="1:5" ht="15.75" x14ac:dyDescent="0.25">
      <c r="A127" s="71"/>
      <c r="B127" s="64"/>
      <c r="C127" s="71"/>
      <c r="D127" s="71"/>
      <c r="E127" s="71"/>
    </row>
    <row r="128" spans="1:5" ht="15.75" x14ac:dyDescent="0.25">
      <c r="A128" s="71"/>
      <c r="B128" s="64"/>
      <c r="C128" s="71"/>
      <c r="D128" s="71"/>
      <c r="E128" s="71"/>
    </row>
    <row r="129" spans="1:5" ht="15.75" x14ac:dyDescent="0.25">
      <c r="A129" s="71"/>
      <c r="B129" s="64"/>
      <c r="C129" s="71"/>
      <c r="D129" s="71"/>
      <c r="E129" s="71"/>
    </row>
    <row r="130" spans="1:5" ht="15.75" x14ac:dyDescent="0.25">
      <c r="A130" s="71"/>
      <c r="B130" s="64"/>
      <c r="C130" s="71"/>
      <c r="D130" s="71"/>
      <c r="E130" s="71"/>
    </row>
    <row r="131" spans="1:5" ht="15.75" x14ac:dyDescent="0.25">
      <c r="A131" s="71"/>
      <c r="B131" s="64"/>
      <c r="C131" s="71"/>
      <c r="D131" s="71"/>
      <c r="E131" s="71"/>
    </row>
    <row r="132" spans="1:5" ht="15.75" x14ac:dyDescent="0.25">
      <c r="A132" s="71"/>
      <c r="B132" s="64"/>
      <c r="C132" s="71"/>
      <c r="D132" s="71"/>
      <c r="E132" s="71"/>
    </row>
    <row r="133" spans="1:5" ht="15.75" x14ac:dyDescent="0.25">
      <c r="A133" s="71"/>
      <c r="B133" s="64"/>
      <c r="C133" s="71"/>
      <c r="D133" s="71"/>
      <c r="E133" s="71"/>
    </row>
    <row r="134" spans="1:5" ht="15.75" x14ac:dyDescent="0.25">
      <c r="A134" s="71"/>
      <c r="B134" s="64"/>
      <c r="C134" s="71"/>
      <c r="D134" s="71"/>
      <c r="E134" s="71"/>
    </row>
    <row r="135" spans="1:5" ht="15.75" x14ac:dyDescent="0.25">
      <c r="A135" s="71"/>
      <c r="B135" s="64"/>
      <c r="C135" s="71"/>
      <c r="D135" s="71"/>
      <c r="E135" s="71"/>
    </row>
    <row r="136" spans="1:5" ht="15.75" x14ac:dyDescent="0.25">
      <c r="A136" s="71"/>
      <c r="B136" s="64"/>
      <c r="C136" s="71"/>
      <c r="D136" s="71"/>
      <c r="E136" s="71"/>
    </row>
    <row r="137" spans="1:5" ht="15.75" x14ac:dyDescent="0.25">
      <c r="A137" s="71"/>
      <c r="B137" s="64"/>
      <c r="C137" s="71"/>
      <c r="D137" s="71"/>
      <c r="E137" s="71"/>
    </row>
    <row r="138" spans="1:5" ht="15.75" x14ac:dyDescent="0.25">
      <c r="A138" s="71"/>
      <c r="B138" s="64"/>
      <c r="C138" s="71"/>
      <c r="D138" s="71"/>
      <c r="E138" s="71"/>
    </row>
    <row r="139" spans="1:5" ht="15.75" x14ac:dyDescent="0.25">
      <c r="A139" s="71"/>
      <c r="B139" s="64"/>
      <c r="C139" s="71"/>
      <c r="D139" s="71"/>
      <c r="E139" s="71"/>
    </row>
    <row r="140" spans="1:5" ht="15.75" x14ac:dyDescent="0.25">
      <c r="A140" s="71"/>
      <c r="B140" s="64"/>
      <c r="C140" s="71"/>
      <c r="D140" s="71"/>
      <c r="E140" s="71"/>
    </row>
    <row r="141" spans="1:5" ht="15.75" x14ac:dyDescent="0.25">
      <c r="A141" s="71"/>
      <c r="B141" s="64"/>
      <c r="C141" s="71"/>
      <c r="D141" s="71"/>
      <c r="E141" s="71"/>
    </row>
    <row r="142" spans="1:5" ht="15.75" x14ac:dyDescent="0.25">
      <c r="A142" s="71"/>
      <c r="B142" s="64"/>
      <c r="C142" s="71"/>
      <c r="D142" s="71"/>
      <c r="E142" s="71"/>
    </row>
    <row r="143" spans="1:5" ht="15.75" x14ac:dyDescent="0.25">
      <c r="A143" s="71"/>
      <c r="B143" s="64"/>
      <c r="C143" s="71"/>
      <c r="D143" s="71"/>
      <c r="E143" s="71"/>
    </row>
    <row r="144" spans="1:5" ht="15.75" x14ac:dyDescent="0.25">
      <c r="A144" s="71"/>
      <c r="B144" s="64"/>
      <c r="C144" s="71"/>
      <c r="D144" s="71"/>
      <c r="E144" s="71"/>
    </row>
    <row r="145" spans="1:5" ht="15.75" x14ac:dyDescent="0.25">
      <c r="A145" s="71"/>
      <c r="B145" s="64"/>
      <c r="C145" s="71"/>
      <c r="D145" s="71"/>
      <c r="E145" s="71"/>
    </row>
    <row r="146" spans="1:5" ht="15.75" x14ac:dyDescent="0.25">
      <c r="A146" s="71"/>
      <c r="B146" s="64"/>
      <c r="C146" s="71"/>
      <c r="D146" s="71"/>
      <c r="E146" s="71"/>
    </row>
    <row r="147" spans="1:5" ht="15.75" x14ac:dyDescent="0.25">
      <c r="A147" s="71"/>
      <c r="B147" s="64"/>
      <c r="C147" s="71"/>
      <c r="D147" s="71"/>
      <c r="E147" s="71"/>
    </row>
    <row r="148" spans="1:5" ht="15.75" x14ac:dyDescent="0.25">
      <c r="A148" s="71"/>
      <c r="B148" s="64"/>
      <c r="C148" s="71"/>
      <c r="D148" s="71"/>
      <c r="E148" s="71"/>
    </row>
    <row r="149" spans="1:5" ht="15.75" x14ac:dyDescent="0.25">
      <c r="A149" s="71"/>
      <c r="B149" s="64"/>
      <c r="C149" s="71"/>
      <c r="D149" s="71"/>
      <c r="E149" s="71"/>
    </row>
    <row r="150" spans="1:5" ht="15.75" x14ac:dyDescent="0.25">
      <c r="A150" s="71"/>
      <c r="B150" s="64"/>
      <c r="C150" s="71"/>
      <c r="D150" s="71"/>
      <c r="E150" s="71"/>
    </row>
    <row r="151" spans="1:5" ht="15.75" x14ac:dyDescent="0.25">
      <c r="A151" s="71"/>
      <c r="B151" s="64"/>
      <c r="C151" s="71"/>
      <c r="D151" s="71"/>
      <c r="E151" s="71"/>
    </row>
    <row r="152" spans="1:5" ht="15.75" x14ac:dyDescent="0.25">
      <c r="A152" s="71"/>
      <c r="B152" s="64"/>
      <c r="C152" s="71"/>
      <c r="D152" s="71"/>
      <c r="E152" s="71"/>
    </row>
    <row r="153" spans="1:5" ht="15.75" x14ac:dyDescent="0.25">
      <c r="A153" s="71"/>
      <c r="B153" s="64"/>
      <c r="C153" s="71"/>
      <c r="D153" s="71"/>
      <c r="E153" s="71"/>
    </row>
    <row r="154" spans="1:5" ht="15.75" x14ac:dyDescent="0.25">
      <c r="A154" s="71"/>
      <c r="B154" s="64"/>
      <c r="C154" s="71"/>
      <c r="D154" s="71"/>
      <c r="E154" s="71"/>
    </row>
    <row r="155" spans="1:5" ht="15.75" x14ac:dyDescent="0.25">
      <c r="A155" s="71"/>
      <c r="B155" s="64"/>
      <c r="C155" s="71"/>
      <c r="D155" s="71"/>
      <c r="E155" s="71"/>
    </row>
    <row r="156" spans="1:5" ht="15.75" x14ac:dyDescent="0.25">
      <c r="A156" s="71"/>
      <c r="B156" s="64"/>
      <c r="C156" s="71"/>
      <c r="D156" s="71"/>
      <c r="E156" s="71"/>
    </row>
    <row r="157" spans="1:5" ht="15.75" x14ac:dyDescent="0.25">
      <c r="A157" s="71"/>
      <c r="B157" s="64"/>
      <c r="C157" s="71"/>
      <c r="D157" s="71"/>
      <c r="E157" s="71"/>
    </row>
    <row r="158" spans="1:5" ht="15.75" x14ac:dyDescent="0.25">
      <c r="A158" s="71"/>
      <c r="B158" s="64"/>
      <c r="C158" s="71"/>
      <c r="D158" s="71"/>
      <c r="E158" s="71"/>
    </row>
    <row r="159" spans="1:5" ht="15.75" x14ac:dyDescent="0.25">
      <c r="A159" s="71"/>
      <c r="B159" s="64"/>
      <c r="C159" s="71"/>
      <c r="D159" s="71"/>
      <c r="E159" s="71"/>
    </row>
    <row r="160" spans="1:5" ht="15.75" x14ac:dyDescent="0.25">
      <c r="A160" s="71"/>
      <c r="B160" s="64"/>
      <c r="C160" s="71"/>
      <c r="D160" s="71"/>
      <c r="E160" s="71"/>
    </row>
    <row r="161" spans="1:5" ht="15.75" x14ac:dyDescent="0.25">
      <c r="A161" s="71"/>
      <c r="B161" s="64"/>
      <c r="C161" s="71"/>
      <c r="D161" s="71"/>
      <c r="E161" s="71"/>
    </row>
    <row r="162" spans="1:5" ht="15.75" x14ac:dyDescent="0.25">
      <c r="A162" s="71"/>
      <c r="B162" s="64"/>
      <c r="C162" s="71"/>
      <c r="D162" s="71"/>
      <c r="E162" s="71"/>
    </row>
    <row r="163" spans="1:5" ht="15.75" x14ac:dyDescent="0.25">
      <c r="A163" s="71"/>
      <c r="B163" s="64"/>
      <c r="C163" s="71"/>
      <c r="D163" s="71"/>
      <c r="E163" s="71"/>
    </row>
    <row r="164" spans="1:5" ht="15.75" x14ac:dyDescent="0.25">
      <c r="A164" s="71"/>
      <c r="B164" s="64"/>
      <c r="C164" s="71"/>
      <c r="D164" s="71"/>
      <c r="E164" s="71"/>
    </row>
    <row r="165" spans="1:5" ht="15.75" x14ac:dyDescent="0.25">
      <c r="A165" s="71"/>
      <c r="B165" s="64"/>
      <c r="C165" s="71"/>
      <c r="D165" s="71"/>
      <c r="E165" s="71"/>
    </row>
    <row r="166" spans="1:5" ht="15.75" x14ac:dyDescent="0.25">
      <c r="A166" s="71"/>
      <c r="B166" s="64"/>
      <c r="C166" s="71"/>
      <c r="D166" s="71"/>
      <c r="E166" s="71"/>
    </row>
    <row r="167" spans="1:5" ht="15.75" x14ac:dyDescent="0.25">
      <c r="A167" s="71"/>
      <c r="B167" s="64"/>
      <c r="C167" s="71"/>
      <c r="D167" s="71"/>
      <c r="E167" s="71"/>
    </row>
    <row r="168" spans="1:5" ht="15.75" x14ac:dyDescent="0.25">
      <c r="A168" s="71"/>
      <c r="B168" s="64"/>
      <c r="C168" s="71"/>
      <c r="D168" s="71"/>
      <c r="E168" s="71"/>
    </row>
    <row r="169" spans="1:5" ht="15.75" x14ac:dyDescent="0.25">
      <c r="A169" s="71"/>
      <c r="B169" s="64"/>
      <c r="C169" s="71"/>
      <c r="D169" s="71"/>
      <c r="E169" s="71"/>
    </row>
    <row r="170" spans="1:5" ht="15.75" x14ac:dyDescent="0.25">
      <c r="A170" s="71"/>
      <c r="B170" s="64"/>
      <c r="C170" s="71"/>
      <c r="D170" s="71"/>
      <c r="E170" s="71"/>
    </row>
    <row r="171" spans="1:5" ht="15.75" x14ac:dyDescent="0.25">
      <c r="A171" s="71"/>
      <c r="B171" s="64"/>
      <c r="C171" s="71"/>
      <c r="D171" s="71"/>
      <c r="E171" s="71"/>
    </row>
    <row r="172" spans="1:5" ht="15.75" x14ac:dyDescent="0.25">
      <c r="A172" s="71"/>
      <c r="B172" s="64"/>
      <c r="C172" s="71"/>
      <c r="D172" s="71"/>
      <c r="E172" s="71"/>
    </row>
    <row r="173" spans="1:5" ht="15.75" x14ac:dyDescent="0.25">
      <c r="A173" s="71"/>
      <c r="B173" s="64"/>
      <c r="C173" s="71"/>
      <c r="D173" s="71"/>
      <c r="E173" s="71"/>
    </row>
    <row r="174" spans="1:5" ht="15.75" x14ac:dyDescent="0.25">
      <c r="A174" s="71"/>
      <c r="B174" s="64"/>
      <c r="C174" s="71"/>
      <c r="D174" s="71"/>
      <c r="E174" s="71"/>
    </row>
    <row r="175" spans="1:5" ht="15.75" x14ac:dyDescent="0.25">
      <c r="A175" s="71"/>
      <c r="B175" s="64"/>
      <c r="C175" s="71"/>
      <c r="D175" s="71"/>
      <c r="E175" s="71"/>
    </row>
    <row r="176" spans="1:5" ht="15.75" x14ac:dyDescent="0.25">
      <c r="A176" s="71"/>
      <c r="B176" s="64"/>
      <c r="C176" s="71"/>
      <c r="D176" s="71"/>
      <c r="E176" s="71"/>
    </row>
    <row r="177" spans="1:5" ht="15.75" x14ac:dyDescent="0.25">
      <c r="A177" s="71"/>
      <c r="B177" s="64"/>
      <c r="C177" s="71"/>
      <c r="D177" s="71"/>
      <c r="E177" s="71"/>
    </row>
    <row r="178" spans="1:5" ht="15.75" x14ac:dyDescent="0.25">
      <c r="A178" s="71"/>
      <c r="B178" s="64"/>
      <c r="C178" s="71"/>
      <c r="D178" s="71"/>
      <c r="E178" s="71"/>
    </row>
    <row r="179" spans="1:5" ht="15.75" x14ac:dyDescent="0.25">
      <c r="A179" s="71"/>
      <c r="B179" s="64"/>
      <c r="C179" s="71"/>
      <c r="D179" s="71"/>
      <c r="E179" s="71"/>
    </row>
    <row r="180" spans="1:5" ht="15.75" x14ac:dyDescent="0.25">
      <c r="A180" s="71"/>
      <c r="B180" s="64"/>
      <c r="C180" s="71"/>
      <c r="D180" s="71"/>
      <c r="E180" s="71"/>
    </row>
    <row r="181" spans="1:5" ht="15.75" x14ac:dyDescent="0.25">
      <c r="A181" s="71"/>
      <c r="B181" s="64"/>
      <c r="C181" s="71"/>
      <c r="D181" s="71"/>
      <c r="E181" s="71"/>
    </row>
    <row r="182" spans="1:5" ht="15.75" x14ac:dyDescent="0.25">
      <c r="A182" s="71"/>
      <c r="B182" s="64"/>
      <c r="C182" s="71"/>
      <c r="D182" s="71"/>
      <c r="E182" s="71"/>
    </row>
    <row r="183" spans="1:5" ht="15.75" x14ac:dyDescent="0.25">
      <c r="A183" s="71"/>
      <c r="B183" s="64"/>
      <c r="C183" s="71"/>
      <c r="D183" s="71"/>
      <c r="E183" s="71"/>
    </row>
    <row r="184" spans="1:5" ht="15.75" x14ac:dyDescent="0.25">
      <c r="A184" s="71"/>
      <c r="B184" s="64"/>
      <c r="C184" s="71"/>
      <c r="D184" s="71"/>
      <c r="E184" s="71"/>
    </row>
    <row r="185" spans="1:5" ht="15.75" x14ac:dyDescent="0.25">
      <c r="A185" s="71"/>
      <c r="B185" s="64"/>
      <c r="C185" s="71"/>
      <c r="D185" s="71"/>
      <c r="E185" s="71"/>
    </row>
    <row r="186" spans="1:5" ht="15.75" x14ac:dyDescent="0.25">
      <c r="A186" s="71"/>
      <c r="B186" s="64"/>
      <c r="C186" s="71"/>
      <c r="D186" s="71"/>
      <c r="E186" s="71"/>
    </row>
    <row r="187" spans="1:5" ht="15.75" x14ac:dyDescent="0.25">
      <c r="A187" s="71"/>
      <c r="B187" s="64"/>
      <c r="C187" s="71"/>
      <c r="D187" s="71"/>
      <c r="E187" s="71"/>
    </row>
    <row r="188" spans="1:5" ht="15.75" x14ac:dyDescent="0.25">
      <c r="A188" s="71"/>
      <c r="B188" s="64"/>
      <c r="C188" s="71"/>
      <c r="D188" s="71"/>
      <c r="E188" s="71"/>
    </row>
    <row r="189" spans="1:5" ht="15.75" x14ac:dyDescent="0.25">
      <c r="A189" s="71"/>
      <c r="B189" s="64"/>
      <c r="C189" s="71"/>
      <c r="D189" s="71"/>
      <c r="E189" s="71"/>
    </row>
    <row r="190" spans="1:5" ht="15.75" x14ac:dyDescent="0.25">
      <c r="A190" s="71"/>
      <c r="B190" s="64"/>
      <c r="C190" s="71"/>
      <c r="D190" s="71"/>
      <c r="E190" s="71"/>
    </row>
    <row r="191" spans="1:5" ht="15.75" x14ac:dyDescent="0.25">
      <c r="A191" s="71"/>
      <c r="B191" s="64"/>
      <c r="C191" s="71"/>
      <c r="D191" s="71"/>
      <c r="E191" s="71"/>
    </row>
    <row r="192" spans="1:5" ht="15.75" x14ac:dyDescent="0.25">
      <c r="A192" s="71"/>
      <c r="B192" s="64"/>
      <c r="C192" s="71"/>
      <c r="D192" s="71"/>
      <c r="E192" s="71"/>
    </row>
    <row r="193" spans="1:5" ht="15.75" x14ac:dyDescent="0.25">
      <c r="A193" s="71"/>
      <c r="B193" s="64"/>
      <c r="C193" s="71"/>
      <c r="D193" s="71"/>
      <c r="E193" s="71"/>
    </row>
    <row r="194" spans="1:5" ht="15.75" x14ac:dyDescent="0.25">
      <c r="A194" s="71"/>
      <c r="B194" s="64"/>
      <c r="C194" s="71"/>
      <c r="D194" s="71"/>
      <c r="E194" s="71"/>
    </row>
    <row r="195" spans="1:5" ht="15.75" x14ac:dyDescent="0.25">
      <c r="A195" s="71"/>
      <c r="B195" s="64"/>
      <c r="C195" s="71"/>
      <c r="D195" s="71"/>
      <c r="E195" s="71"/>
    </row>
    <row r="196" spans="1:5" ht="15.75" x14ac:dyDescent="0.25">
      <c r="A196" s="71"/>
      <c r="B196" s="64"/>
      <c r="C196" s="71"/>
      <c r="D196" s="71"/>
      <c r="E196" s="71"/>
    </row>
    <row r="197" spans="1:5" ht="15.75" x14ac:dyDescent="0.25">
      <c r="A197" s="71"/>
      <c r="B197" s="64"/>
      <c r="C197" s="71"/>
      <c r="D197" s="71"/>
      <c r="E197" s="71"/>
    </row>
    <row r="198" spans="1:5" ht="15.75" x14ac:dyDescent="0.25">
      <c r="A198" s="71"/>
      <c r="B198" s="64"/>
      <c r="C198" s="71"/>
      <c r="D198" s="71"/>
      <c r="E198" s="71"/>
    </row>
    <row r="199" spans="1:5" ht="15.75" x14ac:dyDescent="0.25">
      <c r="A199" s="71"/>
      <c r="B199" s="64"/>
      <c r="C199" s="71"/>
      <c r="D199" s="71"/>
      <c r="E199" s="71"/>
    </row>
    <row r="200" spans="1:5" ht="15.75" x14ac:dyDescent="0.25">
      <c r="A200" s="71"/>
      <c r="B200" s="64"/>
      <c r="C200" s="71"/>
      <c r="D200" s="71"/>
      <c r="E200" s="71"/>
    </row>
    <row r="201" spans="1:5" ht="15.75" x14ac:dyDescent="0.25">
      <c r="A201" s="71"/>
      <c r="B201" s="64"/>
      <c r="C201" s="71"/>
      <c r="D201" s="71"/>
      <c r="E201" s="71"/>
    </row>
    <row r="202" spans="1:5" ht="15.75" x14ac:dyDescent="0.25">
      <c r="A202" s="71"/>
      <c r="B202" s="64"/>
      <c r="C202" s="71"/>
      <c r="D202" s="71"/>
      <c r="E202" s="71"/>
    </row>
  </sheetData>
  <mergeCells count="4">
    <mergeCell ref="A1:E1"/>
    <mergeCell ref="A2:E2"/>
    <mergeCell ref="A3:E3"/>
    <mergeCell ref="A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Verificacion Tecnica</vt:lpstr>
      <vt:lpstr>EBITDA</vt:lpstr>
      <vt:lpstr>Resumen Ver. Tecnica</vt:lpstr>
    </vt:vector>
  </TitlesOfParts>
  <Company>INCO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JARIAS</dc:creator>
  <cp:lastModifiedBy>Monica Francisca Olarte Gamarra</cp:lastModifiedBy>
  <cp:lastPrinted>2012-08-02T22:32:08Z</cp:lastPrinted>
  <dcterms:created xsi:type="dcterms:W3CDTF">2011-03-16T15:21:58Z</dcterms:created>
  <dcterms:modified xsi:type="dcterms:W3CDTF">2013-10-15T21:45:33Z</dcterms:modified>
</cp:coreProperties>
</file>