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folarte\Documents\Monica\Monica G\SUBASTA\COMPRA PORTATILES\VERIFICACIÓN\VERIFICACIÓN DEFINITIVA\"/>
    </mc:Choice>
  </mc:AlternateContent>
  <bookViews>
    <workbookView xWindow="240" yWindow="180" windowWidth="9315" windowHeight="4620" tabRatio="623" firstSheet="2" activeTab="7"/>
  </bookViews>
  <sheets>
    <sheet name="Proponente 1 M1" sheetId="1" r:id="rId1"/>
    <sheet name="Proponente 2 M1" sheetId="12" r:id="rId2"/>
    <sheet name="Proponente 2 M2" sheetId="13" r:id="rId3"/>
    <sheet name="Proponente 3 M1" sheetId="14" r:id="rId4"/>
    <sheet name="Proponente 3 M2" sheetId="15" r:id="rId5"/>
    <sheet name="Proponente 4 M1" sheetId="11" r:id="rId6"/>
    <sheet name="Proponente 5 M1" sheetId="16" r:id="rId7"/>
    <sheet name="Proponente 5 M2" sheetId="17" r:id="rId8"/>
  </sheets>
  <calcPr calcId="152511"/>
</workbook>
</file>

<file path=xl/calcChain.xml><?xml version="1.0" encoding="utf-8"?>
<calcChain xmlns="http://schemas.openxmlformats.org/spreadsheetml/2006/main">
  <c r="D15" i="17" l="1"/>
  <c r="D14" i="17"/>
  <c r="D15" i="15"/>
  <c r="D20" i="15" s="1"/>
  <c r="D17" i="13"/>
  <c r="D15" i="16"/>
  <c r="D14" i="16"/>
  <c r="D19" i="16" s="1"/>
  <c r="D15" i="14"/>
  <c r="D20" i="14" s="1"/>
  <c r="D17" i="12"/>
  <c r="D18" i="11"/>
  <c r="D14" i="11"/>
  <c r="D16" i="1"/>
  <c r="D17" i="1" s="1"/>
  <c r="D19" i="17" l="1"/>
</calcChain>
</file>

<file path=xl/sharedStrings.xml><?xml version="1.0" encoding="utf-8"?>
<sst xmlns="http://schemas.openxmlformats.org/spreadsheetml/2006/main" count="399" uniqueCount="83">
  <si>
    <t>NOMBRE DEL PROPONENTE</t>
  </si>
  <si>
    <t>INTERVENTORIAS Y CONSTRUCCIONES LIMITADA - INCON LTDA (10%)</t>
  </si>
  <si>
    <t>I</t>
  </si>
  <si>
    <t>FOLIO</t>
  </si>
  <si>
    <t>HABIL / NO HABIL</t>
  </si>
  <si>
    <t>III</t>
  </si>
  <si>
    <t>OBSERVACIONES</t>
  </si>
  <si>
    <t>REQUISITOS DE LOS PROPONENTES Y DOCUMENTOS DE LA PROPUESTA</t>
  </si>
  <si>
    <t>2.5 a</t>
  </si>
  <si>
    <t>Oferta Técnica</t>
  </si>
  <si>
    <t>2.5 b</t>
  </si>
  <si>
    <t>Certificación de Distribuidor Autorizado</t>
  </si>
  <si>
    <t>Diligencia el ANEXO 02.</t>
  </si>
  <si>
    <t>Experiencia Probable</t>
  </si>
  <si>
    <t>2.5 c</t>
  </si>
  <si>
    <t>Experiencia del proponente:</t>
  </si>
  <si>
    <t>2.5 d</t>
  </si>
  <si>
    <t>INFORME DE EVALUACION TÉCNICA</t>
  </si>
  <si>
    <t>HABIL</t>
  </si>
  <si>
    <t xml:space="preserve">HABIL   </t>
  </si>
  <si>
    <t>SUMIMAS</t>
  </si>
  <si>
    <t>Empresa</t>
  </si>
  <si>
    <t>Valor</t>
  </si>
  <si>
    <t>No Contrato</t>
  </si>
  <si>
    <t>Experiencia del proponente</t>
  </si>
  <si>
    <t>Folio</t>
  </si>
  <si>
    <t>Observaciones</t>
  </si>
  <si>
    <t>CUMPLE</t>
  </si>
  <si>
    <t>Contrato 2238</t>
  </si>
  <si>
    <t>Contrato 179-035-2010</t>
  </si>
  <si>
    <t>Contrato 2170 de 2010</t>
  </si>
  <si>
    <r>
      <t xml:space="preserve">El proponente deberá acreditar experiencia en la ejecución de contratos de venta de computadores,
suscritos a partir del 1º de enero de 2010. La experiencia se deberá acreditar mediante la presentación
de mínimo una (1) y máximo tres (3) certificaciones de contratos ejecutados, las cuales sumadas
deberán ser iguales o superiores a dos (2) veces el valor del presupuesto oficial del módulo (s) al cual
se presente propuesta
</t>
    </r>
    <r>
      <rPr>
        <b/>
        <sz val="12"/>
        <color theme="1"/>
        <rFont val="Arial Narrow"/>
        <family val="2"/>
      </rPr>
      <t xml:space="preserve">Diligenciado ANEXO 4 </t>
    </r>
  </si>
  <si>
    <t>Los proponentes y cada integrante de las estructuras plurales deberán acreditar una experiencia
probable mínima de un (1) año de actividad en proveedor, de conformidad con lo establecido en el
Decreto 734 de 2012. Dicha acreditación se realizará mediante RUP vigente y en firme, si es una
persona obligada a registrarse en el RUP.</t>
  </si>
  <si>
    <t>El proponente deberá allegar con la presentación de su oferta, el documento que lo acredita como
distribuidor autorizado, de los computadores portátiles ofertados, expedida por el Fabricante con fecha
no mayor a sesenta (60) días calendario, contados a partir de la fecha de cierre del proceso de
selección.</t>
  </si>
  <si>
    <t>MODULO 1</t>
  </si>
  <si>
    <t>SOLUCIONES ACTIVAS</t>
  </si>
  <si>
    <t>Contrato 2012-bb-22-0092</t>
  </si>
  <si>
    <t>977 computadores</t>
  </si>
  <si>
    <t>61 y 62</t>
  </si>
  <si>
    <t>HA Bicicletas</t>
  </si>
  <si>
    <t>60,61,62 y 63</t>
  </si>
  <si>
    <t>66, 67,68 Y 69</t>
  </si>
  <si>
    <t>TECNOTRONIX S.A.S</t>
  </si>
  <si>
    <t>178 DE 2009</t>
  </si>
  <si>
    <t>LA CAMARA DE COMERCION DE TUNJA</t>
  </si>
  <si>
    <t>355 de octubre de 2012</t>
  </si>
  <si>
    <t>103 de 2011</t>
  </si>
  <si>
    <t>47 Y 48</t>
  </si>
  <si>
    <t>MODULO 2</t>
  </si>
  <si>
    <t>241 de 2013</t>
  </si>
  <si>
    <t>44-53</t>
  </si>
  <si>
    <t>391 de 30 de Diciembre de 2010</t>
  </si>
  <si>
    <t>54-60</t>
  </si>
  <si>
    <t>43-60</t>
  </si>
  <si>
    <t>COMERCIAL MCL S.A.S</t>
  </si>
  <si>
    <t>1094-ILCE-2012</t>
  </si>
  <si>
    <t>Intendencia local comando Ejercito</t>
  </si>
  <si>
    <t>cv-17161 de 2011</t>
  </si>
  <si>
    <t>Computador de escritorio</t>
  </si>
  <si>
    <t>65 - 69</t>
  </si>
  <si>
    <t>63-70</t>
  </si>
  <si>
    <t>SELECCIÓN ABREVIADA POR EL SISTEMA DE SUBASTA INVERSA PRESENCIAL No VJ-VPRE-SI-003-2013</t>
  </si>
  <si>
    <t>CAROLINA TAMAYO PALACIO</t>
  </si>
  <si>
    <t>La sumatoria de los contratos ejecutados no suma el valor requerido en el pliego</t>
  </si>
  <si>
    <t>8, 9, 10 Y 11</t>
  </si>
  <si>
    <t>Computadores de escritorio</t>
  </si>
  <si>
    <t>Adicional computadores de escritorio</t>
  </si>
  <si>
    <t>Instituto Colombiano Bienestar Familiar</t>
  </si>
  <si>
    <t>Procuraduría General de la Nación</t>
  </si>
  <si>
    <t>Ministerio de Cultura</t>
  </si>
  <si>
    <r>
      <t xml:space="preserve">Esta certificación no es tenida en cuenta, toda vez que el contrato tiene fecha de suscripción del 31 de diciembre de 2009 y en el pliego de condiciones, literal d) se estableció como requisito lo siguiente: </t>
    </r>
    <r>
      <rPr>
        <i/>
        <sz val="12"/>
        <color rgb="FFFF0000"/>
        <rFont val="Arial Narrow"/>
        <family val="2"/>
      </rPr>
      <t xml:space="preserve">d. Experiencia del proponente:
El proponente deberá acreditar experiencia en la ejecución de contratos de venta o suministro de computadores </t>
    </r>
    <r>
      <rPr>
        <b/>
        <i/>
        <u/>
        <sz val="12"/>
        <color rgb="FFC00000"/>
        <rFont val="Arial Narrow"/>
        <family val="2"/>
      </rPr>
      <t>suscritos a partir del 1º de enero de 2010. (resaltado fuera texto)</t>
    </r>
  </si>
  <si>
    <t>Universidad pedagógica y tecnológica de Colombia</t>
  </si>
  <si>
    <t>Alcaldía municipal de Motavita</t>
  </si>
  <si>
    <t>Computadores portátiles</t>
  </si>
  <si>
    <t>Adicional computadores portátiles</t>
  </si>
  <si>
    <t xml:space="preserve">Ministerio de Educación Nacional </t>
  </si>
  <si>
    <t>Gobernación del Putumayo 50%</t>
  </si>
  <si>
    <t>Gobernación de Antioquia</t>
  </si>
  <si>
    <t>137 Portátiles</t>
  </si>
  <si>
    <t>Politécnico Colombiano Jaime Isaza Cadavid</t>
  </si>
  <si>
    <t>Computador portátil</t>
  </si>
  <si>
    <t>NO HÁBIL</t>
  </si>
  <si>
    <t xml:space="preserve">NO SE SUBSANÓ EL REQUERIMIENTO EN LOS TÉRMINOS SEÑALADOS POR LA ENTIDAD, TODA VEZ QUE EN LA CERTIFICACIÓN APORTADA NO SE DISCRIMINA EL VALOR CORRESPONDIENTE A LA VENTA DE COMPUTADORES, ESTABLECIENDOSE UN VALOR GLOBAL PARA UN OBJETO COMPUESTO POR OTROS ITEMS DIFERENTES A LA VENTA DE EQUIPOS DE COMPUTO.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</si>
</sst>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_(&quot;$&quot;\ * \(#,##0.00\);_(&quot;$&quot;\ * &quot;-&quot;??_);_(@_)"/>
  </numFmts>
  <fonts count="19" x14ac:knownFonts="1">
    <font>
      <sz val="11"/>
      <color theme="1"/>
      <name val="Calibri"/>
      <family val="2"/>
      <scheme val="minor"/>
    </font>
    <font>
      <sz val="10"/>
      <name val="Arial"/>
      <family val="2"/>
    </font>
    <font>
      <b/>
      <sz val="16"/>
      <name val="Arial Narrow"/>
      <family val="2"/>
    </font>
    <font>
      <b/>
      <sz val="16"/>
      <name val="Tahoma"/>
      <family val="2"/>
    </font>
    <font>
      <sz val="16"/>
      <name val="Arial"/>
      <family val="2"/>
    </font>
    <font>
      <sz val="16"/>
      <name val="Arial Narrow"/>
      <family val="2"/>
    </font>
    <font>
      <b/>
      <sz val="12"/>
      <color theme="1"/>
      <name val="Arial Narrow"/>
      <family val="2"/>
    </font>
    <font>
      <sz val="12"/>
      <color rgb="FF000000"/>
      <name val="Arial Narrow"/>
      <family val="2"/>
    </font>
    <font>
      <b/>
      <sz val="14"/>
      <name val="Arial Narrow"/>
      <family val="2"/>
    </font>
    <font>
      <sz val="12"/>
      <color theme="1"/>
      <name val="Arial Narrow"/>
      <family val="2"/>
    </font>
    <font>
      <sz val="11"/>
      <color theme="1"/>
      <name val="Calibri"/>
      <family val="2"/>
      <scheme val="minor"/>
    </font>
    <font>
      <b/>
      <sz val="12"/>
      <name val="Arial Narrow"/>
      <family val="2"/>
    </font>
    <font>
      <sz val="12"/>
      <color rgb="FFFF0000"/>
      <name val="Arial Narrow"/>
      <family val="2"/>
    </font>
    <font>
      <sz val="12"/>
      <name val="Arial Narrow"/>
      <family val="2"/>
    </font>
    <font>
      <i/>
      <sz val="12"/>
      <color rgb="FFFF0000"/>
      <name val="Arial Narrow"/>
      <family val="2"/>
    </font>
    <font>
      <b/>
      <i/>
      <u/>
      <sz val="12"/>
      <color rgb="FFC00000"/>
      <name val="Arial Narrow"/>
      <family val="2"/>
    </font>
    <font>
      <sz val="16"/>
      <color theme="1"/>
      <name val="Arial Narrow"/>
      <family val="2"/>
    </font>
    <font>
      <sz val="14"/>
      <color theme="1"/>
      <name val="Arial Narrow"/>
      <family val="2"/>
    </font>
    <font>
      <sz val="14"/>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3" tint="0.59999389629810485"/>
        <bgColor indexed="46"/>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4" fontId="10" fillId="0" borderId="0" applyFont="0" applyFill="0" applyBorder="0" applyAlignment="0" applyProtection="0"/>
  </cellStyleXfs>
  <cellXfs count="105">
    <xf numFmtId="0" fontId="0" fillId="0" borderId="0" xfId="0"/>
    <xf numFmtId="0" fontId="3" fillId="0" borderId="0" xfId="1" applyFont="1" applyBorder="1" applyAlignment="1">
      <alignment horizontal="center" vertical="center" wrapText="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49" fontId="2" fillId="3"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vertical="center"/>
    </xf>
    <xf numFmtId="0" fontId="4" fillId="0" borderId="0" xfId="1" applyFont="1" applyAlignment="1">
      <alignment horizontal="center" vertical="center"/>
    </xf>
    <xf numFmtId="0" fontId="2" fillId="2" borderId="3" xfId="1" applyFont="1" applyFill="1" applyBorder="1" applyAlignment="1">
      <alignment horizontal="center" vertical="center"/>
    </xf>
    <xf numFmtId="0" fontId="2" fillId="2" borderId="5" xfId="1" applyFont="1" applyFill="1" applyBorder="1" applyAlignment="1">
      <alignment horizontal="center" vertical="center"/>
    </xf>
    <xf numFmtId="0" fontId="8" fillId="4"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 fillId="0" borderId="0" xfId="1" applyAlignment="1">
      <alignment horizontal="center" vertical="center"/>
    </xf>
    <xf numFmtId="0" fontId="0" fillId="4" borderId="1" xfId="0" applyFill="1" applyBorder="1" applyAlignment="1">
      <alignment horizontal="center"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6" fillId="0" borderId="1" xfId="2" applyFont="1" applyBorder="1" applyAlignment="1">
      <alignment horizontal="center" vertical="center"/>
    </xf>
    <xf numFmtId="164" fontId="9" fillId="0" borderId="1" xfId="2" applyFont="1" applyBorder="1" applyAlignment="1">
      <alignment horizontal="center" vertical="center" wrapText="1"/>
    </xf>
    <xf numFmtId="0" fontId="9" fillId="0" borderId="1" xfId="0" applyFont="1" applyFill="1" applyBorder="1" applyAlignment="1">
      <alignment horizontal="center" vertical="center"/>
    </xf>
    <xf numFmtId="164" fontId="6" fillId="0" borderId="1" xfId="2" applyFont="1" applyFill="1" applyBorder="1" applyAlignment="1">
      <alignment horizontal="center" vertical="center"/>
    </xf>
    <xf numFmtId="0" fontId="9" fillId="0" borderId="1" xfId="0" applyFont="1" applyFill="1" applyBorder="1" applyAlignment="1">
      <alignment horizontal="center" vertical="center" wrapText="1"/>
    </xf>
    <xf numFmtId="164" fontId="11" fillId="0" borderId="1" xfId="2" applyFont="1" applyFill="1" applyBorder="1" applyAlignment="1">
      <alignment horizontal="center" vertical="center"/>
    </xf>
    <xf numFmtId="164" fontId="13" fillId="0" borderId="1" xfId="0" applyNumberFormat="1" applyFont="1" applyBorder="1" applyAlignment="1">
      <alignment horizontal="center" vertical="center"/>
    </xf>
    <xf numFmtId="0" fontId="11" fillId="0" borderId="0" xfId="1" applyFont="1" applyBorder="1" applyAlignment="1">
      <alignment horizontal="center" vertical="center" wrapText="1"/>
    </xf>
    <xf numFmtId="0" fontId="11" fillId="2"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0" xfId="1" applyFont="1" applyAlignment="1">
      <alignment horizontal="center" vertical="center"/>
    </xf>
    <xf numFmtId="164" fontId="9" fillId="0" borderId="0" xfId="0" applyNumberFormat="1" applyFont="1" applyAlignment="1">
      <alignment horizontal="center" vertical="center"/>
    </xf>
    <xf numFmtId="0" fontId="16" fillId="4"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164" fontId="1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 fontId="9"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8"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17" fillId="0" borderId="0" xfId="0" applyFont="1" applyAlignment="1">
      <alignment horizontal="center" vertical="center"/>
    </xf>
    <xf numFmtId="0" fontId="18" fillId="0" borderId="0" xfId="1" applyFont="1" applyAlignment="1">
      <alignment horizontal="center" vertical="center"/>
    </xf>
    <xf numFmtId="0" fontId="17" fillId="0" borderId="0" xfId="0" applyFont="1" applyFill="1" applyAlignment="1">
      <alignment horizontal="center" vertical="center"/>
    </xf>
    <xf numFmtId="0" fontId="17" fillId="0" borderId="1" xfId="0" applyFont="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164" fontId="13" fillId="0" borderId="1" xfId="2" applyFont="1" applyFill="1" applyBorder="1" applyAlignment="1">
      <alignment horizontal="center" vertical="center"/>
    </xf>
    <xf numFmtId="164" fontId="9" fillId="0" borderId="1" xfId="0" applyNumberFormat="1" applyFont="1" applyBorder="1" applyAlignment="1">
      <alignment horizontal="center" vertical="center"/>
    </xf>
    <xf numFmtId="164" fontId="9"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164" fontId="12" fillId="0" borderId="1" xfId="2" applyFont="1" applyBorder="1" applyAlignment="1">
      <alignment horizontal="center" vertical="center" wrapText="1"/>
    </xf>
    <xf numFmtId="0" fontId="6" fillId="0" borderId="1" xfId="0" applyFont="1" applyBorder="1" applyAlignment="1">
      <alignment horizontal="center" vertical="center" wrapText="1"/>
    </xf>
    <xf numFmtId="164" fontId="13" fillId="0" borderId="1" xfId="0" applyNumberFormat="1" applyFont="1" applyFill="1" applyBorder="1" applyAlignment="1">
      <alignment horizontal="center" vertical="center"/>
    </xf>
    <xf numFmtId="164" fontId="9" fillId="0" borderId="1" xfId="2" applyFont="1" applyBorder="1" applyAlignment="1">
      <alignment horizontal="center" vertical="center"/>
    </xf>
    <xf numFmtId="164" fontId="9" fillId="0" borderId="1" xfId="2" applyFont="1" applyFill="1" applyBorder="1" applyAlignment="1">
      <alignment horizontal="center" vertical="center"/>
    </xf>
    <xf numFmtId="164" fontId="6" fillId="0" borderId="6" xfId="2" applyFont="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9" fillId="5" borderId="7" xfId="0" applyFont="1" applyFill="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5"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164" fontId="12" fillId="0" borderId="1" xfId="2" applyFont="1" applyBorder="1" applyAlignment="1">
      <alignment horizontal="center" vertical="center" wrapText="1"/>
    </xf>
    <xf numFmtId="0" fontId="9" fillId="0" borderId="1" xfId="0" applyFont="1" applyBorder="1" applyAlignment="1">
      <alignment horizontal="center" vertical="center" wrapText="1"/>
    </xf>
    <xf numFmtId="0" fontId="8" fillId="2" borderId="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9" fillId="0" borderId="1" xfId="0" applyFont="1" applyBorder="1" applyAlignment="1">
      <alignment horizontal="center" vertical="center"/>
    </xf>
    <xf numFmtId="164" fontId="9" fillId="0" borderId="1" xfId="2" applyFont="1" applyBorder="1" applyAlignment="1">
      <alignment horizontal="center" vertical="center"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7"/>
  <sheetViews>
    <sheetView topLeftCell="A10" zoomScale="85" zoomScaleNormal="85" workbookViewId="0">
      <selection activeCell="F11" sqref="F11"/>
    </sheetView>
  </sheetViews>
  <sheetFormatPr baseColWidth="10" defaultRowHeight="15" x14ac:dyDescent="0.25"/>
  <cols>
    <col min="1" max="1" width="11.42578125" style="11" customWidth="1"/>
    <col min="2" max="2" width="25" style="11" customWidth="1"/>
    <col min="3" max="3" width="45.42578125" style="11" customWidth="1"/>
    <col min="4" max="4" width="18.28515625" style="11" customWidth="1"/>
    <col min="5" max="5" width="15" style="11" customWidth="1"/>
    <col min="6" max="6" width="24.7109375" style="11" bestFit="1" customWidth="1"/>
    <col min="7" max="7" width="31.85546875" style="11" customWidth="1"/>
    <col min="8" max="16384" width="11.42578125" style="11"/>
  </cols>
  <sheetData>
    <row r="1" spans="1:57" ht="20.25" customHeight="1" x14ac:dyDescent="0.25">
      <c r="A1" s="67" t="s">
        <v>61</v>
      </c>
      <c r="B1" s="68"/>
      <c r="C1" s="68"/>
      <c r="D1" s="68"/>
      <c r="E1" s="68"/>
      <c r="F1" s="68"/>
      <c r="G1" s="69"/>
      <c r="J1" s="1"/>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
      <c r="BC1" s="12"/>
      <c r="BD1" s="12"/>
      <c r="BE1" s="12"/>
    </row>
    <row r="2" spans="1:57" ht="20.25" customHeight="1" x14ac:dyDescent="0.25">
      <c r="A2" s="67" t="s">
        <v>17</v>
      </c>
      <c r="B2" s="68"/>
      <c r="C2" s="68"/>
      <c r="D2" s="68"/>
      <c r="E2" s="68"/>
      <c r="F2" s="68"/>
      <c r="G2" s="6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ht="20.25" x14ac:dyDescent="0.25">
      <c r="A3" s="2"/>
      <c r="B3" s="13"/>
      <c r="C3" s="70"/>
      <c r="D3" s="71"/>
      <c r="E3" s="71"/>
      <c r="F3" s="71"/>
      <c r="G3" s="71"/>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75"/>
      <c r="BC3" s="76"/>
      <c r="BD3" s="76"/>
      <c r="BE3" s="7"/>
    </row>
    <row r="4" spans="1:57" ht="81" customHeight="1" x14ac:dyDescent="0.25">
      <c r="A4" s="3"/>
      <c r="B4" s="14"/>
      <c r="C4" s="5" t="s">
        <v>0</v>
      </c>
      <c r="D4" s="77" t="s">
        <v>34</v>
      </c>
      <c r="E4" s="78"/>
      <c r="F4" s="79"/>
      <c r="G4" s="19"/>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77" t="s">
        <v>1</v>
      </c>
      <c r="BC4" s="78"/>
      <c r="BD4" s="79"/>
      <c r="BE4" s="5"/>
    </row>
    <row r="5" spans="1:57" ht="20.25" customHeight="1" x14ac:dyDescent="0.25">
      <c r="A5" s="75"/>
      <c r="B5" s="16"/>
      <c r="C5" s="8"/>
      <c r="D5" s="75" t="s">
        <v>2</v>
      </c>
      <c r="E5" s="75" t="s">
        <v>3</v>
      </c>
      <c r="F5" s="75" t="s">
        <v>4</v>
      </c>
      <c r="G5" s="75" t="s">
        <v>6</v>
      </c>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72" t="s">
        <v>5</v>
      </c>
      <c r="BC5" s="72" t="s">
        <v>3</v>
      </c>
      <c r="BD5" s="72" t="s">
        <v>4</v>
      </c>
      <c r="BE5" s="72" t="s">
        <v>6</v>
      </c>
    </row>
    <row r="6" spans="1:57" ht="20.25" x14ac:dyDescent="0.25">
      <c r="A6" s="75"/>
      <c r="B6" s="17"/>
      <c r="C6" s="9"/>
      <c r="D6" s="75"/>
      <c r="E6" s="75"/>
      <c r="F6" s="75"/>
      <c r="G6" s="75"/>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73"/>
      <c r="BC6" s="73"/>
      <c r="BD6" s="73"/>
      <c r="BE6" s="73"/>
    </row>
    <row r="7" spans="1:57" ht="101.25" x14ac:dyDescent="0.25">
      <c r="A7" s="4"/>
      <c r="B7" s="6" t="s">
        <v>7</v>
      </c>
      <c r="C7" s="10" t="s">
        <v>20</v>
      </c>
      <c r="D7" s="75"/>
      <c r="E7" s="75"/>
      <c r="F7" s="75"/>
      <c r="G7" s="75"/>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74"/>
      <c r="BC7" s="74"/>
      <c r="BD7" s="74"/>
      <c r="BE7" s="74"/>
    </row>
    <row r="8" spans="1:57" ht="15.75" x14ac:dyDescent="0.25">
      <c r="A8" s="24" t="s">
        <v>8</v>
      </c>
      <c r="B8" s="24" t="s">
        <v>9</v>
      </c>
      <c r="C8" s="24" t="s">
        <v>12</v>
      </c>
      <c r="D8" s="24"/>
      <c r="E8" s="24">
        <v>77</v>
      </c>
      <c r="F8" s="24" t="s">
        <v>18</v>
      </c>
      <c r="G8" s="24"/>
    </row>
    <row r="9" spans="1:57" ht="114" customHeight="1" x14ac:dyDescent="0.25">
      <c r="A9" s="24" t="s">
        <v>10</v>
      </c>
      <c r="B9" s="25" t="s">
        <v>11</v>
      </c>
      <c r="C9" s="42" t="s">
        <v>33</v>
      </c>
      <c r="D9" s="24"/>
      <c r="E9" s="24">
        <v>84</v>
      </c>
      <c r="F9" s="24" t="s">
        <v>18</v>
      </c>
      <c r="G9" s="24"/>
    </row>
    <row r="10" spans="1:57" ht="117" customHeight="1" x14ac:dyDescent="0.25">
      <c r="A10" s="24" t="s">
        <v>14</v>
      </c>
      <c r="B10" s="24" t="s">
        <v>13</v>
      </c>
      <c r="C10" s="42" t="s">
        <v>32</v>
      </c>
      <c r="D10" s="24"/>
      <c r="E10" s="24">
        <v>10</v>
      </c>
      <c r="F10" s="24" t="s">
        <v>18</v>
      </c>
      <c r="G10" s="24"/>
    </row>
    <row r="11" spans="1:57" ht="180" customHeight="1" x14ac:dyDescent="0.25">
      <c r="A11" s="24" t="s">
        <v>16</v>
      </c>
      <c r="B11" s="25" t="s">
        <v>15</v>
      </c>
      <c r="C11" s="25" t="s">
        <v>31</v>
      </c>
      <c r="D11" s="24"/>
      <c r="E11" s="24" t="s">
        <v>41</v>
      </c>
      <c r="F11" s="24" t="s">
        <v>18</v>
      </c>
      <c r="G11" s="25"/>
    </row>
    <row r="12" spans="1:57" ht="15.75" x14ac:dyDescent="0.25">
      <c r="A12" s="20"/>
      <c r="B12" s="66" t="s">
        <v>24</v>
      </c>
      <c r="C12" s="66"/>
      <c r="D12" s="66"/>
      <c r="E12" s="66"/>
      <c r="F12" s="66"/>
      <c r="G12" s="66"/>
    </row>
    <row r="13" spans="1:57" ht="15.75" x14ac:dyDescent="0.25">
      <c r="A13" s="20"/>
      <c r="B13" s="23" t="s">
        <v>23</v>
      </c>
      <c r="C13" s="23" t="s">
        <v>21</v>
      </c>
      <c r="D13" s="23" t="s">
        <v>22</v>
      </c>
      <c r="E13" s="23" t="s">
        <v>25</v>
      </c>
      <c r="F13" s="23" t="s">
        <v>4</v>
      </c>
      <c r="G13" s="23" t="s">
        <v>26</v>
      </c>
    </row>
    <row r="14" spans="1:57" ht="15.75" x14ac:dyDescent="0.25">
      <c r="A14" s="20"/>
      <c r="B14" s="24" t="s">
        <v>28</v>
      </c>
      <c r="C14" s="25" t="s">
        <v>67</v>
      </c>
      <c r="D14" s="26">
        <v>436428009</v>
      </c>
      <c r="E14" s="24">
        <v>67</v>
      </c>
      <c r="F14" s="24" t="s">
        <v>27</v>
      </c>
      <c r="G14" s="27"/>
    </row>
    <row r="15" spans="1:57" ht="15.75" x14ac:dyDescent="0.25">
      <c r="A15" s="21"/>
      <c r="B15" s="28" t="s">
        <v>29</v>
      </c>
      <c r="C15" s="28" t="s">
        <v>68</v>
      </c>
      <c r="D15" s="29">
        <v>305976000</v>
      </c>
      <c r="E15" s="28">
        <v>68</v>
      </c>
      <c r="F15" s="24" t="s">
        <v>27</v>
      </c>
      <c r="G15" s="30"/>
    </row>
    <row r="16" spans="1:57" ht="15.75" x14ac:dyDescent="0.25">
      <c r="A16" s="21"/>
      <c r="B16" s="28" t="s">
        <v>30</v>
      </c>
      <c r="C16" s="30" t="s">
        <v>69</v>
      </c>
      <c r="D16" s="31">
        <f>367688050+63823200</f>
        <v>431511250</v>
      </c>
      <c r="E16" s="28">
        <v>69</v>
      </c>
      <c r="F16" s="24" t="s">
        <v>27</v>
      </c>
      <c r="G16" s="30"/>
    </row>
    <row r="17" spans="1:7" ht="15.75" x14ac:dyDescent="0.25">
      <c r="A17" s="20"/>
      <c r="B17" s="20"/>
      <c r="C17" s="22"/>
      <c r="D17" s="32">
        <f>SUM(D14:D16)</f>
        <v>1173915259</v>
      </c>
      <c r="E17" s="20"/>
      <c r="F17" s="20"/>
      <c r="G17" s="20"/>
    </row>
  </sheetData>
  <mergeCells count="16">
    <mergeCell ref="B12:G12"/>
    <mergeCell ref="A1:G1"/>
    <mergeCell ref="C3:G3"/>
    <mergeCell ref="A2:G2"/>
    <mergeCell ref="BE5:BE7"/>
    <mergeCell ref="BB5:BB7"/>
    <mergeCell ref="BC5:BC7"/>
    <mergeCell ref="BD5:BD7"/>
    <mergeCell ref="A5:A6"/>
    <mergeCell ref="BB3:BD3"/>
    <mergeCell ref="D4:F4"/>
    <mergeCell ref="BB4:BD4"/>
    <mergeCell ref="D5:D7"/>
    <mergeCell ref="E5:E7"/>
    <mergeCell ref="F5:F7"/>
    <mergeCell ref="G5:G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topLeftCell="A16" zoomScale="85" zoomScaleNormal="85" workbookViewId="0">
      <selection activeCell="G19" sqref="G19"/>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34</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42</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ht="24.75" customHeight="1" x14ac:dyDescent="0.25">
      <c r="A8" s="24" t="s">
        <v>8</v>
      </c>
      <c r="B8" s="24" t="s">
        <v>9</v>
      </c>
      <c r="C8" s="24" t="s">
        <v>12</v>
      </c>
      <c r="D8" s="24"/>
      <c r="E8" s="24">
        <v>19</v>
      </c>
      <c r="F8" s="24" t="s">
        <v>19</v>
      </c>
      <c r="G8" s="30"/>
    </row>
    <row r="9" spans="1:57" ht="117" customHeight="1" x14ac:dyDescent="0.25">
      <c r="A9" s="24" t="s">
        <v>10</v>
      </c>
      <c r="B9" s="25" t="s">
        <v>11</v>
      </c>
      <c r="C9" s="42" t="s">
        <v>33</v>
      </c>
      <c r="D9" s="24"/>
      <c r="E9" s="24">
        <v>30</v>
      </c>
      <c r="F9" s="24" t="s">
        <v>18</v>
      </c>
      <c r="G9" s="24"/>
    </row>
    <row r="10" spans="1:57" ht="117.75" customHeight="1" x14ac:dyDescent="0.25">
      <c r="A10" s="24" t="s">
        <v>14</v>
      </c>
      <c r="B10" s="24" t="s">
        <v>13</v>
      </c>
      <c r="C10" s="42" t="s">
        <v>32</v>
      </c>
      <c r="D10" s="24"/>
      <c r="E10" s="24" t="s">
        <v>47</v>
      </c>
      <c r="F10" s="24" t="s">
        <v>18</v>
      </c>
      <c r="G10" s="24"/>
    </row>
    <row r="11" spans="1:57" ht="175.5" customHeight="1" x14ac:dyDescent="0.25">
      <c r="A11" s="24" t="s">
        <v>16</v>
      </c>
      <c r="B11" s="25" t="s">
        <v>15</v>
      </c>
      <c r="C11" s="25" t="s">
        <v>31</v>
      </c>
      <c r="D11" s="24"/>
      <c r="E11" s="43" t="s">
        <v>64</v>
      </c>
      <c r="F11" s="39" t="s">
        <v>81</v>
      </c>
      <c r="G11" s="44" t="s">
        <v>63</v>
      </c>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ht="211.5" customHeight="1" x14ac:dyDescent="0.25">
      <c r="B14" s="24" t="s">
        <v>43</v>
      </c>
      <c r="C14" s="25" t="s">
        <v>44</v>
      </c>
      <c r="D14" s="26">
        <v>136728000</v>
      </c>
      <c r="E14" s="24">
        <v>11</v>
      </c>
      <c r="F14" s="39" t="s">
        <v>81</v>
      </c>
      <c r="G14" s="40" t="s">
        <v>70</v>
      </c>
    </row>
    <row r="15" spans="1:57" x14ac:dyDescent="0.25">
      <c r="A15" s="21"/>
      <c r="B15" s="28" t="s">
        <v>45</v>
      </c>
      <c r="C15" s="28" t="s">
        <v>71</v>
      </c>
      <c r="D15" s="29">
        <v>114115853</v>
      </c>
      <c r="E15" s="28">
        <v>10</v>
      </c>
      <c r="F15" s="56" t="s">
        <v>27</v>
      </c>
      <c r="G15" s="40"/>
    </row>
    <row r="16" spans="1:57" ht="209.25" customHeight="1" x14ac:dyDescent="0.25">
      <c r="A16" s="21"/>
      <c r="B16" s="28" t="s">
        <v>46</v>
      </c>
      <c r="C16" s="30" t="s">
        <v>72</v>
      </c>
      <c r="D16" s="31">
        <v>28000000</v>
      </c>
      <c r="E16" s="28">
        <v>9</v>
      </c>
      <c r="F16" s="39" t="s">
        <v>81</v>
      </c>
      <c r="G16" s="40" t="s">
        <v>82</v>
      </c>
    </row>
    <row r="17" spans="3:5" x14ac:dyDescent="0.25">
      <c r="C17" s="22"/>
      <c r="D17" s="41">
        <f>+D15</f>
        <v>114115853</v>
      </c>
    </row>
    <row r="19" spans="3:5" x14ac:dyDescent="0.25">
      <c r="E19" s="37"/>
    </row>
  </sheetData>
  <mergeCells count="16">
    <mergeCell ref="A1:G1"/>
    <mergeCell ref="A2:G2"/>
    <mergeCell ref="C3:G3"/>
    <mergeCell ref="BB3:BD3"/>
    <mergeCell ref="D4:F4"/>
    <mergeCell ref="BB4:BD4"/>
    <mergeCell ref="BC5:BC7"/>
    <mergeCell ref="BD5:BD7"/>
    <mergeCell ref="BE5:BE7"/>
    <mergeCell ref="B12:G12"/>
    <mergeCell ref="A5:A6"/>
    <mergeCell ref="D5:D7"/>
    <mergeCell ref="E5:E7"/>
    <mergeCell ref="F5:F7"/>
    <mergeCell ref="G5:G7"/>
    <mergeCell ref="BB5:B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topLeftCell="A13" zoomScale="85" zoomScaleNormal="85" workbookViewId="0">
      <selection activeCell="G14" sqref="G1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48</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42</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20</v>
      </c>
      <c r="F8" s="24" t="s">
        <v>19</v>
      </c>
      <c r="G8" s="30"/>
    </row>
    <row r="9" spans="1:57" ht="116.25" customHeight="1" x14ac:dyDescent="0.25">
      <c r="A9" s="24" t="s">
        <v>10</v>
      </c>
      <c r="B9" s="25" t="s">
        <v>11</v>
      </c>
      <c r="C9" s="42" t="s">
        <v>33</v>
      </c>
      <c r="D9" s="24"/>
      <c r="E9" s="24">
        <v>30</v>
      </c>
      <c r="F9" s="24" t="s">
        <v>18</v>
      </c>
      <c r="G9" s="24"/>
    </row>
    <row r="10" spans="1:57" ht="117" customHeight="1" x14ac:dyDescent="0.25">
      <c r="A10" s="24" t="s">
        <v>14</v>
      </c>
      <c r="B10" s="24" t="s">
        <v>13</v>
      </c>
      <c r="C10" s="42" t="s">
        <v>32</v>
      </c>
      <c r="D10" s="24"/>
      <c r="E10" s="24" t="s">
        <v>47</v>
      </c>
      <c r="F10" s="24" t="s">
        <v>18</v>
      </c>
      <c r="G10" s="24"/>
    </row>
    <row r="11" spans="1:57" ht="180" customHeight="1" x14ac:dyDescent="0.25">
      <c r="A11" s="24" t="s">
        <v>16</v>
      </c>
      <c r="B11" s="25" t="s">
        <v>15</v>
      </c>
      <c r="C11" s="25" t="s">
        <v>31</v>
      </c>
      <c r="D11" s="24"/>
      <c r="E11" s="43" t="s">
        <v>64</v>
      </c>
      <c r="F11" s="39" t="s">
        <v>81</v>
      </c>
      <c r="G11" s="44" t="s">
        <v>63</v>
      </c>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ht="213.75" customHeight="1" x14ac:dyDescent="0.25">
      <c r="B14" s="24" t="s">
        <v>43</v>
      </c>
      <c r="C14" s="25" t="s">
        <v>44</v>
      </c>
      <c r="D14" s="26">
        <v>136728000</v>
      </c>
      <c r="E14" s="24">
        <v>11</v>
      </c>
      <c r="F14" s="39" t="s">
        <v>81</v>
      </c>
      <c r="G14" s="40" t="s">
        <v>70</v>
      </c>
    </row>
    <row r="15" spans="1:57" x14ac:dyDescent="0.25">
      <c r="A15" s="21"/>
      <c r="B15" s="51" t="s">
        <v>45</v>
      </c>
      <c r="C15" s="51" t="s">
        <v>71</v>
      </c>
      <c r="D15" s="29">
        <v>114115853</v>
      </c>
      <c r="E15" s="51">
        <v>10</v>
      </c>
      <c r="F15" s="56" t="s">
        <v>27</v>
      </c>
      <c r="G15" s="40"/>
    </row>
    <row r="16" spans="1:57" ht="204.75" x14ac:dyDescent="0.25">
      <c r="A16" s="21"/>
      <c r="B16" s="28" t="s">
        <v>46</v>
      </c>
      <c r="C16" s="30" t="s">
        <v>72</v>
      </c>
      <c r="D16" s="31">
        <v>28000000</v>
      </c>
      <c r="E16" s="28">
        <v>9</v>
      </c>
      <c r="F16" s="39" t="s">
        <v>81</v>
      </c>
      <c r="G16" s="40" t="s">
        <v>82</v>
      </c>
    </row>
    <row r="17" spans="3:5" x14ac:dyDescent="0.25">
      <c r="C17" s="22"/>
      <c r="D17" s="41">
        <f>+D15</f>
        <v>114115853</v>
      </c>
    </row>
    <row r="19" spans="3:5" x14ac:dyDescent="0.25">
      <c r="E19" s="37"/>
    </row>
  </sheetData>
  <mergeCells count="16">
    <mergeCell ref="A1:G1"/>
    <mergeCell ref="A2:G2"/>
    <mergeCell ref="C3:G3"/>
    <mergeCell ref="BB3:BD3"/>
    <mergeCell ref="D4:F4"/>
    <mergeCell ref="BB4:BD4"/>
    <mergeCell ref="BC5:BC7"/>
    <mergeCell ref="BD5:BD7"/>
    <mergeCell ref="BE5:BE7"/>
    <mergeCell ref="B12:G12"/>
    <mergeCell ref="A5:A6"/>
    <mergeCell ref="D5:D7"/>
    <mergeCell ref="E5:E7"/>
    <mergeCell ref="F5:F7"/>
    <mergeCell ref="G5:G7"/>
    <mergeCell ref="BB5:B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0"/>
  <sheetViews>
    <sheetView topLeftCell="A10" zoomScale="85" zoomScaleNormal="85" workbookViewId="0">
      <selection activeCell="I4" sqref="I4"/>
    </sheetView>
  </sheetViews>
  <sheetFormatPr baseColWidth="10" defaultRowHeight="18" x14ac:dyDescent="0.25"/>
  <cols>
    <col min="1" max="1" width="11.42578125" style="47" customWidth="1"/>
    <col min="2" max="2" width="25" style="47" customWidth="1"/>
    <col min="3" max="3" width="45.42578125" style="47" customWidth="1"/>
    <col min="4" max="4" width="18.28515625" style="47" customWidth="1"/>
    <col min="5" max="5" width="16.7109375" style="47" bestFit="1" customWidth="1"/>
    <col min="6" max="6" width="24.7109375" style="47" bestFit="1" customWidth="1"/>
    <col min="7" max="7" width="31.85546875" style="47" customWidth="1"/>
    <col min="8" max="16384" width="11.42578125" style="47"/>
  </cols>
  <sheetData>
    <row r="1" spans="1:57" ht="20.25" customHeight="1" x14ac:dyDescent="0.25">
      <c r="A1" s="67" t="s">
        <v>61</v>
      </c>
      <c r="B1" s="68"/>
      <c r="C1" s="68"/>
      <c r="D1" s="68"/>
      <c r="E1" s="68"/>
      <c r="F1" s="68"/>
      <c r="G1" s="69"/>
      <c r="J1" s="45"/>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5"/>
      <c r="BC1" s="48"/>
      <c r="BD1" s="48"/>
      <c r="BE1" s="48"/>
    </row>
    <row r="2" spans="1:57" ht="20.25" customHeight="1" x14ac:dyDescent="0.25">
      <c r="A2" s="67" t="s">
        <v>17</v>
      </c>
      <c r="B2" s="68"/>
      <c r="C2" s="68"/>
      <c r="D2" s="68"/>
      <c r="E2" s="68"/>
      <c r="F2" s="68"/>
      <c r="G2" s="69"/>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row>
    <row r="3" spans="1:57" ht="20.25" x14ac:dyDescent="0.25">
      <c r="A3" s="2"/>
      <c r="B3" s="13"/>
      <c r="C3" s="70"/>
      <c r="D3" s="71"/>
      <c r="E3" s="71"/>
      <c r="F3" s="71"/>
      <c r="G3" s="71"/>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98"/>
      <c r="BC3" s="99"/>
      <c r="BD3" s="99"/>
      <c r="BE3" s="46"/>
    </row>
    <row r="4" spans="1:57" ht="81" customHeight="1" x14ac:dyDescent="0.25">
      <c r="A4" s="3"/>
      <c r="B4" s="14"/>
      <c r="C4" s="5" t="s">
        <v>0</v>
      </c>
      <c r="D4" s="77" t="s">
        <v>34</v>
      </c>
      <c r="E4" s="78"/>
      <c r="F4" s="79"/>
      <c r="G4" s="3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100" t="s">
        <v>1</v>
      </c>
      <c r="BC4" s="101"/>
      <c r="BD4" s="102"/>
      <c r="BE4" s="15"/>
    </row>
    <row r="5" spans="1:57" ht="20.25" customHeight="1" x14ac:dyDescent="0.25">
      <c r="A5" s="75"/>
      <c r="B5" s="16"/>
      <c r="C5" s="8"/>
      <c r="D5" s="75" t="s">
        <v>2</v>
      </c>
      <c r="E5" s="75" t="s">
        <v>3</v>
      </c>
      <c r="F5" s="75" t="s">
        <v>4</v>
      </c>
      <c r="G5" s="75" t="s">
        <v>6</v>
      </c>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88" t="s">
        <v>5</v>
      </c>
      <c r="BC5" s="88" t="s">
        <v>3</v>
      </c>
      <c r="BD5" s="88" t="s">
        <v>4</v>
      </c>
      <c r="BE5" s="88" t="s">
        <v>6</v>
      </c>
    </row>
    <row r="6" spans="1:57" ht="20.25" x14ac:dyDescent="0.25">
      <c r="A6" s="75"/>
      <c r="B6" s="17"/>
      <c r="C6" s="9"/>
      <c r="D6" s="75"/>
      <c r="E6" s="75"/>
      <c r="F6" s="75"/>
      <c r="G6" s="75"/>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89"/>
      <c r="BC6" s="89"/>
      <c r="BD6" s="89"/>
      <c r="BE6" s="89"/>
    </row>
    <row r="7" spans="1:57" ht="101.25" x14ac:dyDescent="0.25">
      <c r="A7" s="4"/>
      <c r="B7" s="6" t="s">
        <v>7</v>
      </c>
      <c r="C7" s="10" t="s">
        <v>62</v>
      </c>
      <c r="D7" s="75"/>
      <c r="E7" s="75"/>
      <c r="F7" s="75"/>
      <c r="G7" s="75"/>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90"/>
      <c r="BC7" s="90"/>
      <c r="BD7" s="90"/>
      <c r="BE7" s="90"/>
    </row>
    <row r="8" spans="1:57" x14ac:dyDescent="0.25">
      <c r="A8" s="50" t="s">
        <v>8</v>
      </c>
      <c r="B8" s="24" t="s">
        <v>9</v>
      </c>
      <c r="C8" s="24" t="s">
        <v>12</v>
      </c>
      <c r="D8" s="24"/>
      <c r="E8" s="24">
        <v>62</v>
      </c>
      <c r="F8" s="24" t="s">
        <v>18</v>
      </c>
      <c r="G8" s="24"/>
    </row>
    <row r="9" spans="1:57" ht="115.5" customHeight="1" x14ac:dyDescent="0.25">
      <c r="A9" s="50" t="s">
        <v>10</v>
      </c>
      <c r="B9" s="25" t="s">
        <v>11</v>
      </c>
      <c r="C9" s="42" t="s">
        <v>33</v>
      </c>
      <c r="D9" s="24"/>
      <c r="E9" s="24">
        <v>73</v>
      </c>
      <c r="F9" s="24" t="s">
        <v>18</v>
      </c>
      <c r="G9" s="24"/>
    </row>
    <row r="10" spans="1:57" ht="115.5" customHeight="1" x14ac:dyDescent="0.25">
      <c r="A10" s="50" t="s">
        <v>14</v>
      </c>
      <c r="B10" s="24" t="s">
        <v>13</v>
      </c>
      <c r="C10" s="42" t="s">
        <v>32</v>
      </c>
      <c r="D10" s="24"/>
      <c r="E10" s="24">
        <v>12</v>
      </c>
      <c r="F10" s="24" t="s">
        <v>18</v>
      </c>
      <c r="G10" s="24"/>
    </row>
    <row r="11" spans="1:57" ht="180" customHeight="1" x14ac:dyDescent="0.25">
      <c r="A11" s="50" t="s">
        <v>16</v>
      </c>
      <c r="B11" s="25" t="s">
        <v>15</v>
      </c>
      <c r="C11" s="25" t="s">
        <v>31</v>
      </c>
      <c r="D11" s="24"/>
      <c r="E11" s="24" t="s">
        <v>53</v>
      </c>
      <c r="F11" s="56" t="s">
        <v>18</v>
      </c>
      <c r="G11" s="25"/>
    </row>
    <row r="12" spans="1:57" x14ac:dyDescent="0.25">
      <c r="B12" s="91" t="s">
        <v>24</v>
      </c>
      <c r="C12" s="91"/>
      <c r="D12" s="91"/>
      <c r="E12" s="91"/>
      <c r="F12" s="91"/>
      <c r="G12" s="91"/>
    </row>
    <row r="13" spans="1:57" x14ac:dyDescent="0.25">
      <c r="B13" s="23" t="s">
        <v>23</v>
      </c>
      <c r="C13" s="23" t="s">
        <v>21</v>
      </c>
      <c r="D13" s="23" t="s">
        <v>22</v>
      </c>
      <c r="E13" s="23" t="s">
        <v>25</v>
      </c>
      <c r="F13" s="23" t="s">
        <v>4</v>
      </c>
      <c r="G13" s="23" t="s">
        <v>26</v>
      </c>
    </row>
    <row r="14" spans="1:57" x14ac:dyDescent="0.25">
      <c r="B14" s="24" t="s">
        <v>49</v>
      </c>
      <c r="C14" s="58" t="s">
        <v>75</v>
      </c>
      <c r="D14" s="26">
        <v>530586387</v>
      </c>
      <c r="E14" s="24" t="s">
        <v>50</v>
      </c>
      <c r="F14" s="56" t="s">
        <v>27</v>
      </c>
      <c r="G14" s="57"/>
    </row>
    <row r="15" spans="1:57" x14ac:dyDescent="0.25">
      <c r="A15" s="49"/>
      <c r="B15" s="92" t="s">
        <v>51</v>
      </c>
      <c r="C15" s="52" t="s">
        <v>76</v>
      </c>
      <c r="D15" s="29">
        <f>+SUM(D16:D19) *50%</f>
        <v>149852125</v>
      </c>
      <c r="E15" s="95" t="s">
        <v>52</v>
      </c>
      <c r="F15" s="97" t="s">
        <v>27</v>
      </c>
      <c r="G15" s="96"/>
    </row>
    <row r="16" spans="1:57" x14ac:dyDescent="0.25">
      <c r="A16" s="49"/>
      <c r="B16" s="93"/>
      <c r="C16" s="30" t="s">
        <v>65</v>
      </c>
      <c r="D16" s="53">
        <v>159448330</v>
      </c>
      <c r="E16" s="95"/>
      <c r="F16" s="97"/>
      <c r="G16" s="96"/>
    </row>
    <row r="17" spans="2:7" x14ac:dyDescent="0.25">
      <c r="B17" s="93"/>
      <c r="C17" s="24" t="s">
        <v>73</v>
      </c>
      <c r="D17" s="54">
        <v>62247920</v>
      </c>
      <c r="E17" s="95"/>
      <c r="F17" s="97"/>
      <c r="G17" s="96"/>
    </row>
    <row r="18" spans="2:7" x14ac:dyDescent="0.25">
      <c r="B18" s="93"/>
      <c r="C18" s="24" t="s">
        <v>66</v>
      </c>
      <c r="D18" s="55">
        <v>57400000</v>
      </c>
      <c r="E18" s="95"/>
      <c r="F18" s="97"/>
      <c r="G18" s="96"/>
    </row>
    <row r="19" spans="2:7" x14ac:dyDescent="0.25">
      <c r="B19" s="94"/>
      <c r="C19" s="24" t="s">
        <v>74</v>
      </c>
      <c r="D19" s="55">
        <v>20608000</v>
      </c>
      <c r="E19" s="95"/>
      <c r="F19" s="97"/>
      <c r="G19" s="96"/>
    </row>
    <row r="20" spans="2:7" x14ac:dyDescent="0.25">
      <c r="B20" s="20"/>
      <c r="C20" s="20"/>
      <c r="D20" s="59">
        <f>+SUM(D14:D15)</f>
        <v>680438512</v>
      </c>
      <c r="E20" s="20"/>
      <c r="F20" s="20"/>
      <c r="G20" s="20"/>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9"/>
    <mergeCell ref="E15:E19"/>
    <mergeCell ref="G15:G19"/>
    <mergeCell ref="F15:F19"/>
    <mergeCell ref="BB5:BB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0"/>
  <sheetViews>
    <sheetView topLeftCell="A13"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48</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62</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67</v>
      </c>
      <c r="F8" s="24" t="s">
        <v>18</v>
      </c>
      <c r="G8" s="24"/>
    </row>
    <row r="9" spans="1:57" ht="114" customHeight="1" x14ac:dyDescent="0.25">
      <c r="A9" s="24" t="s">
        <v>10</v>
      </c>
      <c r="B9" s="25" t="s">
        <v>11</v>
      </c>
      <c r="C9" s="42" t="s">
        <v>33</v>
      </c>
      <c r="D9" s="24"/>
      <c r="E9" s="24">
        <v>73</v>
      </c>
      <c r="F9" s="24" t="s">
        <v>18</v>
      </c>
      <c r="G9" s="24"/>
    </row>
    <row r="10" spans="1:57" ht="116.25" customHeight="1" x14ac:dyDescent="0.25">
      <c r="A10" s="24" t="s">
        <v>14</v>
      </c>
      <c r="B10" s="24" t="s">
        <v>13</v>
      </c>
      <c r="C10" s="42" t="s">
        <v>32</v>
      </c>
      <c r="D10" s="24"/>
      <c r="E10" s="24">
        <v>12</v>
      </c>
      <c r="F10" s="24" t="s">
        <v>18</v>
      </c>
      <c r="G10" s="24"/>
    </row>
    <row r="11" spans="1:57" ht="183" customHeight="1" x14ac:dyDescent="0.25">
      <c r="A11" s="24" t="s">
        <v>16</v>
      </c>
      <c r="B11" s="25" t="s">
        <v>15</v>
      </c>
      <c r="C11" s="25" t="s">
        <v>31</v>
      </c>
      <c r="D11" s="24"/>
      <c r="E11" s="24" t="s">
        <v>53</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49</v>
      </c>
      <c r="C14" s="58" t="s">
        <v>75</v>
      </c>
      <c r="D14" s="26">
        <v>530586387</v>
      </c>
      <c r="E14" s="24" t="s">
        <v>50</v>
      </c>
      <c r="F14" s="56" t="s">
        <v>27</v>
      </c>
      <c r="G14" s="57"/>
    </row>
    <row r="15" spans="1:57" x14ac:dyDescent="0.25">
      <c r="A15" s="21"/>
      <c r="B15" s="92" t="s">
        <v>51</v>
      </c>
      <c r="C15" s="52" t="s">
        <v>76</v>
      </c>
      <c r="D15" s="29">
        <f>+SUM(D16:D19) *50%</f>
        <v>149852125</v>
      </c>
      <c r="E15" s="95" t="s">
        <v>52</v>
      </c>
      <c r="F15" s="97" t="s">
        <v>27</v>
      </c>
      <c r="G15" s="96"/>
    </row>
    <row r="16" spans="1:57" x14ac:dyDescent="0.25">
      <c r="A16" s="21"/>
      <c r="B16" s="93"/>
      <c r="C16" s="30" t="s">
        <v>65</v>
      </c>
      <c r="D16" s="53">
        <v>159448330</v>
      </c>
      <c r="E16" s="95"/>
      <c r="F16" s="97"/>
      <c r="G16" s="96"/>
    </row>
    <row r="17" spans="2:7" x14ac:dyDescent="0.25">
      <c r="B17" s="93"/>
      <c r="C17" s="24" t="s">
        <v>73</v>
      </c>
      <c r="D17" s="54">
        <v>62247920</v>
      </c>
      <c r="E17" s="95"/>
      <c r="F17" s="97"/>
      <c r="G17" s="96"/>
    </row>
    <row r="18" spans="2:7" x14ac:dyDescent="0.25">
      <c r="B18" s="93"/>
      <c r="C18" s="24" t="s">
        <v>66</v>
      </c>
      <c r="D18" s="55">
        <v>57400000</v>
      </c>
      <c r="E18" s="95"/>
      <c r="F18" s="97"/>
      <c r="G18" s="96"/>
    </row>
    <row r="19" spans="2:7" x14ac:dyDescent="0.25">
      <c r="B19" s="94"/>
      <c r="C19" s="24" t="s">
        <v>74</v>
      </c>
      <c r="D19" s="55">
        <v>20608000</v>
      </c>
      <c r="E19" s="95"/>
      <c r="F19" s="97"/>
      <c r="G19" s="96"/>
    </row>
    <row r="20" spans="2:7" x14ac:dyDescent="0.25">
      <c r="D20" s="59">
        <f>+SUM(D14:D15)</f>
        <v>680438512</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9"/>
    <mergeCell ref="E15:E19"/>
    <mergeCell ref="F15:F19"/>
    <mergeCell ref="G15:G19"/>
    <mergeCell ref="BB5:B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8"/>
  <sheetViews>
    <sheetView topLeftCell="A13"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5" style="20"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34</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35</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59</v>
      </c>
      <c r="F8" s="24" t="s">
        <v>18</v>
      </c>
      <c r="G8" s="30"/>
    </row>
    <row r="9" spans="1:57" ht="114" customHeight="1" x14ac:dyDescent="0.25">
      <c r="A9" s="24" t="s">
        <v>10</v>
      </c>
      <c r="B9" s="25" t="s">
        <v>11</v>
      </c>
      <c r="C9" s="42" t="s">
        <v>33</v>
      </c>
      <c r="D9" s="24"/>
      <c r="E9" s="24">
        <v>64</v>
      </c>
      <c r="F9" s="24" t="s">
        <v>18</v>
      </c>
      <c r="G9" s="24"/>
    </row>
    <row r="10" spans="1:57" ht="117.75" customHeight="1" x14ac:dyDescent="0.25">
      <c r="A10" s="24" t="s">
        <v>14</v>
      </c>
      <c r="B10" s="24" t="s">
        <v>13</v>
      </c>
      <c r="C10" s="42" t="s">
        <v>32</v>
      </c>
      <c r="D10" s="24"/>
      <c r="E10" s="24">
        <v>45</v>
      </c>
      <c r="F10" s="24" t="s">
        <v>18</v>
      </c>
      <c r="G10" s="24"/>
    </row>
    <row r="11" spans="1:57" ht="186" customHeight="1" x14ac:dyDescent="0.25">
      <c r="A11" s="24" t="s">
        <v>16</v>
      </c>
      <c r="B11" s="25" t="s">
        <v>15</v>
      </c>
      <c r="C11" s="25" t="s">
        <v>31</v>
      </c>
      <c r="D11" s="24"/>
      <c r="E11" s="24" t="s">
        <v>40</v>
      </c>
      <c r="F11" s="24" t="s">
        <v>18</v>
      </c>
      <c r="G11" s="25"/>
    </row>
    <row r="12" spans="1:57" x14ac:dyDescent="0.25">
      <c r="B12" s="91" t="s">
        <v>24</v>
      </c>
      <c r="C12" s="91"/>
      <c r="D12" s="91"/>
      <c r="E12" s="91"/>
      <c r="F12" s="91"/>
      <c r="G12" s="91"/>
    </row>
    <row r="13" spans="1:57" x14ac:dyDescent="0.25">
      <c r="B13" s="23" t="s">
        <v>23</v>
      </c>
      <c r="C13" s="23" t="s">
        <v>21</v>
      </c>
      <c r="D13" s="23" t="s">
        <v>22</v>
      </c>
      <c r="E13" s="23" t="s">
        <v>25</v>
      </c>
      <c r="F13" s="23" t="s">
        <v>4</v>
      </c>
      <c r="G13" s="23" t="s">
        <v>26</v>
      </c>
    </row>
    <row r="14" spans="1:57" x14ac:dyDescent="0.25">
      <c r="B14" s="103" t="s">
        <v>36</v>
      </c>
      <c r="C14" s="58" t="s">
        <v>77</v>
      </c>
      <c r="D14" s="31">
        <f>SUM(D15:D16)</f>
        <v>1962914308</v>
      </c>
      <c r="E14" s="103" t="s">
        <v>38</v>
      </c>
      <c r="F14" s="103" t="s">
        <v>27</v>
      </c>
      <c r="G14" s="104"/>
    </row>
    <row r="15" spans="1:57" x14ac:dyDescent="0.25">
      <c r="B15" s="103"/>
      <c r="C15" s="25" t="s">
        <v>37</v>
      </c>
      <c r="D15" s="60">
        <v>1611222176</v>
      </c>
      <c r="E15" s="103"/>
      <c r="F15" s="103"/>
      <c r="G15" s="104"/>
    </row>
    <row r="16" spans="1:57" x14ac:dyDescent="0.25">
      <c r="A16" s="21"/>
      <c r="B16" s="103"/>
      <c r="C16" s="28" t="s">
        <v>78</v>
      </c>
      <c r="D16" s="61">
        <v>351692132</v>
      </c>
      <c r="E16" s="103"/>
      <c r="F16" s="103"/>
      <c r="G16" s="104"/>
    </row>
    <row r="17" spans="1:7" x14ac:dyDescent="0.25">
      <c r="A17" s="21"/>
      <c r="B17" s="28">
        <v>173558</v>
      </c>
      <c r="C17" s="63" t="s">
        <v>39</v>
      </c>
      <c r="D17" s="62">
        <v>645050469</v>
      </c>
      <c r="E17" s="28">
        <v>63</v>
      </c>
      <c r="F17" s="24" t="s">
        <v>27</v>
      </c>
      <c r="G17" s="30"/>
    </row>
    <row r="18" spans="1:7" x14ac:dyDescent="0.25">
      <c r="C18" s="22"/>
      <c r="D18" s="32">
        <f>SUM(D15:D17)</f>
        <v>2607964777</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E14:E16"/>
    <mergeCell ref="F14:F16"/>
    <mergeCell ref="G14:G16"/>
    <mergeCell ref="B14:B16"/>
    <mergeCell ref="BB5:B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topLeftCell="A10" zoomScale="85" zoomScaleNormal="85" workbookViewId="0">
      <selection activeCell="D4" sqref="D4:F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34</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54</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71</v>
      </c>
      <c r="F8" s="24" t="s">
        <v>18</v>
      </c>
      <c r="G8" s="24"/>
    </row>
    <row r="9" spans="1:57" ht="117" customHeight="1" x14ac:dyDescent="0.25">
      <c r="A9" s="24" t="s">
        <v>10</v>
      </c>
      <c r="B9" s="25" t="s">
        <v>11</v>
      </c>
      <c r="C9" s="42" t="s">
        <v>33</v>
      </c>
      <c r="D9" s="24"/>
      <c r="E9" s="24">
        <v>96</v>
      </c>
      <c r="F9" s="24" t="s">
        <v>18</v>
      </c>
      <c r="G9" s="24"/>
    </row>
    <row r="10" spans="1:57" ht="119.25" customHeight="1" x14ac:dyDescent="0.25">
      <c r="A10" s="24" t="s">
        <v>14</v>
      </c>
      <c r="B10" s="24" t="s">
        <v>13</v>
      </c>
      <c r="C10" s="42" t="s">
        <v>32</v>
      </c>
      <c r="D10" s="24"/>
      <c r="E10" s="24">
        <v>22</v>
      </c>
      <c r="F10" s="24" t="s">
        <v>18</v>
      </c>
      <c r="G10" s="24"/>
    </row>
    <row r="11" spans="1:57" ht="178.5" customHeight="1" x14ac:dyDescent="0.25">
      <c r="A11" s="24" t="s">
        <v>16</v>
      </c>
      <c r="B11" s="25" t="s">
        <v>15</v>
      </c>
      <c r="C11" s="25" t="s">
        <v>31</v>
      </c>
      <c r="D11" s="24"/>
      <c r="E11" s="24" t="s">
        <v>60</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55</v>
      </c>
      <c r="C14" s="58" t="s">
        <v>56</v>
      </c>
      <c r="D14" s="26">
        <f>409263129.68+155389920</f>
        <v>564653049.68000007</v>
      </c>
      <c r="E14" s="24">
        <v>64</v>
      </c>
      <c r="F14" s="56" t="s">
        <v>27</v>
      </c>
      <c r="G14" s="57"/>
    </row>
    <row r="15" spans="1:57" x14ac:dyDescent="0.25">
      <c r="B15" s="103" t="s">
        <v>57</v>
      </c>
      <c r="C15" s="65" t="s">
        <v>79</v>
      </c>
      <c r="D15" s="64">
        <f>+SUM(D16:D18)</f>
        <v>402106760</v>
      </c>
      <c r="E15" s="97" t="s">
        <v>59</v>
      </c>
      <c r="F15" s="97" t="s">
        <v>27</v>
      </c>
      <c r="G15" s="103"/>
    </row>
    <row r="16" spans="1:57" x14ac:dyDescent="0.25">
      <c r="B16" s="103"/>
      <c r="C16" s="24" t="s">
        <v>80</v>
      </c>
      <c r="D16" s="32">
        <v>102943500</v>
      </c>
      <c r="E16" s="97"/>
      <c r="F16" s="97"/>
      <c r="G16" s="103"/>
    </row>
    <row r="17" spans="2:7" x14ac:dyDescent="0.25">
      <c r="B17" s="103"/>
      <c r="C17" s="24" t="s">
        <v>80</v>
      </c>
      <c r="D17" s="60">
        <v>78233060</v>
      </c>
      <c r="E17" s="97"/>
      <c r="F17" s="97"/>
      <c r="G17" s="103"/>
    </row>
    <row r="18" spans="2:7" x14ac:dyDescent="0.25">
      <c r="B18" s="103"/>
      <c r="C18" s="24" t="s">
        <v>58</v>
      </c>
      <c r="D18" s="60">
        <v>220930200</v>
      </c>
      <c r="E18" s="97"/>
      <c r="F18" s="97"/>
      <c r="G18" s="103"/>
    </row>
    <row r="19" spans="2:7" x14ac:dyDescent="0.25">
      <c r="D19" s="32">
        <f>+SUM(D14:D15)</f>
        <v>966759809.68000007</v>
      </c>
    </row>
  </sheetData>
  <mergeCells count="20">
    <mergeCell ref="A1:G1"/>
    <mergeCell ref="A2:G2"/>
    <mergeCell ref="C3:G3"/>
    <mergeCell ref="BB3:BD3"/>
    <mergeCell ref="D4:F4"/>
    <mergeCell ref="BB4:BD4"/>
    <mergeCell ref="BD5:BD7"/>
    <mergeCell ref="BE5:BE7"/>
    <mergeCell ref="B12:G12"/>
    <mergeCell ref="A5:A6"/>
    <mergeCell ref="D5:D7"/>
    <mergeCell ref="E5:E7"/>
    <mergeCell ref="F5:F7"/>
    <mergeCell ref="G5:G7"/>
    <mergeCell ref="BB5:BB7"/>
    <mergeCell ref="B15:B18"/>
    <mergeCell ref="E15:E18"/>
    <mergeCell ref="F15:F18"/>
    <mergeCell ref="G15:G18"/>
    <mergeCell ref="BC5:BC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tabSelected="1" topLeftCell="A10" zoomScale="85" zoomScaleNormal="85" workbookViewId="0">
      <selection activeCell="F24" sqref="F2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61</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48</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54</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42" t="s">
        <v>12</v>
      </c>
      <c r="D8" s="24"/>
      <c r="E8" s="24">
        <v>72</v>
      </c>
      <c r="F8" s="24" t="s">
        <v>18</v>
      </c>
      <c r="G8" s="24"/>
    </row>
    <row r="9" spans="1:57" ht="118.5" customHeight="1" x14ac:dyDescent="0.25">
      <c r="A9" s="24" t="s">
        <v>10</v>
      </c>
      <c r="B9" s="25" t="s">
        <v>11</v>
      </c>
      <c r="C9" s="42" t="s">
        <v>33</v>
      </c>
      <c r="D9" s="24"/>
      <c r="E9" s="24">
        <v>96</v>
      </c>
      <c r="F9" s="24" t="s">
        <v>18</v>
      </c>
      <c r="G9" s="24"/>
    </row>
    <row r="10" spans="1:57" ht="111.75" customHeight="1" x14ac:dyDescent="0.25">
      <c r="A10" s="24" t="s">
        <v>14</v>
      </c>
      <c r="B10" s="24" t="s">
        <v>13</v>
      </c>
      <c r="C10" s="42" t="s">
        <v>32</v>
      </c>
      <c r="D10" s="24"/>
      <c r="E10" s="24">
        <v>22</v>
      </c>
      <c r="F10" s="24" t="s">
        <v>18</v>
      </c>
      <c r="G10" s="24"/>
    </row>
    <row r="11" spans="1:57" ht="175.5" customHeight="1" x14ac:dyDescent="0.25">
      <c r="A11" s="24" t="s">
        <v>16</v>
      </c>
      <c r="B11" s="25" t="s">
        <v>15</v>
      </c>
      <c r="C11" s="25" t="s">
        <v>31</v>
      </c>
      <c r="D11" s="24"/>
      <c r="E11" s="24" t="s">
        <v>60</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55</v>
      </c>
      <c r="C14" s="58" t="s">
        <v>56</v>
      </c>
      <c r="D14" s="26">
        <f>409263129.68+155389920</f>
        <v>564653049.68000007</v>
      </c>
      <c r="E14" s="24">
        <v>64</v>
      </c>
      <c r="F14" s="56" t="s">
        <v>27</v>
      </c>
      <c r="G14" s="57"/>
    </row>
    <row r="15" spans="1:57" x14ac:dyDescent="0.25">
      <c r="B15" s="103" t="s">
        <v>57</v>
      </c>
      <c r="C15" s="65" t="s">
        <v>79</v>
      </c>
      <c r="D15" s="64">
        <f>+SUM(D16:D18)</f>
        <v>402106760</v>
      </c>
      <c r="E15" s="97" t="s">
        <v>59</v>
      </c>
      <c r="F15" s="97" t="s">
        <v>27</v>
      </c>
      <c r="G15" s="103"/>
    </row>
    <row r="16" spans="1:57" x14ac:dyDescent="0.25">
      <c r="B16" s="103"/>
      <c r="C16" s="24" t="s">
        <v>80</v>
      </c>
      <c r="D16" s="32">
        <v>102943500</v>
      </c>
      <c r="E16" s="97"/>
      <c r="F16" s="97"/>
      <c r="G16" s="103"/>
    </row>
    <row r="17" spans="2:7" x14ac:dyDescent="0.25">
      <c r="B17" s="103"/>
      <c r="C17" s="24" t="s">
        <v>80</v>
      </c>
      <c r="D17" s="60">
        <v>78233060</v>
      </c>
      <c r="E17" s="97"/>
      <c r="F17" s="97"/>
      <c r="G17" s="103"/>
    </row>
    <row r="18" spans="2:7" x14ac:dyDescent="0.25">
      <c r="B18" s="103"/>
      <c r="C18" s="24" t="s">
        <v>58</v>
      </c>
      <c r="D18" s="60">
        <v>220930200</v>
      </c>
      <c r="E18" s="97"/>
      <c r="F18" s="97"/>
      <c r="G18" s="103"/>
    </row>
    <row r="19" spans="2:7" x14ac:dyDescent="0.25">
      <c r="D19" s="32">
        <f>+SUM(D14:D15)</f>
        <v>966759809.68000007</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8"/>
    <mergeCell ref="E15:E18"/>
    <mergeCell ref="F15:F18"/>
    <mergeCell ref="G15:G18"/>
    <mergeCell ref="BB5:B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Proponente 1 M1</vt:lpstr>
      <vt:lpstr>Proponente 2 M1</vt:lpstr>
      <vt:lpstr>Proponente 2 M2</vt:lpstr>
      <vt:lpstr>Proponente 3 M1</vt:lpstr>
      <vt:lpstr>Proponente 3 M2</vt:lpstr>
      <vt:lpstr>Proponente 4 M1</vt:lpstr>
      <vt:lpstr>Proponente 5 M1</vt:lpstr>
      <vt:lpstr>Proponente 5 M2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Alberto Gonzalez Marulanda</dc:creator>
  <cp:lastModifiedBy>Monica Francisca Olarte Gamarra</cp:lastModifiedBy>
  <dcterms:created xsi:type="dcterms:W3CDTF">2013-07-02T14:43:20Z</dcterms:created>
  <dcterms:modified xsi:type="dcterms:W3CDTF">2013-12-10T21:49:25Z</dcterms:modified>
</cp:coreProperties>
</file>