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folarte\Documents\Monica\Monica G\SUBASTA\COMPRA PORTATILES\VERIFICACIÓN\"/>
    </mc:Choice>
  </mc:AlternateContent>
  <bookViews>
    <workbookView xWindow="240" yWindow="180" windowWidth="9315" windowHeight="4620" tabRatio="623" activeTab="1"/>
  </bookViews>
  <sheets>
    <sheet name="Proponente 1 M1" sheetId="1" r:id="rId1"/>
    <sheet name="Proponente 2 M1" sheetId="12" r:id="rId2"/>
    <sheet name="Proponente 2 M2" sheetId="13" r:id="rId3"/>
    <sheet name="Proponente 3 M1" sheetId="14" r:id="rId4"/>
    <sheet name="Proponente 3 M2" sheetId="15" r:id="rId5"/>
    <sheet name="Proponente 4 M1" sheetId="11" r:id="rId6"/>
    <sheet name="Proponente 5 M1" sheetId="16" r:id="rId7"/>
    <sheet name="Proponente 5 M2" sheetId="17" r:id="rId8"/>
  </sheets>
  <calcPr calcId="152511"/>
</workbook>
</file>

<file path=xl/calcChain.xml><?xml version="1.0" encoding="utf-8"?>
<calcChain xmlns="http://schemas.openxmlformats.org/spreadsheetml/2006/main">
  <c r="D15" i="17" l="1"/>
  <c r="D14" i="17"/>
  <c r="D15" i="15"/>
  <c r="D20" i="15" s="1"/>
  <c r="D17" i="13"/>
  <c r="D15" i="16"/>
  <c r="D14" i="16"/>
  <c r="D19" i="16" s="1"/>
  <c r="D15" i="14"/>
  <c r="D20" i="14" s="1"/>
  <c r="D17" i="12"/>
  <c r="D18" i="11"/>
  <c r="D14" i="11"/>
  <c r="D16" i="1"/>
  <c r="D17" i="1" s="1"/>
  <c r="D19" i="17" l="1"/>
</calcChain>
</file>

<file path=xl/sharedStrings.xml><?xml version="1.0" encoding="utf-8"?>
<sst xmlns="http://schemas.openxmlformats.org/spreadsheetml/2006/main" count="399" uniqueCount="83">
  <si>
    <t>NOMBRE DEL PROPONENTE</t>
  </si>
  <si>
    <t>INTERVENTORIAS Y CONSTRUCCIONES LIMITADA - INCON LTDA (10%)</t>
  </si>
  <si>
    <t>I</t>
  </si>
  <si>
    <t>FOLIO</t>
  </si>
  <si>
    <t>HABIL / NO HABIL</t>
  </si>
  <si>
    <t>III</t>
  </si>
  <si>
    <t>OBSERVACIONES</t>
  </si>
  <si>
    <t>REQUISITOS DE LOS PROPONENTES Y DOCUMENTOS DE LA PROPUESTA</t>
  </si>
  <si>
    <t>2.5 a</t>
  </si>
  <si>
    <t>Oferta Técnica</t>
  </si>
  <si>
    <t>2.5 b</t>
  </si>
  <si>
    <t>Certificación de Distribuidor Autorizado</t>
  </si>
  <si>
    <t>Diligencia el ANEXO 02.</t>
  </si>
  <si>
    <t>Experiencia Probable</t>
  </si>
  <si>
    <t>2.5 c</t>
  </si>
  <si>
    <t>Experiencia del proponente:</t>
  </si>
  <si>
    <t>2.5 d</t>
  </si>
  <si>
    <t>INFORME DE EVALUACION TÉCNICA</t>
  </si>
  <si>
    <t>HABIL</t>
  </si>
  <si>
    <t xml:space="preserve">HABIL   </t>
  </si>
  <si>
    <t>SUMIMAS</t>
  </si>
  <si>
    <t>Empresa</t>
  </si>
  <si>
    <t>Valor</t>
  </si>
  <si>
    <t>No Contrato</t>
  </si>
  <si>
    <t>Experiencia del proponente</t>
  </si>
  <si>
    <t>Folio</t>
  </si>
  <si>
    <t>Observaciones</t>
  </si>
  <si>
    <t>NO CUMPLE</t>
  </si>
  <si>
    <t>CUMPLE</t>
  </si>
  <si>
    <t>Contrato 2238</t>
  </si>
  <si>
    <t>Contrato 179-035-2010</t>
  </si>
  <si>
    <t>Contrato 2170 de 2010</t>
  </si>
  <si>
    <r>
      <t xml:space="preserve">El proponente deberá acreditar experiencia en la ejecución de contratos de venta de computadores,
suscritos a partir del 1º de enero de 2010. La experiencia se deberá acreditar mediante la presentación
de mínimo una (1) y máximo tres (3) certificaciones de contratos ejecutados, las cuales sumadas
deberán ser iguales o superiores a dos (2) veces el valor del presupuesto oficial del módulo (s) al cual
se presente propuesta
</t>
    </r>
    <r>
      <rPr>
        <b/>
        <sz val="12"/>
        <color theme="1"/>
        <rFont val="Arial Narrow"/>
        <family val="2"/>
      </rPr>
      <t xml:space="preserve">Diligenciado ANEXO 4 </t>
    </r>
  </si>
  <si>
    <t>Los proponentes y cada integrante de las estructuras plurales deberán acreditar una experiencia
probable mínima de un (1) año de actividad en proveedor, de conformidad con lo establecido en el
Decreto 734 de 2012. Dicha acreditación se realizará mediante RUP vigente y en firme, si es una
persona obligada a registrarse en el RUP.</t>
  </si>
  <si>
    <t>El proponente deberá allegar con la presentación de su oferta, el documento que lo acredita como
distribuidor autorizado, de los computadores portátiles ofertados, expedida por el Fabricante con fecha
no mayor a sesenta (60) días calendario, contados a partir de la fecha de cierre del proceso de
selección.</t>
  </si>
  <si>
    <t>MODULO 1</t>
  </si>
  <si>
    <t>SOLUCIONES ACTIVAS</t>
  </si>
  <si>
    <t>Contrato 2012-bb-22-0092</t>
  </si>
  <si>
    <t>977 computadores</t>
  </si>
  <si>
    <t>61 y 62</t>
  </si>
  <si>
    <t>HA Bicicletas</t>
  </si>
  <si>
    <t>60,61,62 y 63</t>
  </si>
  <si>
    <t>66, 67,68 Y 69</t>
  </si>
  <si>
    <t>TECNOTRONIX S.A.S</t>
  </si>
  <si>
    <t>178 DE 2009</t>
  </si>
  <si>
    <t>LA CAMARA DE COMERCION DE TUNJA</t>
  </si>
  <si>
    <t>355 de octubre de 2012</t>
  </si>
  <si>
    <t>103 de 2011</t>
  </si>
  <si>
    <t>47 Y 48</t>
  </si>
  <si>
    <t>MODULO 2</t>
  </si>
  <si>
    <t>241 de 2013</t>
  </si>
  <si>
    <t>44-53</t>
  </si>
  <si>
    <t>391 de 30 de Diciembre de 2010</t>
  </si>
  <si>
    <t>54-60</t>
  </si>
  <si>
    <t>43-60</t>
  </si>
  <si>
    <t>COMERCIAL MCL S.A.S</t>
  </si>
  <si>
    <t>1094-ILCE-2012</t>
  </si>
  <si>
    <t>Intendencia local comando Ejercito</t>
  </si>
  <si>
    <t>cv-17161 de 2011</t>
  </si>
  <si>
    <t>Computador de escritorio</t>
  </si>
  <si>
    <t>65 - 69</t>
  </si>
  <si>
    <t>63-70</t>
  </si>
  <si>
    <t>SELECCIÓN ABREVIADA POR EL SISTEMA DE SUBASTA INVERSA PRESENCIAL No VJ-VPRE-SI-003-2013</t>
  </si>
  <si>
    <t>CAROLINA TAMAYO PALACIO</t>
  </si>
  <si>
    <t>La sumatoria de los contratos ejecutados no suma el valor requerido en el pliego</t>
  </si>
  <si>
    <t>8, 9, 10 Y 11</t>
  </si>
  <si>
    <t>Se debe allegar una certificación o un  documento suscrito por la entidad contratante en el que se indique el valor correspondiente a la venta de computadores. este documento puede ser la  fotocopia del contrato, si en este consta la información requerida.</t>
  </si>
  <si>
    <t>Computadores de escritorio</t>
  </si>
  <si>
    <t>Adicional computadores de escritorio</t>
  </si>
  <si>
    <t>Instituto Colombiano Bienestar Familiar</t>
  </si>
  <si>
    <t>Procuraduría General de la Nación</t>
  </si>
  <si>
    <t>Ministerio de Cultura</t>
  </si>
  <si>
    <r>
      <t xml:space="preserve">Esta certificación no es tenida en cuenta, toda vez que el contrato tiene fecha de suscripción del 31 de diciembre de 2009 y en el pliego de condiciones, literal d) se estableció como requisito lo siguiente: </t>
    </r>
    <r>
      <rPr>
        <i/>
        <sz val="12"/>
        <color rgb="FFFF0000"/>
        <rFont val="Arial Narrow"/>
        <family val="2"/>
      </rPr>
      <t xml:space="preserve">d. Experiencia del proponente:
El proponente deberá acreditar experiencia en la ejecución de contratos de venta o suministro de computadores </t>
    </r>
    <r>
      <rPr>
        <b/>
        <i/>
        <u/>
        <sz val="12"/>
        <color rgb="FFC00000"/>
        <rFont val="Arial Narrow"/>
        <family val="2"/>
      </rPr>
      <t>suscritos a partir del 1º de enero de 2010. (resaltado fuera texto)</t>
    </r>
  </si>
  <si>
    <t>Universidad pedagógica y tecnológica de Colombia</t>
  </si>
  <si>
    <t>Alcaldía municipal de Motavita</t>
  </si>
  <si>
    <t>Computadores portátiles</t>
  </si>
  <si>
    <t>Adicional computadores portátiles</t>
  </si>
  <si>
    <t xml:space="preserve">Ministerio de Educación Nacional </t>
  </si>
  <si>
    <t>Gobernación del Putumayo 50%</t>
  </si>
  <si>
    <t>Gobernación de Antioquia</t>
  </si>
  <si>
    <t>137 Portátiles</t>
  </si>
  <si>
    <t>Politécnico Colombiano Jaime Isaza Cadavid</t>
  </si>
  <si>
    <t>Computador portátil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</si>
</sst>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_(&quot;$&quot;\ * \(#,##0.00\);_(&quot;$&quot;\ * &quot;-&quot;??_);_(@_)"/>
  </numFmts>
  <fonts count="19" x14ac:knownFonts="1">
    <font>
      <sz val="11"/>
      <color theme="1"/>
      <name val="Calibri"/>
      <family val="2"/>
      <scheme val="minor"/>
    </font>
    <font>
      <sz val="10"/>
      <name val="Arial"/>
      <family val="2"/>
    </font>
    <font>
      <b/>
      <sz val="16"/>
      <name val="Arial Narrow"/>
      <family val="2"/>
    </font>
    <font>
      <b/>
      <sz val="16"/>
      <name val="Tahoma"/>
      <family val="2"/>
    </font>
    <font>
      <sz val="16"/>
      <name val="Arial"/>
      <family val="2"/>
    </font>
    <font>
      <sz val="16"/>
      <name val="Arial Narrow"/>
      <family val="2"/>
    </font>
    <font>
      <b/>
      <sz val="12"/>
      <color theme="1"/>
      <name val="Arial Narrow"/>
      <family val="2"/>
    </font>
    <font>
      <sz val="12"/>
      <color rgb="FF000000"/>
      <name val="Arial Narrow"/>
      <family val="2"/>
    </font>
    <font>
      <b/>
      <sz val="14"/>
      <name val="Arial Narrow"/>
      <family val="2"/>
    </font>
    <font>
      <sz val="12"/>
      <color theme="1"/>
      <name val="Arial Narrow"/>
      <family val="2"/>
    </font>
    <font>
      <sz val="11"/>
      <color theme="1"/>
      <name val="Calibri"/>
      <family val="2"/>
      <scheme val="minor"/>
    </font>
    <font>
      <b/>
      <sz val="12"/>
      <name val="Arial Narrow"/>
      <family val="2"/>
    </font>
    <font>
      <sz val="12"/>
      <color rgb="FFFF0000"/>
      <name val="Arial Narrow"/>
      <family val="2"/>
    </font>
    <font>
      <sz val="12"/>
      <name val="Arial Narrow"/>
      <family val="2"/>
    </font>
    <font>
      <i/>
      <sz val="12"/>
      <color rgb="FFFF0000"/>
      <name val="Arial Narrow"/>
      <family val="2"/>
    </font>
    <font>
      <b/>
      <i/>
      <u/>
      <sz val="12"/>
      <color rgb="FFC00000"/>
      <name val="Arial Narrow"/>
      <family val="2"/>
    </font>
    <font>
      <sz val="16"/>
      <color theme="1"/>
      <name val="Arial Narrow"/>
      <family val="2"/>
    </font>
    <font>
      <sz val="14"/>
      <color theme="1"/>
      <name val="Arial Narrow"/>
      <family val="2"/>
    </font>
    <font>
      <sz val="14"/>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3" tint="0.59999389629810485"/>
        <bgColor indexed="46"/>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4" fontId="10" fillId="0" borderId="0" applyFont="0" applyFill="0" applyBorder="0" applyAlignment="0" applyProtection="0"/>
  </cellStyleXfs>
  <cellXfs count="105">
    <xf numFmtId="0" fontId="0" fillId="0" borderId="0" xfId="0"/>
    <xf numFmtId="0" fontId="3" fillId="0" borderId="0" xfId="1" applyFont="1" applyBorder="1" applyAlignment="1">
      <alignment horizontal="center" vertical="center" wrapText="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49" fontId="2" fillId="3"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vertical="center"/>
    </xf>
    <xf numFmtId="0" fontId="4" fillId="0" borderId="0" xfId="1" applyFont="1" applyAlignment="1">
      <alignment horizontal="center" vertical="center"/>
    </xf>
    <xf numFmtId="0" fontId="2" fillId="2" borderId="3" xfId="1" applyFont="1" applyFill="1" applyBorder="1" applyAlignment="1">
      <alignment horizontal="center" vertical="center"/>
    </xf>
    <xf numFmtId="0" fontId="2" fillId="2" borderId="5" xfId="1" applyFont="1" applyFill="1" applyBorder="1" applyAlignment="1">
      <alignment horizontal="center" vertical="center"/>
    </xf>
    <xf numFmtId="0" fontId="8" fillId="4"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 fillId="0" borderId="0" xfId="1" applyAlignment="1">
      <alignment horizontal="center" vertical="center"/>
    </xf>
    <xf numFmtId="0" fontId="0" fillId="4" borderId="1" xfId="0" applyFill="1" applyBorder="1" applyAlignment="1">
      <alignment horizontal="center"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6" fillId="0" borderId="1" xfId="2" applyFont="1" applyBorder="1" applyAlignment="1">
      <alignment horizontal="center" vertical="center"/>
    </xf>
    <xf numFmtId="164" fontId="9" fillId="0" borderId="1" xfId="2" applyFont="1" applyBorder="1" applyAlignment="1">
      <alignment horizontal="center" vertical="center" wrapText="1"/>
    </xf>
    <xf numFmtId="0" fontId="9" fillId="0" borderId="1" xfId="0" applyFont="1" applyFill="1" applyBorder="1" applyAlignment="1">
      <alignment horizontal="center" vertical="center"/>
    </xf>
    <xf numFmtId="164" fontId="6" fillId="0" borderId="1" xfId="2" applyFont="1" applyFill="1" applyBorder="1" applyAlignment="1">
      <alignment horizontal="center" vertical="center"/>
    </xf>
    <xf numFmtId="0" fontId="9" fillId="0" borderId="1" xfId="0" applyFont="1" applyFill="1" applyBorder="1" applyAlignment="1">
      <alignment horizontal="center" vertical="center" wrapText="1"/>
    </xf>
    <xf numFmtId="164" fontId="11" fillId="0" borderId="1" xfId="2" applyFont="1" applyFill="1" applyBorder="1" applyAlignment="1">
      <alignment horizontal="center" vertical="center"/>
    </xf>
    <xf numFmtId="164" fontId="13" fillId="0" borderId="1" xfId="0" applyNumberFormat="1" applyFont="1" applyBorder="1" applyAlignment="1">
      <alignment horizontal="center" vertical="center"/>
    </xf>
    <xf numFmtId="0" fontId="11" fillId="0" borderId="0" xfId="1" applyFont="1" applyBorder="1" applyAlignment="1">
      <alignment horizontal="center" vertical="center" wrapText="1"/>
    </xf>
    <xf numFmtId="0" fontId="11" fillId="2"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0" xfId="1" applyFont="1" applyAlignment="1">
      <alignment horizontal="center" vertical="center"/>
    </xf>
    <xf numFmtId="164" fontId="9" fillId="0" borderId="0" xfId="0" applyNumberFormat="1" applyFont="1" applyAlignment="1">
      <alignment horizontal="center" vertical="center"/>
    </xf>
    <xf numFmtId="0" fontId="16" fillId="4"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164" fontId="1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 fontId="9"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8"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17" fillId="0" borderId="0" xfId="0" applyFont="1" applyAlignment="1">
      <alignment horizontal="center" vertical="center"/>
    </xf>
    <xf numFmtId="0" fontId="18" fillId="0" borderId="0" xfId="1" applyFont="1" applyAlignment="1">
      <alignment horizontal="center" vertical="center"/>
    </xf>
    <xf numFmtId="0" fontId="17" fillId="0" borderId="0" xfId="0" applyFont="1" applyFill="1" applyAlignment="1">
      <alignment horizontal="center" vertical="center"/>
    </xf>
    <xf numFmtId="0" fontId="17" fillId="0" borderId="1" xfId="0" applyFont="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164" fontId="13" fillId="0" borderId="1" xfId="2" applyFont="1" applyFill="1" applyBorder="1" applyAlignment="1">
      <alignment horizontal="center" vertical="center"/>
    </xf>
    <xf numFmtId="164" fontId="9" fillId="0" borderId="1" xfId="0" applyNumberFormat="1" applyFont="1" applyBorder="1" applyAlignment="1">
      <alignment horizontal="center" vertical="center"/>
    </xf>
    <xf numFmtId="164" fontId="9"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164" fontId="12" fillId="0" borderId="1" xfId="2" applyFont="1" applyBorder="1" applyAlignment="1">
      <alignment horizontal="center" vertical="center" wrapText="1"/>
    </xf>
    <xf numFmtId="0" fontId="6" fillId="0" borderId="1" xfId="0" applyFont="1" applyBorder="1" applyAlignment="1">
      <alignment horizontal="center" vertical="center" wrapText="1"/>
    </xf>
    <xf numFmtId="164" fontId="13" fillId="0" borderId="1" xfId="0" applyNumberFormat="1" applyFont="1" applyFill="1" applyBorder="1" applyAlignment="1">
      <alignment horizontal="center" vertical="center"/>
    </xf>
    <xf numFmtId="164" fontId="9" fillId="0" borderId="1" xfId="2" applyFont="1" applyBorder="1" applyAlignment="1">
      <alignment horizontal="center" vertical="center"/>
    </xf>
    <xf numFmtId="164" fontId="9" fillId="0" borderId="1" xfId="2" applyFont="1" applyFill="1" applyBorder="1" applyAlignment="1">
      <alignment horizontal="center" vertical="center"/>
    </xf>
    <xf numFmtId="164" fontId="6" fillId="0" borderId="6" xfId="2" applyFont="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9" fillId="5" borderId="7" xfId="0" applyFont="1" applyFill="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5"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164" fontId="12" fillId="0" borderId="1" xfId="2" applyFont="1" applyBorder="1" applyAlignment="1">
      <alignment horizontal="center" vertical="center" wrapText="1"/>
    </xf>
    <xf numFmtId="0" fontId="9" fillId="0" borderId="1" xfId="0" applyFont="1" applyBorder="1" applyAlignment="1">
      <alignment horizontal="center" vertical="center" wrapText="1"/>
    </xf>
    <xf numFmtId="0" fontId="8" fillId="2" borderId="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9" fillId="0" borderId="1" xfId="0" applyFont="1" applyBorder="1" applyAlignment="1">
      <alignment horizontal="center" vertical="center"/>
    </xf>
    <xf numFmtId="164" fontId="9" fillId="0" borderId="1" xfId="2" applyFont="1" applyBorder="1" applyAlignment="1">
      <alignment horizontal="center" vertical="center"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7"/>
  <sheetViews>
    <sheetView zoomScale="85" zoomScaleNormal="85" workbookViewId="0">
      <selection activeCell="I7" sqref="I7"/>
    </sheetView>
  </sheetViews>
  <sheetFormatPr baseColWidth="10" defaultRowHeight="15" x14ac:dyDescent="0.25"/>
  <cols>
    <col min="1" max="1" width="11.42578125" style="11" customWidth="1"/>
    <col min="2" max="2" width="25" style="11" customWidth="1"/>
    <col min="3" max="3" width="45.42578125" style="11" customWidth="1"/>
    <col min="4" max="4" width="18.28515625" style="11" customWidth="1"/>
    <col min="5" max="5" width="15" style="11" customWidth="1"/>
    <col min="6" max="6" width="24.7109375" style="11" bestFit="1" customWidth="1"/>
    <col min="7" max="7" width="31.85546875" style="11" customWidth="1"/>
    <col min="8" max="16384" width="11.42578125" style="11"/>
  </cols>
  <sheetData>
    <row r="1" spans="1:57" ht="20.25" customHeight="1" x14ac:dyDescent="0.25">
      <c r="A1" s="67" t="s">
        <v>62</v>
      </c>
      <c r="B1" s="68"/>
      <c r="C1" s="68"/>
      <c r="D1" s="68"/>
      <c r="E1" s="68"/>
      <c r="F1" s="68"/>
      <c r="G1" s="69"/>
      <c r="J1" s="1"/>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
      <c r="BC1" s="12"/>
      <c r="BD1" s="12"/>
      <c r="BE1" s="12"/>
    </row>
    <row r="2" spans="1:57" ht="20.25" customHeight="1" x14ac:dyDescent="0.25">
      <c r="A2" s="67" t="s">
        <v>17</v>
      </c>
      <c r="B2" s="68"/>
      <c r="C2" s="68"/>
      <c r="D2" s="68"/>
      <c r="E2" s="68"/>
      <c r="F2" s="68"/>
      <c r="G2" s="6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ht="20.25" x14ac:dyDescent="0.25">
      <c r="A3" s="2"/>
      <c r="B3" s="13"/>
      <c r="C3" s="70"/>
      <c r="D3" s="71"/>
      <c r="E3" s="71"/>
      <c r="F3" s="71"/>
      <c r="G3" s="71"/>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75"/>
      <c r="BC3" s="76"/>
      <c r="BD3" s="76"/>
      <c r="BE3" s="7"/>
    </row>
    <row r="4" spans="1:57" ht="81" customHeight="1" x14ac:dyDescent="0.25">
      <c r="A4" s="3"/>
      <c r="B4" s="14"/>
      <c r="C4" s="5" t="s">
        <v>0</v>
      </c>
      <c r="D4" s="77" t="s">
        <v>35</v>
      </c>
      <c r="E4" s="78"/>
      <c r="F4" s="79"/>
      <c r="G4" s="19"/>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77" t="s">
        <v>1</v>
      </c>
      <c r="BC4" s="78"/>
      <c r="BD4" s="79"/>
      <c r="BE4" s="5"/>
    </row>
    <row r="5" spans="1:57" ht="20.25" customHeight="1" x14ac:dyDescent="0.25">
      <c r="A5" s="75"/>
      <c r="B5" s="16"/>
      <c r="C5" s="8"/>
      <c r="D5" s="75" t="s">
        <v>2</v>
      </c>
      <c r="E5" s="75" t="s">
        <v>3</v>
      </c>
      <c r="F5" s="75" t="s">
        <v>4</v>
      </c>
      <c r="G5" s="75" t="s">
        <v>6</v>
      </c>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72" t="s">
        <v>5</v>
      </c>
      <c r="BC5" s="72" t="s">
        <v>3</v>
      </c>
      <c r="BD5" s="72" t="s">
        <v>4</v>
      </c>
      <c r="BE5" s="72" t="s">
        <v>6</v>
      </c>
    </row>
    <row r="6" spans="1:57" ht="20.25" x14ac:dyDescent="0.25">
      <c r="A6" s="75"/>
      <c r="B6" s="17"/>
      <c r="C6" s="9"/>
      <c r="D6" s="75"/>
      <c r="E6" s="75"/>
      <c r="F6" s="75"/>
      <c r="G6" s="75"/>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73"/>
      <c r="BC6" s="73"/>
      <c r="BD6" s="73"/>
      <c r="BE6" s="73"/>
    </row>
    <row r="7" spans="1:57" ht="101.25" x14ac:dyDescent="0.25">
      <c r="A7" s="4"/>
      <c r="B7" s="6" t="s">
        <v>7</v>
      </c>
      <c r="C7" s="10" t="s">
        <v>20</v>
      </c>
      <c r="D7" s="75"/>
      <c r="E7" s="75"/>
      <c r="F7" s="75"/>
      <c r="G7" s="75"/>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74"/>
      <c r="BC7" s="74"/>
      <c r="BD7" s="74"/>
      <c r="BE7" s="74"/>
    </row>
    <row r="8" spans="1:57" ht="15.75" x14ac:dyDescent="0.25">
      <c r="A8" s="24" t="s">
        <v>8</v>
      </c>
      <c r="B8" s="24" t="s">
        <v>9</v>
      </c>
      <c r="C8" s="24" t="s">
        <v>12</v>
      </c>
      <c r="D8" s="24"/>
      <c r="E8" s="24">
        <v>77</v>
      </c>
      <c r="F8" s="24" t="s">
        <v>18</v>
      </c>
      <c r="G8" s="24"/>
    </row>
    <row r="9" spans="1:57" ht="114" customHeight="1" x14ac:dyDescent="0.25">
      <c r="A9" s="24" t="s">
        <v>10</v>
      </c>
      <c r="B9" s="25" t="s">
        <v>11</v>
      </c>
      <c r="C9" s="42" t="s">
        <v>34</v>
      </c>
      <c r="D9" s="24"/>
      <c r="E9" s="24">
        <v>84</v>
      </c>
      <c r="F9" s="24" t="s">
        <v>18</v>
      </c>
      <c r="G9" s="24"/>
    </row>
    <row r="10" spans="1:57" ht="117" customHeight="1" x14ac:dyDescent="0.25">
      <c r="A10" s="24" t="s">
        <v>14</v>
      </c>
      <c r="B10" s="24" t="s">
        <v>13</v>
      </c>
      <c r="C10" s="42" t="s">
        <v>33</v>
      </c>
      <c r="D10" s="24"/>
      <c r="E10" s="24">
        <v>10</v>
      </c>
      <c r="F10" s="24" t="s">
        <v>18</v>
      </c>
      <c r="G10" s="24"/>
    </row>
    <row r="11" spans="1:57" ht="180" customHeight="1" x14ac:dyDescent="0.25">
      <c r="A11" s="24" t="s">
        <v>16</v>
      </c>
      <c r="B11" s="25" t="s">
        <v>15</v>
      </c>
      <c r="C11" s="25" t="s">
        <v>32</v>
      </c>
      <c r="D11" s="24"/>
      <c r="E11" s="24" t="s">
        <v>42</v>
      </c>
      <c r="F11" s="24" t="s">
        <v>18</v>
      </c>
      <c r="G11" s="25"/>
    </row>
    <row r="12" spans="1:57" ht="15.75" x14ac:dyDescent="0.25">
      <c r="A12" s="20"/>
      <c r="B12" s="66" t="s">
        <v>24</v>
      </c>
      <c r="C12" s="66"/>
      <c r="D12" s="66"/>
      <c r="E12" s="66"/>
      <c r="F12" s="66"/>
      <c r="G12" s="66"/>
    </row>
    <row r="13" spans="1:57" ht="15.75" x14ac:dyDescent="0.25">
      <c r="A13" s="20"/>
      <c r="B13" s="23" t="s">
        <v>23</v>
      </c>
      <c r="C13" s="23" t="s">
        <v>21</v>
      </c>
      <c r="D13" s="23" t="s">
        <v>22</v>
      </c>
      <c r="E13" s="23" t="s">
        <v>25</v>
      </c>
      <c r="F13" s="23" t="s">
        <v>4</v>
      </c>
      <c r="G13" s="23" t="s">
        <v>26</v>
      </c>
    </row>
    <row r="14" spans="1:57" ht="15.75" x14ac:dyDescent="0.25">
      <c r="A14" s="20"/>
      <c r="B14" s="24" t="s">
        <v>29</v>
      </c>
      <c r="C14" s="25" t="s">
        <v>69</v>
      </c>
      <c r="D14" s="26">
        <v>436428009</v>
      </c>
      <c r="E14" s="24">
        <v>67</v>
      </c>
      <c r="F14" s="24" t="s">
        <v>28</v>
      </c>
      <c r="G14" s="27"/>
    </row>
    <row r="15" spans="1:57" ht="15.75" x14ac:dyDescent="0.25">
      <c r="A15" s="21"/>
      <c r="B15" s="28" t="s">
        <v>30</v>
      </c>
      <c r="C15" s="28" t="s">
        <v>70</v>
      </c>
      <c r="D15" s="29">
        <v>305976000</v>
      </c>
      <c r="E15" s="28">
        <v>68</v>
      </c>
      <c r="F15" s="24" t="s">
        <v>28</v>
      </c>
      <c r="G15" s="30"/>
    </row>
    <row r="16" spans="1:57" ht="15.75" x14ac:dyDescent="0.25">
      <c r="A16" s="21"/>
      <c r="B16" s="28" t="s">
        <v>31</v>
      </c>
      <c r="C16" s="30" t="s">
        <v>71</v>
      </c>
      <c r="D16" s="31">
        <f>367688050+63823200</f>
        <v>431511250</v>
      </c>
      <c r="E16" s="28">
        <v>69</v>
      </c>
      <c r="F16" s="24" t="s">
        <v>28</v>
      </c>
      <c r="G16" s="30"/>
    </row>
    <row r="17" spans="1:7" ht="15.75" x14ac:dyDescent="0.25">
      <c r="A17" s="20"/>
      <c r="B17" s="20"/>
      <c r="C17" s="22"/>
      <c r="D17" s="32">
        <f>SUM(D14:D16)</f>
        <v>1173915259</v>
      </c>
      <c r="E17" s="20"/>
      <c r="F17" s="20"/>
      <c r="G17" s="20"/>
    </row>
  </sheetData>
  <mergeCells count="16">
    <mergeCell ref="B12:G12"/>
    <mergeCell ref="A1:G1"/>
    <mergeCell ref="C3:G3"/>
    <mergeCell ref="A2:G2"/>
    <mergeCell ref="BE5:BE7"/>
    <mergeCell ref="BB5:BB7"/>
    <mergeCell ref="BC5:BC7"/>
    <mergeCell ref="BD5:BD7"/>
    <mergeCell ref="A5:A6"/>
    <mergeCell ref="BB3:BD3"/>
    <mergeCell ref="D4:F4"/>
    <mergeCell ref="BB4:BD4"/>
    <mergeCell ref="D5:D7"/>
    <mergeCell ref="E5:E7"/>
    <mergeCell ref="F5:F7"/>
    <mergeCell ref="G5:G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tabSelected="1"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35</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43</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ht="24.75" customHeight="1" x14ac:dyDescent="0.25">
      <c r="A8" s="24" t="s">
        <v>8</v>
      </c>
      <c r="B8" s="24" t="s">
        <v>9</v>
      </c>
      <c r="C8" s="24" t="s">
        <v>12</v>
      </c>
      <c r="D8" s="24"/>
      <c r="E8" s="24">
        <v>19</v>
      </c>
      <c r="F8" s="24" t="s">
        <v>19</v>
      </c>
      <c r="G8" s="30"/>
    </row>
    <row r="9" spans="1:57" ht="117" customHeight="1" x14ac:dyDescent="0.25">
      <c r="A9" s="24" t="s">
        <v>10</v>
      </c>
      <c r="B9" s="25" t="s">
        <v>11</v>
      </c>
      <c r="C9" s="42" t="s">
        <v>34</v>
      </c>
      <c r="D9" s="24"/>
      <c r="E9" s="24">
        <v>30</v>
      </c>
      <c r="F9" s="24" t="s">
        <v>18</v>
      </c>
      <c r="G9" s="24"/>
    </row>
    <row r="10" spans="1:57" ht="117.75" customHeight="1" x14ac:dyDescent="0.25">
      <c r="A10" s="24" t="s">
        <v>14</v>
      </c>
      <c r="B10" s="24" t="s">
        <v>13</v>
      </c>
      <c r="C10" s="42" t="s">
        <v>33</v>
      </c>
      <c r="D10" s="24"/>
      <c r="E10" s="24" t="s">
        <v>48</v>
      </c>
      <c r="F10" s="24" t="s">
        <v>18</v>
      </c>
      <c r="G10" s="24"/>
    </row>
    <row r="11" spans="1:57" ht="175.5" customHeight="1" x14ac:dyDescent="0.25">
      <c r="A11" s="24" t="s">
        <v>16</v>
      </c>
      <c r="B11" s="25" t="s">
        <v>15</v>
      </c>
      <c r="C11" s="25" t="s">
        <v>32</v>
      </c>
      <c r="D11" s="24"/>
      <c r="E11" s="43" t="s">
        <v>65</v>
      </c>
      <c r="F11" s="39" t="s">
        <v>27</v>
      </c>
      <c r="G11" s="44" t="s">
        <v>64</v>
      </c>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ht="211.5" customHeight="1" x14ac:dyDescent="0.25">
      <c r="B14" s="24" t="s">
        <v>44</v>
      </c>
      <c r="C14" s="25" t="s">
        <v>45</v>
      </c>
      <c r="D14" s="26">
        <v>136728000</v>
      </c>
      <c r="E14" s="24">
        <v>11</v>
      </c>
      <c r="F14" s="39" t="s">
        <v>27</v>
      </c>
      <c r="G14" s="40" t="s">
        <v>72</v>
      </c>
    </row>
    <row r="15" spans="1:57" x14ac:dyDescent="0.25">
      <c r="A15" s="21"/>
      <c r="B15" s="28" t="s">
        <v>46</v>
      </c>
      <c r="C15" s="28" t="s">
        <v>73</v>
      </c>
      <c r="D15" s="29">
        <v>114115853</v>
      </c>
      <c r="E15" s="28">
        <v>10</v>
      </c>
      <c r="F15" s="56" t="s">
        <v>28</v>
      </c>
      <c r="G15" s="40"/>
    </row>
    <row r="16" spans="1:57" ht="126.75" customHeight="1" x14ac:dyDescent="0.25">
      <c r="A16" s="21"/>
      <c r="B16" s="28" t="s">
        <v>47</v>
      </c>
      <c r="C16" s="30" t="s">
        <v>74</v>
      </c>
      <c r="D16" s="31">
        <v>28000000</v>
      </c>
      <c r="E16" s="28">
        <v>9</v>
      </c>
      <c r="F16" s="39" t="s">
        <v>27</v>
      </c>
      <c r="G16" s="40" t="s">
        <v>66</v>
      </c>
    </row>
    <row r="17" spans="3:5" x14ac:dyDescent="0.25">
      <c r="C17" s="22"/>
      <c r="D17" s="41">
        <f>+D15</f>
        <v>114115853</v>
      </c>
    </row>
    <row r="19" spans="3:5" x14ac:dyDescent="0.25">
      <c r="E19" s="37"/>
    </row>
  </sheetData>
  <mergeCells count="16">
    <mergeCell ref="A1:G1"/>
    <mergeCell ref="A2:G2"/>
    <mergeCell ref="C3:G3"/>
    <mergeCell ref="BB3:BD3"/>
    <mergeCell ref="D4:F4"/>
    <mergeCell ref="BB4:BD4"/>
    <mergeCell ref="BC5:BC7"/>
    <mergeCell ref="BD5:BD7"/>
    <mergeCell ref="BE5:BE7"/>
    <mergeCell ref="B12:G12"/>
    <mergeCell ref="A5:A6"/>
    <mergeCell ref="D5:D7"/>
    <mergeCell ref="E5:E7"/>
    <mergeCell ref="F5:F7"/>
    <mergeCell ref="G5:G7"/>
    <mergeCell ref="BB5:B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49</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43</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20</v>
      </c>
      <c r="F8" s="24" t="s">
        <v>19</v>
      </c>
      <c r="G8" s="30"/>
    </row>
    <row r="9" spans="1:57" ht="116.25" customHeight="1" x14ac:dyDescent="0.25">
      <c r="A9" s="24" t="s">
        <v>10</v>
      </c>
      <c r="B9" s="25" t="s">
        <v>11</v>
      </c>
      <c r="C9" s="42" t="s">
        <v>34</v>
      </c>
      <c r="D9" s="24"/>
      <c r="E9" s="24">
        <v>30</v>
      </c>
      <c r="F9" s="24" t="s">
        <v>18</v>
      </c>
      <c r="G9" s="24"/>
    </row>
    <row r="10" spans="1:57" ht="117" customHeight="1" x14ac:dyDescent="0.25">
      <c r="A10" s="24" t="s">
        <v>14</v>
      </c>
      <c r="B10" s="24" t="s">
        <v>13</v>
      </c>
      <c r="C10" s="42" t="s">
        <v>33</v>
      </c>
      <c r="D10" s="24"/>
      <c r="E10" s="24" t="s">
        <v>48</v>
      </c>
      <c r="F10" s="24" t="s">
        <v>18</v>
      </c>
      <c r="G10" s="24"/>
    </row>
    <row r="11" spans="1:57" ht="180" customHeight="1" x14ac:dyDescent="0.25">
      <c r="A11" s="24" t="s">
        <v>16</v>
      </c>
      <c r="B11" s="25" t="s">
        <v>15</v>
      </c>
      <c r="C11" s="25" t="s">
        <v>32</v>
      </c>
      <c r="D11" s="24"/>
      <c r="E11" s="43" t="s">
        <v>65</v>
      </c>
      <c r="F11" s="39" t="s">
        <v>27</v>
      </c>
      <c r="G11" s="44" t="s">
        <v>64</v>
      </c>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ht="213.75" customHeight="1" x14ac:dyDescent="0.25">
      <c r="B14" s="24" t="s">
        <v>44</v>
      </c>
      <c r="C14" s="25" t="s">
        <v>45</v>
      </c>
      <c r="D14" s="26">
        <v>136728000</v>
      </c>
      <c r="E14" s="24">
        <v>11</v>
      </c>
      <c r="F14" s="39" t="s">
        <v>27</v>
      </c>
      <c r="G14" s="40" t="s">
        <v>72</v>
      </c>
    </row>
    <row r="15" spans="1:57" x14ac:dyDescent="0.25">
      <c r="A15" s="21"/>
      <c r="B15" s="51" t="s">
        <v>46</v>
      </c>
      <c r="C15" s="51" t="s">
        <v>73</v>
      </c>
      <c r="D15" s="29">
        <v>114115853</v>
      </c>
      <c r="E15" s="51">
        <v>10</v>
      </c>
      <c r="F15" s="56" t="s">
        <v>28</v>
      </c>
      <c r="G15" s="40"/>
    </row>
    <row r="16" spans="1:57" ht="126" x14ac:dyDescent="0.25">
      <c r="A16" s="21"/>
      <c r="B16" s="28" t="s">
        <v>47</v>
      </c>
      <c r="C16" s="30" t="s">
        <v>74</v>
      </c>
      <c r="D16" s="31">
        <v>28000000</v>
      </c>
      <c r="E16" s="28">
        <v>9</v>
      </c>
      <c r="F16" s="39" t="s">
        <v>27</v>
      </c>
      <c r="G16" s="40" t="s">
        <v>66</v>
      </c>
    </row>
    <row r="17" spans="3:5" x14ac:dyDescent="0.25">
      <c r="C17" s="22"/>
      <c r="D17" s="41">
        <f>+D15</f>
        <v>114115853</v>
      </c>
    </row>
    <row r="19" spans="3:5" x14ac:dyDescent="0.25">
      <c r="E19" s="37"/>
    </row>
  </sheetData>
  <mergeCells count="16">
    <mergeCell ref="A1:G1"/>
    <mergeCell ref="A2:G2"/>
    <mergeCell ref="C3:G3"/>
    <mergeCell ref="BB3:BD3"/>
    <mergeCell ref="D4:F4"/>
    <mergeCell ref="BB4:BD4"/>
    <mergeCell ref="BC5:BC7"/>
    <mergeCell ref="BD5:BD7"/>
    <mergeCell ref="BE5:BE7"/>
    <mergeCell ref="B12:G12"/>
    <mergeCell ref="A5:A6"/>
    <mergeCell ref="D5:D7"/>
    <mergeCell ref="E5:E7"/>
    <mergeCell ref="F5:F7"/>
    <mergeCell ref="G5:G7"/>
    <mergeCell ref="BB5:B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0"/>
  <sheetViews>
    <sheetView zoomScale="85" zoomScaleNormal="85" workbookViewId="0">
      <selection activeCell="I4" sqref="I4"/>
    </sheetView>
  </sheetViews>
  <sheetFormatPr baseColWidth="10" defaultRowHeight="18" x14ac:dyDescent="0.25"/>
  <cols>
    <col min="1" max="1" width="11.42578125" style="47" customWidth="1"/>
    <col min="2" max="2" width="25" style="47" customWidth="1"/>
    <col min="3" max="3" width="45.42578125" style="47" customWidth="1"/>
    <col min="4" max="4" width="18.28515625" style="47" customWidth="1"/>
    <col min="5" max="5" width="16.7109375" style="47" bestFit="1" customWidth="1"/>
    <col min="6" max="6" width="24.7109375" style="47" bestFit="1" customWidth="1"/>
    <col min="7" max="7" width="31.85546875" style="47" customWidth="1"/>
    <col min="8" max="16384" width="11.42578125" style="47"/>
  </cols>
  <sheetData>
    <row r="1" spans="1:57" ht="20.25" customHeight="1" x14ac:dyDescent="0.25">
      <c r="A1" s="67" t="s">
        <v>62</v>
      </c>
      <c r="B1" s="68"/>
      <c r="C1" s="68"/>
      <c r="D1" s="68"/>
      <c r="E1" s="68"/>
      <c r="F1" s="68"/>
      <c r="G1" s="69"/>
      <c r="J1" s="45"/>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5"/>
      <c r="BC1" s="48"/>
      <c r="BD1" s="48"/>
      <c r="BE1" s="48"/>
    </row>
    <row r="2" spans="1:57" ht="20.25" customHeight="1" x14ac:dyDescent="0.25">
      <c r="A2" s="67" t="s">
        <v>17</v>
      </c>
      <c r="B2" s="68"/>
      <c r="C2" s="68"/>
      <c r="D2" s="68"/>
      <c r="E2" s="68"/>
      <c r="F2" s="68"/>
      <c r="G2" s="69"/>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row>
    <row r="3" spans="1:57" ht="20.25" x14ac:dyDescent="0.25">
      <c r="A3" s="2"/>
      <c r="B3" s="13"/>
      <c r="C3" s="70"/>
      <c r="D3" s="71"/>
      <c r="E3" s="71"/>
      <c r="F3" s="71"/>
      <c r="G3" s="71"/>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98"/>
      <c r="BC3" s="99"/>
      <c r="BD3" s="99"/>
      <c r="BE3" s="46"/>
    </row>
    <row r="4" spans="1:57" ht="81" customHeight="1" x14ac:dyDescent="0.25">
      <c r="A4" s="3"/>
      <c r="B4" s="14"/>
      <c r="C4" s="5" t="s">
        <v>0</v>
      </c>
      <c r="D4" s="77" t="s">
        <v>35</v>
      </c>
      <c r="E4" s="78"/>
      <c r="F4" s="79"/>
      <c r="G4" s="3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100" t="s">
        <v>1</v>
      </c>
      <c r="BC4" s="101"/>
      <c r="BD4" s="102"/>
      <c r="BE4" s="15"/>
    </row>
    <row r="5" spans="1:57" ht="20.25" customHeight="1" x14ac:dyDescent="0.25">
      <c r="A5" s="75"/>
      <c r="B5" s="16"/>
      <c r="C5" s="8"/>
      <c r="D5" s="75" t="s">
        <v>2</v>
      </c>
      <c r="E5" s="75" t="s">
        <v>3</v>
      </c>
      <c r="F5" s="75" t="s">
        <v>4</v>
      </c>
      <c r="G5" s="75" t="s">
        <v>6</v>
      </c>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88" t="s">
        <v>5</v>
      </c>
      <c r="BC5" s="88" t="s">
        <v>3</v>
      </c>
      <c r="BD5" s="88" t="s">
        <v>4</v>
      </c>
      <c r="BE5" s="88" t="s">
        <v>6</v>
      </c>
    </row>
    <row r="6" spans="1:57" ht="20.25" x14ac:dyDescent="0.25">
      <c r="A6" s="75"/>
      <c r="B6" s="17"/>
      <c r="C6" s="9"/>
      <c r="D6" s="75"/>
      <c r="E6" s="75"/>
      <c r="F6" s="75"/>
      <c r="G6" s="75"/>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89"/>
      <c r="BC6" s="89"/>
      <c r="BD6" s="89"/>
      <c r="BE6" s="89"/>
    </row>
    <row r="7" spans="1:57" ht="101.25" x14ac:dyDescent="0.25">
      <c r="A7" s="4"/>
      <c r="B7" s="6" t="s">
        <v>7</v>
      </c>
      <c r="C7" s="10" t="s">
        <v>63</v>
      </c>
      <c r="D7" s="75"/>
      <c r="E7" s="75"/>
      <c r="F7" s="75"/>
      <c r="G7" s="75"/>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90"/>
      <c r="BC7" s="90"/>
      <c r="BD7" s="90"/>
      <c r="BE7" s="90"/>
    </row>
    <row r="8" spans="1:57" x14ac:dyDescent="0.25">
      <c r="A8" s="50" t="s">
        <v>8</v>
      </c>
      <c r="B8" s="24" t="s">
        <v>9</v>
      </c>
      <c r="C8" s="24" t="s">
        <v>12</v>
      </c>
      <c r="D8" s="24"/>
      <c r="E8" s="24">
        <v>62</v>
      </c>
      <c r="F8" s="24" t="s">
        <v>18</v>
      </c>
      <c r="G8" s="24"/>
    </row>
    <row r="9" spans="1:57" ht="115.5" customHeight="1" x14ac:dyDescent="0.25">
      <c r="A9" s="50" t="s">
        <v>10</v>
      </c>
      <c r="B9" s="25" t="s">
        <v>11</v>
      </c>
      <c r="C9" s="42" t="s">
        <v>34</v>
      </c>
      <c r="D9" s="24"/>
      <c r="E9" s="24">
        <v>73</v>
      </c>
      <c r="F9" s="24" t="s">
        <v>18</v>
      </c>
      <c r="G9" s="24"/>
    </row>
    <row r="10" spans="1:57" ht="115.5" customHeight="1" x14ac:dyDescent="0.25">
      <c r="A10" s="50" t="s">
        <v>14</v>
      </c>
      <c r="B10" s="24" t="s">
        <v>13</v>
      </c>
      <c r="C10" s="42" t="s">
        <v>33</v>
      </c>
      <c r="D10" s="24"/>
      <c r="E10" s="24">
        <v>12</v>
      </c>
      <c r="F10" s="24" t="s">
        <v>18</v>
      </c>
      <c r="G10" s="24"/>
    </row>
    <row r="11" spans="1:57" ht="180" customHeight="1" x14ac:dyDescent="0.25">
      <c r="A11" s="50" t="s">
        <v>16</v>
      </c>
      <c r="B11" s="25" t="s">
        <v>15</v>
      </c>
      <c r="C11" s="25" t="s">
        <v>32</v>
      </c>
      <c r="D11" s="24"/>
      <c r="E11" s="24" t="s">
        <v>54</v>
      </c>
      <c r="F11" s="56" t="s">
        <v>18</v>
      </c>
      <c r="G11" s="25"/>
    </row>
    <row r="12" spans="1:57" x14ac:dyDescent="0.25">
      <c r="B12" s="91" t="s">
        <v>24</v>
      </c>
      <c r="C12" s="91"/>
      <c r="D12" s="91"/>
      <c r="E12" s="91"/>
      <c r="F12" s="91"/>
      <c r="G12" s="91"/>
    </row>
    <row r="13" spans="1:57" x14ac:dyDescent="0.25">
      <c r="B13" s="23" t="s">
        <v>23</v>
      </c>
      <c r="C13" s="23" t="s">
        <v>21</v>
      </c>
      <c r="D13" s="23" t="s">
        <v>22</v>
      </c>
      <c r="E13" s="23" t="s">
        <v>25</v>
      </c>
      <c r="F13" s="23" t="s">
        <v>4</v>
      </c>
      <c r="G13" s="23" t="s">
        <v>26</v>
      </c>
    </row>
    <row r="14" spans="1:57" x14ac:dyDescent="0.25">
      <c r="B14" s="24" t="s">
        <v>50</v>
      </c>
      <c r="C14" s="58" t="s">
        <v>77</v>
      </c>
      <c r="D14" s="26">
        <v>530586387</v>
      </c>
      <c r="E14" s="24" t="s">
        <v>51</v>
      </c>
      <c r="F14" s="56" t="s">
        <v>28</v>
      </c>
      <c r="G14" s="57"/>
    </row>
    <row r="15" spans="1:57" x14ac:dyDescent="0.25">
      <c r="A15" s="49"/>
      <c r="B15" s="92" t="s">
        <v>52</v>
      </c>
      <c r="C15" s="52" t="s">
        <v>78</v>
      </c>
      <c r="D15" s="29">
        <f>+SUM(D16:D19) *50%</f>
        <v>149852125</v>
      </c>
      <c r="E15" s="95" t="s">
        <v>53</v>
      </c>
      <c r="F15" s="97" t="s">
        <v>28</v>
      </c>
      <c r="G15" s="96"/>
    </row>
    <row r="16" spans="1:57" x14ac:dyDescent="0.25">
      <c r="A16" s="49"/>
      <c r="B16" s="93"/>
      <c r="C16" s="30" t="s">
        <v>67</v>
      </c>
      <c r="D16" s="53">
        <v>159448330</v>
      </c>
      <c r="E16" s="95"/>
      <c r="F16" s="97"/>
      <c r="G16" s="96"/>
    </row>
    <row r="17" spans="2:7" x14ac:dyDescent="0.25">
      <c r="B17" s="93"/>
      <c r="C17" s="24" t="s">
        <v>75</v>
      </c>
      <c r="D17" s="54">
        <v>62247920</v>
      </c>
      <c r="E17" s="95"/>
      <c r="F17" s="97"/>
      <c r="G17" s="96"/>
    </row>
    <row r="18" spans="2:7" x14ac:dyDescent="0.25">
      <c r="B18" s="93"/>
      <c r="C18" s="24" t="s">
        <v>68</v>
      </c>
      <c r="D18" s="55">
        <v>57400000</v>
      </c>
      <c r="E18" s="95"/>
      <c r="F18" s="97"/>
      <c r="G18" s="96"/>
    </row>
    <row r="19" spans="2:7" x14ac:dyDescent="0.25">
      <c r="B19" s="94"/>
      <c r="C19" s="24" t="s">
        <v>76</v>
      </c>
      <c r="D19" s="55">
        <v>20608000</v>
      </c>
      <c r="E19" s="95"/>
      <c r="F19" s="97"/>
      <c r="G19" s="96"/>
    </row>
    <row r="20" spans="2:7" x14ac:dyDescent="0.25">
      <c r="B20" s="20"/>
      <c r="C20" s="20"/>
      <c r="D20" s="59">
        <f>+SUM(D14:D15)</f>
        <v>680438512</v>
      </c>
      <c r="E20" s="20"/>
      <c r="F20" s="20"/>
      <c r="G20" s="20"/>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9"/>
    <mergeCell ref="E15:E19"/>
    <mergeCell ref="G15:G19"/>
    <mergeCell ref="F15:F19"/>
    <mergeCell ref="BB5:BB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0"/>
  <sheetViews>
    <sheetView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49</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63</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67</v>
      </c>
      <c r="F8" s="24" t="s">
        <v>18</v>
      </c>
      <c r="G8" s="24"/>
    </row>
    <row r="9" spans="1:57" ht="114" customHeight="1" x14ac:dyDescent="0.25">
      <c r="A9" s="24" t="s">
        <v>10</v>
      </c>
      <c r="B9" s="25" t="s">
        <v>11</v>
      </c>
      <c r="C9" s="42" t="s">
        <v>34</v>
      </c>
      <c r="D9" s="24"/>
      <c r="E9" s="24">
        <v>73</v>
      </c>
      <c r="F9" s="24" t="s">
        <v>18</v>
      </c>
      <c r="G9" s="24"/>
    </row>
    <row r="10" spans="1:57" ht="116.25" customHeight="1" x14ac:dyDescent="0.25">
      <c r="A10" s="24" t="s">
        <v>14</v>
      </c>
      <c r="B10" s="24" t="s">
        <v>13</v>
      </c>
      <c r="C10" s="42" t="s">
        <v>33</v>
      </c>
      <c r="D10" s="24"/>
      <c r="E10" s="24">
        <v>12</v>
      </c>
      <c r="F10" s="24" t="s">
        <v>18</v>
      </c>
      <c r="G10" s="24"/>
    </row>
    <row r="11" spans="1:57" ht="183" customHeight="1" x14ac:dyDescent="0.25">
      <c r="A11" s="24" t="s">
        <v>16</v>
      </c>
      <c r="B11" s="25" t="s">
        <v>15</v>
      </c>
      <c r="C11" s="25" t="s">
        <v>32</v>
      </c>
      <c r="D11" s="24"/>
      <c r="E11" s="24" t="s">
        <v>54</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50</v>
      </c>
      <c r="C14" s="58" t="s">
        <v>77</v>
      </c>
      <c r="D14" s="26">
        <v>530586387</v>
      </c>
      <c r="E14" s="24" t="s">
        <v>51</v>
      </c>
      <c r="F14" s="56" t="s">
        <v>28</v>
      </c>
      <c r="G14" s="57"/>
    </row>
    <row r="15" spans="1:57" x14ac:dyDescent="0.25">
      <c r="A15" s="21"/>
      <c r="B15" s="92" t="s">
        <v>52</v>
      </c>
      <c r="C15" s="52" t="s">
        <v>78</v>
      </c>
      <c r="D15" s="29">
        <f>+SUM(D16:D19) *50%</f>
        <v>149852125</v>
      </c>
      <c r="E15" s="95" t="s">
        <v>53</v>
      </c>
      <c r="F15" s="97" t="s">
        <v>28</v>
      </c>
      <c r="G15" s="96"/>
    </row>
    <row r="16" spans="1:57" x14ac:dyDescent="0.25">
      <c r="A16" s="21"/>
      <c r="B16" s="93"/>
      <c r="C16" s="30" t="s">
        <v>67</v>
      </c>
      <c r="D16" s="53">
        <v>159448330</v>
      </c>
      <c r="E16" s="95"/>
      <c r="F16" s="97"/>
      <c r="G16" s="96"/>
    </row>
    <row r="17" spans="2:7" x14ac:dyDescent="0.25">
      <c r="B17" s="93"/>
      <c r="C17" s="24" t="s">
        <v>75</v>
      </c>
      <c r="D17" s="54">
        <v>62247920</v>
      </c>
      <c r="E17" s="95"/>
      <c r="F17" s="97"/>
      <c r="G17" s="96"/>
    </row>
    <row r="18" spans="2:7" x14ac:dyDescent="0.25">
      <c r="B18" s="93"/>
      <c r="C18" s="24" t="s">
        <v>68</v>
      </c>
      <c r="D18" s="55">
        <v>57400000</v>
      </c>
      <c r="E18" s="95"/>
      <c r="F18" s="97"/>
      <c r="G18" s="96"/>
    </row>
    <row r="19" spans="2:7" x14ac:dyDescent="0.25">
      <c r="B19" s="94"/>
      <c r="C19" s="24" t="s">
        <v>76</v>
      </c>
      <c r="D19" s="55">
        <v>20608000</v>
      </c>
      <c r="E19" s="95"/>
      <c r="F19" s="97"/>
      <c r="G19" s="96"/>
    </row>
    <row r="20" spans="2:7" x14ac:dyDescent="0.25">
      <c r="D20" s="59">
        <f>+SUM(D14:D15)</f>
        <v>680438512</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9"/>
    <mergeCell ref="E15:E19"/>
    <mergeCell ref="F15:F19"/>
    <mergeCell ref="G15:G19"/>
    <mergeCell ref="BB5:B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8"/>
  <sheetViews>
    <sheetView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5" style="20"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35</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36</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59</v>
      </c>
      <c r="F8" s="24" t="s">
        <v>18</v>
      </c>
      <c r="G8" s="30"/>
    </row>
    <row r="9" spans="1:57" ht="114" customHeight="1" x14ac:dyDescent="0.25">
      <c r="A9" s="24" t="s">
        <v>10</v>
      </c>
      <c r="B9" s="25" t="s">
        <v>11</v>
      </c>
      <c r="C9" s="42" t="s">
        <v>34</v>
      </c>
      <c r="D9" s="24"/>
      <c r="E9" s="24">
        <v>64</v>
      </c>
      <c r="F9" s="24" t="s">
        <v>18</v>
      </c>
      <c r="G9" s="24"/>
    </row>
    <row r="10" spans="1:57" ht="117.75" customHeight="1" x14ac:dyDescent="0.25">
      <c r="A10" s="24" t="s">
        <v>14</v>
      </c>
      <c r="B10" s="24" t="s">
        <v>13</v>
      </c>
      <c r="C10" s="42" t="s">
        <v>33</v>
      </c>
      <c r="D10" s="24"/>
      <c r="E10" s="24">
        <v>45</v>
      </c>
      <c r="F10" s="24" t="s">
        <v>18</v>
      </c>
      <c r="G10" s="24"/>
    </row>
    <row r="11" spans="1:57" ht="186" customHeight="1" x14ac:dyDescent="0.25">
      <c r="A11" s="24" t="s">
        <v>16</v>
      </c>
      <c r="B11" s="25" t="s">
        <v>15</v>
      </c>
      <c r="C11" s="25" t="s">
        <v>32</v>
      </c>
      <c r="D11" s="24"/>
      <c r="E11" s="24" t="s">
        <v>41</v>
      </c>
      <c r="F11" s="24" t="s">
        <v>18</v>
      </c>
      <c r="G11" s="25"/>
    </row>
    <row r="12" spans="1:57" x14ac:dyDescent="0.25">
      <c r="B12" s="91" t="s">
        <v>24</v>
      </c>
      <c r="C12" s="91"/>
      <c r="D12" s="91"/>
      <c r="E12" s="91"/>
      <c r="F12" s="91"/>
      <c r="G12" s="91"/>
    </row>
    <row r="13" spans="1:57" x14ac:dyDescent="0.25">
      <c r="B13" s="23" t="s">
        <v>23</v>
      </c>
      <c r="C13" s="23" t="s">
        <v>21</v>
      </c>
      <c r="D13" s="23" t="s">
        <v>22</v>
      </c>
      <c r="E13" s="23" t="s">
        <v>25</v>
      </c>
      <c r="F13" s="23" t="s">
        <v>4</v>
      </c>
      <c r="G13" s="23" t="s">
        <v>26</v>
      </c>
    </row>
    <row r="14" spans="1:57" x14ac:dyDescent="0.25">
      <c r="B14" s="103" t="s">
        <v>37</v>
      </c>
      <c r="C14" s="58" t="s">
        <v>79</v>
      </c>
      <c r="D14" s="31">
        <f>SUM(D15:D16)</f>
        <v>1962914308</v>
      </c>
      <c r="E14" s="103" t="s">
        <v>39</v>
      </c>
      <c r="F14" s="103" t="s">
        <v>28</v>
      </c>
      <c r="G14" s="104"/>
    </row>
    <row r="15" spans="1:57" x14ac:dyDescent="0.25">
      <c r="B15" s="103"/>
      <c r="C15" s="25" t="s">
        <v>38</v>
      </c>
      <c r="D15" s="60">
        <v>1611222176</v>
      </c>
      <c r="E15" s="103"/>
      <c r="F15" s="103"/>
      <c r="G15" s="104"/>
    </row>
    <row r="16" spans="1:57" x14ac:dyDescent="0.25">
      <c r="A16" s="21"/>
      <c r="B16" s="103"/>
      <c r="C16" s="28" t="s">
        <v>80</v>
      </c>
      <c r="D16" s="61">
        <v>351692132</v>
      </c>
      <c r="E16" s="103"/>
      <c r="F16" s="103"/>
      <c r="G16" s="104"/>
    </row>
    <row r="17" spans="1:7" x14ac:dyDescent="0.25">
      <c r="A17" s="21"/>
      <c r="B17" s="28">
        <v>173558</v>
      </c>
      <c r="C17" s="63" t="s">
        <v>40</v>
      </c>
      <c r="D17" s="62">
        <v>645050469</v>
      </c>
      <c r="E17" s="28">
        <v>63</v>
      </c>
      <c r="F17" s="24" t="s">
        <v>28</v>
      </c>
      <c r="G17" s="30"/>
    </row>
    <row r="18" spans="1:7" x14ac:dyDescent="0.25">
      <c r="C18" s="22"/>
      <c r="D18" s="32">
        <f>SUM(D15:D17)</f>
        <v>2607964777</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E14:E16"/>
    <mergeCell ref="F14:F16"/>
    <mergeCell ref="G14:G16"/>
    <mergeCell ref="B14:B16"/>
    <mergeCell ref="BB5:B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35</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55</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24" t="s">
        <v>12</v>
      </c>
      <c r="D8" s="24"/>
      <c r="E8" s="24">
        <v>71</v>
      </c>
      <c r="F8" s="24" t="s">
        <v>18</v>
      </c>
      <c r="G8" s="24"/>
    </row>
    <row r="9" spans="1:57" ht="117" customHeight="1" x14ac:dyDescent="0.25">
      <c r="A9" s="24" t="s">
        <v>10</v>
      </c>
      <c r="B9" s="25" t="s">
        <v>11</v>
      </c>
      <c r="C9" s="42" t="s">
        <v>34</v>
      </c>
      <c r="D9" s="24"/>
      <c r="E9" s="24">
        <v>96</v>
      </c>
      <c r="F9" s="24" t="s">
        <v>18</v>
      </c>
      <c r="G9" s="24"/>
    </row>
    <row r="10" spans="1:57" ht="119.25" customHeight="1" x14ac:dyDescent="0.25">
      <c r="A10" s="24" t="s">
        <v>14</v>
      </c>
      <c r="B10" s="24" t="s">
        <v>13</v>
      </c>
      <c r="C10" s="42" t="s">
        <v>33</v>
      </c>
      <c r="D10" s="24"/>
      <c r="E10" s="24">
        <v>22</v>
      </c>
      <c r="F10" s="24" t="s">
        <v>18</v>
      </c>
      <c r="G10" s="24"/>
    </row>
    <row r="11" spans="1:57" ht="178.5" customHeight="1" x14ac:dyDescent="0.25">
      <c r="A11" s="24" t="s">
        <v>16</v>
      </c>
      <c r="B11" s="25" t="s">
        <v>15</v>
      </c>
      <c r="C11" s="25" t="s">
        <v>32</v>
      </c>
      <c r="D11" s="24"/>
      <c r="E11" s="24" t="s">
        <v>61</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56</v>
      </c>
      <c r="C14" s="58" t="s">
        <v>57</v>
      </c>
      <c r="D14" s="26">
        <f>409263129.68+155389920</f>
        <v>564653049.68000007</v>
      </c>
      <c r="E14" s="24">
        <v>64</v>
      </c>
      <c r="F14" s="56" t="s">
        <v>28</v>
      </c>
      <c r="G14" s="57"/>
    </row>
    <row r="15" spans="1:57" x14ac:dyDescent="0.25">
      <c r="B15" s="103" t="s">
        <v>58</v>
      </c>
      <c r="C15" s="65" t="s">
        <v>81</v>
      </c>
      <c r="D15" s="64">
        <f>+SUM(D16:D18)</f>
        <v>402106760</v>
      </c>
      <c r="E15" s="97" t="s">
        <v>60</v>
      </c>
      <c r="F15" s="97" t="s">
        <v>28</v>
      </c>
      <c r="G15" s="103"/>
    </row>
    <row r="16" spans="1:57" x14ac:dyDescent="0.25">
      <c r="B16" s="103"/>
      <c r="C16" s="24" t="s">
        <v>82</v>
      </c>
      <c r="D16" s="32">
        <v>102943500</v>
      </c>
      <c r="E16" s="97"/>
      <c r="F16" s="97"/>
      <c r="G16" s="103"/>
    </row>
    <row r="17" spans="2:7" x14ac:dyDescent="0.25">
      <c r="B17" s="103"/>
      <c r="C17" s="24" t="s">
        <v>82</v>
      </c>
      <c r="D17" s="60">
        <v>78233060</v>
      </c>
      <c r="E17" s="97"/>
      <c r="F17" s="97"/>
      <c r="G17" s="103"/>
    </row>
    <row r="18" spans="2:7" x14ac:dyDescent="0.25">
      <c r="B18" s="103"/>
      <c r="C18" s="24" t="s">
        <v>59</v>
      </c>
      <c r="D18" s="60">
        <v>220930200</v>
      </c>
      <c r="E18" s="97"/>
      <c r="F18" s="97"/>
      <c r="G18" s="103"/>
    </row>
    <row r="19" spans="2:7" x14ac:dyDescent="0.25">
      <c r="D19" s="32">
        <f>+SUM(D14:D15)</f>
        <v>966759809.68000007</v>
      </c>
    </row>
  </sheetData>
  <mergeCells count="20">
    <mergeCell ref="A1:G1"/>
    <mergeCell ref="A2:G2"/>
    <mergeCell ref="C3:G3"/>
    <mergeCell ref="BB3:BD3"/>
    <mergeCell ref="D4:F4"/>
    <mergeCell ref="BB4:BD4"/>
    <mergeCell ref="BD5:BD7"/>
    <mergeCell ref="BE5:BE7"/>
    <mergeCell ref="B12:G12"/>
    <mergeCell ref="A5:A6"/>
    <mergeCell ref="D5:D7"/>
    <mergeCell ref="E5:E7"/>
    <mergeCell ref="F5:F7"/>
    <mergeCell ref="G5:G7"/>
    <mergeCell ref="BB5:BB7"/>
    <mergeCell ref="B15:B18"/>
    <mergeCell ref="E15:E18"/>
    <mergeCell ref="F15:F18"/>
    <mergeCell ref="G15:G18"/>
    <mergeCell ref="BC5:BC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9"/>
  <sheetViews>
    <sheetView zoomScale="85" zoomScaleNormal="85" workbookViewId="0">
      <selection activeCell="I4" sqref="I4"/>
    </sheetView>
  </sheetViews>
  <sheetFormatPr baseColWidth="10" defaultRowHeight="15.75" x14ac:dyDescent="0.25"/>
  <cols>
    <col min="1" max="1" width="11.42578125" style="20" customWidth="1"/>
    <col min="2" max="2" width="25" style="20" customWidth="1"/>
    <col min="3" max="3" width="45.42578125" style="20" customWidth="1"/>
    <col min="4" max="4" width="18.28515625" style="20" customWidth="1"/>
    <col min="5" max="5" width="16.7109375" style="20" bestFit="1" customWidth="1"/>
    <col min="6" max="6" width="24.7109375" style="20" bestFit="1" customWidth="1"/>
    <col min="7" max="7" width="31.85546875" style="20" customWidth="1"/>
    <col min="8" max="16384" width="11.42578125" style="20"/>
  </cols>
  <sheetData>
    <row r="1" spans="1:57" ht="20.25" customHeight="1" x14ac:dyDescent="0.25">
      <c r="A1" s="67" t="s">
        <v>62</v>
      </c>
      <c r="B1" s="68"/>
      <c r="C1" s="68"/>
      <c r="D1" s="68"/>
      <c r="E1" s="68"/>
      <c r="F1" s="68"/>
      <c r="G1" s="69"/>
      <c r="J1" s="3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3"/>
      <c r="BC1" s="36"/>
      <c r="BD1" s="36"/>
      <c r="BE1" s="36"/>
    </row>
    <row r="2" spans="1:57" ht="20.25" customHeight="1" x14ac:dyDescent="0.25">
      <c r="A2" s="67" t="s">
        <v>17</v>
      </c>
      <c r="B2" s="68"/>
      <c r="C2" s="68"/>
      <c r="D2" s="68"/>
      <c r="E2" s="68"/>
      <c r="F2" s="68"/>
      <c r="G2" s="69"/>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25">
      <c r="A3" s="2"/>
      <c r="B3" s="13"/>
      <c r="C3" s="70"/>
      <c r="D3" s="71"/>
      <c r="E3" s="71"/>
      <c r="F3" s="71"/>
      <c r="G3" s="71"/>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83"/>
      <c r="BC3" s="84"/>
      <c r="BD3" s="84"/>
      <c r="BE3" s="34"/>
    </row>
    <row r="4" spans="1:57" ht="81" customHeight="1" x14ac:dyDescent="0.25">
      <c r="A4" s="3"/>
      <c r="B4" s="14"/>
      <c r="C4" s="5" t="s">
        <v>0</v>
      </c>
      <c r="D4" s="77" t="s">
        <v>49</v>
      </c>
      <c r="E4" s="78"/>
      <c r="F4" s="79"/>
      <c r="G4" s="38"/>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85" t="s">
        <v>1</v>
      </c>
      <c r="BC4" s="86"/>
      <c r="BD4" s="87"/>
      <c r="BE4" s="35"/>
    </row>
    <row r="5" spans="1:57" ht="20.25" customHeight="1" x14ac:dyDescent="0.25">
      <c r="A5" s="75"/>
      <c r="B5" s="16"/>
      <c r="C5" s="8"/>
      <c r="D5" s="75" t="s">
        <v>2</v>
      </c>
      <c r="E5" s="75" t="s">
        <v>3</v>
      </c>
      <c r="F5" s="75" t="s">
        <v>4</v>
      </c>
      <c r="G5" s="75" t="s">
        <v>6</v>
      </c>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80" t="s">
        <v>5</v>
      </c>
      <c r="BC5" s="80" t="s">
        <v>3</v>
      </c>
      <c r="BD5" s="80" t="s">
        <v>4</v>
      </c>
      <c r="BE5" s="80" t="s">
        <v>6</v>
      </c>
    </row>
    <row r="6" spans="1:57" ht="20.25" x14ac:dyDescent="0.25">
      <c r="A6" s="75"/>
      <c r="B6" s="17"/>
      <c r="C6" s="9"/>
      <c r="D6" s="75"/>
      <c r="E6" s="75"/>
      <c r="F6" s="75"/>
      <c r="G6" s="75"/>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81"/>
      <c r="BC6" s="81"/>
      <c r="BD6" s="81"/>
      <c r="BE6" s="81"/>
    </row>
    <row r="7" spans="1:57" ht="101.25" x14ac:dyDescent="0.25">
      <c r="A7" s="4"/>
      <c r="B7" s="6" t="s">
        <v>7</v>
      </c>
      <c r="C7" s="10" t="s">
        <v>55</v>
      </c>
      <c r="D7" s="75"/>
      <c r="E7" s="75"/>
      <c r="F7" s="75"/>
      <c r="G7" s="75"/>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82"/>
      <c r="BC7" s="82"/>
      <c r="BD7" s="82"/>
      <c r="BE7" s="82"/>
    </row>
    <row r="8" spans="1:57" x14ac:dyDescent="0.25">
      <c r="A8" s="24" t="s">
        <v>8</v>
      </c>
      <c r="B8" s="24" t="s">
        <v>9</v>
      </c>
      <c r="C8" s="42" t="s">
        <v>12</v>
      </c>
      <c r="D8" s="24"/>
      <c r="E8" s="24">
        <v>72</v>
      </c>
      <c r="F8" s="24" t="s">
        <v>18</v>
      </c>
      <c r="G8" s="24"/>
    </row>
    <row r="9" spans="1:57" ht="118.5" customHeight="1" x14ac:dyDescent="0.25">
      <c r="A9" s="24" t="s">
        <v>10</v>
      </c>
      <c r="B9" s="25" t="s">
        <v>11</v>
      </c>
      <c r="C9" s="42" t="s">
        <v>34</v>
      </c>
      <c r="D9" s="24"/>
      <c r="E9" s="24">
        <v>96</v>
      </c>
      <c r="F9" s="24" t="s">
        <v>18</v>
      </c>
      <c r="G9" s="24"/>
    </row>
    <row r="10" spans="1:57" ht="111.75" customHeight="1" x14ac:dyDescent="0.25">
      <c r="A10" s="24" t="s">
        <v>14</v>
      </c>
      <c r="B10" s="24" t="s">
        <v>13</v>
      </c>
      <c r="C10" s="42" t="s">
        <v>33</v>
      </c>
      <c r="D10" s="24"/>
      <c r="E10" s="24">
        <v>22</v>
      </c>
      <c r="F10" s="24" t="s">
        <v>18</v>
      </c>
      <c r="G10" s="24"/>
    </row>
    <row r="11" spans="1:57" ht="175.5" customHeight="1" x14ac:dyDescent="0.25">
      <c r="A11" s="24" t="s">
        <v>16</v>
      </c>
      <c r="B11" s="25" t="s">
        <v>15</v>
      </c>
      <c r="C11" s="25" t="s">
        <v>32</v>
      </c>
      <c r="D11" s="24"/>
      <c r="E11" s="24" t="s">
        <v>61</v>
      </c>
      <c r="F11" s="56" t="s">
        <v>18</v>
      </c>
      <c r="G11" s="25"/>
    </row>
    <row r="12" spans="1:57" x14ac:dyDescent="0.25">
      <c r="B12" s="66" t="s">
        <v>24</v>
      </c>
      <c r="C12" s="66"/>
      <c r="D12" s="66"/>
      <c r="E12" s="66"/>
      <c r="F12" s="66"/>
      <c r="G12" s="66"/>
    </row>
    <row r="13" spans="1:57" x14ac:dyDescent="0.25">
      <c r="B13" s="23" t="s">
        <v>23</v>
      </c>
      <c r="C13" s="23" t="s">
        <v>21</v>
      </c>
      <c r="D13" s="23" t="s">
        <v>22</v>
      </c>
      <c r="E13" s="23" t="s">
        <v>25</v>
      </c>
      <c r="F13" s="23" t="s">
        <v>4</v>
      </c>
      <c r="G13" s="23" t="s">
        <v>26</v>
      </c>
    </row>
    <row r="14" spans="1:57" x14ac:dyDescent="0.25">
      <c r="B14" s="24" t="s">
        <v>56</v>
      </c>
      <c r="C14" s="58" t="s">
        <v>57</v>
      </c>
      <c r="D14" s="26">
        <f>409263129.68+155389920</f>
        <v>564653049.68000007</v>
      </c>
      <c r="E14" s="24">
        <v>64</v>
      </c>
      <c r="F14" s="56" t="s">
        <v>28</v>
      </c>
      <c r="G14" s="57"/>
    </row>
    <row r="15" spans="1:57" x14ac:dyDescent="0.25">
      <c r="B15" s="103" t="s">
        <v>58</v>
      </c>
      <c r="C15" s="65" t="s">
        <v>81</v>
      </c>
      <c r="D15" s="64">
        <f>+SUM(D16:D18)</f>
        <v>402106760</v>
      </c>
      <c r="E15" s="97" t="s">
        <v>60</v>
      </c>
      <c r="F15" s="97" t="s">
        <v>28</v>
      </c>
      <c r="G15" s="103"/>
    </row>
    <row r="16" spans="1:57" x14ac:dyDescent="0.25">
      <c r="B16" s="103"/>
      <c r="C16" s="24" t="s">
        <v>82</v>
      </c>
      <c r="D16" s="32">
        <v>102943500</v>
      </c>
      <c r="E16" s="97"/>
      <c r="F16" s="97"/>
      <c r="G16" s="103"/>
    </row>
    <row r="17" spans="2:7" x14ac:dyDescent="0.25">
      <c r="B17" s="103"/>
      <c r="C17" s="24" t="s">
        <v>82</v>
      </c>
      <c r="D17" s="60">
        <v>78233060</v>
      </c>
      <c r="E17" s="97"/>
      <c r="F17" s="97"/>
      <c r="G17" s="103"/>
    </row>
    <row r="18" spans="2:7" x14ac:dyDescent="0.25">
      <c r="B18" s="103"/>
      <c r="C18" s="24" t="s">
        <v>59</v>
      </c>
      <c r="D18" s="60">
        <v>220930200</v>
      </c>
      <c r="E18" s="97"/>
      <c r="F18" s="97"/>
      <c r="G18" s="103"/>
    </row>
    <row r="19" spans="2:7" x14ac:dyDescent="0.25">
      <c r="D19" s="32">
        <f>+SUM(D14:D15)</f>
        <v>966759809.68000007</v>
      </c>
    </row>
  </sheetData>
  <mergeCells count="20">
    <mergeCell ref="A1:G1"/>
    <mergeCell ref="A2:G2"/>
    <mergeCell ref="C3:G3"/>
    <mergeCell ref="BB3:BD3"/>
    <mergeCell ref="D4:F4"/>
    <mergeCell ref="BB4:BD4"/>
    <mergeCell ref="A5:A6"/>
    <mergeCell ref="D5:D7"/>
    <mergeCell ref="E5:E7"/>
    <mergeCell ref="F5:F7"/>
    <mergeCell ref="G5:G7"/>
    <mergeCell ref="BC5:BC7"/>
    <mergeCell ref="BD5:BD7"/>
    <mergeCell ref="BE5:BE7"/>
    <mergeCell ref="B12:G12"/>
    <mergeCell ref="B15:B18"/>
    <mergeCell ref="E15:E18"/>
    <mergeCell ref="F15:F18"/>
    <mergeCell ref="G15:G18"/>
    <mergeCell ref="BB5:B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Proponente 1 M1</vt:lpstr>
      <vt:lpstr>Proponente 2 M1</vt:lpstr>
      <vt:lpstr>Proponente 2 M2</vt:lpstr>
      <vt:lpstr>Proponente 3 M1</vt:lpstr>
      <vt:lpstr>Proponente 3 M2</vt:lpstr>
      <vt:lpstr>Proponente 4 M1</vt:lpstr>
      <vt:lpstr>Proponente 5 M1</vt:lpstr>
      <vt:lpstr>Proponente 5 M2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Alberto Gonzalez Marulanda</dc:creator>
  <cp:lastModifiedBy>Monica Francisca Olarte Gamarra</cp:lastModifiedBy>
  <dcterms:created xsi:type="dcterms:W3CDTF">2013-07-02T14:43:20Z</dcterms:created>
  <dcterms:modified xsi:type="dcterms:W3CDTF">2013-12-04T01:02:58Z</dcterms:modified>
</cp:coreProperties>
</file>