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luna\Documents\Oriente antioqueño\INFORME DE EVALUACION Y MATRICES A PUBLICAR 19 ENERO DE 2015\"/>
    </mc:Choice>
  </mc:AlternateContent>
  <bookViews>
    <workbookView xWindow="0" yWindow="0" windowWidth="20490" windowHeight="8445"/>
  </bookViews>
  <sheets>
    <sheet name="CRITERIOS DE DESEMPATE" sheetId="2" r:id="rId1"/>
    <sheet name="Hoja1" sheetId="1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'CRITERIOS DE DESEMPATE'!$A$2:$R$61</definedName>
    <definedName name="acarg1">#REF!</definedName>
    <definedName name="acarg2">#REF!</definedName>
    <definedName name="acarg3" localSheetId="0">[1]INTRO!#REF!</definedName>
    <definedName name="acarg3">[1]INTRO!#REF!</definedName>
    <definedName name="ADRIANA">[1]INTRO!#REF!</definedName>
    <definedName name="area">#REF!</definedName>
    <definedName name="_xlnm.Print_Area" localSheetId="0">'CRITERIOS DE DESEMPATE'!$A$1:$O$60</definedName>
    <definedName name="ASDFASEWE">[2]INTRO!#REF!</definedName>
    <definedName name="asdfasfsdf">#REF!</definedName>
    <definedName name="asdfasssss">'[3]FORMULA 1'!#REF!</definedName>
    <definedName name="asdfassssss">'[3]FORMULA 1'!#REF!</definedName>
    <definedName name="asdfsa">[2]INTRO!#REF!</definedName>
    <definedName name="ASDFSDF">[2]INTRO!#REF!</definedName>
    <definedName name="ASDGASEC">[2]INTRO!#REF!</definedName>
    <definedName name="ASFASD">[2]INTRO!#REF!</definedName>
    <definedName name="bcarg1">#REF!</definedName>
    <definedName name="bcarg2">#REF!</definedName>
    <definedName name="bcarg3" localSheetId="0">[1]INTRO!#REF!</definedName>
    <definedName name="bcarg3">[1]INTRO!#REF!</definedName>
    <definedName name="CARGO_4">#REF!</definedName>
    <definedName name="CARGO1">[1]INTRO!$B$14</definedName>
    <definedName name="CARGO2">[1]INTRO!$B$15</definedName>
    <definedName name="CARGO2345">[1]INTRO!#REF!</definedName>
    <definedName name="CARGO3" localSheetId="0">[1]INTRO!#REF!</definedName>
    <definedName name="CARGO3">[1]INTRO!#REF!</definedName>
    <definedName name="CARGO4">#REF!</definedName>
    <definedName name="CARGO5">#REF!</definedName>
    <definedName name="CARGO6">#REF!</definedName>
    <definedName name="ccarg1">#REF!</definedName>
    <definedName name="ccarg2">#REF!</definedName>
    <definedName name="ccarg3" localSheetId="0">[1]INTRO!#REF!</definedName>
    <definedName name="ccarg3">[1]INTRO!#REF!</definedName>
    <definedName name="CONSORCIO">#REF!</definedName>
    <definedName name="CUMPLIMIENTO">#REF!</definedName>
    <definedName name="dcarg1">#REF!</definedName>
    <definedName name="dcarg2">#REF!</definedName>
    <definedName name="dcarg3" localSheetId="0">[1]INTRO!#REF!</definedName>
    <definedName name="dcarg3">[1]INTRO!#REF!</definedName>
    <definedName name="DCARG4">[1]INTRO!#REF!</definedName>
    <definedName name="DEPENDENCIAS">#REF!</definedName>
    <definedName name="dfhfhfgfghgfg">[2]INTRO!#REF!</definedName>
    <definedName name="DIRECTOR">#REF!</definedName>
    <definedName name="dsdysdysdrdddd">[2]INTRO!#REF!</definedName>
    <definedName name="EPRIOSVNSAEWE">'[3]FORMULA 1'!#REF!</definedName>
    <definedName name="ESCONDIDO">#REF!</definedName>
    <definedName name="ESPECIALISTA_AMBIENTAL">#REF!</definedName>
    <definedName name="ESPECIALISTA_EN_PAVIMENTOS">#REF!</definedName>
    <definedName name="esxxc" localSheetId="0">[1]INTRO!#REF!</definedName>
    <definedName name="esxxc">[1]INTRO!#REF!</definedName>
    <definedName name="exencargo5">[1]INTRO!#REF!</definedName>
    <definedName name="exepcargo3" localSheetId="0">#REF!</definedName>
    <definedName name="exepcargo3">#REF!</definedName>
    <definedName name="EXEPSMLERJFROPE">[1]INTRO!#REF!</definedName>
    <definedName name="exespcargo1">[1]INTRO!$D$14</definedName>
    <definedName name="exespcargo2">#REF!</definedName>
    <definedName name="exespcargo3" localSheetId="0">[1]INTRO!#REF!</definedName>
    <definedName name="exespcargo3">[1]INTRO!#REF!</definedName>
    <definedName name="exespcargo4">#REF!</definedName>
    <definedName name="exgencargo1">[1]INTRO!$C$14</definedName>
    <definedName name="exgencargo2">#REF!</definedName>
    <definedName name="exgencargo3" localSheetId="0">[1]INTRO!#REF!</definedName>
    <definedName name="exgencargo3">[1]INTRO!#REF!</definedName>
    <definedName name="exgencargo4">#REF!</definedName>
    <definedName name="exgencargo5">#REF!</definedName>
    <definedName name="exgencargo6">#REF!</definedName>
    <definedName name="expgencargo3" localSheetId="0">#REF!</definedName>
    <definedName name="expgencargo3">#REF!</definedName>
    <definedName name="fcierrecal">[1]INTRO!$B$11</definedName>
    <definedName name="fcierrepre">#REF!</definedName>
    <definedName name="fsdfasdfsfs">[2]INTRO!#REF!</definedName>
    <definedName name="gsdfgsdhfghf">[2]INTRO!#REF!</definedName>
    <definedName name="ijhsdfkhasd">[2]INTRO!#REF!</definedName>
    <definedName name="inf">#REF!</definedName>
    <definedName name="JERARQUIA" localSheetId="0">'[3]FORMULA 1'!#REF!</definedName>
    <definedName name="JERARQUIA">'[3]FORMULA 1'!#REF!</definedName>
    <definedName name="LFJSLCJE" localSheetId="0">#REF!</definedName>
    <definedName name="LFJSLCJE">#REF!</definedName>
    <definedName name="modulo">#REF!</definedName>
    <definedName name="NIVELACADEMICO">#REF!</definedName>
    <definedName name="numproceso">#REF!</definedName>
    <definedName name="objproceso">#REF!</definedName>
    <definedName name="oevalexpesp">#REF!</definedName>
    <definedName name="oevalexpgen">#REF!</definedName>
    <definedName name="ORDEN" localSheetId="0">'[3]FORMULA 1'!#REF!</definedName>
    <definedName name="ORDEN">'[3]FORMULA 1'!#REF!</definedName>
    <definedName name="P.23">[1]INTRO!#REF!</definedName>
    <definedName name="P.26">'[3]FORMULA 1'!#REF!</definedName>
    <definedName name="P26.1">'[3]FORMULA 1'!#REF!</definedName>
    <definedName name="POSTGRADOS">#REF!</definedName>
    <definedName name="PROFESIONALES">#REF!</definedName>
    <definedName name="RESIDENTE">#REF!</definedName>
    <definedName name="sdfasddsdsssss">[2]INTRO!#REF!</definedName>
    <definedName name="sdfasdfa">[2]INTRO!#REF!</definedName>
    <definedName name="SINO">#REF!</definedName>
    <definedName name="STGRTFGFG">[2]INTRO!#REF!</definedName>
    <definedName name="werwer34">[2]INTRO!#REF!</definedName>
    <definedName name="zdfgsdar">[2]INTRO!#REF!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H9" i="1"/>
  <c r="F9" i="1"/>
  <c r="O60" i="2" l="1"/>
  <c r="M60" i="2"/>
  <c r="O59" i="2"/>
  <c r="M59" i="2"/>
  <c r="O57" i="2"/>
  <c r="M57" i="2"/>
  <c r="O56" i="2"/>
  <c r="M56" i="2"/>
  <c r="O55" i="2"/>
  <c r="M55" i="2"/>
  <c r="O53" i="2"/>
  <c r="M53" i="2"/>
  <c r="O51" i="2"/>
  <c r="M51" i="2"/>
  <c r="O49" i="2"/>
  <c r="M49" i="2"/>
  <c r="O47" i="2"/>
  <c r="M47" i="2"/>
  <c r="O45" i="2"/>
  <c r="M45" i="2"/>
  <c r="O43" i="2"/>
  <c r="M43" i="2"/>
  <c r="O41" i="2"/>
  <c r="M41" i="2"/>
  <c r="O39" i="2"/>
  <c r="M39" i="2"/>
  <c r="O37" i="2"/>
  <c r="M37" i="2"/>
  <c r="O35" i="2"/>
  <c r="M35" i="2"/>
  <c r="N33" i="2"/>
  <c r="M33" i="2"/>
  <c r="O32" i="2"/>
  <c r="M32" i="2"/>
  <c r="O31" i="2"/>
  <c r="M31" i="2"/>
  <c r="O29" i="2"/>
  <c r="M29" i="2"/>
  <c r="O27" i="2"/>
  <c r="M27" i="2"/>
  <c r="O26" i="2"/>
  <c r="M26" i="2"/>
  <c r="O24" i="2"/>
  <c r="M24" i="2"/>
  <c r="O22" i="2"/>
  <c r="M22" i="2"/>
  <c r="O20" i="2"/>
  <c r="M20" i="2"/>
  <c r="O18" i="2"/>
  <c r="M18" i="2"/>
  <c r="O16" i="2"/>
  <c r="M16" i="2"/>
  <c r="O14" i="2"/>
  <c r="M14" i="2"/>
  <c r="O12" i="2"/>
  <c r="M12" i="2"/>
  <c r="O10" i="2"/>
  <c r="M10" i="2"/>
  <c r="O8" i="2"/>
  <c r="M8" i="2"/>
  <c r="O6" i="2"/>
  <c r="M6" i="2"/>
  <c r="O4" i="2"/>
  <c r="M4" i="2"/>
  <c r="O33" i="2" l="1"/>
</calcChain>
</file>

<file path=xl/sharedStrings.xml><?xml version="1.0" encoding="utf-8"?>
<sst xmlns="http://schemas.openxmlformats.org/spreadsheetml/2006/main" count="632" uniqueCount="146">
  <si>
    <t>No.</t>
  </si>
  <si>
    <t>PROPONENTES</t>
  </si>
  <si>
    <t>INTEGRANTES</t>
  </si>
  <si>
    <t>% PARICIPACION</t>
  </si>
  <si>
    <t>CLASIFICACION RUP</t>
  </si>
  <si>
    <t>EXPERIENCIA GENERAL</t>
  </si>
  <si>
    <t>EXPERIENCIA ESPECIFICA</t>
  </si>
  <si>
    <t>APOYO A LA INDUSTRIA NACIONAL</t>
  </si>
  <si>
    <t>SUMATORIA</t>
  </si>
  <si>
    <t>EXPERIENCIA ACREDITADA 
SMMLV</t>
  </si>
  <si>
    <t>EXPERIENCIA ACREDITADA TOTAL 
SMMLV</t>
  </si>
  <si>
    <t>MYPIME</t>
  </si>
  <si>
    <t>VINCULACION PERSONAL CON DISCAPACIDAD</t>
  </si>
  <si>
    <t>Puntuacion</t>
  </si>
  <si>
    <t>Como mínimo uno (1) debe ser de supervisión o interventoría de proyectos de infraestructura de transporte vial.</t>
  </si>
  <si>
    <t>Como mínimo uno (1) de los contratos principales, mediante los cuales se va a acreditar la experiencia específica, deberá ser de supervisión o interventoría de una concesión de un proyecto de infraestructura de transporte celebrado y ejecutado en Colombia y que incluya por lo menos dentro de su objeto y/o alcance la supervisión o interventoría técnica, Financiera y/o Social y/o ambiental del proyecto</t>
  </si>
  <si>
    <t>Los contratos deben haber iniciado a partir del 1 de enero de 1990.</t>
  </si>
  <si>
    <t xml:space="preserve">El valor mínimo de cada contrato será  el treinta (30%) del valor del presupuesto oficial expresado en SMLMV. </t>
  </si>
  <si>
    <t>1A</t>
  </si>
  <si>
    <t>GNG INGENIERIA S.A.S</t>
  </si>
  <si>
    <t>CUMPLE</t>
  </si>
  <si>
    <t>MEDIANA EMPRESA</t>
  </si>
  <si>
    <t>SI</t>
  </si>
  <si>
    <t>1B</t>
  </si>
  <si>
    <t>EUROESTUDIOS</t>
  </si>
  <si>
    <t>NA</t>
  </si>
  <si>
    <t>PEQUEÑA EMPRESA</t>
  </si>
  <si>
    <t>N/A</t>
  </si>
  <si>
    <t>2A</t>
  </si>
  <si>
    <t>COMPAÑÍA COLOMBIANA DE CONSULTORES S.A.S</t>
  </si>
  <si>
    <t>2B</t>
  </si>
  <si>
    <t>CONSULTORES EN INGENIERIA S.A.S</t>
  </si>
  <si>
    <t>3A</t>
  </si>
  <si>
    <t>PROYECTOS DE INTERVENTORIA LIMITADA</t>
  </si>
  <si>
    <t>3B</t>
  </si>
  <si>
    <t>INESAS S.A.S</t>
  </si>
  <si>
    <t>MICRO EMPRESA</t>
  </si>
  <si>
    <t>4A</t>
  </si>
  <si>
    <t>INTERPRO S.A.S</t>
  </si>
  <si>
    <t xml:space="preserve"> CUMPLE</t>
  </si>
  <si>
    <t>4B</t>
  </si>
  <si>
    <t>ETA S.A.S</t>
  </si>
  <si>
    <t>5A</t>
  </si>
  <si>
    <t>CRUPO POSSO S.A.S</t>
  </si>
  <si>
    <t>5B</t>
  </si>
  <si>
    <t>R&amp;M CONSTRUCCIONES E INTERVENTORIAS S.A.S</t>
  </si>
  <si>
    <t>6A</t>
  </si>
  <si>
    <t>HMV SUPERVISION S.A.S.</t>
  </si>
  <si>
    <t>6B</t>
  </si>
  <si>
    <t>SESAC S.A.</t>
  </si>
  <si>
    <t>7A</t>
  </si>
  <si>
    <t>INGENIERO CIVILES ESPECIALISTAS LIMITADA</t>
  </si>
  <si>
    <t>7B</t>
  </si>
  <si>
    <t>INGENIERIA DE PROYECTOS S.A.S</t>
  </si>
  <si>
    <t>8A</t>
  </si>
  <si>
    <t>AFA CONSULTORES Y CONSTRUCTORES S.A</t>
  </si>
  <si>
    <t>8B</t>
  </si>
  <si>
    <t>INCGROUP S.A.S</t>
  </si>
  <si>
    <t>NO CUMPLE</t>
  </si>
  <si>
    <t>9A</t>
  </si>
  <si>
    <t>INGEOCIM S.A.S</t>
  </si>
  <si>
    <t>9B</t>
  </si>
  <si>
    <t>COPEBA LTDA</t>
  </si>
  <si>
    <t>10A</t>
  </si>
  <si>
    <t>HACE INGENIEROS S.A.S.</t>
  </si>
  <si>
    <t>10B</t>
  </si>
  <si>
    <t>DIEGO IGNACIO ARENAS</t>
  </si>
  <si>
    <t>11A</t>
  </si>
  <si>
    <t>INTERVENTORIAS Y DISEÑOS S.A.</t>
  </si>
  <si>
    <t>11B</t>
  </si>
  <si>
    <t>GRUPO METRO COLOMBIA GNC INGENIEROS S.A</t>
  </si>
  <si>
    <t>12</t>
  </si>
  <si>
    <t>SERVINC LTDA</t>
  </si>
  <si>
    <t>13A</t>
  </si>
  <si>
    <t>JOYCO S.A.S.</t>
  </si>
  <si>
    <t>13B</t>
  </si>
  <si>
    <t>C&amp;M ADVISORY S.A.S</t>
  </si>
  <si>
    <t>14A</t>
  </si>
  <si>
    <t>PLANES S.A</t>
  </si>
  <si>
    <t>14B</t>
  </si>
  <si>
    <t>HIDROCONSULTAS S.A.S</t>
  </si>
  <si>
    <t>15</t>
  </si>
  <si>
    <t>CONSULTECNICOS</t>
  </si>
  <si>
    <t>16</t>
  </si>
  <si>
    <t>3B PROYECTOS S.A.S</t>
  </si>
  <si>
    <t>17A</t>
  </si>
  <si>
    <t>DIEGO FERNANDO FONSECA CHAVES</t>
  </si>
  <si>
    <t>REVISAR</t>
  </si>
  <si>
    <t>17B</t>
  </si>
  <si>
    <t>JASEN CONSULTORES S.A.S</t>
  </si>
  <si>
    <t>18A</t>
  </si>
  <si>
    <t>ECOVIAS S.A.S</t>
  </si>
  <si>
    <t>18B</t>
  </si>
  <si>
    <t>ESTRUCTURADOR COLOMBIA S.A.S</t>
  </si>
  <si>
    <t>19A</t>
  </si>
  <si>
    <t>ALPHA GRUPO CONSULTOR E INTERVENTOR S.A.S</t>
  </si>
  <si>
    <t>19B</t>
  </si>
  <si>
    <t>CELQO S.A.S</t>
  </si>
  <si>
    <t>20A</t>
  </si>
  <si>
    <t>ARREDONDO MADRID INGENIERO CIVILES (A.I.M) LIMITADA</t>
  </si>
  <si>
    <t>20B</t>
  </si>
  <si>
    <t>SERTIC S.A.S</t>
  </si>
  <si>
    <t>21A</t>
  </si>
  <si>
    <t>INGENIERIA Y DESARROLLO XIMA DE COLOMBIA S.A.S</t>
  </si>
  <si>
    <t>21B</t>
  </si>
  <si>
    <t>APP CONSULTORES &amp; ESTRUCTURADORES S.A.S</t>
  </si>
  <si>
    <t>22A</t>
  </si>
  <si>
    <t>SILVA CARREÑO Y ASOCIADOS S.A.S</t>
  </si>
  <si>
    <t>22B</t>
  </si>
  <si>
    <t>EMPROCIV LTDA</t>
  </si>
  <si>
    <t>23A</t>
  </si>
  <si>
    <t>SEG INGENIERIA S.A.S</t>
  </si>
  <si>
    <t>23B</t>
  </si>
  <si>
    <t>INCOPLAN S.A</t>
  </si>
  <si>
    <t>24A</t>
  </si>
  <si>
    <t>B&amp;C S.A</t>
  </si>
  <si>
    <t>24B</t>
  </si>
  <si>
    <t>JPS INGENIERIA S.A</t>
  </si>
  <si>
    <t>25A</t>
  </si>
  <si>
    <t>INGECON S.A.S</t>
  </si>
  <si>
    <t>25B</t>
  </si>
  <si>
    <t>INGENIERIA INTEGRAL DE OBRAS INGEOBRAS S.A.S</t>
  </si>
  <si>
    <t>26A</t>
  </si>
  <si>
    <t>DICONSULTORIA S.A</t>
  </si>
  <si>
    <t>26B</t>
  </si>
  <si>
    <t>GERMAN ANTONIO BALLESTAS BERDEJO</t>
  </si>
  <si>
    <t>27A</t>
  </si>
  <si>
    <t>BATEMAN INGENIERIA S.A</t>
  </si>
  <si>
    <t>27B</t>
  </si>
  <si>
    <t>MARTHA CECILIA ORDOÑEZ</t>
  </si>
  <si>
    <t>28</t>
  </si>
  <si>
    <t>INTERSA S.A</t>
  </si>
  <si>
    <t>29</t>
  </si>
  <si>
    <t>CONSULTORIA INTEGRAL ESTUDIOS S.A.S CINEA S.A.S</t>
  </si>
  <si>
    <t>30A</t>
  </si>
  <si>
    <t>PAULO EMILIO BRAVO CONSULTORES S.A.S</t>
  </si>
  <si>
    <t>30B</t>
  </si>
  <si>
    <t>YOLANDA CABRERA BALCAZAR</t>
  </si>
  <si>
    <t>31</t>
  </si>
  <si>
    <t>EDINTER S.A.S</t>
  </si>
  <si>
    <t>33A</t>
  </si>
  <si>
    <t>INFRAESTRUCTURA INTEGRAL S.A.S</t>
  </si>
  <si>
    <t>33B</t>
  </si>
  <si>
    <t>VELNEC S.A</t>
  </si>
  <si>
    <t>ACREDITA DISC &gt;= 25% EXP ACREDITADA ( 1298 SMMLV)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</si>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</sst>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5" fillId="2" borderId="1" xfId="1" applyFont="1" applyFill="1" applyBorder="1" applyAlignment="1">
      <alignment horizontal="center" vertical="center" wrapText="1"/>
    </xf>
    <xf numFmtId="0" fontId="3" fillId="2" borderId="0" xfId="1" applyFill="1"/>
    <xf numFmtId="0" fontId="6" fillId="2" borderId="1" xfId="1" applyFont="1" applyFill="1" applyBorder="1" applyAlignment="1">
      <alignment horizontal="center" vertical="center" wrapText="1"/>
    </xf>
    <xf numFmtId="0" fontId="3" fillId="2" borderId="1" xfId="1" applyFill="1" applyBorder="1" applyAlignment="1">
      <alignment vertical="center" wrapText="1"/>
    </xf>
    <xf numFmtId="0" fontId="3" fillId="2" borderId="1" xfId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ill="1" applyBorder="1"/>
    <xf numFmtId="49" fontId="1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vertical="center" wrapText="1"/>
    </xf>
    <xf numFmtId="9" fontId="3" fillId="3" borderId="1" xfId="2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vertical="center" wrapText="1"/>
    </xf>
    <xf numFmtId="9" fontId="3" fillId="2" borderId="1" xfId="2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37" fontId="3" fillId="2" borderId="1" xfId="1" applyNumberFormat="1" applyFont="1" applyFill="1" applyBorder="1" applyAlignment="1">
      <alignment vertical="center" wrapText="1"/>
    </xf>
    <xf numFmtId="9" fontId="3" fillId="2" borderId="1" xfId="2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vertical="center" wrapText="1"/>
    </xf>
    <xf numFmtId="1" fontId="3" fillId="2" borderId="1" xfId="1" applyNumberFormat="1" applyFont="1" applyFill="1" applyBorder="1" applyAlignment="1">
      <alignment horizontal="center" vertical="center"/>
    </xf>
    <xf numFmtId="1" fontId="3" fillId="3" borderId="1" xfId="1" applyNumberFormat="1" applyFont="1" applyFill="1" applyBorder="1" applyAlignment="1">
      <alignment horizontal="center" vertical="center"/>
    </xf>
    <xf numFmtId="9" fontId="3" fillId="4" borderId="1" xfId="2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0" xfId="1" applyFill="1"/>
    <xf numFmtId="0" fontId="2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" fontId="7" fillId="2" borderId="1" xfId="1" applyNumberFormat="1" applyFont="1" applyFill="1" applyBorder="1" applyAlignment="1">
      <alignment horizontal="center" vertical="center"/>
    </xf>
    <xf numFmtId="1" fontId="7" fillId="3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3" fillId="2" borderId="0" xfId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7" fillId="2" borderId="0" xfId="1" applyFont="1" applyFill="1"/>
    <xf numFmtId="44" fontId="0" fillId="0" borderId="0" xfId="3" applyFont="1"/>
    <xf numFmtId="44" fontId="0" fillId="0" borderId="0" xfId="0" applyNumberFormat="1"/>
    <xf numFmtId="1" fontId="0" fillId="0" borderId="0" xfId="3" applyNumberFormat="1" applyFont="1"/>
    <xf numFmtId="1" fontId="0" fillId="0" borderId="0" xfId="0" applyNumberFormat="1"/>
    <xf numFmtId="0" fontId="2" fillId="3" borderId="1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1" fontId="7" fillId="3" borderId="5" xfId="1" applyNumberFormat="1" applyFont="1" applyFill="1" applyBorder="1" applyAlignment="1">
      <alignment horizontal="center" vertical="center"/>
    </xf>
    <xf numFmtId="1" fontId="7" fillId="3" borderId="6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" fontId="7" fillId="2" borderId="5" xfId="1" applyNumberFormat="1" applyFont="1" applyFill="1" applyBorder="1" applyAlignment="1">
      <alignment horizontal="center" vertical="center"/>
    </xf>
    <xf numFmtId="1" fontId="7" fillId="2" borderId="6" xfId="1" applyNumberFormat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1" fontId="3" fillId="2" borderId="5" xfId="1" applyNumberFormat="1" applyFont="1" applyFill="1" applyBorder="1" applyAlignment="1">
      <alignment horizontal="center" vertical="center"/>
    </xf>
    <xf numFmtId="1" fontId="3" fillId="2" borderId="6" xfId="1" applyNumberFormat="1" applyFont="1" applyFill="1" applyBorder="1" applyAlignment="1">
      <alignment horizontal="center" vertical="center"/>
    </xf>
    <xf numFmtId="1" fontId="3" fillId="3" borderId="5" xfId="1" applyNumberFormat="1" applyFont="1" applyFill="1" applyBorder="1" applyAlignment="1">
      <alignment horizontal="center" vertical="center"/>
    </xf>
    <xf numFmtId="1" fontId="3" fillId="3" borderId="6" xfId="1" applyNumberFormat="1" applyFont="1" applyFill="1" applyBorder="1" applyAlignment="1">
      <alignment horizontal="center" vertical="center"/>
    </xf>
    <xf numFmtId="49" fontId="1" fillId="3" borderId="5" xfId="1" applyNumberFormat="1" applyFont="1" applyFill="1" applyBorder="1" applyAlignment="1">
      <alignment horizontal="center" vertical="center" wrapText="1"/>
    </xf>
    <xf numFmtId="49" fontId="1" fillId="3" borderId="6" xfId="1" applyNumberFormat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</cellXfs>
  <cellStyles count="4">
    <cellStyle name="Moneda" xfId="3" builtinId="4"/>
    <cellStyle name="Normal" xfId="0" builtinId="0"/>
    <cellStyle name="Normal 2" xfId="1"/>
    <cellStyle name="Porcentaje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CCU\DA_PROCESO_09-10-63691_124002002_13475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Temp/ICCU/DA_PROCESO_09-10-63691_124002002_134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Usuario\Escritorio\CER\AMERICAS\PRECALIFICACION\Documents%20and%20Settings\USUARIO\Escritorio\DIANA%20inco\1111aaaaaformulas\ELEGIBILIDAD%20000-000-000%20-%202007-NFORMUL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luna/Downloads/MATRIZ%20TECNICA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LISTA CORTA"/>
      <sheetName val="PRESUPUESTOS"/>
      <sheetName val="PROPONENTES"/>
      <sheetName val="EXPER.GRAL-PRECAL"/>
      <sheetName val="RESUMEN EXP. GENERAL"/>
      <sheetName val="EXP.ESPECIFICA"/>
      <sheetName val="RES. ESPECIFICA"/>
      <sheetName val="EXP. PROF. PROP-1"/>
      <sheetName val="EXP. PROF. PROP-4"/>
      <sheetName val="EXP. PROF. PROP-5"/>
      <sheetName val="EVAL. PROFESIONALES"/>
      <sheetName val="METODOLOGIA"/>
      <sheetName val="APOYO A IND. NAL."/>
      <sheetName val="RESUMEN"/>
      <sheetName val="ELEGIBILIDAD"/>
      <sheetName val="datos"/>
      <sheetName val="Resumen de profesionales"/>
      <sheetName val="SMLM"/>
    </sheetNames>
    <sheetDataSet>
      <sheetData sheetId="0">
        <row r="11">
          <cell r="B11">
            <v>40107</v>
          </cell>
        </row>
        <row r="14">
          <cell r="B14" t="str">
            <v>DIRECTOR</v>
          </cell>
          <cell r="C14">
            <v>60</v>
          </cell>
          <cell r="D14">
            <v>36</v>
          </cell>
        </row>
        <row r="15">
          <cell r="B15" t="str">
            <v>RESIDENTE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LISTA CORTA"/>
      <sheetName val="PRESUPUESTOS"/>
      <sheetName val="PROPONENTES"/>
      <sheetName val="EXPER.GRAL-PRECAL"/>
      <sheetName val="RESUMEN EXP. GENERAL"/>
      <sheetName val="EXP.ESPECIFICA"/>
      <sheetName val="RES. ESPECIFICA"/>
      <sheetName val="EXP. PROF. PROP-1"/>
      <sheetName val="EXP. PROF. PROP-4"/>
      <sheetName val="EXP. PROF. PROP-5"/>
      <sheetName val="EVAL. PROFESIONALES"/>
      <sheetName val="METODOLOGIA"/>
      <sheetName val="APOYO A IND. NAL."/>
      <sheetName val="RESUMEN"/>
      <sheetName val="ELEGIBILIDAD"/>
      <sheetName val="datos"/>
      <sheetName val="Resumen de profesionales"/>
      <sheetName val="SMLM"/>
    </sheetNames>
    <sheetDataSet>
      <sheetData sheetId="0">
        <row r="11">
          <cell r="B11">
            <v>40107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R-PROP"/>
      <sheetName val="FORMULA 1"/>
      <sheetName val="PRECI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NENTES"/>
      <sheetName val="Calificación Técnica"/>
      <sheetName val="Salarios Mínimos"/>
      <sheetName val="Calificación Técnica (2)"/>
      <sheetName val="P1"/>
      <sheetName val="P2"/>
      <sheetName val="P3"/>
      <sheetName val="P4"/>
      <sheetName val="P5"/>
      <sheetName val="P 6"/>
      <sheetName val="P 7"/>
      <sheetName val="P 8"/>
      <sheetName val="P9"/>
      <sheetName val="P10"/>
      <sheetName val="P11"/>
      <sheetName val="P12"/>
      <sheetName val="P13"/>
      <sheetName val="P14"/>
      <sheetName val="P15"/>
      <sheetName val="TASAS Y CALCULOS DM"/>
      <sheetName val="Dolar Diario"/>
      <sheetName val="P16"/>
      <sheetName val="P17"/>
      <sheetName val="P18"/>
      <sheetName val="P19"/>
      <sheetName val="P20"/>
      <sheetName val="P21"/>
      <sheetName val="P 22"/>
      <sheetName val="P 23"/>
      <sheetName val="P 24"/>
      <sheetName val="P 25"/>
      <sheetName val="P.26"/>
      <sheetName val="P27"/>
      <sheetName val="P28"/>
      <sheetName val="P29"/>
      <sheetName val="P30"/>
      <sheetName val="P31"/>
      <sheetName val="P 32"/>
      <sheetName val="P 33"/>
      <sheetName val="RESUM VERI TECNIC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R24">
            <v>3022</v>
          </cell>
        </row>
        <row r="25">
          <cell r="R25">
            <v>4802</v>
          </cell>
        </row>
        <row r="26">
          <cell r="R26">
            <v>1979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R61"/>
  <sheetViews>
    <sheetView tabSelected="1" topLeftCell="D19" zoomScale="70" zoomScaleNormal="70" workbookViewId="0">
      <selection activeCell="Q5" sqref="Q5"/>
    </sheetView>
  </sheetViews>
  <sheetFormatPr baseColWidth="10" defaultRowHeight="12.75" x14ac:dyDescent="0.2"/>
  <cols>
    <col min="1" max="1" width="11.42578125" style="37"/>
    <col min="2" max="2" width="19" style="37" bestFit="1" customWidth="1"/>
    <col min="3" max="3" width="59.42578125" style="2" bestFit="1" customWidth="1"/>
    <col min="4" max="4" width="24.140625" style="2" bestFit="1" customWidth="1"/>
    <col min="5" max="5" width="29" style="2" hidden="1" customWidth="1"/>
    <col min="6" max="6" width="22.28515625" style="38" customWidth="1"/>
    <col min="7" max="7" width="19.85546875" style="39" hidden="1" customWidth="1"/>
    <col min="8" max="8" width="32.7109375" style="2" hidden="1" customWidth="1"/>
    <col min="9" max="9" width="22.7109375" style="2" hidden="1" customWidth="1"/>
    <col min="10" max="10" width="23.42578125" style="40" hidden="1" customWidth="1"/>
    <col min="11" max="13" width="23.42578125" style="40" customWidth="1"/>
    <col min="14" max="14" width="18.42578125" style="40" customWidth="1"/>
    <col min="15" max="15" width="18.28515625" style="40" customWidth="1"/>
    <col min="16" max="16" width="23" style="2" customWidth="1"/>
    <col min="17" max="17" width="23.140625" style="2" customWidth="1"/>
    <col min="18" max="18" width="25.28515625" style="2" customWidth="1"/>
    <col min="19" max="257" width="11.42578125" style="2"/>
    <col min="258" max="258" width="19" style="2" bestFit="1" customWidth="1"/>
    <col min="259" max="259" width="59.42578125" style="2" bestFit="1" customWidth="1"/>
    <col min="260" max="260" width="24.140625" style="2" bestFit="1" customWidth="1"/>
    <col min="261" max="261" width="0" style="2" hidden="1" customWidth="1"/>
    <col min="262" max="262" width="22.28515625" style="2" customWidth="1"/>
    <col min="263" max="266" width="0" style="2" hidden="1" customWidth="1"/>
    <col min="267" max="269" width="23.42578125" style="2" customWidth="1"/>
    <col min="270" max="270" width="18.42578125" style="2" customWidth="1"/>
    <col min="271" max="271" width="18.28515625" style="2" customWidth="1"/>
    <col min="272" max="272" width="23" style="2" customWidth="1"/>
    <col min="273" max="273" width="23.140625" style="2" customWidth="1"/>
    <col min="274" max="274" width="25.28515625" style="2" customWidth="1"/>
    <col min="275" max="513" width="11.42578125" style="2"/>
    <col min="514" max="514" width="19" style="2" bestFit="1" customWidth="1"/>
    <col min="515" max="515" width="59.42578125" style="2" bestFit="1" customWidth="1"/>
    <col min="516" max="516" width="24.140625" style="2" bestFit="1" customWidth="1"/>
    <col min="517" max="517" width="0" style="2" hidden="1" customWidth="1"/>
    <col min="518" max="518" width="22.28515625" style="2" customWidth="1"/>
    <col min="519" max="522" width="0" style="2" hidden="1" customWidth="1"/>
    <col min="523" max="525" width="23.42578125" style="2" customWidth="1"/>
    <col min="526" max="526" width="18.42578125" style="2" customWidth="1"/>
    <col min="527" max="527" width="18.28515625" style="2" customWidth="1"/>
    <col min="528" max="528" width="23" style="2" customWidth="1"/>
    <col min="529" max="529" width="23.140625" style="2" customWidth="1"/>
    <col min="530" max="530" width="25.28515625" style="2" customWidth="1"/>
    <col min="531" max="769" width="11.42578125" style="2"/>
    <col min="770" max="770" width="19" style="2" bestFit="1" customWidth="1"/>
    <col min="771" max="771" width="59.42578125" style="2" bestFit="1" customWidth="1"/>
    <col min="772" max="772" width="24.140625" style="2" bestFit="1" customWidth="1"/>
    <col min="773" max="773" width="0" style="2" hidden="1" customWidth="1"/>
    <col min="774" max="774" width="22.28515625" style="2" customWidth="1"/>
    <col min="775" max="778" width="0" style="2" hidden="1" customWidth="1"/>
    <col min="779" max="781" width="23.42578125" style="2" customWidth="1"/>
    <col min="782" max="782" width="18.42578125" style="2" customWidth="1"/>
    <col min="783" max="783" width="18.28515625" style="2" customWidth="1"/>
    <col min="784" max="784" width="23" style="2" customWidth="1"/>
    <col min="785" max="785" width="23.140625" style="2" customWidth="1"/>
    <col min="786" max="786" width="25.28515625" style="2" customWidth="1"/>
    <col min="787" max="1025" width="11.42578125" style="2"/>
    <col min="1026" max="1026" width="19" style="2" bestFit="1" customWidth="1"/>
    <col min="1027" max="1027" width="59.42578125" style="2" bestFit="1" customWidth="1"/>
    <col min="1028" max="1028" width="24.140625" style="2" bestFit="1" customWidth="1"/>
    <col min="1029" max="1029" width="0" style="2" hidden="1" customWidth="1"/>
    <col min="1030" max="1030" width="22.28515625" style="2" customWidth="1"/>
    <col min="1031" max="1034" width="0" style="2" hidden="1" customWidth="1"/>
    <col min="1035" max="1037" width="23.42578125" style="2" customWidth="1"/>
    <col min="1038" max="1038" width="18.42578125" style="2" customWidth="1"/>
    <col min="1039" max="1039" width="18.28515625" style="2" customWidth="1"/>
    <col min="1040" max="1040" width="23" style="2" customWidth="1"/>
    <col min="1041" max="1041" width="23.140625" style="2" customWidth="1"/>
    <col min="1042" max="1042" width="25.28515625" style="2" customWidth="1"/>
    <col min="1043" max="1281" width="11.42578125" style="2"/>
    <col min="1282" max="1282" width="19" style="2" bestFit="1" customWidth="1"/>
    <col min="1283" max="1283" width="59.42578125" style="2" bestFit="1" customWidth="1"/>
    <col min="1284" max="1284" width="24.140625" style="2" bestFit="1" customWidth="1"/>
    <col min="1285" max="1285" width="0" style="2" hidden="1" customWidth="1"/>
    <col min="1286" max="1286" width="22.28515625" style="2" customWidth="1"/>
    <col min="1287" max="1290" width="0" style="2" hidden="1" customWidth="1"/>
    <col min="1291" max="1293" width="23.42578125" style="2" customWidth="1"/>
    <col min="1294" max="1294" width="18.42578125" style="2" customWidth="1"/>
    <col min="1295" max="1295" width="18.28515625" style="2" customWidth="1"/>
    <col min="1296" max="1296" width="23" style="2" customWidth="1"/>
    <col min="1297" max="1297" width="23.140625" style="2" customWidth="1"/>
    <col min="1298" max="1298" width="25.28515625" style="2" customWidth="1"/>
    <col min="1299" max="1537" width="11.42578125" style="2"/>
    <col min="1538" max="1538" width="19" style="2" bestFit="1" customWidth="1"/>
    <col min="1539" max="1539" width="59.42578125" style="2" bestFit="1" customWidth="1"/>
    <col min="1540" max="1540" width="24.140625" style="2" bestFit="1" customWidth="1"/>
    <col min="1541" max="1541" width="0" style="2" hidden="1" customWidth="1"/>
    <col min="1542" max="1542" width="22.28515625" style="2" customWidth="1"/>
    <col min="1543" max="1546" width="0" style="2" hidden="1" customWidth="1"/>
    <col min="1547" max="1549" width="23.42578125" style="2" customWidth="1"/>
    <col min="1550" max="1550" width="18.42578125" style="2" customWidth="1"/>
    <col min="1551" max="1551" width="18.28515625" style="2" customWidth="1"/>
    <col min="1552" max="1552" width="23" style="2" customWidth="1"/>
    <col min="1553" max="1553" width="23.140625" style="2" customWidth="1"/>
    <col min="1554" max="1554" width="25.28515625" style="2" customWidth="1"/>
    <col min="1555" max="1793" width="11.42578125" style="2"/>
    <col min="1794" max="1794" width="19" style="2" bestFit="1" customWidth="1"/>
    <col min="1795" max="1795" width="59.42578125" style="2" bestFit="1" customWidth="1"/>
    <col min="1796" max="1796" width="24.140625" style="2" bestFit="1" customWidth="1"/>
    <col min="1797" max="1797" width="0" style="2" hidden="1" customWidth="1"/>
    <col min="1798" max="1798" width="22.28515625" style="2" customWidth="1"/>
    <col min="1799" max="1802" width="0" style="2" hidden="1" customWidth="1"/>
    <col min="1803" max="1805" width="23.42578125" style="2" customWidth="1"/>
    <col min="1806" max="1806" width="18.42578125" style="2" customWidth="1"/>
    <col min="1807" max="1807" width="18.28515625" style="2" customWidth="1"/>
    <col min="1808" max="1808" width="23" style="2" customWidth="1"/>
    <col min="1809" max="1809" width="23.140625" style="2" customWidth="1"/>
    <col min="1810" max="1810" width="25.28515625" style="2" customWidth="1"/>
    <col min="1811" max="2049" width="11.42578125" style="2"/>
    <col min="2050" max="2050" width="19" style="2" bestFit="1" customWidth="1"/>
    <col min="2051" max="2051" width="59.42578125" style="2" bestFit="1" customWidth="1"/>
    <col min="2052" max="2052" width="24.140625" style="2" bestFit="1" customWidth="1"/>
    <col min="2053" max="2053" width="0" style="2" hidden="1" customWidth="1"/>
    <col min="2054" max="2054" width="22.28515625" style="2" customWidth="1"/>
    <col min="2055" max="2058" width="0" style="2" hidden="1" customWidth="1"/>
    <col min="2059" max="2061" width="23.42578125" style="2" customWidth="1"/>
    <col min="2062" max="2062" width="18.42578125" style="2" customWidth="1"/>
    <col min="2063" max="2063" width="18.28515625" style="2" customWidth="1"/>
    <col min="2064" max="2064" width="23" style="2" customWidth="1"/>
    <col min="2065" max="2065" width="23.140625" style="2" customWidth="1"/>
    <col min="2066" max="2066" width="25.28515625" style="2" customWidth="1"/>
    <col min="2067" max="2305" width="11.42578125" style="2"/>
    <col min="2306" max="2306" width="19" style="2" bestFit="1" customWidth="1"/>
    <col min="2307" max="2307" width="59.42578125" style="2" bestFit="1" customWidth="1"/>
    <col min="2308" max="2308" width="24.140625" style="2" bestFit="1" customWidth="1"/>
    <col min="2309" max="2309" width="0" style="2" hidden="1" customWidth="1"/>
    <col min="2310" max="2310" width="22.28515625" style="2" customWidth="1"/>
    <col min="2311" max="2314" width="0" style="2" hidden="1" customWidth="1"/>
    <col min="2315" max="2317" width="23.42578125" style="2" customWidth="1"/>
    <col min="2318" max="2318" width="18.42578125" style="2" customWidth="1"/>
    <col min="2319" max="2319" width="18.28515625" style="2" customWidth="1"/>
    <col min="2320" max="2320" width="23" style="2" customWidth="1"/>
    <col min="2321" max="2321" width="23.140625" style="2" customWidth="1"/>
    <col min="2322" max="2322" width="25.28515625" style="2" customWidth="1"/>
    <col min="2323" max="2561" width="11.42578125" style="2"/>
    <col min="2562" max="2562" width="19" style="2" bestFit="1" customWidth="1"/>
    <col min="2563" max="2563" width="59.42578125" style="2" bestFit="1" customWidth="1"/>
    <col min="2564" max="2564" width="24.140625" style="2" bestFit="1" customWidth="1"/>
    <col min="2565" max="2565" width="0" style="2" hidden="1" customWidth="1"/>
    <col min="2566" max="2566" width="22.28515625" style="2" customWidth="1"/>
    <col min="2567" max="2570" width="0" style="2" hidden="1" customWidth="1"/>
    <col min="2571" max="2573" width="23.42578125" style="2" customWidth="1"/>
    <col min="2574" max="2574" width="18.42578125" style="2" customWidth="1"/>
    <col min="2575" max="2575" width="18.28515625" style="2" customWidth="1"/>
    <col min="2576" max="2576" width="23" style="2" customWidth="1"/>
    <col min="2577" max="2577" width="23.140625" style="2" customWidth="1"/>
    <col min="2578" max="2578" width="25.28515625" style="2" customWidth="1"/>
    <col min="2579" max="2817" width="11.42578125" style="2"/>
    <col min="2818" max="2818" width="19" style="2" bestFit="1" customWidth="1"/>
    <col min="2819" max="2819" width="59.42578125" style="2" bestFit="1" customWidth="1"/>
    <col min="2820" max="2820" width="24.140625" style="2" bestFit="1" customWidth="1"/>
    <col min="2821" max="2821" width="0" style="2" hidden="1" customWidth="1"/>
    <col min="2822" max="2822" width="22.28515625" style="2" customWidth="1"/>
    <col min="2823" max="2826" width="0" style="2" hidden="1" customWidth="1"/>
    <col min="2827" max="2829" width="23.42578125" style="2" customWidth="1"/>
    <col min="2830" max="2830" width="18.42578125" style="2" customWidth="1"/>
    <col min="2831" max="2831" width="18.28515625" style="2" customWidth="1"/>
    <col min="2832" max="2832" width="23" style="2" customWidth="1"/>
    <col min="2833" max="2833" width="23.140625" style="2" customWidth="1"/>
    <col min="2834" max="2834" width="25.28515625" style="2" customWidth="1"/>
    <col min="2835" max="3073" width="11.42578125" style="2"/>
    <col min="3074" max="3074" width="19" style="2" bestFit="1" customWidth="1"/>
    <col min="3075" max="3075" width="59.42578125" style="2" bestFit="1" customWidth="1"/>
    <col min="3076" max="3076" width="24.140625" style="2" bestFit="1" customWidth="1"/>
    <col min="3077" max="3077" width="0" style="2" hidden="1" customWidth="1"/>
    <col min="3078" max="3078" width="22.28515625" style="2" customWidth="1"/>
    <col min="3079" max="3082" width="0" style="2" hidden="1" customWidth="1"/>
    <col min="3083" max="3085" width="23.42578125" style="2" customWidth="1"/>
    <col min="3086" max="3086" width="18.42578125" style="2" customWidth="1"/>
    <col min="3087" max="3087" width="18.28515625" style="2" customWidth="1"/>
    <col min="3088" max="3088" width="23" style="2" customWidth="1"/>
    <col min="3089" max="3089" width="23.140625" style="2" customWidth="1"/>
    <col min="3090" max="3090" width="25.28515625" style="2" customWidth="1"/>
    <col min="3091" max="3329" width="11.42578125" style="2"/>
    <col min="3330" max="3330" width="19" style="2" bestFit="1" customWidth="1"/>
    <col min="3331" max="3331" width="59.42578125" style="2" bestFit="1" customWidth="1"/>
    <col min="3332" max="3332" width="24.140625" style="2" bestFit="1" customWidth="1"/>
    <col min="3333" max="3333" width="0" style="2" hidden="1" customWidth="1"/>
    <col min="3334" max="3334" width="22.28515625" style="2" customWidth="1"/>
    <col min="3335" max="3338" width="0" style="2" hidden="1" customWidth="1"/>
    <col min="3339" max="3341" width="23.42578125" style="2" customWidth="1"/>
    <col min="3342" max="3342" width="18.42578125" style="2" customWidth="1"/>
    <col min="3343" max="3343" width="18.28515625" style="2" customWidth="1"/>
    <col min="3344" max="3344" width="23" style="2" customWidth="1"/>
    <col min="3345" max="3345" width="23.140625" style="2" customWidth="1"/>
    <col min="3346" max="3346" width="25.28515625" style="2" customWidth="1"/>
    <col min="3347" max="3585" width="11.42578125" style="2"/>
    <col min="3586" max="3586" width="19" style="2" bestFit="1" customWidth="1"/>
    <col min="3587" max="3587" width="59.42578125" style="2" bestFit="1" customWidth="1"/>
    <col min="3588" max="3588" width="24.140625" style="2" bestFit="1" customWidth="1"/>
    <col min="3589" max="3589" width="0" style="2" hidden="1" customWidth="1"/>
    <col min="3590" max="3590" width="22.28515625" style="2" customWidth="1"/>
    <col min="3591" max="3594" width="0" style="2" hidden="1" customWidth="1"/>
    <col min="3595" max="3597" width="23.42578125" style="2" customWidth="1"/>
    <col min="3598" max="3598" width="18.42578125" style="2" customWidth="1"/>
    <col min="3599" max="3599" width="18.28515625" style="2" customWidth="1"/>
    <col min="3600" max="3600" width="23" style="2" customWidth="1"/>
    <col min="3601" max="3601" width="23.140625" style="2" customWidth="1"/>
    <col min="3602" max="3602" width="25.28515625" style="2" customWidth="1"/>
    <col min="3603" max="3841" width="11.42578125" style="2"/>
    <col min="3842" max="3842" width="19" style="2" bestFit="1" customWidth="1"/>
    <col min="3843" max="3843" width="59.42578125" style="2" bestFit="1" customWidth="1"/>
    <col min="3844" max="3844" width="24.140625" style="2" bestFit="1" customWidth="1"/>
    <col min="3845" max="3845" width="0" style="2" hidden="1" customWidth="1"/>
    <col min="3846" max="3846" width="22.28515625" style="2" customWidth="1"/>
    <col min="3847" max="3850" width="0" style="2" hidden="1" customWidth="1"/>
    <col min="3851" max="3853" width="23.42578125" style="2" customWidth="1"/>
    <col min="3854" max="3854" width="18.42578125" style="2" customWidth="1"/>
    <col min="3855" max="3855" width="18.28515625" style="2" customWidth="1"/>
    <col min="3856" max="3856" width="23" style="2" customWidth="1"/>
    <col min="3857" max="3857" width="23.140625" style="2" customWidth="1"/>
    <col min="3858" max="3858" width="25.28515625" style="2" customWidth="1"/>
    <col min="3859" max="4097" width="11.42578125" style="2"/>
    <col min="4098" max="4098" width="19" style="2" bestFit="1" customWidth="1"/>
    <col min="4099" max="4099" width="59.42578125" style="2" bestFit="1" customWidth="1"/>
    <col min="4100" max="4100" width="24.140625" style="2" bestFit="1" customWidth="1"/>
    <col min="4101" max="4101" width="0" style="2" hidden="1" customWidth="1"/>
    <col min="4102" max="4102" width="22.28515625" style="2" customWidth="1"/>
    <col min="4103" max="4106" width="0" style="2" hidden="1" customWidth="1"/>
    <col min="4107" max="4109" width="23.42578125" style="2" customWidth="1"/>
    <col min="4110" max="4110" width="18.42578125" style="2" customWidth="1"/>
    <col min="4111" max="4111" width="18.28515625" style="2" customWidth="1"/>
    <col min="4112" max="4112" width="23" style="2" customWidth="1"/>
    <col min="4113" max="4113" width="23.140625" style="2" customWidth="1"/>
    <col min="4114" max="4114" width="25.28515625" style="2" customWidth="1"/>
    <col min="4115" max="4353" width="11.42578125" style="2"/>
    <col min="4354" max="4354" width="19" style="2" bestFit="1" customWidth="1"/>
    <col min="4355" max="4355" width="59.42578125" style="2" bestFit="1" customWidth="1"/>
    <col min="4356" max="4356" width="24.140625" style="2" bestFit="1" customWidth="1"/>
    <col min="4357" max="4357" width="0" style="2" hidden="1" customWidth="1"/>
    <col min="4358" max="4358" width="22.28515625" style="2" customWidth="1"/>
    <col min="4359" max="4362" width="0" style="2" hidden="1" customWidth="1"/>
    <col min="4363" max="4365" width="23.42578125" style="2" customWidth="1"/>
    <col min="4366" max="4366" width="18.42578125" style="2" customWidth="1"/>
    <col min="4367" max="4367" width="18.28515625" style="2" customWidth="1"/>
    <col min="4368" max="4368" width="23" style="2" customWidth="1"/>
    <col min="4369" max="4369" width="23.140625" style="2" customWidth="1"/>
    <col min="4370" max="4370" width="25.28515625" style="2" customWidth="1"/>
    <col min="4371" max="4609" width="11.42578125" style="2"/>
    <col min="4610" max="4610" width="19" style="2" bestFit="1" customWidth="1"/>
    <col min="4611" max="4611" width="59.42578125" style="2" bestFit="1" customWidth="1"/>
    <col min="4612" max="4612" width="24.140625" style="2" bestFit="1" customWidth="1"/>
    <col min="4613" max="4613" width="0" style="2" hidden="1" customWidth="1"/>
    <col min="4614" max="4614" width="22.28515625" style="2" customWidth="1"/>
    <col min="4615" max="4618" width="0" style="2" hidden="1" customWidth="1"/>
    <col min="4619" max="4621" width="23.42578125" style="2" customWidth="1"/>
    <col min="4622" max="4622" width="18.42578125" style="2" customWidth="1"/>
    <col min="4623" max="4623" width="18.28515625" style="2" customWidth="1"/>
    <col min="4624" max="4624" width="23" style="2" customWidth="1"/>
    <col min="4625" max="4625" width="23.140625" style="2" customWidth="1"/>
    <col min="4626" max="4626" width="25.28515625" style="2" customWidth="1"/>
    <col min="4627" max="4865" width="11.42578125" style="2"/>
    <col min="4866" max="4866" width="19" style="2" bestFit="1" customWidth="1"/>
    <col min="4867" max="4867" width="59.42578125" style="2" bestFit="1" customWidth="1"/>
    <col min="4868" max="4868" width="24.140625" style="2" bestFit="1" customWidth="1"/>
    <col min="4869" max="4869" width="0" style="2" hidden="1" customWidth="1"/>
    <col min="4870" max="4870" width="22.28515625" style="2" customWidth="1"/>
    <col min="4871" max="4874" width="0" style="2" hidden="1" customWidth="1"/>
    <col min="4875" max="4877" width="23.42578125" style="2" customWidth="1"/>
    <col min="4878" max="4878" width="18.42578125" style="2" customWidth="1"/>
    <col min="4879" max="4879" width="18.28515625" style="2" customWidth="1"/>
    <col min="4880" max="4880" width="23" style="2" customWidth="1"/>
    <col min="4881" max="4881" width="23.140625" style="2" customWidth="1"/>
    <col min="4882" max="4882" width="25.28515625" style="2" customWidth="1"/>
    <col min="4883" max="5121" width="11.42578125" style="2"/>
    <col min="5122" max="5122" width="19" style="2" bestFit="1" customWidth="1"/>
    <col min="5123" max="5123" width="59.42578125" style="2" bestFit="1" customWidth="1"/>
    <col min="5124" max="5124" width="24.140625" style="2" bestFit="1" customWidth="1"/>
    <col min="5125" max="5125" width="0" style="2" hidden="1" customWidth="1"/>
    <col min="5126" max="5126" width="22.28515625" style="2" customWidth="1"/>
    <col min="5127" max="5130" width="0" style="2" hidden="1" customWidth="1"/>
    <col min="5131" max="5133" width="23.42578125" style="2" customWidth="1"/>
    <col min="5134" max="5134" width="18.42578125" style="2" customWidth="1"/>
    <col min="5135" max="5135" width="18.28515625" style="2" customWidth="1"/>
    <col min="5136" max="5136" width="23" style="2" customWidth="1"/>
    <col min="5137" max="5137" width="23.140625" style="2" customWidth="1"/>
    <col min="5138" max="5138" width="25.28515625" style="2" customWidth="1"/>
    <col min="5139" max="5377" width="11.42578125" style="2"/>
    <col min="5378" max="5378" width="19" style="2" bestFit="1" customWidth="1"/>
    <col min="5379" max="5379" width="59.42578125" style="2" bestFit="1" customWidth="1"/>
    <col min="5380" max="5380" width="24.140625" style="2" bestFit="1" customWidth="1"/>
    <col min="5381" max="5381" width="0" style="2" hidden="1" customWidth="1"/>
    <col min="5382" max="5382" width="22.28515625" style="2" customWidth="1"/>
    <col min="5383" max="5386" width="0" style="2" hidden="1" customWidth="1"/>
    <col min="5387" max="5389" width="23.42578125" style="2" customWidth="1"/>
    <col min="5390" max="5390" width="18.42578125" style="2" customWidth="1"/>
    <col min="5391" max="5391" width="18.28515625" style="2" customWidth="1"/>
    <col min="5392" max="5392" width="23" style="2" customWidth="1"/>
    <col min="5393" max="5393" width="23.140625" style="2" customWidth="1"/>
    <col min="5394" max="5394" width="25.28515625" style="2" customWidth="1"/>
    <col min="5395" max="5633" width="11.42578125" style="2"/>
    <col min="5634" max="5634" width="19" style="2" bestFit="1" customWidth="1"/>
    <col min="5635" max="5635" width="59.42578125" style="2" bestFit="1" customWidth="1"/>
    <col min="5636" max="5636" width="24.140625" style="2" bestFit="1" customWidth="1"/>
    <col min="5637" max="5637" width="0" style="2" hidden="1" customWidth="1"/>
    <col min="5638" max="5638" width="22.28515625" style="2" customWidth="1"/>
    <col min="5639" max="5642" width="0" style="2" hidden="1" customWidth="1"/>
    <col min="5643" max="5645" width="23.42578125" style="2" customWidth="1"/>
    <col min="5646" max="5646" width="18.42578125" style="2" customWidth="1"/>
    <col min="5647" max="5647" width="18.28515625" style="2" customWidth="1"/>
    <col min="5648" max="5648" width="23" style="2" customWidth="1"/>
    <col min="5649" max="5649" width="23.140625" style="2" customWidth="1"/>
    <col min="5650" max="5650" width="25.28515625" style="2" customWidth="1"/>
    <col min="5651" max="5889" width="11.42578125" style="2"/>
    <col min="5890" max="5890" width="19" style="2" bestFit="1" customWidth="1"/>
    <col min="5891" max="5891" width="59.42578125" style="2" bestFit="1" customWidth="1"/>
    <col min="5892" max="5892" width="24.140625" style="2" bestFit="1" customWidth="1"/>
    <col min="5893" max="5893" width="0" style="2" hidden="1" customWidth="1"/>
    <col min="5894" max="5894" width="22.28515625" style="2" customWidth="1"/>
    <col min="5895" max="5898" width="0" style="2" hidden="1" customWidth="1"/>
    <col min="5899" max="5901" width="23.42578125" style="2" customWidth="1"/>
    <col min="5902" max="5902" width="18.42578125" style="2" customWidth="1"/>
    <col min="5903" max="5903" width="18.28515625" style="2" customWidth="1"/>
    <col min="5904" max="5904" width="23" style="2" customWidth="1"/>
    <col min="5905" max="5905" width="23.140625" style="2" customWidth="1"/>
    <col min="5906" max="5906" width="25.28515625" style="2" customWidth="1"/>
    <col min="5907" max="6145" width="11.42578125" style="2"/>
    <col min="6146" max="6146" width="19" style="2" bestFit="1" customWidth="1"/>
    <col min="6147" max="6147" width="59.42578125" style="2" bestFit="1" customWidth="1"/>
    <col min="6148" max="6148" width="24.140625" style="2" bestFit="1" customWidth="1"/>
    <col min="6149" max="6149" width="0" style="2" hidden="1" customWidth="1"/>
    <col min="6150" max="6150" width="22.28515625" style="2" customWidth="1"/>
    <col min="6151" max="6154" width="0" style="2" hidden="1" customWidth="1"/>
    <col min="6155" max="6157" width="23.42578125" style="2" customWidth="1"/>
    <col min="6158" max="6158" width="18.42578125" style="2" customWidth="1"/>
    <col min="6159" max="6159" width="18.28515625" style="2" customWidth="1"/>
    <col min="6160" max="6160" width="23" style="2" customWidth="1"/>
    <col min="6161" max="6161" width="23.140625" style="2" customWidth="1"/>
    <col min="6162" max="6162" width="25.28515625" style="2" customWidth="1"/>
    <col min="6163" max="6401" width="11.42578125" style="2"/>
    <col min="6402" max="6402" width="19" style="2" bestFit="1" customWidth="1"/>
    <col min="6403" max="6403" width="59.42578125" style="2" bestFit="1" customWidth="1"/>
    <col min="6404" max="6404" width="24.140625" style="2" bestFit="1" customWidth="1"/>
    <col min="6405" max="6405" width="0" style="2" hidden="1" customWidth="1"/>
    <col min="6406" max="6406" width="22.28515625" style="2" customWidth="1"/>
    <col min="6407" max="6410" width="0" style="2" hidden="1" customWidth="1"/>
    <col min="6411" max="6413" width="23.42578125" style="2" customWidth="1"/>
    <col min="6414" max="6414" width="18.42578125" style="2" customWidth="1"/>
    <col min="6415" max="6415" width="18.28515625" style="2" customWidth="1"/>
    <col min="6416" max="6416" width="23" style="2" customWidth="1"/>
    <col min="6417" max="6417" width="23.140625" style="2" customWidth="1"/>
    <col min="6418" max="6418" width="25.28515625" style="2" customWidth="1"/>
    <col min="6419" max="6657" width="11.42578125" style="2"/>
    <col min="6658" max="6658" width="19" style="2" bestFit="1" customWidth="1"/>
    <col min="6659" max="6659" width="59.42578125" style="2" bestFit="1" customWidth="1"/>
    <col min="6660" max="6660" width="24.140625" style="2" bestFit="1" customWidth="1"/>
    <col min="6661" max="6661" width="0" style="2" hidden="1" customWidth="1"/>
    <col min="6662" max="6662" width="22.28515625" style="2" customWidth="1"/>
    <col min="6663" max="6666" width="0" style="2" hidden="1" customWidth="1"/>
    <col min="6667" max="6669" width="23.42578125" style="2" customWidth="1"/>
    <col min="6670" max="6670" width="18.42578125" style="2" customWidth="1"/>
    <col min="6671" max="6671" width="18.28515625" style="2" customWidth="1"/>
    <col min="6672" max="6672" width="23" style="2" customWidth="1"/>
    <col min="6673" max="6673" width="23.140625" style="2" customWidth="1"/>
    <col min="6674" max="6674" width="25.28515625" style="2" customWidth="1"/>
    <col min="6675" max="6913" width="11.42578125" style="2"/>
    <col min="6914" max="6914" width="19" style="2" bestFit="1" customWidth="1"/>
    <col min="6915" max="6915" width="59.42578125" style="2" bestFit="1" customWidth="1"/>
    <col min="6916" max="6916" width="24.140625" style="2" bestFit="1" customWidth="1"/>
    <col min="6917" max="6917" width="0" style="2" hidden="1" customWidth="1"/>
    <col min="6918" max="6918" width="22.28515625" style="2" customWidth="1"/>
    <col min="6919" max="6922" width="0" style="2" hidden="1" customWidth="1"/>
    <col min="6923" max="6925" width="23.42578125" style="2" customWidth="1"/>
    <col min="6926" max="6926" width="18.42578125" style="2" customWidth="1"/>
    <col min="6927" max="6927" width="18.28515625" style="2" customWidth="1"/>
    <col min="6928" max="6928" width="23" style="2" customWidth="1"/>
    <col min="6929" max="6929" width="23.140625" style="2" customWidth="1"/>
    <col min="6930" max="6930" width="25.28515625" style="2" customWidth="1"/>
    <col min="6931" max="7169" width="11.42578125" style="2"/>
    <col min="7170" max="7170" width="19" style="2" bestFit="1" customWidth="1"/>
    <col min="7171" max="7171" width="59.42578125" style="2" bestFit="1" customWidth="1"/>
    <col min="7172" max="7172" width="24.140625" style="2" bestFit="1" customWidth="1"/>
    <col min="7173" max="7173" width="0" style="2" hidden="1" customWidth="1"/>
    <col min="7174" max="7174" width="22.28515625" style="2" customWidth="1"/>
    <col min="7175" max="7178" width="0" style="2" hidden="1" customWidth="1"/>
    <col min="7179" max="7181" width="23.42578125" style="2" customWidth="1"/>
    <col min="7182" max="7182" width="18.42578125" style="2" customWidth="1"/>
    <col min="7183" max="7183" width="18.28515625" style="2" customWidth="1"/>
    <col min="7184" max="7184" width="23" style="2" customWidth="1"/>
    <col min="7185" max="7185" width="23.140625" style="2" customWidth="1"/>
    <col min="7186" max="7186" width="25.28515625" style="2" customWidth="1"/>
    <col min="7187" max="7425" width="11.42578125" style="2"/>
    <col min="7426" max="7426" width="19" style="2" bestFit="1" customWidth="1"/>
    <col min="7427" max="7427" width="59.42578125" style="2" bestFit="1" customWidth="1"/>
    <col min="7428" max="7428" width="24.140625" style="2" bestFit="1" customWidth="1"/>
    <col min="7429" max="7429" width="0" style="2" hidden="1" customWidth="1"/>
    <col min="7430" max="7430" width="22.28515625" style="2" customWidth="1"/>
    <col min="7431" max="7434" width="0" style="2" hidden="1" customWidth="1"/>
    <col min="7435" max="7437" width="23.42578125" style="2" customWidth="1"/>
    <col min="7438" max="7438" width="18.42578125" style="2" customWidth="1"/>
    <col min="7439" max="7439" width="18.28515625" style="2" customWidth="1"/>
    <col min="7440" max="7440" width="23" style="2" customWidth="1"/>
    <col min="7441" max="7441" width="23.140625" style="2" customWidth="1"/>
    <col min="7442" max="7442" width="25.28515625" style="2" customWidth="1"/>
    <col min="7443" max="7681" width="11.42578125" style="2"/>
    <col min="7682" max="7682" width="19" style="2" bestFit="1" customWidth="1"/>
    <col min="7683" max="7683" width="59.42578125" style="2" bestFit="1" customWidth="1"/>
    <col min="7684" max="7684" width="24.140625" style="2" bestFit="1" customWidth="1"/>
    <col min="7685" max="7685" width="0" style="2" hidden="1" customWidth="1"/>
    <col min="7686" max="7686" width="22.28515625" style="2" customWidth="1"/>
    <col min="7687" max="7690" width="0" style="2" hidden="1" customWidth="1"/>
    <col min="7691" max="7693" width="23.42578125" style="2" customWidth="1"/>
    <col min="7694" max="7694" width="18.42578125" style="2" customWidth="1"/>
    <col min="7695" max="7695" width="18.28515625" style="2" customWidth="1"/>
    <col min="7696" max="7696" width="23" style="2" customWidth="1"/>
    <col min="7697" max="7697" width="23.140625" style="2" customWidth="1"/>
    <col min="7698" max="7698" width="25.28515625" style="2" customWidth="1"/>
    <col min="7699" max="7937" width="11.42578125" style="2"/>
    <col min="7938" max="7938" width="19" style="2" bestFit="1" customWidth="1"/>
    <col min="7939" max="7939" width="59.42578125" style="2" bestFit="1" customWidth="1"/>
    <col min="7940" max="7940" width="24.140625" style="2" bestFit="1" customWidth="1"/>
    <col min="7941" max="7941" width="0" style="2" hidden="1" customWidth="1"/>
    <col min="7942" max="7942" width="22.28515625" style="2" customWidth="1"/>
    <col min="7943" max="7946" width="0" style="2" hidden="1" customWidth="1"/>
    <col min="7947" max="7949" width="23.42578125" style="2" customWidth="1"/>
    <col min="7950" max="7950" width="18.42578125" style="2" customWidth="1"/>
    <col min="7951" max="7951" width="18.28515625" style="2" customWidth="1"/>
    <col min="7952" max="7952" width="23" style="2" customWidth="1"/>
    <col min="7953" max="7953" width="23.140625" style="2" customWidth="1"/>
    <col min="7954" max="7954" width="25.28515625" style="2" customWidth="1"/>
    <col min="7955" max="8193" width="11.42578125" style="2"/>
    <col min="8194" max="8194" width="19" style="2" bestFit="1" customWidth="1"/>
    <col min="8195" max="8195" width="59.42578125" style="2" bestFit="1" customWidth="1"/>
    <col min="8196" max="8196" width="24.140625" style="2" bestFit="1" customWidth="1"/>
    <col min="8197" max="8197" width="0" style="2" hidden="1" customWidth="1"/>
    <col min="8198" max="8198" width="22.28515625" style="2" customWidth="1"/>
    <col min="8199" max="8202" width="0" style="2" hidden="1" customWidth="1"/>
    <col min="8203" max="8205" width="23.42578125" style="2" customWidth="1"/>
    <col min="8206" max="8206" width="18.42578125" style="2" customWidth="1"/>
    <col min="8207" max="8207" width="18.28515625" style="2" customWidth="1"/>
    <col min="8208" max="8208" width="23" style="2" customWidth="1"/>
    <col min="8209" max="8209" width="23.140625" style="2" customWidth="1"/>
    <col min="8210" max="8210" width="25.28515625" style="2" customWidth="1"/>
    <col min="8211" max="8449" width="11.42578125" style="2"/>
    <col min="8450" max="8450" width="19" style="2" bestFit="1" customWidth="1"/>
    <col min="8451" max="8451" width="59.42578125" style="2" bestFit="1" customWidth="1"/>
    <col min="8452" max="8452" width="24.140625" style="2" bestFit="1" customWidth="1"/>
    <col min="8453" max="8453" width="0" style="2" hidden="1" customWidth="1"/>
    <col min="8454" max="8454" width="22.28515625" style="2" customWidth="1"/>
    <col min="8455" max="8458" width="0" style="2" hidden="1" customWidth="1"/>
    <col min="8459" max="8461" width="23.42578125" style="2" customWidth="1"/>
    <col min="8462" max="8462" width="18.42578125" style="2" customWidth="1"/>
    <col min="8463" max="8463" width="18.28515625" style="2" customWidth="1"/>
    <col min="8464" max="8464" width="23" style="2" customWidth="1"/>
    <col min="8465" max="8465" width="23.140625" style="2" customWidth="1"/>
    <col min="8466" max="8466" width="25.28515625" style="2" customWidth="1"/>
    <col min="8467" max="8705" width="11.42578125" style="2"/>
    <col min="8706" max="8706" width="19" style="2" bestFit="1" customWidth="1"/>
    <col min="8707" max="8707" width="59.42578125" style="2" bestFit="1" customWidth="1"/>
    <col min="8708" max="8708" width="24.140625" style="2" bestFit="1" customWidth="1"/>
    <col min="8709" max="8709" width="0" style="2" hidden="1" customWidth="1"/>
    <col min="8710" max="8710" width="22.28515625" style="2" customWidth="1"/>
    <col min="8711" max="8714" width="0" style="2" hidden="1" customWidth="1"/>
    <col min="8715" max="8717" width="23.42578125" style="2" customWidth="1"/>
    <col min="8718" max="8718" width="18.42578125" style="2" customWidth="1"/>
    <col min="8719" max="8719" width="18.28515625" style="2" customWidth="1"/>
    <col min="8720" max="8720" width="23" style="2" customWidth="1"/>
    <col min="8721" max="8721" width="23.140625" style="2" customWidth="1"/>
    <col min="8722" max="8722" width="25.28515625" style="2" customWidth="1"/>
    <col min="8723" max="8961" width="11.42578125" style="2"/>
    <col min="8962" max="8962" width="19" style="2" bestFit="1" customWidth="1"/>
    <col min="8963" max="8963" width="59.42578125" style="2" bestFit="1" customWidth="1"/>
    <col min="8964" max="8964" width="24.140625" style="2" bestFit="1" customWidth="1"/>
    <col min="8965" max="8965" width="0" style="2" hidden="1" customWidth="1"/>
    <col min="8966" max="8966" width="22.28515625" style="2" customWidth="1"/>
    <col min="8967" max="8970" width="0" style="2" hidden="1" customWidth="1"/>
    <col min="8971" max="8973" width="23.42578125" style="2" customWidth="1"/>
    <col min="8974" max="8974" width="18.42578125" style="2" customWidth="1"/>
    <col min="8975" max="8975" width="18.28515625" style="2" customWidth="1"/>
    <col min="8976" max="8976" width="23" style="2" customWidth="1"/>
    <col min="8977" max="8977" width="23.140625" style="2" customWidth="1"/>
    <col min="8978" max="8978" width="25.28515625" style="2" customWidth="1"/>
    <col min="8979" max="9217" width="11.42578125" style="2"/>
    <col min="9218" max="9218" width="19" style="2" bestFit="1" customWidth="1"/>
    <col min="9219" max="9219" width="59.42578125" style="2" bestFit="1" customWidth="1"/>
    <col min="9220" max="9220" width="24.140625" style="2" bestFit="1" customWidth="1"/>
    <col min="9221" max="9221" width="0" style="2" hidden="1" customWidth="1"/>
    <col min="9222" max="9222" width="22.28515625" style="2" customWidth="1"/>
    <col min="9223" max="9226" width="0" style="2" hidden="1" customWidth="1"/>
    <col min="9227" max="9229" width="23.42578125" style="2" customWidth="1"/>
    <col min="9230" max="9230" width="18.42578125" style="2" customWidth="1"/>
    <col min="9231" max="9231" width="18.28515625" style="2" customWidth="1"/>
    <col min="9232" max="9232" width="23" style="2" customWidth="1"/>
    <col min="9233" max="9233" width="23.140625" style="2" customWidth="1"/>
    <col min="9234" max="9234" width="25.28515625" style="2" customWidth="1"/>
    <col min="9235" max="9473" width="11.42578125" style="2"/>
    <col min="9474" max="9474" width="19" style="2" bestFit="1" customWidth="1"/>
    <col min="9475" max="9475" width="59.42578125" style="2" bestFit="1" customWidth="1"/>
    <col min="9476" max="9476" width="24.140625" style="2" bestFit="1" customWidth="1"/>
    <col min="9477" max="9477" width="0" style="2" hidden="1" customWidth="1"/>
    <col min="9478" max="9478" width="22.28515625" style="2" customWidth="1"/>
    <col min="9479" max="9482" width="0" style="2" hidden="1" customWidth="1"/>
    <col min="9483" max="9485" width="23.42578125" style="2" customWidth="1"/>
    <col min="9486" max="9486" width="18.42578125" style="2" customWidth="1"/>
    <col min="9487" max="9487" width="18.28515625" style="2" customWidth="1"/>
    <col min="9488" max="9488" width="23" style="2" customWidth="1"/>
    <col min="9489" max="9489" width="23.140625" style="2" customWidth="1"/>
    <col min="9490" max="9490" width="25.28515625" style="2" customWidth="1"/>
    <col min="9491" max="9729" width="11.42578125" style="2"/>
    <col min="9730" max="9730" width="19" style="2" bestFit="1" customWidth="1"/>
    <col min="9731" max="9731" width="59.42578125" style="2" bestFit="1" customWidth="1"/>
    <col min="9732" max="9732" width="24.140625" style="2" bestFit="1" customWidth="1"/>
    <col min="9733" max="9733" width="0" style="2" hidden="1" customWidth="1"/>
    <col min="9734" max="9734" width="22.28515625" style="2" customWidth="1"/>
    <col min="9735" max="9738" width="0" style="2" hidden="1" customWidth="1"/>
    <col min="9739" max="9741" width="23.42578125" style="2" customWidth="1"/>
    <col min="9742" max="9742" width="18.42578125" style="2" customWidth="1"/>
    <col min="9743" max="9743" width="18.28515625" style="2" customWidth="1"/>
    <col min="9744" max="9744" width="23" style="2" customWidth="1"/>
    <col min="9745" max="9745" width="23.140625" style="2" customWidth="1"/>
    <col min="9746" max="9746" width="25.28515625" style="2" customWidth="1"/>
    <col min="9747" max="9985" width="11.42578125" style="2"/>
    <col min="9986" max="9986" width="19" style="2" bestFit="1" customWidth="1"/>
    <col min="9987" max="9987" width="59.42578125" style="2" bestFit="1" customWidth="1"/>
    <col min="9988" max="9988" width="24.140625" style="2" bestFit="1" customWidth="1"/>
    <col min="9989" max="9989" width="0" style="2" hidden="1" customWidth="1"/>
    <col min="9990" max="9990" width="22.28515625" style="2" customWidth="1"/>
    <col min="9991" max="9994" width="0" style="2" hidden="1" customWidth="1"/>
    <col min="9995" max="9997" width="23.42578125" style="2" customWidth="1"/>
    <col min="9998" max="9998" width="18.42578125" style="2" customWidth="1"/>
    <col min="9999" max="9999" width="18.28515625" style="2" customWidth="1"/>
    <col min="10000" max="10000" width="23" style="2" customWidth="1"/>
    <col min="10001" max="10001" width="23.140625" style="2" customWidth="1"/>
    <col min="10002" max="10002" width="25.28515625" style="2" customWidth="1"/>
    <col min="10003" max="10241" width="11.42578125" style="2"/>
    <col min="10242" max="10242" width="19" style="2" bestFit="1" customWidth="1"/>
    <col min="10243" max="10243" width="59.42578125" style="2" bestFit="1" customWidth="1"/>
    <col min="10244" max="10244" width="24.140625" style="2" bestFit="1" customWidth="1"/>
    <col min="10245" max="10245" width="0" style="2" hidden="1" customWidth="1"/>
    <col min="10246" max="10246" width="22.28515625" style="2" customWidth="1"/>
    <col min="10247" max="10250" width="0" style="2" hidden="1" customWidth="1"/>
    <col min="10251" max="10253" width="23.42578125" style="2" customWidth="1"/>
    <col min="10254" max="10254" width="18.42578125" style="2" customWidth="1"/>
    <col min="10255" max="10255" width="18.28515625" style="2" customWidth="1"/>
    <col min="10256" max="10256" width="23" style="2" customWidth="1"/>
    <col min="10257" max="10257" width="23.140625" style="2" customWidth="1"/>
    <col min="10258" max="10258" width="25.28515625" style="2" customWidth="1"/>
    <col min="10259" max="10497" width="11.42578125" style="2"/>
    <col min="10498" max="10498" width="19" style="2" bestFit="1" customWidth="1"/>
    <col min="10499" max="10499" width="59.42578125" style="2" bestFit="1" customWidth="1"/>
    <col min="10500" max="10500" width="24.140625" style="2" bestFit="1" customWidth="1"/>
    <col min="10501" max="10501" width="0" style="2" hidden="1" customWidth="1"/>
    <col min="10502" max="10502" width="22.28515625" style="2" customWidth="1"/>
    <col min="10503" max="10506" width="0" style="2" hidden="1" customWidth="1"/>
    <col min="10507" max="10509" width="23.42578125" style="2" customWidth="1"/>
    <col min="10510" max="10510" width="18.42578125" style="2" customWidth="1"/>
    <col min="10511" max="10511" width="18.28515625" style="2" customWidth="1"/>
    <col min="10512" max="10512" width="23" style="2" customWidth="1"/>
    <col min="10513" max="10513" width="23.140625" style="2" customWidth="1"/>
    <col min="10514" max="10514" width="25.28515625" style="2" customWidth="1"/>
    <col min="10515" max="10753" width="11.42578125" style="2"/>
    <col min="10754" max="10754" width="19" style="2" bestFit="1" customWidth="1"/>
    <col min="10755" max="10755" width="59.42578125" style="2" bestFit="1" customWidth="1"/>
    <col min="10756" max="10756" width="24.140625" style="2" bestFit="1" customWidth="1"/>
    <col min="10757" max="10757" width="0" style="2" hidden="1" customWidth="1"/>
    <col min="10758" max="10758" width="22.28515625" style="2" customWidth="1"/>
    <col min="10759" max="10762" width="0" style="2" hidden="1" customWidth="1"/>
    <col min="10763" max="10765" width="23.42578125" style="2" customWidth="1"/>
    <col min="10766" max="10766" width="18.42578125" style="2" customWidth="1"/>
    <col min="10767" max="10767" width="18.28515625" style="2" customWidth="1"/>
    <col min="10768" max="10768" width="23" style="2" customWidth="1"/>
    <col min="10769" max="10769" width="23.140625" style="2" customWidth="1"/>
    <col min="10770" max="10770" width="25.28515625" style="2" customWidth="1"/>
    <col min="10771" max="11009" width="11.42578125" style="2"/>
    <col min="11010" max="11010" width="19" style="2" bestFit="1" customWidth="1"/>
    <col min="11011" max="11011" width="59.42578125" style="2" bestFit="1" customWidth="1"/>
    <col min="11012" max="11012" width="24.140625" style="2" bestFit="1" customWidth="1"/>
    <col min="11013" max="11013" width="0" style="2" hidden="1" customWidth="1"/>
    <col min="11014" max="11014" width="22.28515625" style="2" customWidth="1"/>
    <col min="11015" max="11018" width="0" style="2" hidden="1" customWidth="1"/>
    <col min="11019" max="11021" width="23.42578125" style="2" customWidth="1"/>
    <col min="11022" max="11022" width="18.42578125" style="2" customWidth="1"/>
    <col min="11023" max="11023" width="18.28515625" style="2" customWidth="1"/>
    <col min="11024" max="11024" width="23" style="2" customWidth="1"/>
    <col min="11025" max="11025" width="23.140625" style="2" customWidth="1"/>
    <col min="11026" max="11026" width="25.28515625" style="2" customWidth="1"/>
    <col min="11027" max="11265" width="11.42578125" style="2"/>
    <col min="11266" max="11266" width="19" style="2" bestFit="1" customWidth="1"/>
    <col min="11267" max="11267" width="59.42578125" style="2" bestFit="1" customWidth="1"/>
    <col min="11268" max="11268" width="24.140625" style="2" bestFit="1" customWidth="1"/>
    <col min="11269" max="11269" width="0" style="2" hidden="1" customWidth="1"/>
    <col min="11270" max="11270" width="22.28515625" style="2" customWidth="1"/>
    <col min="11271" max="11274" width="0" style="2" hidden="1" customWidth="1"/>
    <col min="11275" max="11277" width="23.42578125" style="2" customWidth="1"/>
    <col min="11278" max="11278" width="18.42578125" style="2" customWidth="1"/>
    <col min="11279" max="11279" width="18.28515625" style="2" customWidth="1"/>
    <col min="11280" max="11280" width="23" style="2" customWidth="1"/>
    <col min="11281" max="11281" width="23.140625" style="2" customWidth="1"/>
    <col min="11282" max="11282" width="25.28515625" style="2" customWidth="1"/>
    <col min="11283" max="11521" width="11.42578125" style="2"/>
    <col min="11522" max="11522" width="19" style="2" bestFit="1" customWidth="1"/>
    <col min="11523" max="11523" width="59.42578125" style="2" bestFit="1" customWidth="1"/>
    <col min="11524" max="11524" width="24.140625" style="2" bestFit="1" customWidth="1"/>
    <col min="11525" max="11525" width="0" style="2" hidden="1" customWidth="1"/>
    <col min="11526" max="11526" width="22.28515625" style="2" customWidth="1"/>
    <col min="11527" max="11530" width="0" style="2" hidden="1" customWidth="1"/>
    <col min="11531" max="11533" width="23.42578125" style="2" customWidth="1"/>
    <col min="11534" max="11534" width="18.42578125" style="2" customWidth="1"/>
    <col min="11535" max="11535" width="18.28515625" style="2" customWidth="1"/>
    <col min="11536" max="11536" width="23" style="2" customWidth="1"/>
    <col min="11537" max="11537" width="23.140625" style="2" customWidth="1"/>
    <col min="11538" max="11538" width="25.28515625" style="2" customWidth="1"/>
    <col min="11539" max="11777" width="11.42578125" style="2"/>
    <col min="11778" max="11778" width="19" style="2" bestFit="1" customWidth="1"/>
    <col min="11779" max="11779" width="59.42578125" style="2" bestFit="1" customWidth="1"/>
    <col min="11780" max="11780" width="24.140625" style="2" bestFit="1" customWidth="1"/>
    <col min="11781" max="11781" width="0" style="2" hidden="1" customWidth="1"/>
    <col min="11782" max="11782" width="22.28515625" style="2" customWidth="1"/>
    <col min="11783" max="11786" width="0" style="2" hidden="1" customWidth="1"/>
    <col min="11787" max="11789" width="23.42578125" style="2" customWidth="1"/>
    <col min="11790" max="11790" width="18.42578125" style="2" customWidth="1"/>
    <col min="11791" max="11791" width="18.28515625" style="2" customWidth="1"/>
    <col min="11792" max="11792" width="23" style="2" customWidth="1"/>
    <col min="11793" max="11793" width="23.140625" style="2" customWidth="1"/>
    <col min="11794" max="11794" width="25.28515625" style="2" customWidth="1"/>
    <col min="11795" max="12033" width="11.42578125" style="2"/>
    <col min="12034" max="12034" width="19" style="2" bestFit="1" customWidth="1"/>
    <col min="12035" max="12035" width="59.42578125" style="2" bestFit="1" customWidth="1"/>
    <col min="12036" max="12036" width="24.140625" style="2" bestFit="1" customWidth="1"/>
    <col min="12037" max="12037" width="0" style="2" hidden="1" customWidth="1"/>
    <col min="12038" max="12038" width="22.28515625" style="2" customWidth="1"/>
    <col min="12039" max="12042" width="0" style="2" hidden="1" customWidth="1"/>
    <col min="12043" max="12045" width="23.42578125" style="2" customWidth="1"/>
    <col min="12046" max="12046" width="18.42578125" style="2" customWidth="1"/>
    <col min="12047" max="12047" width="18.28515625" style="2" customWidth="1"/>
    <col min="12048" max="12048" width="23" style="2" customWidth="1"/>
    <col min="12049" max="12049" width="23.140625" style="2" customWidth="1"/>
    <col min="12050" max="12050" width="25.28515625" style="2" customWidth="1"/>
    <col min="12051" max="12289" width="11.42578125" style="2"/>
    <col min="12290" max="12290" width="19" style="2" bestFit="1" customWidth="1"/>
    <col min="12291" max="12291" width="59.42578125" style="2" bestFit="1" customWidth="1"/>
    <col min="12292" max="12292" width="24.140625" style="2" bestFit="1" customWidth="1"/>
    <col min="12293" max="12293" width="0" style="2" hidden="1" customWidth="1"/>
    <col min="12294" max="12294" width="22.28515625" style="2" customWidth="1"/>
    <col min="12295" max="12298" width="0" style="2" hidden="1" customWidth="1"/>
    <col min="12299" max="12301" width="23.42578125" style="2" customWidth="1"/>
    <col min="12302" max="12302" width="18.42578125" style="2" customWidth="1"/>
    <col min="12303" max="12303" width="18.28515625" style="2" customWidth="1"/>
    <col min="12304" max="12304" width="23" style="2" customWidth="1"/>
    <col min="12305" max="12305" width="23.140625" style="2" customWidth="1"/>
    <col min="12306" max="12306" width="25.28515625" style="2" customWidth="1"/>
    <col min="12307" max="12545" width="11.42578125" style="2"/>
    <col min="12546" max="12546" width="19" style="2" bestFit="1" customWidth="1"/>
    <col min="12547" max="12547" width="59.42578125" style="2" bestFit="1" customWidth="1"/>
    <col min="12548" max="12548" width="24.140625" style="2" bestFit="1" customWidth="1"/>
    <col min="12549" max="12549" width="0" style="2" hidden="1" customWidth="1"/>
    <col min="12550" max="12550" width="22.28515625" style="2" customWidth="1"/>
    <col min="12551" max="12554" width="0" style="2" hidden="1" customWidth="1"/>
    <col min="12555" max="12557" width="23.42578125" style="2" customWidth="1"/>
    <col min="12558" max="12558" width="18.42578125" style="2" customWidth="1"/>
    <col min="12559" max="12559" width="18.28515625" style="2" customWidth="1"/>
    <col min="12560" max="12560" width="23" style="2" customWidth="1"/>
    <col min="12561" max="12561" width="23.140625" style="2" customWidth="1"/>
    <col min="12562" max="12562" width="25.28515625" style="2" customWidth="1"/>
    <col min="12563" max="12801" width="11.42578125" style="2"/>
    <col min="12802" max="12802" width="19" style="2" bestFit="1" customWidth="1"/>
    <col min="12803" max="12803" width="59.42578125" style="2" bestFit="1" customWidth="1"/>
    <col min="12804" max="12804" width="24.140625" style="2" bestFit="1" customWidth="1"/>
    <col min="12805" max="12805" width="0" style="2" hidden="1" customWidth="1"/>
    <col min="12806" max="12806" width="22.28515625" style="2" customWidth="1"/>
    <col min="12807" max="12810" width="0" style="2" hidden="1" customWidth="1"/>
    <col min="12811" max="12813" width="23.42578125" style="2" customWidth="1"/>
    <col min="12814" max="12814" width="18.42578125" style="2" customWidth="1"/>
    <col min="12815" max="12815" width="18.28515625" style="2" customWidth="1"/>
    <col min="12816" max="12816" width="23" style="2" customWidth="1"/>
    <col min="12817" max="12817" width="23.140625" style="2" customWidth="1"/>
    <col min="12818" max="12818" width="25.28515625" style="2" customWidth="1"/>
    <col min="12819" max="13057" width="11.42578125" style="2"/>
    <col min="13058" max="13058" width="19" style="2" bestFit="1" customWidth="1"/>
    <col min="13059" max="13059" width="59.42578125" style="2" bestFit="1" customWidth="1"/>
    <col min="13060" max="13060" width="24.140625" style="2" bestFit="1" customWidth="1"/>
    <col min="13061" max="13061" width="0" style="2" hidden="1" customWidth="1"/>
    <col min="13062" max="13062" width="22.28515625" style="2" customWidth="1"/>
    <col min="13063" max="13066" width="0" style="2" hidden="1" customWidth="1"/>
    <col min="13067" max="13069" width="23.42578125" style="2" customWidth="1"/>
    <col min="13070" max="13070" width="18.42578125" style="2" customWidth="1"/>
    <col min="13071" max="13071" width="18.28515625" style="2" customWidth="1"/>
    <col min="13072" max="13072" width="23" style="2" customWidth="1"/>
    <col min="13073" max="13073" width="23.140625" style="2" customWidth="1"/>
    <col min="13074" max="13074" width="25.28515625" style="2" customWidth="1"/>
    <col min="13075" max="13313" width="11.42578125" style="2"/>
    <col min="13314" max="13314" width="19" style="2" bestFit="1" customWidth="1"/>
    <col min="13315" max="13315" width="59.42578125" style="2" bestFit="1" customWidth="1"/>
    <col min="13316" max="13316" width="24.140625" style="2" bestFit="1" customWidth="1"/>
    <col min="13317" max="13317" width="0" style="2" hidden="1" customWidth="1"/>
    <col min="13318" max="13318" width="22.28515625" style="2" customWidth="1"/>
    <col min="13319" max="13322" width="0" style="2" hidden="1" customWidth="1"/>
    <col min="13323" max="13325" width="23.42578125" style="2" customWidth="1"/>
    <col min="13326" max="13326" width="18.42578125" style="2" customWidth="1"/>
    <col min="13327" max="13327" width="18.28515625" style="2" customWidth="1"/>
    <col min="13328" max="13328" width="23" style="2" customWidth="1"/>
    <col min="13329" max="13329" width="23.140625" style="2" customWidth="1"/>
    <col min="13330" max="13330" width="25.28515625" style="2" customWidth="1"/>
    <col min="13331" max="13569" width="11.42578125" style="2"/>
    <col min="13570" max="13570" width="19" style="2" bestFit="1" customWidth="1"/>
    <col min="13571" max="13571" width="59.42578125" style="2" bestFit="1" customWidth="1"/>
    <col min="13572" max="13572" width="24.140625" style="2" bestFit="1" customWidth="1"/>
    <col min="13573" max="13573" width="0" style="2" hidden="1" customWidth="1"/>
    <col min="13574" max="13574" width="22.28515625" style="2" customWidth="1"/>
    <col min="13575" max="13578" width="0" style="2" hidden="1" customWidth="1"/>
    <col min="13579" max="13581" width="23.42578125" style="2" customWidth="1"/>
    <col min="13582" max="13582" width="18.42578125" style="2" customWidth="1"/>
    <col min="13583" max="13583" width="18.28515625" style="2" customWidth="1"/>
    <col min="13584" max="13584" width="23" style="2" customWidth="1"/>
    <col min="13585" max="13585" width="23.140625" style="2" customWidth="1"/>
    <col min="13586" max="13586" width="25.28515625" style="2" customWidth="1"/>
    <col min="13587" max="13825" width="11.42578125" style="2"/>
    <col min="13826" max="13826" width="19" style="2" bestFit="1" customWidth="1"/>
    <col min="13827" max="13827" width="59.42578125" style="2" bestFit="1" customWidth="1"/>
    <col min="13828" max="13828" width="24.140625" style="2" bestFit="1" customWidth="1"/>
    <col min="13829" max="13829" width="0" style="2" hidden="1" customWidth="1"/>
    <col min="13830" max="13830" width="22.28515625" style="2" customWidth="1"/>
    <col min="13831" max="13834" width="0" style="2" hidden="1" customWidth="1"/>
    <col min="13835" max="13837" width="23.42578125" style="2" customWidth="1"/>
    <col min="13838" max="13838" width="18.42578125" style="2" customWidth="1"/>
    <col min="13839" max="13839" width="18.28515625" style="2" customWidth="1"/>
    <col min="13840" max="13840" width="23" style="2" customWidth="1"/>
    <col min="13841" max="13841" width="23.140625" style="2" customWidth="1"/>
    <col min="13842" max="13842" width="25.28515625" style="2" customWidth="1"/>
    <col min="13843" max="14081" width="11.42578125" style="2"/>
    <col min="14082" max="14082" width="19" style="2" bestFit="1" customWidth="1"/>
    <col min="14083" max="14083" width="59.42578125" style="2" bestFit="1" customWidth="1"/>
    <col min="14084" max="14084" width="24.140625" style="2" bestFit="1" customWidth="1"/>
    <col min="14085" max="14085" width="0" style="2" hidden="1" customWidth="1"/>
    <col min="14086" max="14086" width="22.28515625" style="2" customWidth="1"/>
    <col min="14087" max="14090" width="0" style="2" hidden="1" customWidth="1"/>
    <col min="14091" max="14093" width="23.42578125" style="2" customWidth="1"/>
    <col min="14094" max="14094" width="18.42578125" style="2" customWidth="1"/>
    <col min="14095" max="14095" width="18.28515625" style="2" customWidth="1"/>
    <col min="14096" max="14096" width="23" style="2" customWidth="1"/>
    <col min="14097" max="14097" width="23.140625" style="2" customWidth="1"/>
    <col min="14098" max="14098" width="25.28515625" style="2" customWidth="1"/>
    <col min="14099" max="14337" width="11.42578125" style="2"/>
    <col min="14338" max="14338" width="19" style="2" bestFit="1" customWidth="1"/>
    <col min="14339" max="14339" width="59.42578125" style="2" bestFit="1" customWidth="1"/>
    <col min="14340" max="14340" width="24.140625" style="2" bestFit="1" customWidth="1"/>
    <col min="14341" max="14341" width="0" style="2" hidden="1" customWidth="1"/>
    <col min="14342" max="14342" width="22.28515625" style="2" customWidth="1"/>
    <col min="14343" max="14346" width="0" style="2" hidden="1" customWidth="1"/>
    <col min="14347" max="14349" width="23.42578125" style="2" customWidth="1"/>
    <col min="14350" max="14350" width="18.42578125" style="2" customWidth="1"/>
    <col min="14351" max="14351" width="18.28515625" style="2" customWidth="1"/>
    <col min="14352" max="14352" width="23" style="2" customWidth="1"/>
    <col min="14353" max="14353" width="23.140625" style="2" customWidth="1"/>
    <col min="14354" max="14354" width="25.28515625" style="2" customWidth="1"/>
    <col min="14355" max="14593" width="11.42578125" style="2"/>
    <col min="14594" max="14594" width="19" style="2" bestFit="1" customWidth="1"/>
    <col min="14595" max="14595" width="59.42578125" style="2" bestFit="1" customWidth="1"/>
    <col min="14596" max="14596" width="24.140625" style="2" bestFit="1" customWidth="1"/>
    <col min="14597" max="14597" width="0" style="2" hidden="1" customWidth="1"/>
    <col min="14598" max="14598" width="22.28515625" style="2" customWidth="1"/>
    <col min="14599" max="14602" width="0" style="2" hidden="1" customWidth="1"/>
    <col min="14603" max="14605" width="23.42578125" style="2" customWidth="1"/>
    <col min="14606" max="14606" width="18.42578125" style="2" customWidth="1"/>
    <col min="14607" max="14607" width="18.28515625" style="2" customWidth="1"/>
    <col min="14608" max="14608" width="23" style="2" customWidth="1"/>
    <col min="14609" max="14609" width="23.140625" style="2" customWidth="1"/>
    <col min="14610" max="14610" width="25.28515625" style="2" customWidth="1"/>
    <col min="14611" max="14849" width="11.42578125" style="2"/>
    <col min="14850" max="14850" width="19" style="2" bestFit="1" customWidth="1"/>
    <col min="14851" max="14851" width="59.42578125" style="2" bestFit="1" customWidth="1"/>
    <col min="14852" max="14852" width="24.140625" style="2" bestFit="1" customWidth="1"/>
    <col min="14853" max="14853" width="0" style="2" hidden="1" customWidth="1"/>
    <col min="14854" max="14854" width="22.28515625" style="2" customWidth="1"/>
    <col min="14855" max="14858" width="0" style="2" hidden="1" customWidth="1"/>
    <col min="14859" max="14861" width="23.42578125" style="2" customWidth="1"/>
    <col min="14862" max="14862" width="18.42578125" style="2" customWidth="1"/>
    <col min="14863" max="14863" width="18.28515625" style="2" customWidth="1"/>
    <col min="14864" max="14864" width="23" style="2" customWidth="1"/>
    <col min="14865" max="14865" width="23.140625" style="2" customWidth="1"/>
    <col min="14866" max="14866" width="25.28515625" style="2" customWidth="1"/>
    <col min="14867" max="15105" width="11.42578125" style="2"/>
    <col min="15106" max="15106" width="19" style="2" bestFit="1" customWidth="1"/>
    <col min="15107" max="15107" width="59.42578125" style="2" bestFit="1" customWidth="1"/>
    <col min="15108" max="15108" width="24.140625" style="2" bestFit="1" customWidth="1"/>
    <col min="15109" max="15109" width="0" style="2" hidden="1" customWidth="1"/>
    <col min="15110" max="15110" width="22.28515625" style="2" customWidth="1"/>
    <col min="15111" max="15114" width="0" style="2" hidden="1" customWidth="1"/>
    <col min="15115" max="15117" width="23.42578125" style="2" customWidth="1"/>
    <col min="15118" max="15118" width="18.42578125" style="2" customWidth="1"/>
    <col min="15119" max="15119" width="18.28515625" style="2" customWidth="1"/>
    <col min="15120" max="15120" width="23" style="2" customWidth="1"/>
    <col min="15121" max="15121" width="23.140625" style="2" customWidth="1"/>
    <col min="15122" max="15122" width="25.28515625" style="2" customWidth="1"/>
    <col min="15123" max="15361" width="11.42578125" style="2"/>
    <col min="15362" max="15362" width="19" style="2" bestFit="1" customWidth="1"/>
    <col min="15363" max="15363" width="59.42578125" style="2" bestFit="1" customWidth="1"/>
    <col min="15364" max="15364" width="24.140625" style="2" bestFit="1" customWidth="1"/>
    <col min="15365" max="15365" width="0" style="2" hidden="1" customWidth="1"/>
    <col min="15366" max="15366" width="22.28515625" style="2" customWidth="1"/>
    <col min="15367" max="15370" width="0" style="2" hidden="1" customWidth="1"/>
    <col min="15371" max="15373" width="23.42578125" style="2" customWidth="1"/>
    <col min="15374" max="15374" width="18.42578125" style="2" customWidth="1"/>
    <col min="15375" max="15375" width="18.28515625" style="2" customWidth="1"/>
    <col min="15376" max="15376" width="23" style="2" customWidth="1"/>
    <col min="15377" max="15377" width="23.140625" style="2" customWidth="1"/>
    <col min="15378" max="15378" width="25.28515625" style="2" customWidth="1"/>
    <col min="15379" max="15617" width="11.42578125" style="2"/>
    <col min="15618" max="15618" width="19" style="2" bestFit="1" customWidth="1"/>
    <col min="15619" max="15619" width="59.42578125" style="2" bestFit="1" customWidth="1"/>
    <col min="15620" max="15620" width="24.140625" style="2" bestFit="1" customWidth="1"/>
    <col min="15621" max="15621" width="0" style="2" hidden="1" customWidth="1"/>
    <col min="15622" max="15622" width="22.28515625" style="2" customWidth="1"/>
    <col min="15623" max="15626" width="0" style="2" hidden="1" customWidth="1"/>
    <col min="15627" max="15629" width="23.42578125" style="2" customWidth="1"/>
    <col min="15630" max="15630" width="18.42578125" style="2" customWidth="1"/>
    <col min="15631" max="15631" width="18.28515625" style="2" customWidth="1"/>
    <col min="15632" max="15632" width="23" style="2" customWidth="1"/>
    <col min="15633" max="15633" width="23.140625" style="2" customWidth="1"/>
    <col min="15634" max="15634" width="25.28515625" style="2" customWidth="1"/>
    <col min="15635" max="15873" width="11.42578125" style="2"/>
    <col min="15874" max="15874" width="19" style="2" bestFit="1" customWidth="1"/>
    <col min="15875" max="15875" width="59.42578125" style="2" bestFit="1" customWidth="1"/>
    <col min="15876" max="15876" width="24.140625" style="2" bestFit="1" customWidth="1"/>
    <col min="15877" max="15877" width="0" style="2" hidden="1" customWidth="1"/>
    <col min="15878" max="15878" width="22.28515625" style="2" customWidth="1"/>
    <col min="15879" max="15882" width="0" style="2" hidden="1" customWidth="1"/>
    <col min="15883" max="15885" width="23.42578125" style="2" customWidth="1"/>
    <col min="15886" max="15886" width="18.42578125" style="2" customWidth="1"/>
    <col min="15887" max="15887" width="18.28515625" style="2" customWidth="1"/>
    <col min="15888" max="15888" width="23" style="2" customWidth="1"/>
    <col min="15889" max="15889" width="23.140625" style="2" customWidth="1"/>
    <col min="15890" max="15890" width="25.28515625" style="2" customWidth="1"/>
    <col min="15891" max="16129" width="11.42578125" style="2"/>
    <col min="16130" max="16130" width="19" style="2" bestFit="1" customWidth="1"/>
    <col min="16131" max="16131" width="59.42578125" style="2" bestFit="1" customWidth="1"/>
    <col min="16132" max="16132" width="24.140625" style="2" bestFit="1" customWidth="1"/>
    <col min="16133" max="16133" width="0" style="2" hidden="1" customWidth="1"/>
    <col min="16134" max="16134" width="22.28515625" style="2" customWidth="1"/>
    <col min="16135" max="16138" width="0" style="2" hidden="1" customWidth="1"/>
    <col min="16139" max="16141" width="23.42578125" style="2" customWidth="1"/>
    <col min="16142" max="16142" width="18.42578125" style="2" customWidth="1"/>
    <col min="16143" max="16143" width="18.28515625" style="2" customWidth="1"/>
    <col min="16144" max="16144" width="23" style="2" customWidth="1"/>
    <col min="16145" max="16145" width="23.140625" style="2" customWidth="1"/>
    <col min="16146" max="16146" width="25.28515625" style="2" customWidth="1"/>
    <col min="16147" max="16384" width="11.42578125" style="2"/>
  </cols>
  <sheetData>
    <row r="2" spans="1:18" ht="81.75" customHeight="1" x14ac:dyDescent="0.2">
      <c r="A2" s="72" t="s">
        <v>0</v>
      </c>
      <c r="B2" s="73" t="s">
        <v>1</v>
      </c>
      <c r="C2" s="74" t="s">
        <v>2</v>
      </c>
      <c r="D2" s="52" t="s">
        <v>3</v>
      </c>
      <c r="E2" s="74" t="s">
        <v>4</v>
      </c>
      <c r="F2" s="1" t="s">
        <v>5</v>
      </c>
      <c r="G2" s="75" t="s">
        <v>6</v>
      </c>
      <c r="H2" s="76"/>
      <c r="I2" s="76"/>
      <c r="J2" s="76"/>
      <c r="K2" s="77"/>
      <c r="L2" s="1" t="s">
        <v>7</v>
      </c>
      <c r="M2" s="1" t="s">
        <v>8</v>
      </c>
      <c r="N2" s="1" t="s">
        <v>9</v>
      </c>
      <c r="O2" s="1" t="s">
        <v>10</v>
      </c>
      <c r="P2" s="1" t="s">
        <v>11</v>
      </c>
      <c r="Q2" s="1" t="s">
        <v>12</v>
      </c>
      <c r="R2" s="1" t="s">
        <v>144</v>
      </c>
    </row>
    <row r="3" spans="1:18" ht="44.25" customHeight="1" x14ac:dyDescent="0.2">
      <c r="A3" s="72"/>
      <c r="B3" s="73"/>
      <c r="C3" s="74"/>
      <c r="D3" s="52"/>
      <c r="E3" s="74"/>
      <c r="F3" s="3" t="s">
        <v>13</v>
      </c>
      <c r="G3" s="4" t="s">
        <v>14</v>
      </c>
      <c r="H3" s="4" t="s">
        <v>15</v>
      </c>
      <c r="I3" s="5" t="s">
        <v>16</v>
      </c>
      <c r="J3" s="4" t="s">
        <v>17</v>
      </c>
      <c r="K3" s="6" t="s">
        <v>13</v>
      </c>
      <c r="L3" s="6" t="s">
        <v>13</v>
      </c>
      <c r="M3" s="6"/>
      <c r="N3" s="7"/>
      <c r="O3" s="7"/>
      <c r="P3" s="7"/>
      <c r="Q3" s="7"/>
      <c r="R3" s="7"/>
    </row>
    <row r="4" spans="1:18" ht="24.75" customHeight="1" x14ac:dyDescent="0.2">
      <c r="A4" s="45">
        <v>1</v>
      </c>
      <c r="B4" s="8" t="s">
        <v>18</v>
      </c>
      <c r="C4" s="9" t="s">
        <v>19</v>
      </c>
      <c r="D4" s="10">
        <v>0.51</v>
      </c>
      <c r="E4" s="10" t="s">
        <v>20</v>
      </c>
      <c r="F4" s="46" t="s">
        <v>20</v>
      </c>
      <c r="G4" s="11" t="s">
        <v>20</v>
      </c>
      <c r="H4" s="11" t="s">
        <v>20</v>
      </c>
      <c r="I4" s="11" t="s">
        <v>20</v>
      </c>
      <c r="J4" s="12" t="s">
        <v>20</v>
      </c>
      <c r="K4" s="59">
        <v>900</v>
      </c>
      <c r="L4" s="59">
        <v>100</v>
      </c>
      <c r="M4" s="59">
        <f>+K4+L4</f>
        <v>1000</v>
      </c>
      <c r="N4" s="12">
        <v>3928</v>
      </c>
      <c r="O4" s="59">
        <f>+N4+N5</f>
        <v>12076</v>
      </c>
      <c r="P4" s="11" t="s">
        <v>21</v>
      </c>
      <c r="Q4" s="12" t="s">
        <v>22</v>
      </c>
      <c r="R4" s="12" t="s">
        <v>20</v>
      </c>
    </row>
    <row r="5" spans="1:18" ht="24.75" customHeight="1" x14ac:dyDescent="0.2">
      <c r="A5" s="45"/>
      <c r="B5" s="8" t="s">
        <v>23</v>
      </c>
      <c r="C5" s="13" t="s">
        <v>24</v>
      </c>
      <c r="D5" s="10">
        <v>0.49</v>
      </c>
      <c r="E5" s="10" t="s">
        <v>20</v>
      </c>
      <c r="F5" s="47"/>
      <c r="G5" s="11" t="s">
        <v>20</v>
      </c>
      <c r="H5" s="11" t="s">
        <v>25</v>
      </c>
      <c r="I5" s="11" t="s">
        <v>20</v>
      </c>
      <c r="J5" s="12" t="s">
        <v>20</v>
      </c>
      <c r="K5" s="60"/>
      <c r="L5" s="60"/>
      <c r="M5" s="60"/>
      <c r="N5" s="12">
        <v>8148</v>
      </c>
      <c r="O5" s="60"/>
      <c r="P5" s="11" t="s">
        <v>26</v>
      </c>
      <c r="Q5" s="12" t="s">
        <v>27</v>
      </c>
      <c r="R5" s="12" t="s">
        <v>145</v>
      </c>
    </row>
    <row r="6" spans="1:18" ht="24.75" customHeight="1" x14ac:dyDescent="0.2">
      <c r="A6" s="52">
        <v>2</v>
      </c>
      <c r="B6" s="14" t="s">
        <v>28</v>
      </c>
      <c r="C6" s="15" t="s">
        <v>29</v>
      </c>
      <c r="D6" s="16">
        <v>0.51</v>
      </c>
      <c r="E6" s="16" t="s">
        <v>20</v>
      </c>
      <c r="F6" s="53" t="s">
        <v>20</v>
      </c>
      <c r="G6" s="17" t="s">
        <v>20</v>
      </c>
      <c r="H6" s="17" t="s">
        <v>25</v>
      </c>
      <c r="I6" s="17" t="s">
        <v>20</v>
      </c>
      <c r="J6" s="18" t="s">
        <v>20</v>
      </c>
      <c r="K6" s="62">
        <v>900</v>
      </c>
      <c r="L6" s="62">
        <v>100</v>
      </c>
      <c r="M6" s="59">
        <f>+K6+L6</f>
        <v>1000</v>
      </c>
      <c r="N6" s="18">
        <v>20825</v>
      </c>
      <c r="O6" s="62">
        <f>+N6+N7</f>
        <v>60643</v>
      </c>
      <c r="P6" s="17" t="s">
        <v>21</v>
      </c>
      <c r="Q6" s="18" t="s">
        <v>27</v>
      </c>
      <c r="R6" s="12" t="s">
        <v>145</v>
      </c>
    </row>
    <row r="7" spans="1:18" ht="24.75" customHeight="1" x14ac:dyDescent="0.2">
      <c r="A7" s="52"/>
      <c r="B7" s="14" t="s">
        <v>30</v>
      </c>
      <c r="C7" s="15" t="s">
        <v>31</v>
      </c>
      <c r="D7" s="16">
        <v>0.49</v>
      </c>
      <c r="E7" s="16" t="s">
        <v>20</v>
      </c>
      <c r="F7" s="54"/>
      <c r="G7" s="17" t="s">
        <v>20</v>
      </c>
      <c r="H7" s="17" t="s">
        <v>20</v>
      </c>
      <c r="I7" s="17" t="s">
        <v>20</v>
      </c>
      <c r="J7" s="18" t="s">
        <v>20</v>
      </c>
      <c r="K7" s="63"/>
      <c r="L7" s="63"/>
      <c r="M7" s="60"/>
      <c r="N7" s="18">
        <v>39818</v>
      </c>
      <c r="O7" s="63"/>
      <c r="P7" s="17" t="s">
        <v>26</v>
      </c>
      <c r="Q7" s="18" t="s">
        <v>22</v>
      </c>
      <c r="R7" s="12" t="s">
        <v>20</v>
      </c>
    </row>
    <row r="8" spans="1:18" ht="24.75" customHeight="1" x14ac:dyDescent="0.2">
      <c r="A8" s="45">
        <v>3</v>
      </c>
      <c r="B8" s="8" t="s">
        <v>32</v>
      </c>
      <c r="C8" s="9" t="s">
        <v>33</v>
      </c>
      <c r="D8" s="10">
        <v>0.6</v>
      </c>
      <c r="E8" s="10" t="s">
        <v>20</v>
      </c>
      <c r="F8" s="46" t="s">
        <v>20</v>
      </c>
      <c r="G8" s="11" t="s">
        <v>20</v>
      </c>
      <c r="H8" s="11" t="s">
        <v>20</v>
      </c>
      <c r="I8" s="11" t="s">
        <v>20</v>
      </c>
      <c r="J8" s="12" t="s">
        <v>20</v>
      </c>
      <c r="K8" s="59">
        <v>900</v>
      </c>
      <c r="L8" s="59">
        <v>100</v>
      </c>
      <c r="M8" s="59">
        <f>+K8+L8</f>
        <v>1000</v>
      </c>
      <c r="N8" s="12">
        <v>11333</v>
      </c>
      <c r="O8" s="59">
        <f>+N8+N9</f>
        <v>13268</v>
      </c>
      <c r="P8" s="11" t="s">
        <v>21</v>
      </c>
      <c r="Q8" s="12" t="s">
        <v>22</v>
      </c>
      <c r="R8" s="12" t="s">
        <v>20</v>
      </c>
    </row>
    <row r="9" spans="1:18" ht="24.75" customHeight="1" x14ac:dyDescent="0.2">
      <c r="A9" s="45"/>
      <c r="B9" s="8" t="s">
        <v>34</v>
      </c>
      <c r="C9" s="13" t="s">
        <v>35</v>
      </c>
      <c r="D9" s="10">
        <v>0.4</v>
      </c>
      <c r="E9" s="10" t="s">
        <v>20</v>
      </c>
      <c r="F9" s="47"/>
      <c r="G9" s="11" t="s">
        <v>20</v>
      </c>
      <c r="H9" s="11" t="s">
        <v>25</v>
      </c>
      <c r="I9" s="11" t="s">
        <v>20</v>
      </c>
      <c r="J9" s="12" t="s">
        <v>20</v>
      </c>
      <c r="K9" s="60"/>
      <c r="L9" s="60"/>
      <c r="M9" s="60"/>
      <c r="N9" s="12">
        <v>1935</v>
      </c>
      <c r="O9" s="60"/>
      <c r="P9" s="11" t="s">
        <v>36</v>
      </c>
      <c r="Q9" s="12" t="s">
        <v>27</v>
      </c>
      <c r="R9" s="12" t="s">
        <v>145</v>
      </c>
    </row>
    <row r="10" spans="1:18" ht="24.75" customHeight="1" x14ac:dyDescent="0.2">
      <c r="A10" s="52">
        <v>4</v>
      </c>
      <c r="B10" s="19" t="s">
        <v>37</v>
      </c>
      <c r="C10" s="20" t="s">
        <v>38</v>
      </c>
      <c r="D10" s="21">
        <v>0.6</v>
      </c>
      <c r="E10" s="21" t="s">
        <v>20</v>
      </c>
      <c r="F10" s="53" t="s">
        <v>20</v>
      </c>
      <c r="G10" s="17" t="s">
        <v>20</v>
      </c>
      <c r="H10" s="17" t="s">
        <v>39</v>
      </c>
      <c r="I10" s="17" t="s">
        <v>20</v>
      </c>
      <c r="J10" s="18" t="s">
        <v>20</v>
      </c>
      <c r="K10" s="62">
        <v>900</v>
      </c>
      <c r="L10" s="62">
        <v>100</v>
      </c>
      <c r="M10" s="59">
        <f>+K10+L10</f>
        <v>1000</v>
      </c>
      <c r="N10" s="22">
        <v>7954</v>
      </c>
      <c r="O10" s="62">
        <f>+N10+N11</f>
        <v>12129</v>
      </c>
      <c r="P10" s="17" t="s">
        <v>21</v>
      </c>
      <c r="Q10" s="18" t="s">
        <v>27</v>
      </c>
      <c r="R10" s="12" t="s">
        <v>145</v>
      </c>
    </row>
    <row r="11" spans="1:18" ht="24.75" customHeight="1" x14ac:dyDescent="0.2">
      <c r="A11" s="52"/>
      <c r="B11" s="19" t="s">
        <v>40</v>
      </c>
      <c r="C11" s="23" t="s">
        <v>41</v>
      </c>
      <c r="D11" s="21">
        <v>0.4</v>
      </c>
      <c r="E11" s="21" t="s">
        <v>20</v>
      </c>
      <c r="F11" s="54"/>
      <c r="G11" s="17" t="s">
        <v>20</v>
      </c>
      <c r="H11" s="17" t="s">
        <v>25</v>
      </c>
      <c r="I11" s="17" t="s">
        <v>20</v>
      </c>
      <c r="J11" s="18" t="s">
        <v>20</v>
      </c>
      <c r="K11" s="63"/>
      <c r="L11" s="63"/>
      <c r="M11" s="60"/>
      <c r="N11" s="18">
        <v>4175</v>
      </c>
      <c r="O11" s="63"/>
      <c r="P11" s="17" t="s">
        <v>21</v>
      </c>
      <c r="Q11" s="18" t="s">
        <v>22</v>
      </c>
      <c r="R11" s="12" t="s">
        <v>20</v>
      </c>
    </row>
    <row r="12" spans="1:18" ht="24.75" customHeight="1" x14ac:dyDescent="0.2">
      <c r="A12" s="45">
        <v>5</v>
      </c>
      <c r="B12" s="8" t="s">
        <v>42</v>
      </c>
      <c r="C12" s="9" t="s">
        <v>43</v>
      </c>
      <c r="D12" s="10">
        <v>0.51</v>
      </c>
      <c r="E12" s="10" t="s">
        <v>20</v>
      </c>
      <c r="F12" s="46" t="s">
        <v>20</v>
      </c>
      <c r="G12" s="11" t="s">
        <v>20</v>
      </c>
      <c r="H12" s="11" t="s">
        <v>20</v>
      </c>
      <c r="I12" s="11" t="s">
        <v>20</v>
      </c>
      <c r="J12" s="12" t="s">
        <v>20</v>
      </c>
      <c r="K12" s="59">
        <v>900</v>
      </c>
      <c r="L12" s="59">
        <v>100</v>
      </c>
      <c r="M12" s="59">
        <f>+K12+L12</f>
        <v>1000</v>
      </c>
      <c r="N12" s="12">
        <v>4540</v>
      </c>
      <c r="O12" s="59">
        <f>+N12+N13</f>
        <v>5442</v>
      </c>
      <c r="P12" s="11" t="s">
        <v>21</v>
      </c>
      <c r="Q12" s="12" t="s">
        <v>22</v>
      </c>
      <c r="R12" s="12" t="s">
        <v>20</v>
      </c>
    </row>
    <row r="13" spans="1:18" ht="24.75" customHeight="1" x14ac:dyDescent="0.2">
      <c r="A13" s="45"/>
      <c r="B13" s="8" t="s">
        <v>44</v>
      </c>
      <c r="C13" s="9" t="s">
        <v>45</v>
      </c>
      <c r="D13" s="10">
        <v>0.49</v>
      </c>
      <c r="E13" s="10" t="s">
        <v>20</v>
      </c>
      <c r="F13" s="47"/>
      <c r="G13" s="11" t="s">
        <v>20</v>
      </c>
      <c r="H13" s="11" t="s">
        <v>25</v>
      </c>
      <c r="I13" s="11" t="s">
        <v>20</v>
      </c>
      <c r="J13" s="12" t="s">
        <v>20</v>
      </c>
      <c r="K13" s="60"/>
      <c r="L13" s="60"/>
      <c r="M13" s="60"/>
      <c r="N13" s="12">
        <v>902</v>
      </c>
      <c r="O13" s="60"/>
      <c r="P13" s="11" t="s">
        <v>21</v>
      </c>
      <c r="Q13" s="12" t="s">
        <v>22</v>
      </c>
      <c r="R13" s="12" t="s">
        <v>58</v>
      </c>
    </row>
    <row r="14" spans="1:18" ht="24.75" customHeight="1" x14ac:dyDescent="0.2">
      <c r="A14" s="52">
        <v>6</v>
      </c>
      <c r="B14" s="19" t="s">
        <v>46</v>
      </c>
      <c r="C14" s="23" t="s">
        <v>47</v>
      </c>
      <c r="D14" s="21">
        <v>0.51</v>
      </c>
      <c r="E14" s="21" t="s">
        <v>20</v>
      </c>
      <c r="F14" s="53" t="s">
        <v>20</v>
      </c>
      <c r="G14" s="17" t="s">
        <v>20</v>
      </c>
      <c r="H14" s="17" t="s">
        <v>27</v>
      </c>
      <c r="I14" s="17" t="s">
        <v>20</v>
      </c>
      <c r="J14" s="18" t="s">
        <v>20</v>
      </c>
      <c r="K14" s="62">
        <v>900</v>
      </c>
      <c r="L14" s="62">
        <v>100</v>
      </c>
      <c r="M14" s="59">
        <f>+K14+L14</f>
        <v>1000</v>
      </c>
      <c r="N14" s="24">
        <v>7485.8316246545583</v>
      </c>
      <c r="O14" s="64">
        <f>+N14+N15</f>
        <v>13707.485685929068</v>
      </c>
      <c r="P14" s="17" t="s">
        <v>21</v>
      </c>
      <c r="Q14" s="18" t="s">
        <v>27</v>
      </c>
      <c r="R14" s="12" t="s">
        <v>145</v>
      </c>
    </row>
    <row r="15" spans="1:18" ht="24.75" customHeight="1" x14ac:dyDescent="0.2">
      <c r="A15" s="52"/>
      <c r="B15" s="19" t="s">
        <v>48</v>
      </c>
      <c r="C15" s="23" t="s">
        <v>49</v>
      </c>
      <c r="D15" s="21">
        <v>0.49</v>
      </c>
      <c r="E15" s="21" t="s">
        <v>20</v>
      </c>
      <c r="F15" s="54"/>
      <c r="G15" s="17" t="s">
        <v>20</v>
      </c>
      <c r="H15" s="17" t="s">
        <v>20</v>
      </c>
      <c r="I15" s="17" t="s">
        <v>20</v>
      </c>
      <c r="J15" s="18" t="s">
        <v>20</v>
      </c>
      <c r="K15" s="63"/>
      <c r="L15" s="63"/>
      <c r="M15" s="60"/>
      <c r="N15" s="24">
        <v>6221.6540612745102</v>
      </c>
      <c r="O15" s="65"/>
      <c r="P15" s="17" t="s">
        <v>26</v>
      </c>
      <c r="Q15" s="18" t="s">
        <v>22</v>
      </c>
      <c r="R15" s="12" t="s">
        <v>20</v>
      </c>
    </row>
    <row r="16" spans="1:18" ht="24.75" customHeight="1" x14ac:dyDescent="0.2">
      <c r="A16" s="45">
        <v>7</v>
      </c>
      <c r="B16" s="8" t="s">
        <v>50</v>
      </c>
      <c r="C16" s="9" t="s">
        <v>51</v>
      </c>
      <c r="D16" s="10">
        <v>0.51</v>
      </c>
      <c r="E16" s="10" t="s">
        <v>20</v>
      </c>
      <c r="F16" s="46" t="s">
        <v>20</v>
      </c>
      <c r="G16" s="11" t="s">
        <v>20</v>
      </c>
      <c r="H16" s="11" t="s">
        <v>20</v>
      </c>
      <c r="I16" s="11" t="s">
        <v>20</v>
      </c>
      <c r="J16" s="12" t="s">
        <v>20</v>
      </c>
      <c r="K16" s="59">
        <v>900</v>
      </c>
      <c r="L16" s="59">
        <v>100</v>
      </c>
      <c r="M16" s="59">
        <f>+K16+L16</f>
        <v>1000</v>
      </c>
      <c r="N16" s="25">
        <v>10563.141975354743</v>
      </c>
      <c r="O16" s="66">
        <f>+N16+N17</f>
        <v>20639.44785465625</v>
      </c>
      <c r="P16" s="11" t="s">
        <v>21</v>
      </c>
      <c r="Q16" s="12" t="s">
        <v>22</v>
      </c>
      <c r="R16" s="12" t="s">
        <v>20</v>
      </c>
    </row>
    <row r="17" spans="1:18" ht="24.75" customHeight="1" x14ac:dyDescent="0.2">
      <c r="A17" s="45"/>
      <c r="B17" s="8" t="s">
        <v>52</v>
      </c>
      <c r="C17" s="9" t="s">
        <v>53</v>
      </c>
      <c r="D17" s="10">
        <v>0.49</v>
      </c>
      <c r="E17" s="10" t="s">
        <v>20</v>
      </c>
      <c r="F17" s="47"/>
      <c r="G17" s="11" t="s">
        <v>20</v>
      </c>
      <c r="H17" s="11" t="s">
        <v>20</v>
      </c>
      <c r="I17" s="11" t="s">
        <v>20</v>
      </c>
      <c r="J17" s="12" t="s">
        <v>20</v>
      </c>
      <c r="K17" s="60"/>
      <c r="L17" s="60"/>
      <c r="M17" s="60"/>
      <c r="N17" s="25">
        <v>10076.305879301506</v>
      </c>
      <c r="O17" s="67"/>
      <c r="P17" s="11" t="s">
        <v>26</v>
      </c>
      <c r="Q17" s="12" t="s">
        <v>27</v>
      </c>
      <c r="R17" s="12" t="s">
        <v>145</v>
      </c>
    </row>
    <row r="18" spans="1:18" ht="24.75" customHeight="1" x14ac:dyDescent="0.2">
      <c r="A18" s="52">
        <v>8</v>
      </c>
      <c r="B18" s="19" t="s">
        <v>54</v>
      </c>
      <c r="C18" s="23" t="s">
        <v>55</v>
      </c>
      <c r="D18" s="21">
        <v>0.6</v>
      </c>
      <c r="E18" s="21" t="s">
        <v>20</v>
      </c>
      <c r="F18" s="53" t="s">
        <v>20</v>
      </c>
      <c r="G18" s="17" t="s">
        <v>20</v>
      </c>
      <c r="H18" s="17" t="s">
        <v>20</v>
      </c>
      <c r="I18" s="17" t="s">
        <v>20</v>
      </c>
      <c r="J18" s="18" t="s">
        <v>20</v>
      </c>
      <c r="K18" s="62">
        <v>900</v>
      </c>
      <c r="L18" s="62">
        <v>100</v>
      </c>
      <c r="M18" s="59">
        <f>+K18+L18</f>
        <v>1000</v>
      </c>
      <c r="N18" s="24">
        <v>37273.949851870289</v>
      </c>
      <c r="O18" s="64">
        <f>+N18+N19</f>
        <v>47395.8543860258</v>
      </c>
      <c r="P18" s="17" t="s">
        <v>21</v>
      </c>
      <c r="Q18" s="18" t="s">
        <v>27</v>
      </c>
      <c r="R18" s="12" t="s">
        <v>145</v>
      </c>
    </row>
    <row r="19" spans="1:18" ht="24.75" customHeight="1" x14ac:dyDescent="0.2">
      <c r="A19" s="52"/>
      <c r="B19" s="19" t="s">
        <v>56</v>
      </c>
      <c r="C19" s="23" t="s">
        <v>57</v>
      </c>
      <c r="D19" s="21">
        <v>0.4</v>
      </c>
      <c r="E19" s="26" t="s">
        <v>58</v>
      </c>
      <c r="F19" s="54"/>
      <c r="G19" s="17" t="s">
        <v>20</v>
      </c>
      <c r="H19" s="17" t="s">
        <v>27</v>
      </c>
      <c r="I19" s="17" t="s">
        <v>20</v>
      </c>
      <c r="J19" s="18" t="s">
        <v>20</v>
      </c>
      <c r="K19" s="63"/>
      <c r="L19" s="63"/>
      <c r="M19" s="60"/>
      <c r="N19" s="24">
        <v>10121.904534155512</v>
      </c>
      <c r="O19" s="65"/>
      <c r="P19" s="17" t="s">
        <v>21</v>
      </c>
      <c r="Q19" s="18" t="s">
        <v>22</v>
      </c>
      <c r="R19" s="12" t="s">
        <v>20</v>
      </c>
    </row>
    <row r="20" spans="1:18" ht="24.75" customHeight="1" x14ac:dyDescent="0.2">
      <c r="A20" s="45">
        <v>9</v>
      </c>
      <c r="B20" s="8" t="s">
        <v>59</v>
      </c>
      <c r="C20" s="9" t="s">
        <v>60</v>
      </c>
      <c r="D20" s="10">
        <v>0.51</v>
      </c>
      <c r="E20" s="10" t="s">
        <v>20</v>
      </c>
      <c r="F20" s="46" t="s">
        <v>20</v>
      </c>
      <c r="G20" s="11" t="s">
        <v>20</v>
      </c>
      <c r="H20" s="11" t="s">
        <v>20</v>
      </c>
      <c r="I20" s="11" t="s">
        <v>20</v>
      </c>
      <c r="J20" s="12" t="s">
        <v>20</v>
      </c>
      <c r="K20" s="59">
        <v>900</v>
      </c>
      <c r="L20" s="59">
        <v>100</v>
      </c>
      <c r="M20" s="59">
        <f>+K20+L20</f>
        <v>1000</v>
      </c>
      <c r="N20" s="25">
        <v>11926.565782992362</v>
      </c>
      <c r="O20" s="66">
        <f>+N20+N21</f>
        <v>20086.126832257105</v>
      </c>
      <c r="P20" s="11" t="s">
        <v>21</v>
      </c>
      <c r="Q20" s="12" t="s">
        <v>27</v>
      </c>
      <c r="R20" s="12" t="s">
        <v>145</v>
      </c>
    </row>
    <row r="21" spans="1:18" ht="24.75" customHeight="1" x14ac:dyDescent="0.2">
      <c r="A21" s="45"/>
      <c r="B21" s="8" t="s">
        <v>61</v>
      </c>
      <c r="C21" s="9" t="s">
        <v>62</v>
      </c>
      <c r="D21" s="10">
        <v>0.49</v>
      </c>
      <c r="E21" s="10" t="s">
        <v>20</v>
      </c>
      <c r="F21" s="47"/>
      <c r="G21" s="11" t="s">
        <v>20</v>
      </c>
      <c r="H21" s="11" t="s">
        <v>27</v>
      </c>
      <c r="I21" s="11" t="s">
        <v>20</v>
      </c>
      <c r="J21" s="12" t="s">
        <v>20</v>
      </c>
      <c r="K21" s="60"/>
      <c r="L21" s="60"/>
      <c r="M21" s="60"/>
      <c r="N21" s="25">
        <v>8159.5610492647411</v>
      </c>
      <c r="O21" s="67"/>
      <c r="P21" s="11" t="s">
        <v>26</v>
      </c>
      <c r="Q21" s="12" t="s">
        <v>22</v>
      </c>
      <c r="R21" s="12" t="s">
        <v>20</v>
      </c>
    </row>
    <row r="22" spans="1:18" ht="24.75" customHeight="1" x14ac:dyDescent="0.2">
      <c r="A22" s="52">
        <v>10</v>
      </c>
      <c r="B22" s="19" t="s">
        <v>63</v>
      </c>
      <c r="C22" s="23" t="s">
        <v>64</v>
      </c>
      <c r="D22" s="21">
        <v>0.51</v>
      </c>
      <c r="E22" s="21" t="s">
        <v>20</v>
      </c>
      <c r="F22" s="53" t="s">
        <v>20</v>
      </c>
      <c r="G22" s="17" t="s">
        <v>20</v>
      </c>
      <c r="H22" s="17" t="s">
        <v>20</v>
      </c>
      <c r="I22" s="17" t="s">
        <v>20</v>
      </c>
      <c r="J22" s="18" t="s">
        <v>20</v>
      </c>
      <c r="K22" s="62">
        <v>900</v>
      </c>
      <c r="L22" s="62">
        <v>100</v>
      </c>
      <c r="M22" s="59">
        <f>+K22+L22</f>
        <v>1000</v>
      </c>
      <c r="N22" s="24">
        <v>9031.7471102069339</v>
      </c>
      <c r="O22" s="64">
        <f>+N22+N23</f>
        <v>11812.185193453315</v>
      </c>
      <c r="P22" s="17" t="s">
        <v>26</v>
      </c>
      <c r="Q22" s="18" t="s">
        <v>27</v>
      </c>
      <c r="R22" s="12" t="s">
        <v>145</v>
      </c>
    </row>
    <row r="23" spans="1:18" ht="24.75" customHeight="1" x14ac:dyDescent="0.2">
      <c r="A23" s="52"/>
      <c r="B23" s="19" t="s">
        <v>65</v>
      </c>
      <c r="C23" s="23" t="s">
        <v>66</v>
      </c>
      <c r="D23" s="21">
        <v>0.49</v>
      </c>
      <c r="E23" s="21" t="s">
        <v>20</v>
      </c>
      <c r="F23" s="54"/>
      <c r="G23" s="17" t="s">
        <v>20</v>
      </c>
      <c r="H23" s="17" t="s">
        <v>27</v>
      </c>
      <c r="I23" s="17" t="s">
        <v>20</v>
      </c>
      <c r="J23" s="18" t="s">
        <v>20</v>
      </c>
      <c r="K23" s="63"/>
      <c r="L23" s="63"/>
      <c r="M23" s="60"/>
      <c r="N23" s="24">
        <v>2780.4380832463817</v>
      </c>
      <c r="O23" s="65"/>
      <c r="P23" s="17" t="s">
        <v>26</v>
      </c>
      <c r="Q23" s="18" t="s">
        <v>22</v>
      </c>
      <c r="R23" s="12" t="s">
        <v>20</v>
      </c>
    </row>
    <row r="24" spans="1:18" ht="24.75" customHeight="1" x14ac:dyDescent="0.2">
      <c r="A24" s="45">
        <v>11</v>
      </c>
      <c r="B24" s="8" t="s">
        <v>67</v>
      </c>
      <c r="C24" s="9" t="s">
        <v>68</v>
      </c>
      <c r="D24" s="10">
        <v>0.7</v>
      </c>
      <c r="E24" s="10" t="s">
        <v>20</v>
      </c>
      <c r="F24" s="46" t="s">
        <v>20</v>
      </c>
      <c r="G24" s="11" t="s">
        <v>20</v>
      </c>
      <c r="H24" s="11" t="s">
        <v>20</v>
      </c>
      <c r="I24" s="11" t="s">
        <v>20</v>
      </c>
      <c r="J24" s="12" t="s">
        <v>20</v>
      </c>
      <c r="K24" s="59">
        <v>900</v>
      </c>
      <c r="L24" s="59">
        <v>100</v>
      </c>
      <c r="M24" s="59">
        <f>+K24+L24</f>
        <v>1000</v>
      </c>
      <c r="N24" s="25">
        <v>7054.4143983972062</v>
      </c>
      <c r="O24" s="66">
        <f>+N24+N25</f>
        <v>12438.033312619833</v>
      </c>
      <c r="P24" s="11" t="s">
        <v>21</v>
      </c>
      <c r="Q24" s="12" t="s">
        <v>27</v>
      </c>
      <c r="R24" s="12" t="s">
        <v>145</v>
      </c>
    </row>
    <row r="25" spans="1:18" ht="24.75" customHeight="1" x14ac:dyDescent="0.2">
      <c r="A25" s="45"/>
      <c r="B25" s="8" t="s">
        <v>69</v>
      </c>
      <c r="C25" s="9" t="s">
        <v>70</v>
      </c>
      <c r="D25" s="10">
        <v>0.3</v>
      </c>
      <c r="E25" s="10" t="s">
        <v>20</v>
      </c>
      <c r="F25" s="47"/>
      <c r="G25" s="11" t="s">
        <v>20</v>
      </c>
      <c r="H25" s="11" t="s">
        <v>27</v>
      </c>
      <c r="I25" s="11" t="s">
        <v>20</v>
      </c>
      <c r="J25" s="12" t="s">
        <v>20</v>
      </c>
      <c r="K25" s="60"/>
      <c r="L25" s="60"/>
      <c r="M25" s="60"/>
      <c r="N25" s="25">
        <v>5383.6189142226267</v>
      </c>
      <c r="O25" s="67"/>
      <c r="P25" s="11" t="s">
        <v>26</v>
      </c>
      <c r="Q25" s="12" t="s">
        <v>22</v>
      </c>
      <c r="R25" s="12" t="s">
        <v>20</v>
      </c>
    </row>
    <row r="26" spans="1:18" ht="24.75" customHeight="1" x14ac:dyDescent="0.2">
      <c r="A26" s="27">
        <v>12</v>
      </c>
      <c r="B26" s="19" t="s">
        <v>71</v>
      </c>
      <c r="C26" s="23" t="s">
        <v>72</v>
      </c>
      <c r="D26" s="21">
        <v>1</v>
      </c>
      <c r="E26" s="21" t="s">
        <v>20</v>
      </c>
      <c r="F26" s="28" t="s">
        <v>20</v>
      </c>
      <c r="G26" s="17" t="s">
        <v>20</v>
      </c>
      <c r="H26" s="17" t="s">
        <v>20</v>
      </c>
      <c r="I26" s="17" t="s">
        <v>20</v>
      </c>
      <c r="J26" s="18" t="s">
        <v>20</v>
      </c>
      <c r="K26" s="18">
        <v>900</v>
      </c>
      <c r="L26" s="18">
        <v>100</v>
      </c>
      <c r="M26" s="18">
        <f>+L26+K26</f>
        <v>1000</v>
      </c>
      <c r="N26" s="24">
        <v>19907.7952969285</v>
      </c>
      <c r="O26" s="24">
        <f>+N26</f>
        <v>19907.7952969285</v>
      </c>
      <c r="P26" s="17" t="s">
        <v>21</v>
      </c>
      <c r="Q26" s="18" t="s">
        <v>22</v>
      </c>
      <c r="R26" s="12" t="s">
        <v>20</v>
      </c>
    </row>
    <row r="27" spans="1:18" s="29" customFormat="1" ht="24.75" customHeight="1" x14ac:dyDescent="0.2">
      <c r="A27" s="45">
        <v>13</v>
      </c>
      <c r="B27" s="8" t="s">
        <v>73</v>
      </c>
      <c r="C27" s="9" t="s">
        <v>74</v>
      </c>
      <c r="D27" s="10">
        <v>0.6</v>
      </c>
      <c r="E27" s="10" t="s">
        <v>20</v>
      </c>
      <c r="F27" s="46" t="s">
        <v>20</v>
      </c>
      <c r="G27" s="11" t="s">
        <v>20</v>
      </c>
      <c r="H27" s="11" t="s">
        <v>20</v>
      </c>
      <c r="I27" s="11" t="s">
        <v>20</v>
      </c>
      <c r="J27" s="12" t="s">
        <v>20</v>
      </c>
      <c r="K27" s="59">
        <v>900</v>
      </c>
      <c r="L27" s="59">
        <v>100</v>
      </c>
      <c r="M27" s="59">
        <f>+L27+K27</f>
        <v>1000</v>
      </c>
      <c r="N27" s="25">
        <v>14043.508736566526</v>
      </c>
      <c r="O27" s="66">
        <f>+N27+N28</f>
        <v>14043.508736566526</v>
      </c>
      <c r="P27" s="11" t="s">
        <v>21</v>
      </c>
      <c r="Q27" s="12" t="s">
        <v>22</v>
      </c>
      <c r="R27" s="12" t="s">
        <v>20</v>
      </c>
    </row>
    <row r="28" spans="1:18" s="29" customFormat="1" ht="24.75" customHeight="1" x14ac:dyDescent="0.2">
      <c r="A28" s="45"/>
      <c r="B28" s="8" t="s">
        <v>75</v>
      </c>
      <c r="C28" s="9" t="s">
        <v>76</v>
      </c>
      <c r="D28" s="10">
        <v>0.4</v>
      </c>
      <c r="E28" s="10" t="s">
        <v>20</v>
      </c>
      <c r="F28" s="47"/>
      <c r="G28" s="11" t="s">
        <v>20</v>
      </c>
      <c r="H28" s="11" t="s">
        <v>27</v>
      </c>
      <c r="I28" s="11" t="s">
        <v>20</v>
      </c>
      <c r="J28" s="12" t="s">
        <v>20</v>
      </c>
      <c r="K28" s="60"/>
      <c r="L28" s="60"/>
      <c r="M28" s="60"/>
      <c r="N28" s="25"/>
      <c r="O28" s="67"/>
      <c r="P28" s="11" t="s">
        <v>26</v>
      </c>
      <c r="Q28" s="12" t="s">
        <v>22</v>
      </c>
      <c r="R28" s="12" t="s">
        <v>58</v>
      </c>
    </row>
    <row r="29" spans="1:18" ht="24.75" customHeight="1" x14ac:dyDescent="0.2">
      <c r="A29" s="52">
        <v>14</v>
      </c>
      <c r="B29" s="19" t="s">
        <v>77</v>
      </c>
      <c r="C29" s="23" t="s">
        <v>78</v>
      </c>
      <c r="D29" s="21">
        <v>0.51</v>
      </c>
      <c r="E29" s="21" t="s">
        <v>20</v>
      </c>
      <c r="F29" s="53" t="s">
        <v>20</v>
      </c>
      <c r="G29" s="17" t="s">
        <v>20</v>
      </c>
      <c r="H29" s="17" t="s">
        <v>20</v>
      </c>
      <c r="I29" s="17" t="s">
        <v>20</v>
      </c>
      <c r="J29" s="18" t="s">
        <v>20</v>
      </c>
      <c r="K29" s="62">
        <v>900</v>
      </c>
      <c r="L29" s="62">
        <v>100</v>
      </c>
      <c r="M29" s="59">
        <f>+L29+K29</f>
        <v>1000</v>
      </c>
      <c r="N29" s="24">
        <v>42347.183160482207</v>
      </c>
      <c r="O29" s="64">
        <f>+N29+N30</f>
        <v>42347.183160482207</v>
      </c>
      <c r="P29" s="17" t="s">
        <v>26</v>
      </c>
      <c r="Q29" s="18" t="s">
        <v>22</v>
      </c>
      <c r="R29" s="12" t="s">
        <v>20</v>
      </c>
    </row>
    <row r="30" spans="1:18" ht="24.75" customHeight="1" x14ac:dyDescent="0.2">
      <c r="A30" s="52"/>
      <c r="B30" s="19" t="s">
        <v>79</v>
      </c>
      <c r="C30" s="23" t="s">
        <v>80</v>
      </c>
      <c r="D30" s="21">
        <v>0.49</v>
      </c>
      <c r="E30" s="21" t="s">
        <v>20</v>
      </c>
      <c r="F30" s="54"/>
      <c r="G30" s="17" t="s">
        <v>20</v>
      </c>
      <c r="H30" s="17" t="s">
        <v>27</v>
      </c>
      <c r="I30" s="17" t="s">
        <v>20</v>
      </c>
      <c r="J30" s="18" t="s">
        <v>20</v>
      </c>
      <c r="K30" s="63"/>
      <c r="L30" s="63"/>
      <c r="M30" s="60"/>
      <c r="N30" s="18"/>
      <c r="O30" s="65"/>
      <c r="P30" s="17" t="s">
        <v>21</v>
      </c>
      <c r="Q30" s="18" t="s">
        <v>27</v>
      </c>
      <c r="R30" s="12" t="s">
        <v>145</v>
      </c>
    </row>
    <row r="31" spans="1:18" ht="24.75" customHeight="1" x14ac:dyDescent="0.2">
      <c r="A31" s="30">
        <v>15</v>
      </c>
      <c r="B31" s="8" t="s">
        <v>81</v>
      </c>
      <c r="C31" s="9" t="s">
        <v>82</v>
      </c>
      <c r="D31" s="10">
        <v>1</v>
      </c>
      <c r="E31" s="10" t="s">
        <v>20</v>
      </c>
      <c r="F31" s="31" t="s">
        <v>20</v>
      </c>
      <c r="G31" s="11" t="s">
        <v>20</v>
      </c>
      <c r="H31" s="11" t="s">
        <v>20</v>
      </c>
      <c r="I31" s="11" t="s">
        <v>20</v>
      </c>
      <c r="J31" s="12" t="s">
        <v>20</v>
      </c>
      <c r="K31" s="12">
        <v>900</v>
      </c>
      <c r="L31" s="12">
        <v>100</v>
      </c>
      <c r="M31" s="12">
        <f>+L31+K31</f>
        <v>1000</v>
      </c>
      <c r="N31" s="25">
        <v>21446.537193350559</v>
      </c>
      <c r="O31" s="25">
        <f>+N31</f>
        <v>21446.537193350559</v>
      </c>
      <c r="P31" s="11" t="s">
        <v>21</v>
      </c>
      <c r="Q31" s="12" t="s">
        <v>22</v>
      </c>
      <c r="R31" s="12" t="s">
        <v>20</v>
      </c>
    </row>
    <row r="32" spans="1:18" ht="24.75" customHeight="1" x14ac:dyDescent="0.2">
      <c r="A32" s="27">
        <v>16</v>
      </c>
      <c r="B32" s="19" t="s">
        <v>83</v>
      </c>
      <c r="C32" s="23" t="s">
        <v>84</v>
      </c>
      <c r="D32" s="21">
        <v>1</v>
      </c>
      <c r="E32" s="21" t="s">
        <v>20</v>
      </c>
      <c r="F32" s="28" t="s">
        <v>20</v>
      </c>
      <c r="G32" s="17" t="s">
        <v>20</v>
      </c>
      <c r="H32" s="17" t="s">
        <v>20</v>
      </c>
      <c r="I32" s="17" t="s">
        <v>20</v>
      </c>
      <c r="J32" s="18" t="s">
        <v>20</v>
      </c>
      <c r="K32" s="18">
        <v>900</v>
      </c>
      <c r="L32" s="18">
        <v>100</v>
      </c>
      <c r="M32" s="12">
        <f>+L32+K32</f>
        <v>1000</v>
      </c>
      <c r="N32" s="24">
        <v>9867.4196823336351</v>
      </c>
      <c r="O32" s="24">
        <f>+N32</f>
        <v>9867.4196823336351</v>
      </c>
      <c r="P32" s="17" t="s">
        <v>26</v>
      </c>
      <c r="Q32" s="18" t="s">
        <v>22</v>
      </c>
      <c r="R32" s="12" t="s">
        <v>20</v>
      </c>
    </row>
    <row r="33" spans="1:18" ht="24.75" customHeight="1" x14ac:dyDescent="0.2">
      <c r="A33" s="68">
        <v>17</v>
      </c>
      <c r="B33" s="8" t="s">
        <v>85</v>
      </c>
      <c r="C33" s="9" t="s">
        <v>86</v>
      </c>
      <c r="D33" s="10">
        <v>0.65</v>
      </c>
      <c r="E33" s="10" t="s">
        <v>20</v>
      </c>
      <c r="F33" s="46" t="s">
        <v>20</v>
      </c>
      <c r="G33" s="11" t="s">
        <v>20</v>
      </c>
      <c r="H33" s="70" t="s">
        <v>87</v>
      </c>
      <c r="I33" s="11" t="s">
        <v>20</v>
      </c>
      <c r="J33" s="12" t="s">
        <v>20</v>
      </c>
      <c r="K33" s="59">
        <v>900</v>
      </c>
      <c r="L33" s="59">
        <v>100</v>
      </c>
      <c r="M33" s="59">
        <f>+L33+K33</f>
        <v>1000</v>
      </c>
      <c r="N33" s="25">
        <f>+[4]P17!R24+[4]P17!R25+[4]P17!R26</f>
        <v>9803</v>
      </c>
      <c r="O33" s="66">
        <f>+N33+N34</f>
        <v>10751.128232186342</v>
      </c>
      <c r="P33" s="11" t="s">
        <v>26</v>
      </c>
      <c r="Q33" s="12" t="s">
        <v>22</v>
      </c>
      <c r="R33" s="12" t="s">
        <v>20</v>
      </c>
    </row>
    <row r="34" spans="1:18" ht="24.75" customHeight="1" x14ac:dyDescent="0.2">
      <c r="A34" s="69"/>
      <c r="B34" s="8" t="s">
        <v>88</v>
      </c>
      <c r="C34" s="9" t="s">
        <v>89</v>
      </c>
      <c r="D34" s="10">
        <v>0.35</v>
      </c>
      <c r="E34" s="26" t="s">
        <v>58</v>
      </c>
      <c r="F34" s="47"/>
      <c r="G34" s="11" t="s">
        <v>20</v>
      </c>
      <c r="H34" s="71"/>
      <c r="I34" s="11" t="s">
        <v>20</v>
      </c>
      <c r="J34" s="12" t="s">
        <v>20</v>
      </c>
      <c r="K34" s="60"/>
      <c r="L34" s="60"/>
      <c r="M34" s="60"/>
      <c r="N34" s="25">
        <v>948.12823218634185</v>
      </c>
      <c r="O34" s="67"/>
      <c r="P34" s="11" t="s">
        <v>26</v>
      </c>
      <c r="Q34" s="12" t="s">
        <v>22</v>
      </c>
      <c r="R34" s="12" t="s">
        <v>58</v>
      </c>
    </row>
    <row r="35" spans="1:18" ht="24.75" customHeight="1" x14ac:dyDescent="0.2">
      <c r="A35" s="52">
        <v>18</v>
      </c>
      <c r="B35" s="19" t="s">
        <v>90</v>
      </c>
      <c r="C35" s="23" t="s">
        <v>91</v>
      </c>
      <c r="D35" s="21">
        <v>0.51</v>
      </c>
      <c r="E35" s="21" t="s">
        <v>20</v>
      </c>
      <c r="F35" s="53" t="s">
        <v>20</v>
      </c>
      <c r="G35" s="17" t="s">
        <v>20</v>
      </c>
      <c r="H35" s="32" t="s">
        <v>20</v>
      </c>
      <c r="I35" s="17" t="s">
        <v>20</v>
      </c>
      <c r="J35" s="18" t="s">
        <v>20</v>
      </c>
      <c r="K35" s="62">
        <v>900</v>
      </c>
      <c r="L35" s="62">
        <v>100</v>
      </c>
      <c r="M35" s="59">
        <f>+L35+K35</f>
        <v>1000</v>
      </c>
      <c r="N35" s="24">
        <v>10616.204124240876</v>
      </c>
      <c r="O35" s="64">
        <f>+N35+N36</f>
        <v>17440.257362889894</v>
      </c>
      <c r="P35" s="17" t="s">
        <v>21</v>
      </c>
      <c r="Q35" s="18" t="s">
        <v>27</v>
      </c>
      <c r="R35" s="12" t="s">
        <v>145</v>
      </c>
    </row>
    <row r="36" spans="1:18" ht="24.75" customHeight="1" x14ac:dyDescent="0.2">
      <c r="A36" s="52"/>
      <c r="B36" s="19" t="s">
        <v>92</v>
      </c>
      <c r="C36" s="23" t="s">
        <v>93</v>
      </c>
      <c r="D36" s="21">
        <v>0.49</v>
      </c>
      <c r="E36" s="21" t="s">
        <v>20</v>
      </c>
      <c r="F36" s="54"/>
      <c r="G36" s="17" t="s">
        <v>20</v>
      </c>
      <c r="H36" s="17" t="s">
        <v>27</v>
      </c>
      <c r="I36" s="17" t="s">
        <v>20</v>
      </c>
      <c r="J36" s="18" t="s">
        <v>20</v>
      </c>
      <c r="K36" s="63"/>
      <c r="L36" s="63"/>
      <c r="M36" s="60"/>
      <c r="N36" s="24">
        <v>6824.0532386490167</v>
      </c>
      <c r="O36" s="65"/>
      <c r="P36" s="17" t="s">
        <v>26</v>
      </c>
      <c r="Q36" s="18" t="s">
        <v>22</v>
      </c>
      <c r="R36" s="12" t="s">
        <v>20</v>
      </c>
    </row>
    <row r="37" spans="1:18" ht="24.75" customHeight="1" x14ac:dyDescent="0.2">
      <c r="A37" s="45">
        <v>19</v>
      </c>
      <c r="B37" s="8" t="s">
        <v>94</v>
      </c>
      <c r="C37" s="9" t="s">
        <v>95</v>
      </c>
      <c r="D37" s="10">
        <v>0.51</v>
      </c>
      <c r="E37" s="10" t="s">
        <v>20</v>
      </c>
      <c r="F37" s="46" t="s">
        <v>20</v>
      </c>
      <c r="G37" s="11" t="s">
        <v>20</v>
      </c>
      <c r="H37" s="11" t="s">
        <v>20</v>
      </c>
      <c r="I37" s="11" t="s">
        <v>20</v>
      </c>
      <c r="J37" s="12" t="s">
        <v>20</v>
      </c>
      <c r="K37" s="59">
        <v>900</v>
      </c>
      <c r="L37" s="59">
        <v>100</v>
      </c>
      <c r="M37" s="59">
        <f>+L37+K37</f>
        <v>1000</v>
      </c>
      <c r="N37" s="25">
        <v>4051.9417109945389</v>
      </c>
      <c r="O37" s="66">
        <f>+N37+N38</f>
        <v>6026.6358896445226</v>
      </c>
      <c r="P37" s="11" t="s">
        <v>26</v>
      </c>
      <c r="Q37" s="12" t="s">
        <v>27</v>
      </c>
      <c r="R37" s="12" t="s">
        <v>145</v>
      </c>
    </row>
    <row r="38" spans="1:18" ht="24.75" customHeight="1" x14ac:dyDescent="0.2">
      <c r="A38" s="45"/>
      <c r="B38" s="8" t="s">
        <v>96</v>
      </c>
      <c r="C38" s="9" t="s">
        <v>97</v>
      </c>
      <c r="D38" s="10">
        <v>0.49</v>
      </c>
      <c r="E38" s="10" t="s">
        <v>20</v>
      </c>
      <c r="F38" s="47"/>
      <c r="G38" s="11" t="s">
        <v>20</v>
      </c>
      <c r="H38" s="11" t="s">
        <v>27</v>
      </c>
      <c r="I38" s="11" t="s">
        <v>20</v>
      </c>
      <c r="J38" s="12" t="s">
        <v>20</v>
      </c>
      <c r="K38" s="60"/>
      <c r="L38" s="60"/>
      <c r="M38" s="60"/>
      <c r="N38" s="25">
        <v>1974.6941786499838</v>
      </c>
      <c r="O38" s="67"/>
      <c r="P38" s="11" t="s">
        <v>26</v>
      </c>
      <c r="Q38" s="12" t="s">
        <v>22</v>
      </c>
      <c r="R38" s="12" t="s">
        <v>20</v>
      </c>
    </row>
    <row r="39" spans="1:18" ht="24.75" customHeight="1" x14ac:dyDescent="0.2">
      <c r="A39" s="52">
        <v>20</v>
      </c>
      <c r="B39" s="19" t="s">
        <v>98</v>
      </c>
      <c r="C39" s="23" t="s">
        <v>99</v>
      </c>
      <c r="D39" s="21">
        <v>0.6</v>
      </c>
      <c r="E39" s="21" t="s">
        <v>20</v>
      </c>
      <c r="F39" s="53" t="s">
        <v>20</v>
      </c>
      <c r="G39" s="17" t="s">
        <v>20</v>
      </c>
      <c r="H39" s="17" t="s">
        <v>20</v>
      </c>
      <c r="I39" s="17" t="s">
        <v>20</v>
      </c>
      <c r="J39" s="18" t="s">
        <v>20</v>
      </c>
      <c r="K39" s="62">
        <v>900</v>
      </c>
      <c r="L39" s="62">
        <v>100</v>
      </c>
      <c r="M39" s="59">
        <f>+L39+K39</f>
        <v>1000</v>
      </c>
      <c r="N39" s="24">
        <v>7832.3666401045648</v>
      </c>
      <c r="O39" s="64">
        <f>+N39+N40</f>
        <v>10996.957576843581</v>
      </c>
      <c r="P39" s="17" t="s">
        <v>21</v>
      </c>
      <c r="Q39" s="18" t="s">
        <v>27</v>
      </c>
      <c r="R39" s="12" t="s">
        <v>145</v>
      </c>
    </row>
    <row r="40" spans="1:18" ht="24.75" customHeight="1" x14ac:dyDescent="0.2">
      <c r="A40" s="52"/>
      <c r="B40" s="19" t="s">
        <v>100</v>
      </c>
      <c r="C40" s="23" t="s">
        <v>101</v>
      </c>
      <c r="D40" s="21">
        <v>0.4</v>
      </c>
      <c r="E40" s="21" t="s">
        <v>20</v>
      </c>
      <c r="F40" s="54"/>
      <c r="G40" s="17" t="s">
        <v>20</v>
      </c>
      <c r="H40" s="17" t="s">
        <v>20</v>
      </c>
      <c r="I40" s="17" t="s">
        <v>20</v>
      </c>
      <c r="J40" s="18" t="s">
        <v>20</v>
      </c>
      <c r="K40" s="63"/>
      <c r="L40" s="63"/>
      <c r="M40" s="60"/>
      <c r="N40" s="24">
        <v>3164.5909367390154</v>
      </c>
      <c r="O40" s="65"/>
      <c r="P40" s="17" t="s">
        <v>21</v>
      </c>
      <c r="Q40" s="18" t="s">
        <v>22</v>
      </c>
      <c r="R40" s="12" t="s">
        <v>20</v>
      </c>
    </row>
    <row r="41" spans="1:18" ht="24.75" customHeight="1" x14ac:dyDescent="0.2">
      <c r="A41" s="45">
        <v>21</v>
      </c>
      <c r="B41" s="8" t="s">
        <v>102</v>
      </c>
      <c r="C41" s="9" t="s">
        <v>103</v>
      </c>
      <c r="D41" s="10">
        <v>0.51</v>
      </c>
      <c r="E41" s="10" t="s">
        <v>20</v>
      </c>
      <c r="F41" s="46" t="s">
        <v>20</v>
      </c>
      <c r="G41" s="11" t="s">
        <v>20</v>
      </c>
      <c r="H41" s="11" t="s">
        <v>27</v>
      </c>
      <c r="I41" s="11" t="s">
        <v>20</v>
      </c>
      <c r="J41" s="12" t="s">
        <v>20</v>
      </c>
      <c r="K41" s="59">
        <v>900</v>
      </c>
      <c r="L41" s="59">
        <v>100</v>
      </c>
      <c r="M41" s="59">
        <f>+L41+K41</f>
        <v>1000</v>
      </c>
      <c r="N41" s="25">
        <v>17824.650017546082</v>
      </c>
      <c r="O41" s="66">
        <f>+N41+N42</f>
        <v>29197.491013286959</v>
      </c>
      <c r="P41" s="11" t="s">
        <v>26</v>
      </c>
      <c r="Q41" s="12" t="s">
        <v>22</v>
      </c>
      <c r="R41" s="12" t="s">
        <v>20</v>
      </c>
    </row>
    <row r="42" spans="1:18" ht="24.75" customHeight="1" x14ac:dyDescent="0.2">
      <c r="A42" s="45"/>
      <c r="B42" s="8" t="s">
        <v>104</v>
      </c>
      <c r="C42" s="9" t="s">
        <v>105</v>
      </c>
      <c r="D42" s="10">
        <v>0.49</v>
      </c>
      <c r="E42" s="10" t="s">
        <v>20</v>
      </c>
      <c r="F42" s="47"/>
      <c r="G42" s="11" t="s">
        <v>20</v>
      </c>
      <c r="H42" s="11" t="s">
        <v>20</v>
      </c>
      <c r="I42" s="11" t="s">
        <v>20</v>
      </c>
      <c r="J42" s="12" t="s">
        <v>20</v>
      </c>
      <c r="K42" s="60"/>
      <c r="L42" s="60"/>
      <c r="M42" s="60"/>
      <c r="N42" s="25">
        <v>11372.840995740877</v>
      </c>
      <c r="O42" s="67"/>
      <c r="P42" s="11" t="s">
        <v>26</v>
      </c>
      <c r="Q42" s="12" t="s">
        <v>27</v>
      </c>
      <c r="R42" s="12" t="s">
        <v>145</v>
      </c>
    </row>
    <row r="43" spans="1:18" ht="24.75" customHeight="1" x14ac:dyDescent="0.2">
      <c r="A43" s="52">
        <v>22</v>
      </c>
      <c r="B43" s="19" t="s">
        <v>106</v>
      </c>
      <c r="C43" s="23" t="s">
        <v>107</v>
      </c>
      <c r="D43" s="21">
        <v>0.75</v>
      </c>
      <c r="E43" s="21" t="s">
        <v>20</v>
      </c>
      <c r="F43" s="53" t="s">
        <v>20</v>
      </c>
      <c r="G43" s="17" t="s">
        <v>20</v>
      </c>
      <c r="H43" s="17" t="s">
        <v>20</v>
      </c>
      <c r="I43" s="17" t="s">
        <v>20</v>
      </c>
      <c r="J43" s="18" t="s">
        <v>20</v>
      </c>
      <c r="K43" s="62">
        <v>900</v>
      </c>
      <c r="L43" s="62">
        <v>100</v>
      </c>
      <c r="M43" s="59">
        <f>+L43+K43</f>
        <v>1000</v>
      </c>
      <c r="N43" s="18">
        <v>9518</v>
      </c>
      <c r="O43" s="62">
        <f>+N43+N44</f>
        <v>10701</v>
      </c>
      <c r="P43" s="17" t="s">
        <v>26</v>
      </c>
      <c r="Q43" s="18" t="s">
        <v>27</v>
      </c>
      <c r="R43" s="12" t="s">
        <v>145</v>
      </c>
    </row>
    <row r="44" spans="1:18" ht="24.75" customHeight="1" x14ac:dyDescent="0.2">
      <c r="A44" s="52"/>
      <c r="B44" s="19" t="s">
        <v>108</v>
      </c>
      <c r="C44" s="23" t="s">
        <v>109</v>
      </c>
      <c r="D44" s="21">
        <v>0.25</v>
      </c>
      <c r="E44" s="21" t="s">
        <v>20</v>
      </c>
      <c r="F44" s="54"/>
      <c r="G44" s="17" t="s">
        <v>20</v>
      </c>
      <c r="H44" s="17" t="s">
        <v>27</v>
      </c>
      <c r="I44" s="17" t="s">
        <v>20</v>
      </c>
      <c r="J44" s="18" t="s">
        <v>20</v>
      </c>
      <c r="K44" s="63"/>
      <c r="L44" s="63"/>
      <c r="M44" s="60"/>
      <c r="N44" s="18">
        <v>1183</v>
      </c>
      <c r="O44" s="63"/>
      <c r="P44" s="17" t="s">
        <v>26</v>
      </c>
      <c r="Q44" s="18" t="s">
        <v>22</v>
      </c>
      <c r="R44" s="12" t="s">
        <v>58</v>
      </c>
    </row>
    <row r="45" spans="1:18" ht="24.75" customHeight="1" x14ac:dyDescent="0.2">
      <c r="A45" s="61">
        <v>23</v>
      </c>
      <c r="B45" s="8" t="s">
        <v>110</v>
      </c>
      <c r="C45" s="9" t="s">
        <v>111</v>
      </c>
      <c r="D45" s="10">
        <v>0.49</v>
      </c>
      <c r="E45" s="10" t="s">
        <v>20</v>
      </c>
      <c r="F45" s="46" t="s">
        <v>20</v>
      </c>
      <c r="G45" s="11" t="s">
        <v>20</v>
      </c>
      <c r="H45" s="11" t="s">
        <v>20</v>
      </c>
      <c r="I45" s="11" t="s">
        <v>20</v>
      </c>
      <c r="J45" s="33" t="s">
        <v>20</v>
      </c>
      <c r="K45" s="59">
        <v>900</v>
      </c>
      <c r="L45" s="59">
        <v>100</v>
      </c>
      <c r="M45" s="59">
        <f>+L45+K45</f>
        <v>1000</v>
      </c>
      <c r="N45" s="25">
        <v>16433.435042892157</v>
      </c>
      <c r="O45" s="66">
        <f>+N45+N46</f>
        <v>21698.983106443775</v>
      </c>
      <c r="P45" s="11" t="s">
        <v>26</v>
      </c>
      <c r="Q45" s="33" t="s">
        <v>22</v>
      </c>
      <c r="R45" s="12" t="s">
        <v>20</v>
      </c>
    </row>
    <row r="46" spans="1:18" ht="24.75" customHeight="1" x14ac:dyDescent="0.2">
      <c r="A46" s="61"/>
      <c r="B46" s="8" t="s">
        <v>112</v>
      </c>
      <c r="C46" s="9" t="s">
        <v>113</v>
      </c>
      <c r="D46" s="10">
        <v>0.51</v>
      </c>
      <c r="E46" s="10" t="s">
        <v>20</v>
      </c>
      <c r="F46" s="47"/>
      <c r="G46" s="11" t="s">
        <v>20</v>
      </c>
      <c r="H46" s="11" t="s">
        <v>27</v>
      </c>
      <c r="I46" s="11" t="s">
        <v>20</v>
      </c>
      <c r="J46" s="33" t="s">
        <v>20</v>
      </c>
      <c r="K46" s="60"/>
      <c r="L46" s="60"/>
      <c r="M46" s="60"/>
      <c r="N46" s="25">
        <v>5265.5480635516169</v>
      </c>
      <c r="O46" s="67"/>
      <c r="P46" s="11" t="s">
        <v>21</v>
      </c>
      <c r="Q46" s="33" t="s">
        <v>27</v>
      </c>
      <c r="R46" s="12" t="s">
        <v>145</v>
      </c>
    </row>
    <row r="47" spans="1:18" ht="24.75" customHeight="1" x14ac:dyDescent="0.2">
      <c r="A47" s="52">
        <v>24</v>
      </c>
      <c r="B47" s="19" t="s">
        <v>114</v>
      </c>
      <c r="C47" s="23" t="s">
        <v>115</v>
      </c>
      <c r="D47" s="21">
        <v>0.6</v>
      </c>
      <c r="E47" s="21" t="s">
        <v>20</v>
      </c>
      <c r="F47" s="53" t="s">
        <v>20</v>
      </c>
      <c r="G47" s="17" t="s">
        <v>20</v>
      </c>
      <c r="H47" s="17" t="s">
        <v>20</v>
      </c>
      <c r="I47" s="17" t="s">
        <v>20</v>
      </c>
      <c r="J47" s="17" t="s">
        <v>20</v>
      </c>
      <c r="K47" s="55">
        <v>900</v>
      </c>
      <c r="L47" s="55">
        <v>100</v>
      </c>
      <c r="M47" s="59">
        <f>+L47+K47</f>
        <v>1000</v>
      </c>
      <c r="N47" s="34">
        <v>3154.3006548601325</v>
      </c>
      <c r="O47" s="57">
        <f>+N47+N48</f>
        <v>5231.3685891618225</v>
      </c>
      <c r="P47" s="17" t="s">
        <v>26</v>
      </c>
      <c r="Q47" s="17" t="s">
        <v>27</v>
      </c>
      <c r="R47" s="12" t="s">
        <v>145</v>
      </c>
    </row>
    <row r="48" spans="1:18" ht="24.75" customHeight="1" x14ac:dyDescent="0.2">
      <c r="A48" s="52"/>
      <c r="B48" s="19" t="s">
        <v>116</v>
      </c>
      <c r="C48" s="23" t="s">
        <v>117</v>
      </c>
      <c r="D48" s="21">
        <v>0.4</v>
      </c>
      <c r="E48" s="21" t="s">
        <v>20</v>
      </c>
      <c r="F48" s="54"/>
      <c r="G48" s="17" t="s">
        <v>20</v>
      </c>
      <c r="H48" s="17" t="s">
        <v>27</v>
      </c>
      <c r="I48" s="17" t="s">
        <v>20</v>
      </c>
      <c r="J48" s="17" t="s">
        <v>20</v>
      </c>
      <c r="K48" s="56"/>
      <c r="L48" s="56"/>
      <c r="M48" s="60"/>
      <c r="N48" s="34">
        <v>2077.0679343016905</v>
      </c>
      <c r="O48" s="58"/>
      <c r="P48" s="17" t="s">
        <v>26</v>
      </c>
      <c r="Q48" s="17" t="s">
        <v>22</v>
      </c>
      <c r="R48" s="12" t="s">
        <v>20</v>
      </c>
    </row>
    <row r="49" spans="1:18" ht="24.75" customHeight="1" x14ac:dyDescent="0.2">
      <c r="A49" s="61">
        <v>25</v>
      </c>
      <c r="B49" s="8" t="s">
        <v>118</v>
      </c>
      <c r="C49" s="9" t="s">
        <v>119</v>
      </c>
      <c r="D49" s="10">
        <v>0.75</v>
      </c>
      <c r="E49" s="10" t="s">
        <v>20</v>
      </c>
      <c r="F49" s="46" t="s">
        <v>20</v>
      </c>
      <c r="G49" s="11" t="s">
        <v>20</v>
      </c>
      <c r="H49" s="11" t="s">
        <v>20</v>
      </c>
      <c r="I49" s="11" t="s">
        <v>20</v>
      </c>
      <c r="J49" s="11" t="s">
        <v>20</v>
      </c>
      <c r="K49" s="48">
        <v>800</v>
      </c>
      <c r="L49" s="48">
        <v>100</v>
      </c>
      <c r="M49" s="59">
        <f>+L49+K49</f>
        <v>900</v>
      </c>
      <c r="N49" s="35">
        <v>13237.081451297017</v>
      </c>
      <c r="O49" s="50">
        <f>+N49+N50</f>
        <v>14287.571560333612</v>
      </c>
      <c r="P49" s="11" t="s">
        <v>21</v>
      </c>
      <c r="Q49" s="11" t="s">
        <v>22</v>
      </c>
      <c r="R49" s="12" t="s">
        <v>20</v>
      </c>
    </row>
    <row r="50" spans="1:18" ht="24.75" customHeight="1" x14ac:dyDescent="0.2">
      <c r="A50" s="61"/>
      <c r="B50" s="8" t="s">
        <v>120</v>
      </c>
      <c r="C50" s="9" t="s">
        <v>121</v>
      </c>
      <c r="D50" s="10">
        <v>0.25</v>
      </c>
      <c r="E50" s="10" t="s">
        <v>20</v>
      </c>
      <c r="F50" s="47"/>
      <c r="G50" s="11" t="s">
        <v>20</v>
      </c>
      <c r="H50" s="11" t="s">
        <v>27</v>
      </c>
      <c r="I50" s="11" t="s">
        <v>20</v>
      </c>
      <c r="J50" s="33" t="s">
        <v>20</v>
      </c>
      <c r="K50" s="49"/>
      <c r="L50" s="49"/>
      <c r="M50" s="60"/>
      <c r="N50" s="25">
        <v>1050.4901090365945</v>
      </c>
      <c r="O50" s="51"/>
      <c r="P50" s="11" t="s">
        <v>21</v>
      </c>
      <c r="Q50" s="33" t="s">
        <v>27</v>
      </c>
      <c r="R50" s="12" t="s">
        <v>145</v>
      </c>
    </row>
    <row r="51" spans="1:18" ht="24.75" customHeight="1" x14ac:dyDescent="0.2">
      <c r="A51" s="61">
        <v>26</v>
      </c>
      <c r="B51" s="19" t="s">
        <v>122</v>
      </c>
      <c r="C51" s="23" t="s">
        <v>123</v>
      </c>
      <c r="D51" s="21">
        <v>0.6</v>
      </c>
      <c r="E51" s="21" t="s">
        <v>20</v>
      </c>
      <c r="F51" s="53" t="s">
        <v>20</v>
      </c>
      <c r="G51" s="17" t="s">
        <v>20</v>
      </c>
      <c r="H51" s="32" t="s">
        <v>58</v>
      </c>
      <c r="I51" s="17" t="s">
        <v>20</v>
      </c>
      <c r="J51" s="36" t="s">
        <v>20</v>
      </c>
      <c r="K51" s="62">
        <v>900</v>
      </c>
      <c r="L51" s="62">
        <v>100</v>
      </c>
      <c r="M51" s="59">
        <f>+L51+K51</f>
        <v>1000</v>
      </c>
      <c r="N51" s="24">
        <v>10055.858320692329</v>
      </c>
      <c r="O51" s="64">
        <f>+N51+N52</f>
        <v>13831.135985931811</v>
      </c>
      <c r="P51" s="17" t="s">
        <v>26</v>
      </c>
      <c r="Q51" s="36" t="s">
        <v>22</v>
      </c>
      <c r="R51" s="12" t="s">
        <v>20</v>
      </c>
    </row>
    <row r="52" spans="1:18" ht="24.75" customHeight="1" x14ac:dyDescent="0.2">
      <c r="A52" s="61"/>
      <c r="B52" s="19" t="s">
        <v>124</v>
      </c>
      <c r="C52" s="23" t="s">
        <v>125</v>
      </c>
      <c r="D52" s="21">
        <v>0.4</v>
      </c>
      <c r="E52" s="21" t="s">
        <v>20</v>
      </c>
      <c r="F52" s="54"/>
      <c r="G52" s="17" t="s">
        <v>20</v>
      </c>
      <c r="H52" s="32" t="s">
        <v>58</v>
      </c>
      <c r="I52" s="17" t="s">
        <v>20</v>
      </c>
      <c r="J52" s="17" t="s">
        <v>20</v>
      </c>
      <c r="K52" s="63"/>
      <c r="L52" s="63"/>
      <c r="M52" s="60"/>
      <c r="N52" s="34">
        <v>3775.2776652394832</v>
      </c>
      <c r="O52" s="65"/>
      <c r="P52" s="17" t="s">
        <v>21</v>
      </c>
      <c r="Q52" s="17" t="s">
        <v>27</v>
      </c>
      <c r="R52" s="12" t="s">
        <v>145</v>
      </c>
    </row>
    <row r="53" spans="1:18" ht="24.75" customHeight="1" x14ac:dyDescent="0.2">
      <c r="A53" s="45">
        <v>27</v>
      </c>
      <c r="B53" s="8" t="s">
        <v>126</v>
      </c>
      <c r="C53" s="9" t="s">
        <v>127</v>
      </c>
      <c r="D53" s="10">
        <v>0.75</v>
      </c>
      <c r="E53" s="10" t="s">
        <v>20</v>
      </c>
      <c r="F53" s="46" t="s">
        <v>20</v>
      </c>
      <c r="G53" s="11" t="s">
        <v>20</v>
      </c>
      <c r="H53" s="11" t="s">
        <v>20</v>
      </c>
      <c r="I53" s="11" t="s">
        <v>20</v>
      </c>
      <c r="J53" s="11" t="s">
        <v>20</v>
      </c>
      <c r="K53" s="48">
        <v>900</v>
      </c>
      <c r="L53" s="48">
        <v>100</v>
      </c>
      <c r="M53" s="59">
        <f>+L53+K53</f>
        <v>1000</v>
      </c>
      <c r="N53" s="35">
        <v>10196.661003318552</v>
      </c>
      <c r="O53" s="50">
        <f>+N53+N54</f>
        <v>13523.691773937895</v>
      </c>
      <c r="P53" s="11" t="s">
        <v>21</v>
      </c>
      <c r="Q53" s="11" t="s">
        <v>27</v>
      </c>
      <c r="R53" s="12" t="s">
        <v>145</v>
      </c>
    </row>
    <row r="54" spans="1:18" ht="24.75" customHeight="1" x14ac:dyDescent="0.2">
      <c r="A54" s="45"/>
      <c r="B54" s="8" t="s">
        <v>128</v>
      </c>
      <c r="C54" s="9" t="s">
        <v>129</v>
      </c>
      <c r="D54" s="10">
        <v>0.25</v>
      </c>
      <c r="E54" s="10" t="s">
        <v>20</v>
      </c>
      <c r="F54" s="47"/>
      <c r="G54" s="11" t="s">
        <v>20</v>
      </c>
      <c r="H54" s="11" t="s">
        <v>27</v>
      </c>
      <c r="I54" s="11" t="s">
        <v>20</v>
      </c>
      <c r="J54" s="11" t="s">
        <v>20</v>
      </c>
      <c r="K54" s="49"/>
      <c r="L54" s="49"/>
      <c r="M54" s="60"/>
      <c r="N54" s="35">
        <v>3327.0307706193425</v>
      </c>
      <c r="O54" s="51"/>
      <c r="P54" s="11" t="s">
        <v>26</v>
      </c>
      <c r="Q54" s="11" t="s">
        <v>22</v>
      </c>
      <c r="R54" s="12" t="s">
        <v>20</v>
      </c>
    </row>
    <row r="55" spans="1:18" ht="24.75" customHeight="1" x14ac:dyDescent="0.2">
      <c r="A55" s="27">
        <v>28</v>
      </c>
      <c r="B55" s="19" t="s">
        <v>130</v>
      </c>
      <c r="C55" s="23" t="s">
        <v>131</v>
      </c>
      <c r="D55" s="21">
        <v>1</v>
      </c>
      <c r="E55" s="21" t="s">
        <v>20</v>
      </c>
      <c r="F55" s="28" t="s">
        <v>20</v>
      </c>
      <c r="G55" s="17" t="s">
        <v>20</v>
      </c>
      <c r="H55" s="17" t="s">
        <v>20</v>
      </c>
      <c r="I55" s="17" t="s">
        <v>20</v>
      </c>
      <c r="J55" s="17" t="s">
        <v>20</v>
      </c>
      <c r="K55" s="17">
        <v>900</v>
      </c>
      <c r="L55" s="17">
        <v>100</v>
      </c>
      <c r="M55" s="17">
        <f>+L55+K55</f>
        <v>1000</v>
      </c>
      <c r="N55" s="34">
        <v>14751.668837056095</v>
      </c>
      <c r="O55" s="34">
        <f>+N55</f>
        <v>14751.668837056095</v>
      </c>
      <c r="P55" s="17" t="s">
        <v>26</v>
      </c>
      <c r="Q55" s="17" t="s">
        <v>22</v>
      </c>
      <c r="R55" s="12" t="s">
        <v>20</v>
      </c>
    </row>
    <row r="56" spans="1:18" ht="24.75" customHeight="1" x14ac:dyDescent="0.2">
      <c r="A56" s="30">
        <v>29</v>
      </c>
      <c r="B56" s="8" t="s">
        <v>132</v>
      </c>
      <c r="C56" s="9" t="s">
        <v>133</v>
      </c>
      <c r="D56" s="10">
        <v>1</v>
      </c>
      <c r="E56" s="10" t="s">
        <v>20</v>
      </c>
      <c r="F56" s="31" t="s">
        <v>20</v>
      </c>
      <c r="G56" s="11" t="s">
        <v>20</v>
      </c>
      <c r="H56" s="11" t="s">
        <v>20</v>
      </c>
      <c r="I56" s="11" t="s">
        <v>20</v>
      </c>
      <c r="J56" s="11" t="s">
        <v>20</v>
      </c>
      <c r="K56" s="11">
        <v>900</v>
      </c>
      <c r="L56" s="11">
        <v>100</v>
      </c>
      <c r="M56" s="11">
        <f>+L56+K56</f>
        <v>1000</v>
      </c>
      <c r="N56" s="35">
        <v>33249.724869208309</v>
      </c>
      <c r="O56" s="35">
        <f>+N56</f>
        <v>33249.724869208309</v>
      </c>
      <c r="P56" s="11" t="s">
        <v>26</v>
      </c>
      <c r="Q56" s="11" t="s">
        <v>22</v>
      </c>
      <c r="R56" s="12" t="s">
        <v>20</v>
      </c>
    </row>
    <row r="57" spans="1:18" ht="24.75" customHeight="1" x14ac:dyDescent="0.2">
      <c r="A57" s="52">
        <v>30</v>
      </c>
      <c r="B57" s="19" t="s">
        <v>134</v>
      </c>
      <c r="C57" s="23" t="s">
        <v>135</v>
      </c>
      <c r="D57" s="21">
        <v>0.75</v>
      </c>
      <c r="E57" s="21" t="s">
        <v>20</v>
      </c>
      <c r="F57" s="53" t="s">
        <v>20</v>
      </c>
      <c r="G57" s="17" t="s">
        <v>20</v>
      </c>
      <c r="H57" s="17" t="s">
        <v>20</v>
      </c>
      <c r="I57" s="17" t="s">
        <v>20</v>
      </c>
      <c r="J57" s="17" t="s">
        <v>20</v>
      </c>
      <c r="K57" s="55">
        <v>900</v>
      </c>
      <c r="L57" s="55">
        <v>100</v>
      </c>
      <c r="M57" s="55">
        <f>+L57+K57</f>
        <v>1000</v>
      </c>
      <c r="N57" s="34">
        <v>18813.208934143433</v>
      </c>
      <c r="O57" s="57">
        <f>+N57+N58</f>
        <v>19987.392464785094</v>
      </c>
      <c r="P57" s="17" t="s">
        <v>26</v>
      </c>
      <c r="Q57" s="17" t="s">
        <v>22</v>
      </c>
      <c r="R57" s="12" t="s">
        <v>20</v>
      </c>
    </row>
    <row r="58" spans="1:18" ht="24.75" customHeight="1" x14ac:dyDescent="0.2">
      <c r="A58" s="52"/>
      <c r="B58" s="19" t="s">
        <v>136</v>
      </c>
      <c r="C58" s="23" t="s">
        <v>137</v>
      </c>
      <c r="D58" s="21">
        <v>0.25</v>
      </c>
      <c r="E58" s="21" t="s">
        <v>20</v>
      </c>
      <c r="F58" s="54"/>
      <c r="G58" s="17" t="s">
        <v>20</v>
      </c>
      <c r="H58" s="17" t="s">
        <v>27</v>
      </c>
      <c r="I58" s="17" t="s">
        <v>20</v>
      </c>
      <c r="J58" s="17" t="s">
        <v>20</v>
      </c>
      <c r="K58" s="56"/>
      <c r="L58" s="56"/>
      <c r="M58" s="56"/>
      <c r="N58" s="34">
        <v>1174.1835306416613</v>
      </c>
      <c r="O58" s="58"/>
      <c r="P58" s="17" t="s">
        <v>26</v>
      </c>
      <c r="Q58" s="17" t="s">
        <v>27</v>
      </c>
      <c r="R58" s="12" t="s">
        <v>145</v>
      </c>
    </row>
    <row r="59" spans="1:18" ht="24.75" customHeight="1" x14ac:dyDescent="0.2">
      <c r="A59" s="30">
        <v>31</v>
      </c>
      <c r="B59" s="8" t="s">
        <v>138</v>
      </c>
      <c r="C59" s="9" t="s">
        <v>139</v>
      </c>
      <c r="D59" s="10">
        <v>1</v>
      </c>
      <c r="E59" s="10" t="s">
        <v>20</v>
      </c>
      <c r="F59" s="31" t="s">
        <v>20</v>
      </c>
      <c r="G59" s="11" t="s">
        <v>20</v>
      </c>
      <c r="H59" s="11" t="s">
        <v>20</v>
      </c>
      <c r="I59" s="11" t="s">
        <v>20</v>
      </c>
      <c r="J59" s="11" t="s">
        <v>20</v>
      </c>
      <c r="K59" s="11">
        <v>900</v>
      </c>
      <c r="L59" s="11">
        <v>100</v>
      </c>
      <c r="M59" s="11">
        <f>+L59+K59</f>
        <v>1000</v>
      </c>
      <c r="N59" s="35">
        <v>56389.523415132928</v>
      </c>
      <c r="O59" s="35">
        <f>+N59</f>
        <v>56389.523415132928</v>
      </c>
      <c r="P59" s="11" t="s">
        <v>21</v>
      </c>
      <c r="Q59" s="11" t="s">
        <v>22</v>
      </c>
      <c r="R59" s="12" t="s">
        <v>20</v>
      </c>
    </row>
    <row r="60" spans="1:18" ht="24.75" customHeight="1" x14ac:dyDescent="0.2">
      <c r="A60" s="45">
        <v>33</v>
      </c>
      <c r="B60" s="8" t="s">
        <v>140</v>
      </c>
      <c r="C60" s="9" t="s">
        <v>141</v>
      </c>
      <c r="D60" s="10">
        <v>0.51</v>
      </c>
      <c r="E60" s="10" t="s">
        <v>20</v>
      </c>
      <c r="F60" s="46" t="s">
        <v>20</v>
      </c>
      <c r="G60" s="11" t="s">
        <v>20</v>
      </c>
      <c r="H60" s="11" t="s">
        <v>27</v>
      </c>
      <c r="I60" s="11" t="s">
        <v>20</v>
      </c>
      <c r="J60" s="11" t="s">
        <v>20</v>
      </c>
      <c r="K60" s="48">
        <v>900</v>
      </c>
      <c r="L60" s="48">
        <v>100</v>
      </c>
      <c r="M60" s="48">
        <f>+L60+K60</f>
        <v>1000</v>
      </c>
      <c r="N60" s="35">
        <v>9689.5343029248179</v>
      </c>
      <c r="O60" s="50">
        <f>+N60+N61</f>
        <v>11354.719543951836</v>
      </c>
      <c r="P60" s="11" t="s">
        <v>21</v>
      </c>
      <c r="Q60" s="11" t="s">
        <v>27</v>
      </c>
      <c r="R60" s="12" t="s">
        <v>145</v>
      </c>
    </row>
    <row r="61" spans="1:18" ht="24.75" customHeight="1" x14ac:dyDescent="0.2">
      <c r="A61" s="45"/>
      <c r="B61" s="8" t="s">
        <v>142</v>
      </c>
      <c r="C61" s="9" t="s">
        <v>143</v>
      </c>
      <c r="D61" s="10">
        <v>0.49</v>
      </c>
      <c r="E61" s="10" t="s">
        <v>20</v>
      </c>
      <c r="F61" s="47"/>
      <c r="G61" s="11" t="s">
        <v>20</v>
      </c>
      <c r="H61" s="11" t="s">
        <v>20</v>
      </c>
      <c r="I61" s="12" t="s">
        <v>20</v>
      </c>
      <c r="J61" s="11" t="s">
        <v>20</v>
      </c>
      <c r="K61" s="49"/>
      <c r="L61" s="49"/>
      <c r="M61" s="49"/>
      <c r="N61" s="35">
        <v>1665.1852410270176</v>
      </c>
      <c r="O61" s="51"/>
      <c r="P61" s="12" t="s">
        <v>26</v>
      </c>
      <c r="Q61" s="11" t="s">
        <v>22</v>
      </c>
      <c r="R61" s="12" t="s">
        <v>20</v>
      </c>
    </row>
  </sheetData>
  <autoFilter ref="A2:R61">
    <filterColumn colId="6" showButton="0"/>
    <filterColumn colId="7" showButton="0"/>
    <filterColumn colId="8" showButton="0"/>
    <filterColumn colId="9" showButton="0"/>
  </autoFilter>
  <mergeCells count="163">
    <mergeCell ref="A4:A5"/>
    <mergeCell ref="F4:F5"/>
    <mergeCell ref="K4:K5"/>
    <mergeCell ref="L4:L5"/>
    <mergeCell ref="M4:M5"/>
    <mergeCell ref="O4:O5"/>
    <mergeCell ref="A2:A3"/>
    <mergeCell ref="B2:B3"/>
    <mergeCell ref="C2:C3"/>
    <mergeCell ref="D2:D3"/>
    <mergeCell ref="E2:E3"/>
    <mergeCell ref="G2:K2"/>
    <mergeCell ref="A8:A9"/>
    <mergeCell ref="F8:F9"/>
    <mergeCell ref="K8:K9"/>
    <mergeCell ref="L8:L9"/>
    <mergeCell ref="M8:M9"/>
    <mergeCell ref="O8:O9"/>
    <mergeCell ref="A6:A7"/>
    <mergeCell ref="F6:F7"/>
    <mergeCell ref="K6:K7"/>
    <mergeCell ref="L6:L7"/>
    <mergeCell ref="M6:M7"/>
    <mergeCell ref="O6:O7"/>
    <mergeCell ref="A12:A13"/>
    <mergeCell ref="F12:F13"/>
    <mergeCell ref="K12:K13"/>
    <mergeCell ref="L12:L13"/>
    <mergeCell ref="M12:M13"/>
    <mergeCell ref="O12:O13"/>
    <mergeCell ref="A10:A11"/>
    <mergeCell ref="F10:F11"/>
    <mergeCell ref="K10:K11"/>
    <mergeCell ref="L10:L11"/>
    <mergeCell ref="M10:M11"/>
    <mergeCell ref="O10:O11"/>
    <mergeCell ref="A16:A17"/>
    <mergeCell ref="F16:F17"/>
    <mergeCell ref="K16:K17"/>
    <mergeCell ref="L16:L17"/>
    <mergeCell ref="M16:M17"/>
    <mergeCell ref="O16:O17"/>
    <mergeCell ref="A14:A15"/>
    <mergeCell ref="F14:F15"/>
    <mergeCell ref="K14:K15"/>
    <mergeCell ref="L14:L15"/>
    <mergeCell ref="M14:M15"/>
    <mergeCell ref="O14:O15"/>
    <mergeCell ref="A20:A21"/>
    <mergeCell ref="F20:F21"/>
    <mergeCell ref="K20:K21"/>
    <mergeCell ref="L20:L21"/>
    <mergeCell ref="M20:M21"/>
    <mergeCell ref="O20:O21"/>
    <mergeCell ref="A18:A19"/>
    <mergeCell ref="F18:F19"/>
    <mergeCell ref="K18:K19"/>
    <mergeCell ref="L18:L19"/>
    <mergeCell ref="M18:M19"/>
    <mergeCell ref="O18:O19"/>
    <mergeCell ref="A24:A25"/>
    <mergeCell ref="F24:F25"/>
    <mergeCell ref="K24:K25"/>
    <mergeCell ref="L24:L25"/>
    <mergeCell ref="M24:M25"/>
    <mergeCell ref="O24:O25"/>
    <mergeCell ref="A22:A23"/>
    <mergeCell ref="F22:F23"/>
    <mergeCell ref="K22:K23"/>
    <mergeCell ref="L22:L23"/>
    <mergeCell ref="M22:M23"/>
    <mergeCell ref="O22:O23"/>
    <mergeCell ref="A29:A30"/>
    <mergeCell ref="F29:F30"/>
    <mergeCell ref="K29:K30"/>
    <mergeCell ref="L29:L30"/>
    <mergeCell ref="M29:M30"/>
    <mergeCell ref="O29:O30"/>
    <mergeCell ref="A27:A28"/>
    <mergeCell ref="F27:F28"/>
    <mergeCell ref="K27:K28"/>
    <mergeCell ref="L27:L28"/>
    <mergeCell ref="M27:M28"/>
    <mergeCell ref="O27:O28"/>
    <mergeCell ref="A37:A38"/>
    <mergeCell ref="F37:F38"/>
    <mergeCell ref="K37:K38"/>
    <mergeCell ref="L37:L38"/>
    <mergeCell ref="M37:M38"/>
    <mergeCell ref="O37:O38"/>
    <mergeCell ref="O33:O34"/>
    <mergeCell ref="A35:A36"/>
    <mergeCell ref="F35:F36"/>
    <mergeCell ref="K35:K36"/>
    <mergeCell ref="L35:L36"/>
    <mergeCell ref="M35:M36"/>
    <mergeCell ref="O35:O36"/>
    <mergeCell ref="A33:A34"/>
    <mergeCell ref="F33:F34"/>
    <mergeCell ref="H33:H34"/>
    <mergeCell ref="K33:K34"/>
    <mergeCell ref="L33:L34"/>
    <mergeCell ref="M33:M34"/>
    <mergeCell ref="A41:A42"/>
    <mergeCell ref="F41:F42"/>
    <mergeCell ref="K41:K42"/>
    <mergeCell ref="L41:L42"/>
    <mergeCell ref="M41:M42"/>
    <mergeCell ref="O41:O42"/>
    <mergeCell ref="A39:A40"/>
    <mergeCell ref="F39:F40"/>
    <mergeCell ref="K39:K40"/>
    <mergeCell ref="L39:L40"/>
    <mergeCell ref="M39:M40"/>
    <mergeCell ref="O39:O40"/>
    <mergeCell ref="A45:A46"/>
    <mergeCell ref="F45:F46"/>
    <mergeCell ref="K45:K46"/>
    <mergeCell ref="L45:L46"/>
    <mergeCell ref="M45:M46"/>
    <mergeCell ref="O45:O46"/>
    <mergeCell ref="A43:A44"/>
    <mergeCell ref="F43:F44"/>
    <mergeCell ref="K43:K44"/>
    <mergeCell ref="L43:L44"/>
    <mergeCell ref="M43:M44"/>
    <mergeCell ref="O43:O44"/>
    <mergeCell ref="A49:A50"/>
    <mergeCell ref="F49:F50"/>
    <mergeCell ref="K49:K50"/>
    <mergeCell ref="L49:L50"/>
    <mergeCell ref="M49:M50"/>
    <mergeCell ref="O49:O50"/>
    <mergeCell ref="A47:A48"/>
    <mergeCell ref="F47:F48"/>
    <mergeCell ref="K47:K48"/>
    <mergeCell ref="L47:L48"/>
    <mergeCell ref="M47:M48"/>
    <mergeCell ref="O47:O48"/>
    <mergeCell ref="A53:A54"/>
    <mergeCell ref="F53:F54"/>
    <mergeCell ref="K53:K54"/>
    <mergeCell ref="L53:L54"/>
    <mergeCell ref="M53:M54"/>
    <mergeCell ref="O53:O54"/>
    <mergeCell ref="A51:A52"/>
    <mergeCell ref="F51:F52"/>
    <mergeCell ref="K51:K52"/>
    <mergeCell ref="L51:L52"/>
    <mergeCell ref="M51:M52"/>
    <mergeCell ref="O51:O52"/>
    <mergeCell ref="A60:A61"/>
    <mergeCell ref="F60:F61"/>
    <mergeCell ref="K60:K61"/>
    <mergeCell ref="L60:L61"/>
    <mergeCell ref="M60:M61"/>
    <mergeCell ref="O60:O61"/>
    <mergeCell ref="A57:A58"/>
    <mergeCell ref="F57:F58"/>
    <mergeCell ref="K57:K58"/>
    <mergeCell ref="L57:L58"/>
    <mergeCell ref="M57:M58"/>
    <mergeCell ref="O57:O58"/>
  </mergeCells>
  <pageMargins left="0.70866141732283472" right="0.70866141732283472" top="0.74803149606299213" bottom="0.74803149606299213" header="0.31496062992125984" footer="0.31496062992125984"/>
  <pageSetup paperSize="3" scale="68" orientation="landscape" horizontalDpi="300" verticalDpi="300" r:id="rId1"/>
  <headerFooter>
    <oddHeader>&amp;LPuntaje Experiencia Específica
Proceso VJ-VGC-CM-07-2014&amp;RAGENCIA NACIONAL DE INFRAESTRUCTURA</oddHeader>
    <oddFooter>&amp;L&amp;D&amp;R&amp;P/&amp;N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9:J9"/>
  <sheetViews>
    <sheetView workbookViewId="0">
      <selection activeCell="J9" sqref="J9"/>
    </sheetView>
  </sheetViews>
  <sheetFormatPr baseColWidth="10" defaultRowHeight="15" x14ac:dyDescent="0.25"/>
  <cols>
    <col min="4" max="4" width="17.85546875" bestFit="1" customWidth="1"/>
    <col min="6" max="6" width="20" customWidth="1"/>
  </cols>
  <sheetData>
    <row r="9" spans="4:10" x14ac:dyDescent="0.25">
      <c r="D9" s="41">
        <v>1453632470</v>
      </c>
      <c r="F9" s="42">
        <f>D9*220%</f>
        <v>3197991434.0000005</v>
      </c>
      <c r="H9" s="43">
        <f>F9/616000</f>
        <v>5191.5445357142862</v>
      </c>
      <c r="J9" s="44">
        <f>H9*25%</f>
        <v>1297.8861339285716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CRITERIOS DE DESEMPATE</vt:lpstr>
      <vt:lpstr>Hoja1</vt:lpstr>
      <vt:lpstr>'CRITERIOS DE DESEMPATE'!Área_de_impresión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Hernando Parada Sanchez</dc:creator>
  <cp:lastModifiedBy>Ricardo Andres Luna Luna</cp:lastModifiedBy>
  <dcterms:created xsi:type="dcterms:W3CDTF">2015-01-19T21:21:15Z</dcterms:created>
  <dcterms:modified xsi:type="dcterms:W3CDTF">2015-01-19T22:10:01Z</dcterms:modified>
</cp:coreProperties>
</file>