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rodriguez\Documents\backup\documentos\LIDA\sinfad\Nueva carpeta\2017\SEPTIEMBRE\"/>
    </mc:Choice>
  </mc:AlternateContent>
  <bookViews>
    <workbookView xWindow="0" yWindow="0" windowWidth="24000" windowHeight="8535"/>
  </bookViews>
  <sheets>
    <sheet name="Actv Fra" sheetId="1" r:id="rId1"/>
  </sheets>
  <externalReferences>
    <externalReference r:id="rId2"/>
    <externalReference r:id="rId3"/>
    <externalReference r:id="rId4"/>
  </externalReferences>
  <definedNames>
    <definedName name="_xlnm.Print_Area" localSheetId="0">'Actv Fra'!$B$1:$F$45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F33" i="1"/>
  <c r="D33" i="1"/>
  <c r="F26" i="1"/>
  <c r="D26" i="1"/>
  <c r="F25" i="1"/>
  <c r="D25" i="1"/>
  <c r="F23" i="1"/>
  <c r="D23" i="1"/>
  <c r="F22" i="1"/>
  <c r="D22" i="1"/>
  <c r="F18" i="1"/>
  <c r="D18" i="1"/>
  <c r="F17" i="1"/>
  <c r="D17" i="1"/>
  <c r="F16" i="1"/>
  <c r="D16" i="1"/>
  <c r="F15" i="1"/>
  <c r="D15" i="1"/>
  <c r="F14" i="1"/>
  <c r="F13" i="1" s="1"/>
  <c r="D14" i="1"/>
  <c r="D13" i="1" s="1"/>
  <c r="F11" i="1"/>
  <c r="D11" i="1"/>
  <c r="D9" i="1" s="1"/>
  <c r="F10" i="1"/>
  <c r="D10" i="1"/>
  <c r="F9" i="1"/>
  <c r="F20" i="1" s="1"/>
  <c r="F7" i="1"/>
  <c r="D7" i="1"/>
  <c r="B4" i="1"/>
  <c r="D28" i="1" l="1"/>
  <c r="D31" i="1" s="1"/>
  <c r="D34" i="1" s="1"/>
  <c r="D20" i="1"/>
  <c r="F34" i="1"/>
  <c r="F28" i="1"/>
  <c r="F31" i="1" s="1"/>
</calcChain>
</file>

<file path=xl/sharedStrings.xml><?xml version="1.0" encoding="utf-8"?>
<sst xmlns="http://schemas.openxmlformats.org/spreadsheetml/2006/main" count="27" uniqueCount="26">
  <si>
    <t>ANEXO No. 3</t>
  </si>
  <si>
    <t>AGENCIA NACIONAL DE INFRAESTRUCTURA</t>
  </si>
  <si>
    <t xml:space="preserve">ESTADO DE ACTIVIDAD FINANCIERA, ECONOMICA Y SOCIAL </t>
  </si>
  <si>
    <t>(Cifras en pesos )</t>
  </si>
  <si>
    <t>CODIGO</t>
  </si>
  <si>
    <t>CUENTAS</t>
  </si>
  <si>
    <t xml:space="preserve"> </t>
  </si>
  <si>
    <t>INGRESOS OPERACIONALES</t>
  </si>
  <si>
    <t>Ingresos fiscales</t>
  </si>
  <si>
    <t>Operaciones interinstitucionales</t>
  </si>
  <si>
    <t>GASTOS OPERACIONALES</t>
  </si>
  <si>
    <t>De administración</t>
  </si>
  <si>
    <t>De operación</t>
  </si>
  <si>
    <t>Provisiones, depreciaciones y amortizaciones</t>
  </si>
  <si>
    <t>Transferencias</t>
  </si>
  <si>
    <t>EXCEDENTES (DEFICIT) OPERACIONAL</t>
  </si>
  <si>
    <t>OTROS INGRESOS</t>
  </si>
  <si>
    <t>Otros ingresos</t>
  </si>
  <si>
    <t>OTROS GASTOS</t>
  </si>
  <si>
    <t xml:space="preserve">Otros gastos </t>
  </si>
  <si>
    <t xml:space="preserve">EXCEDENTE (DEFICIT) ANTES DE AJUSTES </t>
  </si>
  <si>
    <t>EXCEDENTE (DEFICIT ) DEL EJERCICIO</t>
  </si>
  <si>
    <t>MIREYI VARGAS OLIVEROS</t>
  </si>
  <si>
    <t>Representante Legal</t>
  </si>
  <si>
    <t>Experto G3 Grado 06</t>
  </si>
  <si>
    <t>T.P. No. 73619-T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</si>
</sst>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0" borderId="0" xfId="1" applyFont="1"/>
    <xf numFmtId="0" fontId="2" fillId="2" borderId="0" xfId="1" applyFont="1" applyFill="1" applyBorder="1" applyAlignment="1">
      <alignment horizontal="centerContinuous"/>
    </xf>
    <xf numFmtId="164" fontId="2" fillId="2" borderId="0" xfId="1" applyNumberFormat="1" applyFont="1" applyFill="1" applyBorder="1" applyAlignment="1">
      <alignment horizontal="centerContinuous"/>
    </xf>
    <xf numFmtId="0" fontId="2" fillId="0" borderId="0" xfId="1" applyFont="1" applyFill="1" applyBorder="1" applyAlignment="1">
      <alignment horizontal="centerContinuous"/>
    </xf>
    <xf numFmtId="0" fontId="2" fillId="3" borderId="0" xfId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1" fillId="0" borderId="0" xfId="1" applyFont="1" applyBorder="1"/>
    <xf numFmtId="164" fontId="1" fillId="0" borderId="0" xfId="1" applyNumberFormat="1" applyFont="1" applyBorder="1"/>
    <xf numFmtId="0" fontId="1" fillId="0" borderId="0" xfId="1" applyFont="1" applyFill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164" fontId="2" fillId="3" borderId="0" xfId="1" applyNumberFormat="1" applyFont="1" applyFill="1" applyBorder="1"/>
    <xf numFmtId="3" fontId="2" fillId="0" borderId="0" xfId="1" applyNumberFormat="1" applyFont="1" applyFill="1" applyBorder="1"/>
    <xf numFmtId="164" fontId="1" fillId="0" borderId="0" xfId="1" applyNumberFormat="1" applyFont="1"/>
    <xf numFmtId="0" fontId="1" fillId="0" borderId="0" xfId="1" applyFont="1" applyBorder="1" applyAlignment="1">
      <alignment horizontal="center"/>
    </xf>
    <xf numFmtId="3" fontId="1" fillId="0" borderId="0" xfId="1" applyNumberFormat="1" applyFont="1" applyFill="1" applyBorder="1"/>
    <xf numFmtId="0" fontId="2" fillId="0" borderId="0" xfId="1" applyFont="1" applyBorder="1" applyAlignment="1">
      <alignment wrapText="1"/>
    </xf>
    <xf numFmtId="1" fontId="1" fillId="0" borderId="0" xfId="1" applyNumberFormat="1" applyFont="1" applyBorder="1"/>
    <xf numFmtId="164" fontId="3" fillId="0" borderId="0" xfId="1" applyNumberFormat="1" applyFont="1"/>
    <xf numFmtId="0" fontId="3" fillId="0" borderId="0" xfId="1" applyFont="1" applyFill="1"/>
    <xf numFmtId="164" fontId="4" fillId="0" borderId="0" xfId="1" applyNumberFormat="1" applyFont="1" applyFill="1" applyBorder="1"/>
    <xf numFmtId="0" fontId="4" fillId="0" borderId="0" xfId="1" applyFont="1" applyFill="1" applyBorder="1"/>
    <xf numFmtId="164" fontId="4" fillId="0" borderId="0" xfId="1" applyNumberFormat="1" applyFont="1" applyFill="1"/>
    <xf numFmtId="0" fontId="4" fillId="0" borderId="0" xfId="1" applyFont="1" applyFill="1"/>
    <xf numFmtId="0" fontId="1" fillId="0" borderId="0" xfId="1" applyFont="1" applyFill="1"/>
    <xf numFmtId="164" fontId="2" fillId="0" borderId="0" xfId="1" applyNumberFormat="1" applyFont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164" fontId="2" fillId="0" borderId="0" xfId="1" applyNumberFormat="1" applyFont="1" applyBorder="1"/>
    <xf numFmtId="0" fontId="1" fillId="0" borderId="0" xfId="1"/>
    <xf numFmtId="164" fontId="5" fillId="0" borderId="0" xfId="1" applyNumberFormat="1" applyFont="1" applyBorder="1"/>
    <xf numFmtId="0" fontId="6" fillId="0" borderId="0" xfId="1" applyFont="1" applyBorder="1"/>
    <xf numFmtId="0" fontId="1" fillId="0" borderId="0" xfId="1" applyBorder="1"/>
    <xf numFmtId="164" fontId="6" fillId="0" borderId="0" xfId="1" applyNumberFormat="1" applyFont="1" applyBorder="1"/>
    <xf numFmtId="0" fontId="6" fillId="0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rodriguez\AppData\Local\Microsoft\Windows\Temporary%20Internet%20Files\Content.Outlook\PXWKR5OJ\Anexos%20Septiembre%202017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ADRIANA\NOTAS\2016\ABRIL%202016\SALDOS%20Y%20MOVIMIENTOS%20ABRIL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ADRIANA\NOTAS\2015\ABRIL%202015\Anexos%20ABRIL%202015-2014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17"/>
    </sheetNames>
    <sheetDataSet>
      <sheetData sheetId="0"/>
      <sheetData sheetId="1"/>
      <sheetData sheetId="2"/>
      <sheetData sheetId="3">
        <row r="4">
          <cell r="B4" t="str">
            <v>A 30 DE SEPTIEMBRE DE 2017</v>
          </cell>
        </row>
        <row r="7">
          <cell r="D7" t="str">
            <v>SEPTIEMBRE DE 2017</v>
          </cell>
          <cell r="F7" t="str">
            <v>SEPTIEMBRE DE 2016</v>
          </cell>
        </row>
        <row r="12">
          <cell r="D12">
            <v>2230528038829</v>
          </cell>
          <cell r="F12">
            <v>1933441480254.1001</v>
          </cell>
        </row>
        <row r="16">
          <cell r="D16">
            <v>1287456617340.9001</v>
          </cell>
          <cell r="F16">
            <v>821320359498.30005</v>
          </cell>
        </row>
        <row r="23">
          <cell r="D23">
            <v>46430238410.899994</v>
          </cell>
          <cell r="F23">
            <v>49179981113</v>
          </cell>
        </row>
        <row r="30">
          <cell r="D30">
            <v>1302030363687.6001</v>
          </cell>
          <cell r="F30">
            <v>1071538212680.3</v>
          </cell>
        </row>
        <row r="35">
          <cell r="D35">
            <v>129779218069.5</v>
          </cell>
          <cell r="F35">
            <v>258741194744.79999</v>
          </cell>
        </row>
        <row r="40">
          <cell r="D40">
            <v>141211594</v>
          </cell>
          <cell r="F40">
            <v>323975000000</v>
          </cell>
        </row>
        <row r="44">
          <cell r="D44">
            <v>24054989973.900002</v>
          </cell>
          <cell r="F44">
            <v>4015671290.0999999</v>
          </cell>
        </row>
        <row r="52">
          <cell r="D52">
            <v>722223681976.69995</v>
          </cell>
          <cell r="F52">
            <v>468275184494.5</v>
          </cell>
        </row>
        <row r="59">
          <cell r="D59">
            <v>-226996425141.5</v>
          </cell>
          <cell r="F59">
            <v>-60556601868.900002</v>
          </cell>
        </row>
        <row r="72">
          <cell r="B72" t="str">
            <v>DIMITRI ZANINOVICH VICTORIA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r (2)"/>
      <sheetName val="Exportar"/>
    </sheetNames>
    <sheetDataSet>
      <sheetData sheetId="0">
        <row r="10">
          <cell r="A10" t="str">
            <v>1</v>
          </cell>
        </row>
        <row r="426">
          <cell r="G426">
            <v>494683603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</sheetNames>
    <sheetDataSet>
      <sheetData sheetId="0"/>
      <sheetData sheetId="1"/>
      <sheetData sheetId="2">
        <row r="32">
          <cell r="D32">
            <v>242976931</v>
          </cell>
        </row>
      </sheetData>
      <sheetData sheetId="3">
        <row r="72">
          <cell r="D72">
            <v>242976931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5"/>
  <sheetViews>
    <sheetView tabSelected="1" zoomScaleNormal="100" workbookViewId="0">
      <selection activeCell="F27" sqref="F27"/>
    </sheetView>
  </sheetViews>
  <sheetFormatPr baseColWidth="10" defaultRowHeight="12.75" x14ac:dyDescent="0.2"/>
  <cols>
    <col min="1" max="1" width="8.7109375" style="3" customWidth="1"/>
    <col min="2" max="2" width="11.140625" style="3" customWidth="1"/>
    <col min="3" max="3" width="46.5703125" style="3" customWidth="1"/>
    <col min="4" max="4" width="19.5703125" style="17" customWidth="1"/>
    <col min="5" max="5" width="1.140625" style="28" customWidth="1"/>
    <col min="6" max="6" width="19" style="17" customWidth="1"/>
    <col min="7" max="7" width="18" style="3" bestFit="1" customWidth="1"/>
    <col min="8" max="16384" width="11.42578125" style="3"/>
  </cols>
  <sheetData>
    <row r="1" spans="2:7" x14ac:dyDescent="0.2">
      <c r="B1" s="1" t="s">
        <v>0</v>
      </c>
      <c r="C1" s="2"/>
      <c r="D1" s="2"/>
      <c r="E1" s="2"/>
      <c r="F1" s="2"/>
    </row>
    <row r="2" spans="2:7" x14ac:dyDescent="0.2">
      <c r="B2" s="1" t="s">
        <v>1</v>
      </c>
      <c r="C2" s="2"/>
      <c r="D2" s="2"/>
      <c r="E2" s="2"/>
      <c r="F2" s="2"/>
    </row>
    <row r="3" spans="2:7" x14ac:dyDescent="0.2">
      <c r="B3" s="1" t="s">
        <v>2</v>
      </c>
      <c r="C3" s="2"/>
      <c r="D3" s="2"/>
      <c r="E3" s="2"/>
      <c r="F3" s="2"/>
    </row>
    <row r="4" spans="2:7" ht="19.5" customHeight="1" x14ac:dyDescent="0.2">
      <c r="B4" s="1" t="str">
        <f>+'[1]Anexo (4) D'!B4:F4</f>
        <v>A 30 DE SEPTIEMBRE DE 2017</v>
      </c>
      <c r="C4" s="2"/>
      <c r="D4" s="2"/>
      <c r="E4" s="2"/>
      <c r="F4" s="2"/>
    </row>
    <row r="5" spans="2:7" ht="18" customHeight="1" x14ac:dyDescent="0.2">
      <c r="B5" s="1" t="s">
        <v>3</v>
      </c>
      <c r="C5" s="2"/>
      <c r="D5" s="2"/>
      <c r="E5" s="2"/>
      <c r="F5" s="2"/>
    </row>
    <row r="6" spans="2:7" x14ac:dyDescent="0.2">
      <c r="B6" s="4"/>
      <c r="C6" s="4"/>
      <c r="D6" s="5"/>
      <c r="E6" s="6"/>
      <c r="F6" s="5"/>
    </row>
    <row r="7" spans="2:7" ht="12.75" customHeight="1" x14ac:dyDescent="0.2">
      <c r="B7" s="7" t="s">
        <v>4</v>
      </c>
      <c r="C7" s="7" t="s">
        <v>5</v>
      </c>
      <c r="D7" s="8" t="str">
        <f>+'[1]Anexo (4) D'!D7:D8</f>
        <v>SEPTIEMBRE DE 2017</v>
      </c>
      <c r="E7" s="9"/>
      <c r="F7" s="8" t="str">
        <f>+'[1]Anexo (4) D'!F7:F8</f>
        <v>SEPTIEMBRE DE 2016</v>
      </c>
    </row>
    <row r="8" spans="2:7" x14ac:dyDescent="0.2">
      <c r="B8" s="10"/>
      <c r="C8" s="10"/>
      <c r="D8" s="11"/>
      <c r="E8" s="12"/>
      <c r="F8" s="11"/>
    </row>
    <row r="9" spans="2:7" x14ac:dyDescent="0.2">
      <c r="B9" s="13" t="s">
        <v>6</v>
      </c>
      <c r="C9" s="14" t="s">
        <v>7</v>
      </c>
      <c r="D9" s="15">
        <f>+D10+D11</f>
        <v>3517984656169.9004</v>
      </c>
      <c r="E9" s="16"/>
      <c r="F9" s="15">
        <f>+F10+F11</f>
        <v>2754761839752.4004</v>
      </c>
      <c r="G9" s="17"/>
    </row>
    <row r="10" spans="2:7" x14ac:dyDescent="0.2">
      <c r="B10" s="18">
        <v>41</v>
      </c>
      <c r="C10" s="10" t="s">
        <v>8</v>
      </c>
      <c r="D10" s="11">
        <f>+'[1]Anexo (4) D'!D12</f>
        <v>2230528038829</v>
      </c>
      <c r="E10" s="19"/>
      <c r="F10" s="11">
        <f>+'[1]Anexo (4) D'!F12</f>
        <v>1933441480254.1001</v>
      </c>
    </row>
    <row r="11" spans="2:7" ht="13.5" customHeight="1" x14ac:dyDescent="0.2">
      <c r="B11" s="18">
        <v>47</v>
      </c>
      <c r="C11" s="10" t="s">
        <v>9</v>
      </c>
      <c r="D11" s="11">
        <f>+'[1]Anexo (4) D'!D16</f>
        <v>1287456617340.9001</v>
      </c>
      <c r="E11" s="19"/>
      <c r="F11" s="11">
        <f>+'[1]Anexo (4) D'!F16</f>
        <v>821320359498.30005</v>
      </c>
    </row>
    <row r="12" spans="2:7" x14ac:dyDescent="0.2">
      <c r="B12" s="10"/>
      <c r="C12" s="10"/>
      <c r="D12" s="11"/>
      <c r="E12" s="19"/>
      <c r="F12" s="11"/>
    </row>
    <row r="13" spans="2:7" x14ac:dyDescent="0.2">
      <c r="B13" s="18"/>
      <c r="C13" s="14" t="s">
        <v>10</v>
      </c>
      <c r="D13" s="15">
        <f>+D14+D15+D16+D17+D18</f>
        <v>1502436021735.8999</v>
      </c>
      <c r="E13" s="16"/>
      <c r="F13" s="15">
        <f>+F14+F15+F16+F17+F18</f>
        <v>1707450059828.2002</v>
      </c>
      <c r="G13" s="17"/>
    </row>
    <row r="14" spans="2:7" x14ac:dyDescent="0.2">
      <c r="B14" s="18">
        <v>51</v>
      </c>
      <c r="C14" s="10" t="s">
        <v>11</v>
      </c>
      <c r="D14" s="11">
        <f>+'[1]Anexo (4) D'!D23</f>
        <v>46430238410.899994</v>
      </c>
      <c r="E14" s="19"/>
      <c r="F14" s="11">
        <f>+'[1]Anexo (4) D'!F23</f>
        <v>49179981113</v>
      </c>
    </row>
    <row r="15" spans="2:7" x14ac:dyDescent="0.2">
      <c r="B15" s="18">
        <v>52</v>
      </c>
      <c r="C15" s="12" t="s">
        <v>12</v>
      </c>
      <c r="D15" s="11">
        <f>+'[1]Anexo (4) D'!D30</f>
        <v>1302030363687.6001</v>
      </c>
      <c r="E15" s="19"/>
      <c r="F15" s="11">
        <f>+'[1]Anexo (4) D'!F30</f>
        <v>1071538212680.3</v>
      </c>
      <c r="G15" s="17"/>
    </row>
    <row r="16" spans="2:7" x14ac:dyDescent="0.2">
      <c r="B16" s="18">
        <v>53</v>
      </c>
      <c r="C16" s="10" t="s">
        <v>13</v>
      </c>
      <c r="D16" s="11">
        <f>+'[1]Anexo (4) D'!D35</f>
        <v>129779218069.5</v>
      </c>
      <c r="E16" s="19"/>
      <c r="F16" s="11">
        <f>+'[1]Anexo (4) D'!F35</f>
        <v>258741194744.79999</v>
      </c>
      <c r="G16" s="17"/>
    </row>
    <row r="17" spans="2:7" x14ac:dyDescent="0.2">
      <c r="B17" s="18">
        <v>54</v>
      </c>
      <c r="C17" s="10" t="s">
        <v>14</v>
      </c>
      <c r="D17" s="11">
        <f>+'[1]Anexo (4) D'!D40</f>
        <v>141211594</v>
      </c>
      <c r="E17" s="19"/>
      <c r="F17" s="11">
        <f>+'[1]Anexo (4) D'!F40</f>
        <v>323975000000</v>
      </c>
      <c r="G17" s="17"/>
    </row>
    <row r="18" spans="2:7" x14ac:dyDescent="0.2">
      <c r="B18" s="18">
        <v>57</v>
      </c>
      <c r="C18" s="12" t="s">
        <v>9</v>
      </c>
      <c r="D18" s="11">
        <f>+'[1]Anexo (4) D'!D44</f>
        <v>24054989973.900002</v>
      </c>
      <c r="E18" s="19"/>
      <c r="F18" s="11">
        <f>+'[1]Anexo (4) D'!F44</f>
        <v>4015671290.0999999</v>
      </c>
      <c r="G18" s="17"/>
    </row>
    <row r="19" spans="2:7" x14ac:dyDescent="0.2">
      <c r="B19" s="18"/>
      <c r="C19" s="10"/>
      <c r="D19" s="11"/>
      <c r="E19" s="19"/>
      <c r="F19" s="11"/>
    </row>
    <row r="20" spans="2:7" x14ac:dyDescent="0.2">
      <c r="B20" s="13"/>
      <c r="C20" s="14" t="s">
        <v>15</v>
      </c>
      <c r="D20" s="15">
        <f>+D9-D13</f>
        <v>2015548634434.0005</v>
      </c>
      <c r="E20" s="16"/>
      <c r="F20" s="15">
        <f>+F9-F13</f>
        <v>1047311779924.2002</v>
      </c>
    </row>
    <row r="21" spans="2:7" x14ac:dyDescent="0.2">
      <c r="B21" s="18"/>
      <c r="C21" s="10"/>
      <c r="D21" s="11"/>
      <c r="E21" s="19"/>
      <c r="F21" s="11"/>
    </row>
    <row r="22" spans="2:7" x14ac:dyDescent="0.2">
      <c r="B22" s="13"/>
      <c r="C22" s="14" t="s">
        <v>16</v>
      </c>
      <c r="D22" s="15">
        <f>+D23</f>
        <v>722223681976.69995</v>
      </c>
      <c r="E22" s="16"/>
      <c r="F22" s="15">
        <f>+F23</f>
        <v>468275184494.5</v>
      </c>
    </row>
    <row r="23" spans="2:7" x14ac:dyDescent="0.2">
      <c r="B23" s="18">
        <v>48</v>
      </c>
      <c r="C23" s="10" t="s">
        <v>17</v>
      </c>
      <c r="D23" s="11">
        <f>+'[1]Anexo (4) D'!D52</f>
        <v>722223681976.69995</v>
      </c>
      <c r="E23" s="19"/>
      <c r="F23" s="11">
        <f>+'[1]Anexo (4) D'!F52</f>
        <v>468275184494.5</v>
      </c>
    </row>
    <row r="24" spans="2:7" x14ac:dyDescent="0.2">
      <c r="B24" s="18"/>
      <c r="C24" s="10"/>
      <c r="D24" s="11"/>
      <c r="E24" s="19"/>
      <c r="F24" s="11"/>
    </row>
    <row r="25" spans="2:7" x14ac:dyDescent="0.2">
      <c r="B25" s="13"/>
      <c r="C25" s="14" t="s">
        <v>18</v>
      </c>
      <c r="D25" s="15">
        <f>+D26</f>
        <v>-226996425141.5</v>
      </c>
      <c r="E25" s="16"/>
      <c r="F25" s="15">
        <f>+F26</f>
        <v>-60556601868.900002</v>
      </c>
    </row>
    <row r="26" spans="2:7" x14ac:dyDescent="0.2">
      <c r="B26" s="18">
        <v>58</v>
      </c>
      <c r="C26" s="10" t="s">
        <v>19</v>
      </c>
      <c r="D26" s="11">
        <f>+'[1]Anexo (4) D'!D59</f>
        <v>-226996425141.5</v>
      </c>
      <c r="E26" s="19"/>
      <c r="F26" s="11">
        <f>+'[1]Anexo (4) D'!F59</f>
        <v>-60556601868.900002</v>
      </c>
    </row>
    <row r="27" spans="2:7" x14ac:dyDescent="0.2">
      <c r="B27" s="18"/>
      <c r="C27" s="10"/>
      <c r="D27" s="11"/>
      <c r="E27" s="19"/>
      <c r="F27" s="11"/>
    </row>
    <row r="28" spans="2:7" x14ac:dyDescent="0.2">
      <c r="B28" s="13"/>
      <c r="C28" s="20" t="s">
        <v>20</v>
      </c>
      <c r="D28" s="15">
        <f>+D9+D22-D13-D25</f>
        <v>2964768741552.2007</v>
      </c>
      <c r="E28" s="16"/>
      <c r="F28" s="15">
        <f>+F9+F22-F13-F25</f>
        <v>1576143566287.6001</v>
      </c>
    </row>
    <row r="29" spans="2:7" x14ac:dyDescent="0.2">
      <c r="B29" s="13"/>
      <c r="C29" s="14"/>
      <c r="D29" s="11"/>
      <c r="E29" s="21"/>
      <c r="F29" s="11"/>
    </row>
    <row r="30" spans="2:7" x14ac:dyDescent="0.2">
      <c r="B30" s="18"/>
      <c r="C30" s="10"/>
      <c r="D30" s="11"/>
      <c r="E30" s="10"/>
      <c r="F30" s="11"/>
    </row>
    <row r="31" spans="2:7" ht="18" customHeight="1" x14ac:dyDescent="0.2">
      <c r="B31" s="13"/>
      <c r="C31" s="14" t="s">
        <v>21</v>
      </c>
      <c r="D31" s="15">
        <f>+D28</f>
        <v>2964768741552.2007</v>
      </c>
      <c r="E31" s="16"/>
      <c r="F31" s="15">
        <f>+F28</f>
        <v>1576143566287.6001</v>
      </c>
    </row>
    <row r="32" spans="2:7" ht="14.25" customHeight="1" x14ac:dyDescent="0.2">
      <c r="D32" s="22"/>
      <c r="E32" s="23"/>
      <c r="F32" s="22"/>
    </row>
    <row r="33" spans="2:6" ht="13.5" customHeight="1" x14ac:dyDescent="0.2">
      <c r="D33" s="24">
        <f>+'[2]Exportar (2)'!$G$426</f>
        <v>494683603</v>
      </c>
      <c r="E33" s="25"/>
      <c r="F33" s="24">
        <f>+'[3]Anexo (3) Form'!$D$32</f>
        <v>242976931</v>
      </c>
    </row>
    <row r="34" spans="2:6" ht="13.5" customHeight="1" x14ac:dyDescent="0.2">
      <c r="B34" s="10"/>
      <c r="C34" s="10"/>
      <c r="D34" s="26">
        <f>+D31-D33</f>
        <v>2964274057949.2007</v>
      </c>
      <c r="E34" s="27"/>
      <c r="F34" s="26">
        <f>+F33-F31</f>
        <v>-1575900589356.6001</v>
      </c>
    </row>
    <row r="35" spans="2:6" ht="13.5" customHeight="1" x14ac:dyDescent="0.2">
      <c r="D35" s="22"/>
      <c r="E35" s="23"/>
      <c r="F35" s="22"/>
    </row>
    <row r="36" spans="2:6" ht="13.5" customHeight="1" x14ac:dyDescent="0.2">
      <c r="D36" s="22"/>
      <c r="E36" s="23"/>
      <c r="F36" s="22"/>
    </row>
    <row r="37" spans="2:6" ht="13.5" customHeight="1" x14ac:dyDescent="0.2">
      <c r="B37" s="10"/>
      <c r="C37" s="10"/>
    </row>
    <row r="38" spans="2:6" s="32" customFormat="1" x14ac:dyDescent="0.2">
      <c r="B38" s="14" t="str">
        <f>+'[1]Anexo (4) D'!B72</f>
        <v>DIMITRI ZANINOVICH VICTORIA</v>
      </c>
      <c r="C38" s="10"/>
      <c r="D38" s="29" t="s">
        <v>22</v>
      </c>
      <c r="E38" s="30"/>
      <c r="F38" s="31"/>
    </row>
    <row r="39" spans="2:6" s="32" customFormat="1" x14ac:dyDescent="0.2">
      <c r="B39" s="14" t="s">
        <v>23</v>
      </c>
      <c r="C39" s="10"/>
      <c r="D39" s="29" t="s">
        <v>24</v>
      </c>
      <c r="E39" s="30"/>
      <c r="F39" s="33"/>
    </row>
    <row r="40" spans="2:6" s="32" customFormat="1" x14ac:dyDescent="0.2">
      <c r="B40" s="14"/>
      <c r="C40" s="10"/>
      <c r="D40" s="29" t="s">
        <v>25</v>
      </c>
      <c r="E40" s="30"/>
      <c r="F40" s="33"/>
    </row>
    <row r="41" spans="2:6" s="32" customFormat="1" x14ac:dyDescent="0.2">
      <c r="B41" s="34"/>
      <c r="C41" s="35"/>
      <c r="D41" s="36"/>
      <c r="E41" s="37"/>
      <c r="F41" s="36"/>
    </row>
    <row r="42" spans="2:6" x14ac:dyDescent="0.2">
      <c r="B42" s="10"/>
      <c r="C42" s="10"/>
    </row>
    <row r="43" spans="2:6" x14ac:dyDescent="0.2">
      <c r="B43" s="10"/>
      <c r="C43" s="10"/>
    </row>
    <row r="44" spans="2:6" x14ac:dyDescent="0.2">
      <c r="B44" s="10"/>
      <c r="C44" s="10"/>
    </row>
    <row r="45" spans="2:6" x14ac:dyDescent="0.2">
      <c r="B45" s="10"/>
      <c r="C45" s="10"/>
    </row>
    <row r="46" spans="2:6" x14ac:dyDescent="0.2">
      <c r="B46" s="10"/>
      <c r="C46" s="10"/>
    </row>
    <row r="47" spans="2:6" x14ac:dyDescent="0.2">
      <c r="B47" s="10"/>
      <c r="C47" s="10"/>
    </row>
    <row r="48" spans="2:6" x14ac:dyDescent="0.2">
      <c r="B48" s="10"/>
      <c r="C48" s="10"/>
    </row>
    <row r="50" spans="2:3" x14ac:dyDescent="0.2">
      <c r="B50" s="10"/>
      <c r="C50" s="10"/>
    </row>
    <row r="51" spans="2:3" x14ac:dyDescent="0.2">
      <c r="B51" s="10"/>
      <c r="C51" s="10"/>
    </row>
    <row r="52" spans="2:3" x14ac:dyDescent="0.2">
      <c r="B52" s="10"/>
      <c r="C52" s="10"/>
    </row>
    <row r="53" spans="2:3" x14ac:dyDescent="0.2">
      <c r="B53" s="10"/>
      <c r="C53" s="10"/>
    </row>
    <row r="54" spans="2:3" x14ac:dyDescent="0.2">
      <c r="B54" s="10"/>
      <c r="C54" s="10"/>
    </row>
    <row r="55" spans="2:3" x14ac:dyDescent="0.2">
      <c r="B55" s="10"/>
      <c r="C55" s="10"/>
    </row>
    <row r="56" spans="2:3" x14ac:dyDescent="0.2">
      <c r="B56" s="10"/>
      <c r="C56" s="10"/>
    </row>
    <row r="57" spans="2:3" x14ac:dyDescent="0.2">
      <c r="B57" s="10"/>
      <c r="C57" s="10"/>
    </row>
    <row r="58" spans="2:3" x14ac:dyDescent="0.2">
      <c r="B58" s="10"/>
      <c r="C58" s="10"/>
    </row>
    <row r="59" spans="2:3" x14ac:dyDescent="0.2">
      <c r="B59" s="10"/>
      <c r="C59" s="10"/>
    </row>
    <row r="60" spans="2:3" x14ac:dyDescent="0.2">
      <c r="B60" s="10"/>
      <c r="C60" s="10"/>
    </row>
    <row r="61" spans="2:3" x14ac:dyDescent="0.2">
      <c r="B61" s="10"/>
      <c r="C61" s="10"/>
    </row>
    <row r="62" spans="2:3" x14ac:dyDescent="0.2">
      <c r="B62" s="10"/>
      <c r="C62" s="10"/>
    </row>
    <row r="63" spans="2:3" x14ac:dyDescent="0.2">
      <c r="B63" s="10"/>
      <c r="C63" s="10"/>
    </row>
    <row r="64" spans="2:3" x14ac:dyDescent="0.2">
      <c r="B64" s="10"/>
      <c r="C64" s="10"/>
    </row>
    <row r="65" spans="2:3" x14ac:dyDescent="0.2">
      <c r="B65" s="10"/>
      <c r="C65" s="10"/>
    </row>
  </sheetData>
  <mergeCells count="5">
    <mergeCell ref="B1:F1"/>
    <mergeCell ref="B2:F2"/>
    <mergeCell ref="B3:F3"/>
    <mergeCell ref="B4:F4"/>
    <mergeCell ref="B5:F5"/>
  </mergeCells>
  <printOptions horizontalCentered="1" verticalCentered="1"/>
  <pageMargins left="1.3779527559055118" right="0.78740157480314965" top="1.3779527559055118" bottom="0.98425196850393704" header="1.1023622047244095" footer="0.43307086614173229"/>
  <pageSetup scale="80" orientation="portrait" r:id="rId1"/>
  <headerFooter alignWithMargins="0">
    <oddFooter>&amp;R&amp;P DE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Actv Fra</vt:lpstr>
      <vt:lpstr>'Actv Fra'!Área_de_impresión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Marjorie Rodriguez Suarez</dc:creator>
  <cp:lastModifiedBy>Lida Marjorie Rodriguez Suarez</cp:lastModifiedBy>
  <dcterms:created xsi:type="dcterms:W3CDTF">2017-12-11T15:10:28Z</dcterms:created>
  <dcterms:modified xsi:type="dcterms:W3CDTF">2017-12-11T15:10:58Z</dcterms:modified>
</cp:coreProperties>
</file>