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165" windowWidth="13980" windowHeight="8460" tabRatio="948" firstSheet="4" activeTab="13"/>
  </bookViews>
  <sheets>
    <sheet name="COND. TEC. BASICA" sheetId="58" r:id="rId1"/>
    <sheet name="EXPERIENCIA PROBABLE" sheetId="54" r:id="rId2"/>
    <sheet name="EXPERIENCIA PROG.SEGUROS " sheetId="41" r:id="rId3"/>
    <sheet name="EXPERIENCIA EN SINIESTROS " sheetId="48" r:id="rId4"/>
    <sheet name="COND. COMPL.TRDM" sheetId="8" r:id="rId5"/>
    <sheet name="COND. COMPL.AUTOS" sheetId="18" r:id="rId6"/>
    <sheet name="COND. COMPL.MANEJO" sheetId="21" r:id="rId7"/>
    <sheet name="COND. COMPL. R.C.E." sheetId="22" r:id="rId8"/>
    <sheet name="COND. COMPL. SOAT" sheetId="27" r:id="rId9"/>
    <sheet name="DEDUCIBLES" sheetId="38" r:id="rId10"/>
    <sheet name="PRIMAS" sheetId="11" r:id="rId11"/>
    <sheet name="PONDERACION PRIMAS" sheetId="9" r:id="rId12"/>
    <sheet name="APOYO INDUSTRIA NACIONAL" sheetId="59" r:id="rId13"/>
    <sheet name="CONSOLIDADO TECNICO" sheetId="12" r:id="rId14"/>
  </sheets>
  <externalReferences>
    <externalReference r:id="rId15"/>
  </externalReferences>
  <definedNames>
    <definedName name="_xlnm.Print_Area" localSheetId="12">'APOYO INDUSTRIA NACIONAL'!$A$1:$G$6</definedName>
    <definedName name="_xlnm.Print_Area" localSheetId="7">'COND. COMPL. R.C.E.'!$A$1:$I$28</definedName>
    <definedName name="_xlnm.Print_Area" localSheetId="8">'COND. COMPL. SOAT'!$A$1:$I$14</definedName>
    <definedName name="_xlnm.Print_Area" localSheetId="5">'COND. COMPL.AUTOS'!$A$1:$I$68</definedName>
    <definedName name="_xlnm.Print_Area" localSheetId="6">'COND. COMPL.MANEJO'!$A$1:$I$32</definedName>
    <definedName name="_xlnm.Print_Area" localSheetId="4">'COND. COMPL.TRDM'!$A$1:$I$52</definedName>
    <definedName name="_xlnm.Print_Area" localSheetId="0">'COND. TEC. BASICA'!$A$1:$F$13</definedName>
    <definedName name="_xlnm.Print_Area" localSheetId="13">'CONSOLIDADO TECNICO'!$A$1:$J$16</definedName>
    <definedName name="_xlnm.Print_Area" localSheetId="9">DEDUCIBLES!$A$1:$F$23</definedName>
    <definedName name="_xlnm.Print_Area" localSheetId="3">'EXPERIENCIA EN SINIESTROS '!$A$1:$E$19</definedName>
    <definedName name="_xlnm.Print_Area" localSheetId="1">'EXPERIENCIA PROBABLE'!$A$1:$F$8</definedName>
    <definedName name="_xlnm.Print_Area" localSheetId="2">'EXPERIENCIA PROG.SEGUROS '!$A$1:$D$18</definedName>
    <definedName name="_xlnm.Print_Area" localSheetId="11">'PONDERACION PRIMAS'!$A$1:$E$11</definedName>
    <definedName name="_xlnm.Print_Area" localSheetId="10">PRIMAS!$A$1:$D$45</definedName>
    <definedName name="_xlnm.Print_Titles" localSheetId="7">'COND. COMPL. R.C.E.'!$1:$8</definedName>
    <definedName name="_xlnm.Print_Titles" localSheetId="8">'COND. COMPL. SOAT'!$1:$8</definedName>
    <definedName name="_xlnm.Print_Titles" localSheetId="5">'COND. COMPL.AUTOS'!$1:$8</definedName>
    <definedName name="_xlnm.Print_Titles" localSheetId="6">'COND. COMPL.MANEJO'!$1:$8</definedName>
    <definedName name="_xlnm.Print_Titles" localSheetId="4">'COND. COMPL.TRDM'!$1:$8</definedName>
  </definedNames>
  <calcPr calcId="145621"/>
</workbook>
</file>

<file path=xl/calcChain.xml><?xml version="1.0" encoding="utf-8"?>
<calcChain xmlns="http://schemas.openxmlformats.org/spreadsheetml/2006/main">
  <c r="B44" i="11" l="1"/>
  <c r="B33" i="11"/>
  <c r="F14" i="38"/>
  <c r="F13" i="38"/>
  <c r="F12" i="38"/>
  <c r="I14" i="27"/>
  <c r="D15" i="12" s="1"/>
  <c r="D14" i="27"/>
  <c r="I28" i="22"/>
  <c r="D9" i="12" s="1"/>
  <c r="D28" i="22"/>
  <c r="I32" i="21"/>
  <c r="D8" i="12" s="1"/>
  <c r="D32" i="21"/>
  <c r="I66" i="18"/>
  <c r="D7" i="12" s="1"/>
  <c r="D66" i="18"/>
  <c r="I52" i="8"/>
  <c r="D6" i="12" s="1"/>
  <c r="D52" i="8"/>
  <c r="E18" i="48" l="1"/>
  <c r="D18" i="41"/>
  <c r="E10" i="48" l="1"/>
  <c r="E15" i="12"/>
  <c r="J15" i="12" s="1"/>
  <c r="H15" i="12" l="1"/>
  <c r="J16" i="12" s="1"/>
  <c r="D12" i="41"/>
  <c r="F22" i="38" l="1"/>
  <c r="F21" i="38"/>
  <c r="F18" i="38"/>
  <c r="F17" i="38"/>
  <c r="F11" i="38"/>
  <c r="F10" i="38"/>
  <c r="F9" i="38"/>
  <c r="F8" i="38"/>
  <c r="F23" i="38" l="1"/>
  <c r="F9" i="12" s="1"/>
  <c r="F19" i="38"/>
  <c r="F8" i="12" s="1"/>
  <c r="F15" i="38"/>
  <c r="F7" i="12" l="1"/>
  <c r="F6" i="12"/>
  <c r="E7" i="12"/>
  <c r="H7" i="12" s="1"/>
  <c r="E6" i="12"/>
  <c r="B10" i="9"/>
  <c r="B9" i="9"/>
  <c r="B8" i="9"/>
  <c r="B7" i="9"/>
  <c r="E9" i="12"/>
  <c r="H9" i="12" s="1"/>
  <c r="E8" i="12"/>
  <c r="H8" i="12" s="1"/>
  <c r="D8" i="9" l="1"/>
  <c r="D9" i="9"/>
  <c r="D10" i="9"/>
  <c r="B11" i="9"/>
  <c r="D7" i="9"/>
  <c r="H6" i="12"/>
  <c r="D11" i="9" l="1"/>
  <c r="E8" i="9" l="1"/>
  <c r="I7" i="12" s="1"/>
  <c r="J7" i="12" s="1"/>
  <c r="E10" i="9"/>
  <c r="E7" i="9"/>
  <c r="I6" i="12" s="1"/>
  <c r="J6" i="12" s="1"/>
  <c r="E9" i="9"/>
  <c r="I8" i="12" s="1"/>
  <c r="J8" i="12" s="1"/>
  <c r="I9" i="12" l="1"/>
  <c r="J9" i="12" s="1"/>
  <c r="J10" i="12" s="1"/>
</calcChain>
</file>

<file path=xl/sharedStrings.xml><?xml version="1.0" encoding="utf-8"?>
<sst xmlns="http://schemas.openxmlformats.org/spreadsheetml/2006/main" count="637" uniqueCount="297">
  <si>
    <t>PLIEGO DE CONDICIONES</t>
  </si>
  <si>
    <t>FOLIO</t>
  </si>
  <si>
    <t>OBSERVACIONES</t>
  </si>
  <si>
    <t>SI</t>
  </si>
  <si>
    <t>NO</t>
  </si>
  <si>
    <t>Folio</t>
  </si>
  <si>
    <t>Razon social de los clientes</t>
  </si>
  <si>
    <t>TOTAL</t>
  </si>
  <si>
    <t>Valor prima Anual</t>
  </si>
  <si>
    <t>OTORGADO</t>
  </si>
  <si>
    <t>ASPECTO</t>
  </si>
  <si>
    <t xml:space="preserve">Condiciones Complementarias </t>
  </si>
  <si>
    <t>TODO RIESGO DAÑOS MATERIALES</t>
  </si>
  <si>
    <t xml:space="preserve"> </t>
  </si>
  <si>
    <t>MANEJO PARA ENTIDADES ESTATALES</t>
  </si>
  <si>
    <t>Pérdidas por personal no identificado</t>
  </si>
  <si>
    <t>Demás eventos</t>
  </si>
  <si>
    <t>TOTAL MANEJO ENTIDADES ESTATALES</t>
  </si>
  <si>
    <t>RESPONSABILIDAD CIVIL EXTRACONTRACTUAL</t>
  </si>
  <si>
    <t>Parqueaderos</t>
  </si>
  <si>
    <t>TOTAL RESPONSABILIDAD CIVIL EXTRACONTRACTUAL</t>
  </si>
  <si>
    <t>SEGURO DE TODO RIESGO DAÑOS MATERIALES</t>
  </si>
  <si>
    <t>ASPECTO EVALUADO</t>
  </si>
  <si>
    <t xml:space="preserve">TOTAL COSTO TODO RIESGO DAÑOS MATERIALES </t>
  </si>
  <si>
    <t>AUTOMOVILES</t>
  </si>
  <si>
    <t>VALOR TOTAL PROPUESTA</t>
  </si>
  <si>
    <t>RAMO</t>
  </si>
  <si>
    <t>PROMEDIOS</t>
  </si>
  <si>
    <t>% PARTICIPACIÓN</t>
  </si>
  <si>
    <t>TODO RIESGO DAÑO MATERIALES COMBINADOS</t>
  </si>
  <si>
    <t>TOTALES</t>
  </si>
  <si>
    <t>RAMO EVALUADO</t>
  </si>
  <si>
    <t>% PONDERADO</t>
  </si>
  <si>
    <t>CALIFICACIÓN DE LAS CONDICIONES COMPLEMENTARIAS</t>
  </si>
  <si>
    <t>PUNTOS</t>
  </si>
  <si>
    <t xml:space="preserve">TOTAL COSTO SEGURO AUTOMOVILES </t>
  </si>
  <si>
    <t>EVALUACIÓN DEDUCIBLES</t>
  </si>
  <si>
    <t>EVALUACIÓN PRIMAS</t>
  </si>
  <si>
    <t>RAMOS</t>
  </si>
  <si>
    <t>% 
OFRECIDO</t>
  </si>
  <si>
    <t>MÍNIMO
OFRECIDO</t>
  </si>
  <si>
    <t>PUNTOS %</t>
  </si>
  <si>
    <t>PUNTOS 
MINIMO</t>
  </si>
  <si>
    <t>VIGENCIA</t>
  </si>
  <si>
    <t>REQUISITOS HABILITANTES</t>
  </si>
  <si>
    <t>CONDICIONES COMPLEMENTARIAS</t>
  </si>
  <si>
    <t>PRIMAS</t>
  </si>
  <si>
    <t xml:space="preserve">TOTAL PUNTOS </t>
  </si>
  <si>
    <t>PONDERACION POLIZAS</t>
  </si>
  <si>
    <t xml:space="preserve">Fecha de Ocurrencia </t>
  </si>
  <si>
    <t>Fecha de Pago</t>
  </si>
  <si>
    <t>Valor Indemnizado</t>
  </si>
  <si>
    <t>PUNTOS OBTENIDOS</t>
  </si>
  <si>
    <t>MAXIMOS PUNTOS A ASIGNAR</t>
  </si>
  <si>
    <t>%</t>
  </si>
  <si>
    <t>%o</t>
  </si>
  <si>
    <t>DEDUCIBLES</t>
  </si>
  <si>
    <t>APOYO INDUSTRIA NACIONAL</t>
  </si>
  <si>
    <t>200 Puntos</t>
  </si>
  <si>
    <t>En caso de ser indemnizada una pérdida, el límite de responsabilidad de la compañía se reducirá en una suma igual al monto de la indemnización pagada.  No obstante mediante esta cláusula se restablecerá automáticamente la suma asegurada, en los eventos de actos mal intencionados de terceros (AMIT), Huelga, Motín, Asonada, Conmoción Civil o Popular (HMACCP) en el momento en que los bienes perdidos o dañados se hayan reparado o reemplazado parcial o totalmente para lo cual el asegurado se compromete a informar a la compañía la fecha exacta de reparación o reposición de los bienes afectados y a pagar la prima adicional, calculada a prorrata sobre el valor de la disminución en el tiempo que falte para el vencimiento de la póliza.</t>
  </si>
  <si>
    <t>En consideración a que la disposición contenida en el artículo 1071 del Código de Comercio, de conformidad con lo dispuesto en el artículo 1162 del mismo Código, puede ser modificada a sentido favorable al tomador, asegurado o beneficiario, con el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</si>
  <si>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1. Resultado de siniestralidad: Se presenta cuando en vigencia de la póliza suscrita  y durante el término corrido hasta la fecha de aviso de la revocación, exista una siniestralidad superior al 110% del valor asegurado.</t>
  </si>
  <si>
    <t xml:space="preserve">Subrogación  </t>
  </si>
  <si>
    <t>El Oferente debe contemplar bajo esta condición, el otorgamiento de las siguientes condiciones:</t>
  </si>
  <si>
    <t>1. Cualquier persona o Entidad que sea un Asegurado bajo la póliza.</t>
  </si>
  <si>
    <t>2. Cualquier filial, subsidiaria u operadora del asegurado.</t>
  </si>
  <si>
    <t>3. Cualquier miembro de la Junta Directiva o cualquier empleado o dependiente del Asegurado, salvo el caso en que los daños hayan sido causados intencionalmente por ellos.</t>
  </si>
  <si>
    <t>Determinación de la pérdida indemnizable.</t>
  </si>
  <si>
    <t>El Oferente debe contemplar en forma expresa que la determinación del valor de la pérdida indemnizable de bienes, se efectuará con base en cotizaciones de bienes de la misma clase, capacidad, tipo y marca o de las características más similares que ofrezca el mercado.</t>
  </si>
  <si>
    <t>En caso de que en el mercado no existan bienes de las mismas o similares características, la determinación se efectuará con base en la (s) alternativa (s) de reemplazo que presentará el asegurado.</t>
  </si>
  <si>
    <t>Límite agregado de indemnización (excepto para Terremoto, HMACC, AMIT y Sabotaje).</t>
  </si>
  <si>
    <t>Límite agregado de indemnización  para Terremoto, HMACC, AMIT y Sabotaje.</t>
  </si>
  <si>
    <t>Cláusula de Descuento por buena Experiencia</t>
  </si>
  <si>
    <t>Formula = TPF - (SI + IBNR + 20% de TPF)</t>
  </si>
  <si>
    <t>Para efectos de acceder a la asignación de puntaje, la propuesta debe cumplir los siguientes requisitos:</t>
  </si>
  <si>
    <t>§ La oferta de esta cláusula debe contemplar los términos señalados en el texto de la misma, en caso de modificación de los mismos, se asignará cero (0) puntos.</t>
  </si>
  <si>
    <t>(Porcentaje ofrecido X puntaje establecido) / Mayor porcentaje ofrecido</t>
  </si>
  <si>
    <t>§ La liquidación de la bonificación se realizará por períodos anuales, no obstante, en el caso de existir fraciones menores a un año de vigencia contratada y/o de prorrogas, estos períodos serán objeto de liquidación en forma independiente</t>
  </si>
  <si>
    <t xml:space="preserve"> Total Puntos - Condiciones Complementarias</t>
  </si>
  <si>
    <t>GRUPO No.  I  SEGURO DE  TODO RIESGO DAÑOS MATERIALES</t>
  </si>
  <si>
    <t>Incremento del límite básico para la cobertura de Responsabilidad Civil Extracontractual, SIN COBRO ADICIONAL DE PRIMA. (Para  vehículos y motos)</t>
  </si>
  <si>
    <t>Ofrecimiento de Límite adicional para la cobertura de asistencia jurídica en proceso penal, por evento. (Sin cobro adicional de prima)</t>
  </si>
  <si>
    <r>
      <t xml:space="preserve">Para acceder a la asignación de puntaje, </t>
    </r>
    <r>
      <rPr>
        <sz val="11"/>
        <rFont val="Verdana"/>
        <family val="2"/>
      </rPr>
      <t>el oferente debe presentar propuesta para esta condición, bajo los siguientes términos:</t>
    </r>
  </si>
  <si>
    <t>- El valor adicional ofrecido opera como límite combinado, es decir, es aplicable en exceso a   los montos básicos establecidos para cualquiera de las etapas y/o delitos, una vez agotado el  monto básico</t>
  </si>
  <si>
    <t>- El oferente debe registrar en forma expresa el valor y/o porcentaje adicional ofrecido, en pesos colombianos.</t>
  </si>
  <si>
    <t>§          El oferente debe señalar en forma expresa el valor adicional ofrecido, en pesos colombianos.</t>
  </si>
  <si>
    <t>La calificación de las propuestas que ofrezcan esta condición se realizará así:</t>
  </si>
  <si>
    <t>-  Al proponente que ofrezca el mayor valor o porcentaje adicional, hasta el límite antes indicado, se le asignará el máximo puntaje establecido para esta condición, a los demás se les calificará de manera inversa proporcional.</t>
  </si>
  <si>
    <t>§          Al proponente que ofrezca el mayor valor adicional, hasta el límite antes indicado, se le asignará el máximo puntaje establecido para esta condición, a los demás se les calificará de manera inversa proporcional.</t>
  </si>
  <si>
    <t>-  Las propuestas que no ofrezcan valor o porcentaje adicional y/o no cumplan con las condiciones exigidas para acceder a la asignación de puntaje, se calificarán con cero (0) puntos.</t>
  </si>
  <si>
    <t>§          Las propuestas que no ofrezcan valor adicional y/o no cumplan con las condiciones exigidas para acceder a la asignación de puntaje, se calificarán con cero (0) puntos.</t>
  </si>
  <si>
    <t>Ofrecimiento de Límite adicional para la cobertura de asistencia jurídica en proceso civil, por evento. (Sin cobro adicional de prima)</t>
  </si>
  <si>
    <t>- El oferente debe señalar en forma expresa el valor y/o porcentaje adicional ofrecido, en pesos colombianos.</t>
  </si>
  <si>
    <t>-  Al proponente que ofrezca el mayor valor adicional, hasta el límite antes indicado, se le asignará el máximo puntaje establecido para esta condición, a los demás se les calificará de manera inversa proporcional.</t>
  </si>
  <si>
    <t>-  Las propuestas que no ofrezcan valor adicional y/o no cumplan con las condiciones exigidas para acceder a la asignación de puntaje, se calificarán con cero (0) puntos.</t>
  </si>
  <si>
    <t>Ofrecimiento de Límite adicional para la cobertura de asistencia jurídica en proceso de Reparación Directa, por evento.  (Sin cobro adicional de prima)</t>
  </si>
  <si>
    <t xml:space="preserve">Primera Opción de Compra del Salvamento por el Asegurado </t>
  </si>
  <si>
    <t>El oferente se obliga a comunicar por escrito al asegurado en toda oportunidad a que haya lugar a la aplicación de esta cláusula, concediéndole a éste un plazo de treinta días para que le informe si hará uso de tal opción o no.</t>
  </si>
  <si>
    <t>Si no se llega a un acuerdo entre el asegurado y la compañía por la compra del salvamento, la compañía quedará en libertad de disponer de él a su entera voluntad.</t>
  </si>
  <si>
    <r>
      <t xml:space="preserve">Amparo automático de equipos y accesorios. </t>
    </r>
    <r>
      <rPr>
        <sz val="11"/>
        <rFont val="Verdana"/>
        <family val="2"/>
      </rPr>
      <t xml:space="preserve"> Se califica el límite adicional ofrecido al básico obligatorio, hasta un monto de $50.000.000 (Esto es el exceso de $150.000.000 del básico y hasta $200.000.000)</t>
    </r>
  </si>
  <si>
    <t>Autorización de reparación de los vehículos, dentro de los dos (2) días hábiles siguientes a la formalización del reclamo</t>
  </si>
  <si>
    <r>
      <t>Mediante la presente cláusula, se deja expresamente señalado que el término de respuesta de la Compañía, para confirmar la autorización de la reparación de los vehículos en los siniestros que afecten la cobertura de pérdida parcial, es de máximo</t>
    </r>
    <r>
      <rPr>
        <sz val="11"/>
        <color indexed="18"/>
        <rFont val="Verdana"/>
        <family val="2"/>
      </rPr>
      <t xml:space="preserve"> </t>
    </r>
    <r>
      <rPr>
        <sz val="11"/>
        <rFont val="Verdana"/>
        <family val="2"/>
      </rPr>
      <t>dos (2) días hábiles, contados a partir del momento en que la Entidad asegurada presenta la reclamación y formaliza la misma, de acuerdo con las condiciones señaladas en la oferta de que para tal efecto se encuentran establecidas.</t>
    </r>
  </si>
  <si>
    <t xml:space="preserve">Inexistencia de partes en el mercado. </t>
  </si>
  <si>
    <t>Los oferentes acepta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</si>
  <si>
    <r>
      <t>Anticipo de indemnización.</t>
    </r>
    <r>
      <rPr>
        <sz val="11"/>
        <rFont val="Verdana"/>
        <family val="2"/>
      </rPr>
      <t xml:space="preserve"> se califican los días que menos tiempo otorgue para el pago, es decir diez (10) días Esto es de quince (15) días del básico y hasta cinco días (5)</t>
    </r>
  </si>
  <si>
    <t>Marcación antirrobo gratuita para los vehículos asegurados</t>
  </si>
  <si>
    <r>
      <t xml:space="preserve">Autorización de reparaciones en talleres concesionarios. </t>
    </r>
    <r>
      <rPr>
        <sz val="11"/>
        <rFont val="Verdana"/>
        <family val="2"/>
      </rPr>
      <t>(Para vehículos de modelo 2008 en adelante, y en talleres autorizados y/o especializados para vehículos de anteriores modelos)</t>
    </r>
  </si>
  <si>
    <t>Claúsula de Errores y Omisiones no intencionales</t>
  </si>
  <si>
    <t>De conformidad con lo estipulado en el artículo 1162 del Código de Comercio, se modifica el inciso 3o del artículo 1058 del C. Co.  en beneficio del asegurado, para establecer que en caso de inexactitud o reticencia proveniente de error inculpable del asegurado, el asegurador estará obligado, en caso de siniestro, al pago  total de la prestación asegurada, sin consideración a la tarifa o prima estipulada</t>
  </si>
  <si>
    <t>Liquidación a Prorrata en caso de cancelación de la póliza por parte del asegurado</t>
  </si>
  <si>
    <t>No ofrecimiento de límite adicional</t>
  </si>
  <si>
    <t>0 Puntos</t>
  </si>
  <si>
    <t>10 Puntos</t>
  </si>
  <si>
    <t>20 Puntos</t>
  </si>
  <si>
    <t>No aplicación de la condicion de compensación, en caso de siniestro.</t>
  </si>
  <si>
    <t>La aseguradora no podrá a su arbitrio aplicar en la liquidación de valor de las indemnizaciones de los reclamos que afecten esta póliza, sumas de dinero que la Entidad asegurada adeude al (los) empleado(s) involucrado (s) en las acciones, omisiones y/o delitos contra la administración pública, que dan lugar al siniestro, a menos que exista fallo judicial debidamente ejecutoriado que así lo determine.</t>
  </si>
  <si>
    <r>
      <t xml:space="preserve">Restablecimiento automático del valor asegurado por pago de siniestro. </t>
    </r>
    <r>
      <rPr>
        <sz val="11"/>
        <rFont val="Verdana"/>
        <family val="2"/>
      </rPr>
      <t>Se califica el límite adicional al básico exigido.</t>
    </r>
  </si>
  <si>
    <r>
      <t>Gastos por pagos de auditores revisores y contadores.</t>
    </r>
    <r>
      <rPr>
        <sz val="11"/>
        <rFont val="Verdana"/>
        <family val="2"/>
      </rPr>
      <t>(Sublímite del 20% del valor asegurado)</t>
    </r>
  </si>
  <si>
    <t>La cobertura de esta póliza debe extenderse a amparar los gastos en que incurra el asegurado, por pago a auditores, revisores y contadores, que se requieran para analizar y certificar los datos extraídos de los libros de contabilidad y demás documentos del asegurado, al igual que cualquier otra información que sea solicitada por la compañía al asegurado para el ajuste y definición de los reclamos.</t>
  </si>
  <si>
    <r>
      <t xml:space="preserve">Gastos adicionales por tiempo extra. </t>
    </r>
    <r>
      <rPr>
        <sz val="11"/>
        <rFont val="Verdana"/>
        <family val="2"/>
      </rPr>
      <t>(Sublímite del 20</t>
    </r>
    <r>
      <rPr>
        <b/>
        <sz val="11"/>
        <rFont val="Verdana"/>
        <family val="2"/>
      </rPr>
      <t>%</t>
    </r>
    <r>
      <rPr>
        <sz val="11"/>
        <rFont val="Verdana"/>
        <family val="2"/>
      </rPr>
      <t xml:space="preserve"> del valor asegurado)</t>
    </r>
  </si>
  <si>
    <t>Se deben amparar los gastos adicionales por concepto de horas extras, trabajo nocturno o en días festivos, flete expreso y aéreo, que se incurran con motivo de una pérdida o daño amparado, en exceso del valor asegurado y con límite del 20% del valor asegurado.</t>
  </si>
  <si>
    <t>Bajo esta cláusula, el oferente debe dejar expresamente convenido, que la determinación del valor de la pérdida indemnizable de bienes, se efectuará con base en cotizaciones de bienes de la misma clase, capacidad, tipo y marca o de las características más similares que ofrezca el mercado.</t>
  </si>
  <si>
    <r>
      <t xml:space="preserve">Continuidad de amparo y/o extensión de cobertura </t>
    </r>
    <r>
      <rPr>
        <sz val="11"/>
        <rFont val="Verdana"/>
        <family val="2"/>
      </rPr>
      <t xml:space="preserve">(Hasta 30 días después de estar desvinculado el funcionario y dentro de la vigencia de la póliza) </t>
    </r>
  </si>
  <si>
    <t>30 Puntos</t>
  </si>
  <si>
    <r>
      <t xml:space="preserve">Término de días aplicables para Gastos médicos. </t>
    </r>
    <r>
      <rPr>
        <sz val="11"/>
        <rFont val="Verdana"/>
        <family val="2"/>
      </rPr>
      <t>Se califica el término de días adicionales ofrecidos al básico obligatorio, hasta treinta (30) días (Esto es el exceso de 30 días del básico y hasta 60 días)</t>
    </r>
  </si>
  <si>
    <r>
      <t xml:space="preserve">Uso de armas de fuego por parte de vigilantes de firmas especializadas (errores de puntería), </t>
    </r>
    <r>
      <rPr>
        <sz val="11"/>
        <rFont val="Verdana"/>
        <family val="2"/>
      </rPr>
      <t xml:space="preserve">en exceso de las garantías constituidas por los contratistas. </t>
    </r>
  </si>
  <si>
    <r>
      <t xml:space="preserve">Restablecimiento automático del valor asegurado por pago de siniestro. </t>
    </r>
    <r>
      <rPr>
        <sz val="11"/>
        <rFont val="Verdana"/>
        <family val="2"/>
      </rPr>
      <t>(Se califica el límite adicional ofrecido)</t>
    </r>
  </si>
  <si>
    <t xml:space="preserve">Selección de profesionales para la Defensa. </t>
  </si>
  <si>
    <r>
      <t xml:space="preserve">Transporte de mercancías y demás bienes </t>
    </r>
    <r>
      <rPr>
        <b/>
        <sz val="11"/>
        <color indexed="10"/>
        <rFont val="Verdana"/>
        <family val="2"/>
      </rPr>
      <t/>
    </r>
  </si>
  <si>
    <t>40 Puntos</t>
  </si>
  <si>
    <r>
      <t>*(</t>
    </r>
    <r>
      <rPr>
        <b/>
        <sz val="11"/>
        <rFont val="Verdana"/>
        <family val="2"/>
      </rPr>
      <t>TPF)</t>
    </r>
    <r>
      <rPr>
        <sz val="11"/>
        <rFont val="Verdana"/>
        <family val="2"/>
      </rPr>
      <t xml:space="preserve"> Total primas facturadas en el periodo anual causado</t>
    </r>
  </si>
  <si>
    <r>
      <t>* (</t>
    </r>
    <r>
      <rPr>
        <b/>
        <sz val="11"/>
        <rFont val="Verdana"/>
        <family val="2"/>
      </rPr>
      <t xml:space="preserve">SI) </t>
    </r>
    <r>
      <rPr>
        <sz val="11"/>
        <rFont val="Verdana"/>
        <family val="2"/>
      </rPr>
      <t>siniestros incurridos del periodo anual causado (Pagados + Pendientes)</t>
    </r>
  </si>
  <si>
    <r>
      <t>*(</t>
    </r>
    <r>
      <rPr>
        <b/>
        <sz val="11"/>
        <rFont val="Verdana"/>
        <family val="2"/>
      </rPr>
      <t>IBNR)</t>
    </r>
    <r>
      <rPr>
        <sz val="11"/>
        <rFont val="Verdana"/>
        <family val="2"/>
      </rPr>
      <t xml:space="preserve"> (10% de los siniestros incurridos)</t>
    </r>
  </si>
  <si>
    <r>
      <t>*</t>
    </r>
    <r>
      <rPr>
        <b/>
        <sz val="11"/>
        <rFont val="Verdana"/>
        <family val="2"/>
      </rPr>
      <t>(20% de TPF)</t>
    </r>
    <r>
      <rPr>
        <sz val="11"/>
        <rFont val="Verdana"/>
        <family val="2"/>
      </rPr>
      <t xml:space="preserve"> El equivalente al 20% del valor de las primas facturadas, por concepto de costos administrativos y operacionales (Reaseguro, intermediación, administrativos y otros)</t>
    </r>
  </si>
  <si>
    <t xml:space="preserve"> Errores en las caracteristicas de los vehiculos, correspondientes a Número de placa, Número de Chasis, Número de Motor. Queda expresamente convenido que la aseguradora acepta la aplicación de la cobertura, en los casos en que la información de los vehículo, registrados en el anexo técnico, presente errores y efectuara la reexpedición de la póliza y/o certificado respectivo sin que ello origine costo adicional a la entidad.  
</t>
  </si>
  <si>
    <t>No cobro de costo en caso de reexpedicion de pólizas y/o certificados.</t>
  </si>
  <si>
    <t>La aseguradora acepta expresamente, que en el caso de realizar reexpedición de pólizas o certificados, por pérdida o errores, correspondientes a Número de Placa, Número de Chasis, Número de Motor, tal reexpedición no generará costo para el asegurado</t>
  </si>
  <si>
    <r>
      <t>Término de expedición y entrega de pólizas y/o certificados para nuevos vehículos:</t>
    </r>
    <r>
      <rPr>
        <sz val="11"/>
        <rFont val="Verdana"/>
        <family val="2"/>
      </rPr>
      <t xml:space="preserve"> Se califica a partir de 8 horas hábiles, es decir, a la propuesta que ofrezca 8 horas hábiles o menos, se le asigna el máximo puntaje, las demás en forma proporcional.</t>
    </r>
  </si>
  <si>
    <t>GRUPO No. I</t>
  </si>
  <si>
    <t>GRUPO No. IV</t>
  </si>
  <si>
    <t>▪ HMACCOP Y AMIT: 0% del valor de la pérdida, mínimo 0 SMMLV</t>
  </si>
  <si>
    <t>▪ Terremoto:  0% del valor de la pérdida, mínimo 0 SMMLV</t>
  </si>
  <si>
    <t>▪ Demás eventos: 0% del valor de la pérdida mínimo 0 SMMLV</t>
  </si>
  <si>
    <t>▪ Hurto simple y calificado: 0% del valor de la pérdida mínimo 0 SMMLV</t>
  </si>
  <si>
    <t>AUTOMÓVILES</t>
  </si>
  <si>
    <t>MANEJO GLOBAL ENTIDADES OFICIALES</t>
  </si>
  <si>
    <t>UNION TEMPORAL QBE SEGUROS S.A., MAPFRE SEGUROS GENERALES DE COLOMBIA, LIBERTY SEGUROS S.A.</t>
  </si>
  <si>
    <t>MANEJO GLOBAL</t>
  </si>
  <si>
    <t>TOTAL COSTO SEGURO MANEJO GLOBAL</t>
  </si>
  <si>
    <t>TOTAL COSTO SEGURO RESPONSABILIDAD CIVIL EXTRACONTRACTUAL</t>
  </si>
  <si>
    <t>SOAT</t>
  </si>
  <si>
    <t>TOTAL COSTO SEGURO SOAT</t>
  </si>
  <si>
    <t>X</t>
  </si>
  <si>
    <t>Se otorga</t>
  </si>
  <si>
    <t>Se otorgan 3 días</t>
  </si>
  <si>
    <t>Se otorgan 5 días</t>
  </si>
  <si>
    <t>No se otorga</t>
  </si>
  <si>
    <t xml:space="preserve">Se otorga </t>
  </si>
  <si>
    <t>Tasa</t>
  </si>
  <si>
    <t>Prima (Incluye IVA)</t>
  </si>
  <si>
    <t>HABIL</t>
  </si>
  <si>
    <t>CONSOLIDADO GENERAL GRUPO No I</t>
  </si>
  <si>
    <t>TOTAL TODO RIESGO DAÑOS MATERIALES</t>
  </si>
  <si>
    <t>TOTAL CONSOLIDADO GRUPO No. I</t>
  </si>
  <si>
    <t>Vigencia de las polizas certificadas</t>
  </si>
  <si>
    <t>Ministerio de Defensa Nacional</t>
  </si>
  <si>
    <t>Fiscalía General de la Nación</t>
  </si>
  <si>
    <t>CUMPLE</t>
  </si>
  <si>
    <t>HABILITADA</t>
  </si>
  <si>
    <t>CONSOLIDADO GENERAL GRUPO No IV</t>
  </si>
  <si>
    <t>TOTAL CONSOLIDADO GRUPO No. IV</t>
  </si>
  <si>
    <t>SEGURO OBLIGATORIO</t>
  </si>
  <si>
    <t>OFERENTE</t>
  </si>
  <si>
    <t>ASPECTOS VERIFICADOS</t>
  </si>
  <si>
    <t>Verificación Texto</t>
  </si>
  <si>
    <t>Firmado por el Representante Legal</t>
  </si>
  <si>
    <t>COMPONENTE %</t>
  </si>
  <si>
    <t xml:space="preserve">Nacional </t>
  </si>
  <si>
    <t>Extranjero</t>
  </si>
  <si>
    <t>AGENCIA NACIONAL DE INFRAESTRUCTURA - ANI</t>
  </si>
  <si>
    <t>SELECCIÓN ABREVIADA DE MENOR CUANTÍA No. VJ-VAF-SA-005 DE 2013</t>
  </si>
  <si>
    <t>UNION TEMPORAL QBE SEGUROS S.A. - LA PREVISORA S.A COMPAÑÍA DE SEGUROS</t>
  </si>
  <si>
    <t>2.7.2.1. EXPERIENCIA PROBABLE (E)</t>
  </si>
  <si>
    <t xml:space="preserve">2.7.2.1.  Experiencia probable (E)
En  concordancia con lo establecido en el Artículo 6.2.2.4. del Decreto 0734 de 2012 y teniendo en cuenta que esta experiencia es la derivada del tiempo en que el proponente ha podido ejercer su actividad de proveeduría, el Ministerio de Transporte verificará en el Registro Único de proponentes, que  la experiencia probable sea  mayor o igual a Diez (10) años.
Si la PROPUESTA es presentada por un consorcio o unión temporal, la experiencia probable debe ser cumplida de manera independiente, por cada uno de sus miembros, acreditándose a través del RUP y la cual en todo caso deberá corresponder a la actividad de PROVEEDOR
</t>
  </si>
  <si>
    <t>2.7.2.2. VERIFICACION DE EXPERIENCIA EN PROGRAMAS DE SEGUROS</t>
  </si>
  <si>
    <t>UNION TEMPORAL QBE SEGUROS S.A. - LA PREVISORA S.A. COMPAÑÍA DE SEGUROS</t>
  </si>
  <si>
    <t>UNION TEMPORAL QBE SEGUROS S.A., LA PREVISORA S.A. COMPAÑÍA DE SEGUROS</t>
  </si>
  <si>
    <t>UNION TEMPORAL QBE SEGUROS S.A.,  LA PREVISORA S.A. COMPAÑÍA DE SEGUROS</t>
  </si>
  <si>
    <t>QBE SEGUROS S.A - LA PREVISORA S.A. COMPAÑÍA DE SEGUROS</t>
  </si>
  <si>
    <t>3.4.  VERIFICACION FORMATO DE APOYO A LA INDUSTRIA NACIONAL LEY 816 DE 2003</t>
  </si>
  <si>
    <t xml:space="preserve">2.7.2.3. VERIFICACION DE EXPERIENCIA EN MANEJO DE SINIESTROS </t>
  </si>
  <si>
    <t xml:space="preserve">Una vez agotado el límite, la aseguradora aplicará los deducibles establecidos para los amparos correspondientes y que son objeto de la calificación en el numeral 1.2. </t>
  </si>
  <si>
    <t>Una vez agotado el límite, la aseguradora aplicará los deducibles establecidos para Terremoto, HMACC, AMIT y Sabotaje, que son objeto de la calificación en el numeral 1.2</t>
  </si>
  <si>
    <t>▪ Equipos móviles y portátiles: 0% del valor de la pérdida mínimo 0 SMMLV</t>
  </si>
  <si>
    <t>Sobre la diferencia, si ésta es positiva, la compañía calculará el porcentaje de bonificación a favor de AGENCIA NACIONAL DE INFRAESTRUCTURA - ANI</t>
  </si>
  <si>
    <t>§ El proponente debe indicar expresamente el porcentaje otorgado. EL AGENCIA NACIONAL DE INFRAESTRUCTURA - ANI, calificará el ofrecimiento de el porcentaje de bonificación hasta un máximo del 10%.</t>
  </si>
  <si>
    <r>
      <t>Restitución  automática de la suma asegurada para AMIT Y AMCCOPH, Sabotaje y Terrorismo.</t>
    </r>
    <r>
      <rPr>
        <sz val="11"/>
        <rFont val="Verdana"/>
        <family val="2"/>
      </rPr>
      <t xml:space="preserve"> Con límite hasta $ 500.000.000.</t>
    </r>
  </si>
  <si>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t>
    </r>
  </si>
  <si>
    <r>
      <t xml:space="preserve">La </t>
    </r>
    <r>
      <rPr>
        <b/>
        <sz val="11"/>
        <rFont val="Verdana"/>
        <family val="2"/>
      </rPr>
      <t xml:space="preserve">entidad </t>
    </r>
    <r>
      <rPr>
        <sz val="11"/>
        <rFont val="Verdana"/>
        <family val="2"/>
      </rPr>
      <t>evaluará y calificará el ofrecimiento de límite agregado de indemnización, siempre y cuando la propuesta cumpla con las siguientes condiciones:</t>
    </r>
  </si>
  <si>
    <r>
      <t xml:space="preserve">§ Al oferente que otorgue el mayor porcentaje, con un máximo de hasta el 10%, </t>
    </r>
    <r>
      <rPr>
        <b/>
        <sz val="11"/>
        <rFont val="Verdana"/>
        <family val="2"/>
      </rPr>
      <t>se le asignarán 10 puntos,</t>
    </r>
    <r>
      <rPr>
        <sz val="11"/>
        <rFont val="Verdana"/>
        <family val="2"/>
      </rPr>
      <t xml:space="preserve"> a los demás en forma proporcional inferior. Para la aplicación de esta proporcionalidad se utilizará la siguiente formula:</t>
    </r>
  </si>
  <si>
    <r>
      <t>Limite de cobertura para Actos Mal Intencionados de Terceros, Asonada, Motín, Conmoción Civil o Popular y Huelga.</t>
    </r>
    <r>
      <rPr>
        <sz val="11"/>
        <rFont val="Verdana"/>
        <family val="2"/>
      </rPr>
      <t xml:space="preserve"> (Incluido Terrorismo). Se califica el sublímite adicional ofrecido al básico obligatorio, hasta un monto de $1.000.000.000 (Esto es el exceso (Esto es el exceso de $5.000.000.000 del básico y hasta $6.000.000.000)</t>
    </r>
  </si>
  <si>
    <r>
      <t xml:space="preserve">Renta para instalaciones y edificios propios y no propios. </t>
    </r>
    <r>
      <rPr>
        <sz val="11"/>
        <rFont val="Verdana"/>
        <family val="2"/>
      </rPr>
      <t>Se califica el sublímite adicional ofrecido al básico obligatorio, hasta un monto de $400.000.000 (Esto es el exceso de $1.200.000.000 del básico y hasta $1,600.000.000) y dos meses adicionales, es decir de seis (6) y hasta ocho (8) meses.</t>
    </r>
  </si>
  <si>
    <r>
      <t xml:space="preserve">Limitación de eventos para la revocación de la póliza. </t>
    </r>
    <r>
      <rPr>
        <sz val="11"/>
        <color indexed="8"/>
        <rFont val="Verdana"/>
        <family val="2"/>
      </rPr>
      <t>(La asignación del puntaje de ésta condición, está sujeta a la aceptación del texto de la misma, bajo los mismos términos, la modificación o condicionamiento da lugar a la calificación de cero (0)puntos)</t>
    </r>
  </si>
  <si>
    <t>2. Revocación no imputable a la aseguradora de los contratos de reaseguro: Se presenta cuando la aseguradora al momento de dar el aviso de revocación acredita documentalmente que el contrato de reaseguro que respaldaba la colocación fue revocado por los los reaseguradores respectivos, por causas no imputables a fallas de la aseguradora en el análisis y transferencia del riesgo.</t>
  </si>
  <si>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reclamos, se le asigna el máximo puntaje, las demás en forma proporcionalmente inferior. </t>
    </r>
  </si>
  <si>
    <t>Al indemnizar un siniestro la compañía se subroga, por ministerio de la ley y hasta concurrencia de su importe, en los derechos del Asegurado contra las personas responsables del siniestro, no obstante la Compañía renuncia expresamente a ejercer sus derechos de subrrogación contra:</t>
  </si>
  <si>
    <t>El proponente debe ofrecer un límite, de mìnimo $50.000.000, el cual se aplicará como agregado en las reclamaciones presentadas bajo esta póliza (excepto para Terremoto, HMACC, AMIT y Sabotaje) es decir, la aseguradora indemnizará los montos de los deducibles a cargo del límite ofertado, hasta agotar el mismo.</t>
  </si>
  <si>
    <r>
      <t xml:space="preserve">Este limite de deducible agregado se calificará asignado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</si>
  <si>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t>El proponente debe ofrecer un límite, de mìnimo $50.000.000, el cual se aplicará como agregado en las reclamaciones presentadas bajo esta póliza para Terremoto, HMACC, AMIT y Sabotaje es decir, la aseguradora indemnizará los montos de los deducibles a cargo del límite ofertado, hasta agotar el mismo.</t>
  </si>
  <si>
    <r>
      <t xml:space="preserve">Este limite de deducible agregado </t>
    </r>
    <r>
      <rPr>
        <b/>
        <sz val="11"/>
        <rFont val="Verdana"/>
        <family val="2"/>
      </rPr>
      <t xml:space="preserve">se calificará asignando el maximo puntaje, diez (10) puntos, a la propuesta que ofrezca el mayor límite (Hasta el monto de $100.000.000), </t>
    </r>
    <r>
      <rPr>
        <sz val="11"/>
        <rFont val="Verdana"/>
        <family val="2"/>
      </rPr>
      <t>y a las demás en forma proporcional y descendente. El proponente que no presente oferta de esta condición o que no cumpla las condiciones exigidas, se le asignarán cero (0) puntos.</t>
    </r>
  </si>
  <si>
    <r>
      <t xml:space="preserve">Queda expresamente acordado y convenido que la aseguradora otorgará a la Entidad tomadora un descuento sobre la prima pagada durante el periodo contratado, </t>
    </r>
    <r>
      <rPr>
        <b/>
        <sz val="11"/>
        <rFont val="Verdana"/>
        <family val="2"/>
      </rPr>
      <t>equivalente al diez (10%)</t>
    </r>
    <r>
      <rPr>
        <sz val="11"/>
        <rFont val="Verdana"/>
        <family val="2"/>
      </rPr>
      <t xml:space="preserve"> por ciento del valor calculado sobre el valor positivo que se obtenga de aplicar la siguiente formula:</t>
    </r>
  </si>
  <si>
    <t xml:space="preserve">Al proponente que no otorgue ninguno de los límite antes indicados se calificará con cero (0) puntos.  </t>
  </si>
  <si>
    <t xml:space="preserve">El proponente DEBE presentar oferta bajo el esquema de los rangos y límites antes indicados, por lo tanto en caso de presentar oferta bajo otras condiciones (Rangos o montos de límites diferentes), la propuesta no será objeto de asignación de puntaje </t>
  </si>
  <si>
    <t>§          El máximo valor adicional a calificar es hasta el equivalente al 10% del limite básico asegurado del amparo de responsabilidad civil extracontractual, aplicable para lesiones o muerte a dos (2) o más personas, es decir, se califica hasta $_____</t>
  </si>
  <si>
    <t>Sobre los salvamentos provenientes de indemnizaciones que afecten al amparo de pérdida total por daños y de la recuperación de cualquier vehículo asegurado que haya sido indemnizado por el amparo de hurto o hurto calificado, se concede al asegurado la pri</t>
  </si>
  <si>
    <r>
      <t xml:space="preserve">Al proponente que ofrezca únicamente el límite básico exigido de $800.000.000 / $800.000.000 / $1,600.000.000 se le asignarán </t>
    </r>
    <r>
      <rPr>
        <b/>
        <sz val="11"/>
        <rFont val="Verdana"/>
        <family val="2"/>
      </rPr>
      <t>CERO (0) puntos</t>
    </r>
  </si>
  <si>
    <r>
      <t>Al proponente que ofrezca límite de $8.050.000.000 / $8.050.000.000 / $1,650.000.000, se le asignarán 10</t>
    </r>
    <r>
      <rPr>
        <b/>
        <sz val="11"/>
        <rFont val="Verdana"/>
        <family val="2"/>
      </rPr>
      <t xml:space="preserve"> puntos</t>
    </r>
  </si>
  <si>
    <r>
      <t>Al proponente que ofrezca límite de $900.000.000 / $900.000.000 / $1,800.000.000, se le asignarán 15</t>
    </r>
    <r>
      <rPr>
        <b/>
        <sz val="11"/>
        <rFont val="Verdana"/>
        <family val="2"/>
      </rPr>
      <t xml:space="preserve"> puntos</t>
    </r>
  </si>
  <si>
    <r>
      <t>Al proponente que ofrezca límite de $950.000.000 / $950.000.000 / $1,900.000.000, se le asignarán 20</t>
    </r>
    <r>
      <rPr>
        <b/>
        <sz val="11"/>
        <rFont val="Verdana"/>
        <family val="2"/>
      </rPr>
      <t xml:space="preserve"> puntos</t>
    </r>
  </si>
  <si>
    <r>
      <t>Al proponente que ofrezca límite de $1.000.000.000 / $1.000.000.000 / $2.000.000.000, se le asignarán 25</t>
    </r>
    <r>
      <rPr>
        <b/>
        <sz val="11"/>
        <rFont val="Verdana"/>
        <family val="2"/>
      </rPr>
      <t xml:space="preserve"> puntos</t>
    </r>
  </si>
  <si>
    <r>
      <t>Al proponente que ofrezca límite de $1.050.000.000 / $1.050.000.000 / $2.100.000.000, se le asignarán 30</t>
    </r>
    <r>
      <rPr>
        <b/>
        <sz val="11"/>
        <rFont val="Verdana"/>
        <family val="2"/>
      </rPr>
      <t xml:space="preserve"> puntos</t>
    </r>
  </si>
  <si>
    <r>
      <t>Al proponente que ofrezca límite de $1.100.000.000 / $1.100.000.000 / $2.200.000.000, se le asignarán 35</t>
    </r>
    <r>
      <rPr>
        <b/>
        <sz val="11"/>
        <rFont val="Verdana"/>
        <family val="2"/>
      </rPr>
      <t xml:space="preserve"> puntos</t>
    </r>
  </si>
  <si>
    <r>
      <t>Al proponente que ofrezca límite de $1.150.000.000 / $1.150.000.000 / $2.300.000.000, se le asignarán 40</t>
    </r>
    <r>
      <rPr>
        <b/>
        <sz val="11"/>
        <rFont val="Verdana"/>
        <family val="2"/>
      </rPr>
      <t xml:space="preserve"> puntos</t>
    </r>
  </si>
  <si>
    <r>
      <t xml:space="preserve">Al proponente que ofrezca límite de $1.200.000.000 / $1.200.000.000 / $2.400.000.000, se le asignarán 45 </t>
    </r>
    <r>
      <rPr>
        <b/>
        <sz val="11"/>
        <rFont val="Verdana"/>
        <family val="2"/>
      </rPr>
      <t>puntos</t>
    </r>
  </si>
  <si>
    <r>
      <t>Al proponente que ofrezca límite de $1.250.000.000 / $1.250.000.000 / $2,500.000.000, se le asignarán 50</t>
    </r>
    <r>
      <rPr>
        <b/>
        <sz val="11"/>
        <rFont val="Verdana"/>
        <family val="2"/>
      </rPr>
      <t xml:space="preserve"> puntos</t>
    </r>
  </si>
  <si>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t>
    </r>
  </si>
  <si>
    <r>
      <t xml:space="preserve">- El máximo valor adicional a calificar es hasta el equivalente </t>
    </r>
    <r>
      <rPr>
        <b/>
        <sz val="11"/>
        <rFont val="Verdana"/>
        <family val="2"/>
      </rPr>
      <t>al 5%</t>
    </r>
    <r>
      <rPr>
        <sz val="11"/>
        <rFont val="Verdana"/>
        <family val="2"/>
      </rPr>
      <t xml:space="preserve"> del limite básico asegurado del amparo de responsabilidad civil extracontractual, aplicable para lesiones o muerte a dos (2) o más personas, es decir, se califica </t>
    </r>
    <r>
      <rPr>
        <b/>
        <sz val="11"/>
        <rFont val="Verdana"/>
        <family val="2"/>
      </rPr>
      <t xml:space="preserve">hasta $20.000.000 </t>
    </r>
    <r>
      <rPr>
        <sz val="11"/>
        <rFont val="Verdana"/>
        <family val="2"/>
      </rPr>
      <t>adic</t>
    </r>
  </si>
  <si>
    <r>
      <t xml:space="preserve">Teniendo en cuenta que este seguro establece como cobertura básica el amparo de no aplicación de deducible, la propuesta que contemple deducible </t>
    </r>
    <r>
      <rPr>
        <b/>
        <sz val="11"/>
        <rFont val="Verdana"/>
        <family val="2"/>
      </rPr>
      <t>será objeto de rechazo en esta póliza.</t>
    </r>
    <r>
      <rPr>
        <sz val="11"/>
        <rFont val="Verdana"/>
        <family val="2"/>
      </rPr>
      <t xml:space="preserv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</si>
  <si>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</si>
  <si>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objetivo de reforzar la seriedad de los ofrecimientos efectuados en la etapa pre-contractual y precaver que las compañías oferentes realicen una adecuada selección del riesgo en dicha etapa, con la presentación de la oferta las aseguradoras proponentes aceptan la limitación de los eventos de revocación unilateral a las siguientes circunstancias:</t>
  </si>
  <si>
    <t>60 Puntos</t>
  </si>
  <si>
    <r>
      <t xml:space="preserve">Ofrecimiento de limite adicional al básico de $500.000.000. </t>
    </r>
    <r>
      <rPr>
        <sz val="11"/>
        <color indexed="8"/>
        <rFont val="Verdana"/>
        <family val="2"/>
      </rPr>
      <t xml:space="preserve">Se califica el límite adicional sin cobro de prima de acuerdo con lo siguiente: </t>
    </r>
  </si>
  <si>
    <r>
      <t xml:space="preserve">Limitación de eventos para la revocación de la póliza. </t>
    </r>
    <r>
      <rPr>
        <sz val="11"/>
        <rFont val="Verdana"/>
        <family val="2"/>
      </rPr>
      <t>(La asignación del puntaje de ésta condición, está sujeta a la aceptación del texto de la misma, bajo los mismos términos, la modificación o condicionamiento da lugar a la calificación de cero (0) puntos</t>
    </r>
  </si>
  <si>
    <t>2. Revocación no imputable a la aseguradora de los contratos de reaseguro: Se presenta cuando la aseguradora al momento de dar el aviso de revocación acredita documentalmente que el contrato de reaseguro que respaldaba la colocación fue revocado por los  reaseguradores respectivos, por causas no imputables a fallas de la aseguradora en el análisis y transferencia del riesgo.</t>
  </si>
  <si>
    <r>
      <rPr>
        <b/>
        <sz val="11"/>
        <rFont val="Verdana"/>
        <family val="2"/>
      </rPr>
      <t>Atención y Pago de la Indemnización, para los reclamos presentados a la aseguradora.</t>
    </r>
    <r>
      <rPr>
        <sz val="11"/>
        <rFont val="Verdana"/>
        <family val="2"/>
      </rPr>
      <t xml:space="preserve"> Se califica a partir de 15 días que es el máximo. Es decir, a la propuesta que partiendo del máximo de 15 días, ofrezca el menor tiempo para la atención y pago de reclamo pago de reclamos, se le asigna el máximo puntaje, las demás en forma proporcionalmente inferior. </t>
    </r>
  </si>
  <si>
    <t>100 Puntos</t>
  </si>
  <si>
    <t xml:space="preserve">Polución y contaminación accidental </t>
  </si>
  <si>
    <t>Por medio del presente anexo queda asegurada la responsabilidad civil extracontractual en que pudiera incurrir el asegurado por daños a terceros, ocasionados por variaciones perjudiciales de aguas, atmósfera suelos, subsuelos o bien por ruido y habiéndose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</si>
  <si>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La compañía podrá, previo común acuerdo con el AGENCIA NACIONAL DE INFRAESTRUCTURA,  asumir la defensa de cualquier litigio o procedimiento legal a nombre del asegurado, a través de abogados elegidos por éste.</t>
  </si>
  <si>
    <r>
      <t xml:space="preserve">Ofrecimiento de limite adicional al básico de $ 2.000.000.000. </t>
    </r>
    <r>
      <rPr>
        <sz val="11"/>
        <color indexed="8"/>
        <rFont val="Verdana"/>
        <family val="2"/>
      </rPr>
      <t xml:space="preserve">Se califica el límite adicional sin cobro de prima de acuerdo con lo siguiente: </t>
    </r>
  </si>
  <si>
    <t>En consideración a que la disposición contenida en el artículo 1071 del Código de Comercio, de conformidad con lo dispuesto en el artículo 1162 del mismo Código, puede ser modificada a sentido favorable al tomador, asegurado o beneficiario, con manifestado durante la vigencia de la póliza siempre y cuando sean a consecuencia directa de un acontecimiento que, desviándose de la marcha normal de la actividad objeto del seguro, ocurra durante la vigencia de la póliza, dentro de los inmuebles asegurados de forma repentina, accidental e imprevista.</t>
  </si>
  <si>
    <t>El oferente debe contemplar que la selección de los profesionales encargados de la defensa corresponderá al AGENCIA NACIONAL DE INFRAESTRUCTURA, o los funcionarios que ésta designe, quienes para su aprobación presentarán a la compañía la propuesta correspondiente</t>
  </si>
  <si>
    <r>
      <t>Pago de la Indemnización,</t>
    </r>
    <r>
      <rPr>
        <sz val="11"/>
        <rFont val="Verdana"/>
        <family val="2"/>
      </rPr>
      <t xml:space="preserve"> para los reclamos presentados directamente por la entidad a la aseguradora. Se califica a partir de 15 días, es decir, a la propuesta que ofrezca 15 días o menos, se le asigna el máximo puntaje, las demás en forma proporcional: 
</t>
    </r>
  </si>
  <si>
    <r>
      <rPr>
        <b/>
        <sz val="11"/>
        <rFont val="Verdana"/>
        <family val="2"/>
      </rPr>
      <t>Anticipo de indemnización</t>
    </r>
    <r>
      <rPr>
        <sz val="11"/>
        <rFont val="Verdana"/>
        <family val="2"/>
      </rPr>
      <t>, se califican los días que menos tiempo otorgue para el pago, es decir diez (10) días (Esto es de quince (15) días del básico y hasta cinco días (5)</t>
    </r>
  </si>
  <si>
    <t>2 al 4</t>
  </si>
  <si>
    <t>Ninguna</t>
  </si>
  <si>
    <t>3.3.1.  VERIFICACION FORMATO DE ACEPTACIÓN DE CONDICIONES TECNICAS BASICAS OBLIGATORIAS</t>
  </si>
  <si>
    <t>EXPERIENCIA</t>
  </si>
  <si>
    <t>NINGUNA</t>
  </si>
  <si>
    <t>21/05/2009 - 20/05/2010</t>
  </si>
  <si>
    <t>Leasing Bancoldex</t>
  </si>
  <si>
    <t>01/06/2009 - 31/05/2010</t>
  </si>
  <si>
    <t xml:space="preserve">INPEC </t>
  </si>
  <si>
    <t>22/07/2008 - 22/07/2009</t>
  </si>
  <si>
    <t>Vrs. del 2009 al 2010</t>
  </si>
  <si>
    <t>Electrificadora del Huila S.A.</t>
  </si>
  <si>
    <t>08/01/2010 - 08/01/2011</t>
  </si>
  <si>
    <t>Empresas Municipales de Cali</t>
  </si>
  <si>
    <t>01/01/2011 -01/01/2012</t>
  </si>
  <si>
    <t>Municipio de Envigado</t>
  </si>
  <si>
    <t>05/01/2009 - 05/01/2010</t>
  </si>
  <si>
    <t>Ministerio de Defensa Nacional (Póliza Todo Riesgo)</t>
  </si>
  <si>
    <t>Ministerio de Defensa Nacional (Póliza Manejo)</t>
  </si>
  <si>
    <t>Electrificadora del Meta</t>
  </si>
  <si>
    <t>Gumercindo Vargas Moreno</t>
  </si>
  <si>
    <t>José Guillermo Rojas Pinzon</t>
  </si>
  <si>
    <t>28/611</t>
  </si>
  <si>
    <t>Se otorgan $ 500.000.000</t>
  </si>
  <si>
    <t>Se otorgan $ 1.000.000.000 adicional al básico</t>
  </si>
  <si>
    <t>Se otorgan 2 meses adicionales al básico en total 8 meses y $ 400.000.000 adicionales al básico</t>
  </si>
  <si>
    <t>No lo otorga</t>
  </si>
  <si>
    <t>Se otorgan 3 días hábiles</t>
  </si>
  <si>
    <t>Se otorga hasta $ 100.000.000</t>
  </si>
  <si>
    <t xml:space="preserve">Se otorga límite de $1.050.000.000 / $1.050.000.000 / $2.100.000.000, </t>
  </si>
  <si>
    <r>
      <t>- El máximo valor adicional a calificar es hasta el equivalente al 5</t>
    </r>
    <r>
      <rPr>
        <b/>
        <sz val="11"/>
        <rFont val="Verdana"/>
        <family val="2"/>
      </rPr>
      <t>%</t>
    </r>
    <r>
      <rPr>
        <sz val="11"/>
        <rFont val="Verdana"/>
        <family val="2"/>
      </rPr>
      <t xml:space="preserve"> del limite básico asegurado del amparo de responsabilidad civil extracontractual, aplicable para lesiones o muerte a dos (2) o más personas, es decir, se califica hasta </t>
    </r>
    <r>
      <rPr>
        <b/>
        <sz val="11"/>
        <rFont val="Verdana"/>
        <family val="2"/>
      </rPr>
      <t>$20.000.000,</t>
    </r>
    <r>
      <rPr>
        <sz val="11"/>
        <rFont val="Verdana"/>
        <family val="2"/>
      </rPr>
      <t xml:space="preserve"> adiCIONAL AL BÁSICO</t>
    </r>
  </si>
  <si>
    <t>Se otorga 5 % y hasta $ 20.000.000 adicionales al básico</t>
  </si>
  <si>
    <t xml:space="preserve">Se otorga  </t>
  </si>
  <si>
    <t>Se otorga $ 50.000.000 adicionales al básico</t>
  </si>
  <si>
    <t xml:space="preserve">No se otorga </t>
  </si>
  <si>
    <t>Se otorgan $ 300.000.000 adicionales al básico</t>
  </si>
  <si>
    <t>3 días hábiles</t>
  </si>
  <si>
    <t>Se otorgan $ 3.000.000 adicionales al básico</t>
  </si>
  <si>
    <t>Se otorgan 10 días adicionales al básico</t>
  </si>
  <si>
    <t>Se otorga sublímite $ 10.000.000</t>
  </si>
  <si>
    <t>3 días habiles</t>
  </si>
  <si>
    <t xml:space="preserve">1% del valor de la pérdida </t>
  </si>
  <si>
    <t>▪ Celulares, beepers y radio tleéfonos: 0% del valor de la pérdida mínimo 0 SMMLV</t>
  </si>
  <si>
    <t>▪ Rura de maquinaria: 0% del valor de la pérdida mínimo 0 SMMLV</t>
  </si>
  <si>
    <t>Vrs.</t>
  </si>
  <si>
    <t xml:space="preserve">(365)  TRESCIENTOS SESENTA Y CINCO DIAS  </t>
  </si>
  <si>
    <t>VALOR PRESUPUESTO $ 155.000.000</t>
  </si>
  <si>
    <t>VALOR PRESUPUESTO $4.000.000</t>
  </si>
  <si>
    <t>228, 230</t>
  </si>
  <si>
    <t>GRUPO No.  I  SEGURO DE AUTOMÓVILES</t>
  </si>
  <si>
    <t>GRUPO No.  I  SEGURO DE  MANEJO</t>
  </si>
  <si>
    <t>GRUPO No.  I  SEGURO DE  RESPONSABILIDAD CIVIL EXTRACONTRACTUAL</t>
  </si>
  <si>
    <t>GRUPO No.  IV  SEGUROOBLIGATORIO "SOAT"</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</si>
</sst>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4" formatCode="_(&quot;$&quot;\ * #,##0.00_);_(&quot;$&quot;\ * \(#,##0.00\);_(&quot;$&quot;\ * &quot;-&quot;??_);_(@_)"/>
    <numFmt numFmtId="43" formatCode="_(* #,##0.00_);_(* \(#,##0.00\);_(* &quot;-&quot;??_);_(@_)"/>
    <numFmt numFmtId="164" formatCode="_ * #,##0.00_ ;_ * \-#,##0.00_ ;_ * &quot;-&quot;??_ ;_ @_ "/>
    <numFmt numFmtId="165" formatCode="_(* #,##0_);_(* \(#,##0\);_(* &quot;-&quot;??_);_(@_)"/>
    <numFmt numFmtId="166" formatCode="_ * #,##0_ ;_ * \-#,##0_ ;_ * &quot;-&quot;??_ ;_ @_ "/>
    <numFmt numFmtId="167" formatCode="0.0"/>
    <numFmt numFmtId="168" formatCode="#,##0.00_ ;\-#,##0.00\ "/>
    <numFmt numFmtId="169" formatCode="&quot;$&quot;\ #,##0;[Red]&quot;$&quot;\ \-#,##0"/>
    <numFmt numFmtId="170" formatCode="_(&quot;$&quot;\ * #,##0_);_(&quot;$&quot;\ * \(#,##0\);_(&quot;$&quot;\ * &quot;-&quot;??_);_(@_)"/>
    <numFmt numFmtId="171" formatCode="_-[$€-2]* #,##0.00_-;\-[$€-2]* #,##0.00_-;_-[$€-2]* &quot;-&quot;??_-"/>
  </numFmts>
  <fonts count="42" x14ac:knownFonts="1">
    <font>
      <sz val="10"/>
      <name val="Arial"/>
    </font>
    <font>
      <sz val="10"/>
      <name val="Arial"/>
      <family val="2"/>
    </font>
    <font>
      <b/>
      <sz val="10"/>
      <color indexed="8"/>
      <name val="Verdana"/>
      <family val="2"/>
    </font>
    <font>
      <i/>
      <sz val="10"/>
      <name val="Verdana"/>
      <family val="2"/>
    </font>
    <font>
      <sz val="8"/>
      <name val="Arial"/>
      <family val="2"/>
    </font>
    <font>
      <b/>
      <sz val="11"/>
      <color indexed="10"/>
      <name val="Verdana"/>
      <family val="2"/>
    </font>
    <font>
      <sz val="10"/>
      <name val="Verdana"/>
      <family val="2"/>
    </font>
    <font>
      <b/>
      <sz val="10"/>
      <name val="Verdana"/>
      <family val="2"/>
    </font>
    <font>
      <b/>
      <sz val="11"/>
      <color indexed="17"/>
      <name val="Verdana"/>
      <family val="2"/>
    </font>
    <font>
      <b/>
      <sz val="11"/>
      <name val="Verdana"/>
      <family val="2"/>
    </font>
    <font>
      <b/>
      <sz val="12"/>
      <name val="Verdana"/>
      <family val="2"/>
    </font>
    <font>
      <b/>
      <sz val="10"/>
      <color indexed="18"/>
      <name val="Arial"/>
      <family val="2"/>
    </font>
    <font>
      <sz val="10"/>
      <color indexed="18"/>
      <name val="Arial"/>
      <family val="2"/>
    </font>
    <font>
      <sz val="11"/>
      <color indexed="18"/>
      <name val="Verdana"/>
      <family val="2"/>
    </font>
    <font>
      <sz val="10"/>
      <color indexed="62"/>
      <name val="Arial"/>
      <family val="2"/>
    </font>
    <font>
      <sz val="10"/>
      <color indexed="62"/>
      <name val="Verdana"/>
      <family val="2"/>
    </font>
    <font>
      <sz val="11"/>
      <name val="Verdana"/>
      <family val="2"/>
    </font>
    <font>
      <b/>
      <sz val="11"/>
      <color indexed="8"/>
      <name val="Verdana"/>
      <family val="2"/>
    </font>
    <font>
      <sz val="11"/>
      <color indexed="8"/>
      <name val="Verdana"/>
      <family val="2"/>
    </font>
    <font>
      <sz val="12"/>
      <name val="Arial Narrow"/>
      <family val="2"/>
    </font>
    <font>
      <b/>
      <sz val="12"/>
      <name val="Arial Narrow"/>
      <family val="2"/>
    </font>
    <font>
      <sz val="11"/>
      <name val="Arial"/>
      <family val="2"/>
    </font>
    <font>
      <sz val="10"/>
      <color theme="0"/>
      <name val="Verdana"/>
      <family val="2"/>
    </font>
    <font>
      <sz val="12"/>
      <name val="Century Gothic"/>
      <family val="2"/>
    </font>
    <font>
      <sz val="10"/>
      <name val="Arial"/>
      <family val="2"/>
    </font>
    <font>
      <b/>
      <sz val="10"/>
      <color theme="3" tint="-0.499984740745262"/>
      <name val="Verdana"/>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b/>
      <sz val="11"/>
      <color indexed="63"/>
      <name val="Calibri"/>
      <family val="2"/>
    </font>
    <font>
      <sz val="11"/>
      <color indexed="10"/>
      <name val="Calibri"/>
      <family val="2"/>
    </font>
    <font>
      <b/>
      <sz val="18"/>
      <color indexed="56"/>
      <name val="Cambria"/>
      <family val="2"/>
    </font>
    <font>
      <b/>
      <sz val="11"/>
      <color indexed="12"/>
      <name val="Verdana"/>
      <family val="2"/>
    </font>
  </fonts>
  <fills count="3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22"/>
        <bgColor indexed="8"/>
      </patternFill>
    </fill>
    <fill>
      <patternFill patternType="solid">
        <fgColor indexed="42"/>
        <bgColor indexed="64"/>
      </patternFill>
    </fill>
    <fill>
      <patternFill patternType="solid">
        <fgColor indexed="41"/>
        <bgColor indexed="64"/>
      </patternFill>
    </fill>
    <fill>
      <patternFill patternType="solid">
        <fgColor theme="0"/>
        <bgColor indexed="64"/>
      </patternFill>
    </fill>
    <fill>
      <patternFill patternType="solid">
        <fgColor rgb="FF92D05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6"/>
      </patternFill>
    </fill>
  </fills>
  <borders count="76">
    <border>
      <left/>
      <right/>
      <top/>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style="medium">
        <color indexed="64"/>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thin">
        <color indexed="64"/>
      </top>
      <bottom/>
      <diagonal/>
    </border>
    <border>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ck">
        <color indexed="64"/>
      </left>
      <right/>
      <top style="thick">
        <color indexed="64"/>
      </top>
      <bottom/>
      <diagonal/>
    </border>
    <border>
      <left style="thin">
        <color indexed="64"/>
      </left>
      <right/>
      <top style="medium">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style="thin">
        <color indexed="64"/>
      </right>
      <top style="medium">
        <color indexed="64"/>
      </top>
      <bottom/>
      <diagonal/>
    </border>
  </borders>
  <cellStyleXfs count="158">
    <xf numFmtId="0" fontId="0" fillId="0" borderId="0"/>
    <xf numFmtId="164" fontId="1" fillId="0" borderId="0" applyFont="0" applyFill="0" applyBorder="0" applyAlignment="0" applyProtection="0"/>
    <xf numFmtId="0" fontId="23" fillId="0" borderId="65" applyNumberFormat="0" applyFont="0" applyBorder="0" applyAlignment="0"/>
    <xf numFmtId="44" fontId="24" fillId="0" borderId="0" applyFont="0" applyFill="0" applyBorder="0" applyAlignment="0" applyProtection="0"/>
    <xf numFmtId="0" fontId="1" fillId="0" borderId="0"/>
    <xf numFmtId="44"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26" fillId="9" borderId="0" applyNumberFormat="0" applyBorder="0" applyAlignment="0" applyProtection="0"/>
    <xf numFmtId="0" fontId="26" fillId="10" borderId="0" applyNumberFormat="0" applyBorder="0" applyAlignment="0" applyProtection="0"/>
    <xf numFmtId="0" fontId="26" fillId="11" borderId="0" applyNumberFormat="0" applyBorder="0" applyAlignment="0" applyProtection="0"/>
    <xf numFmtId="0" fontId="26" fillId="12" borderId="0" applyNumberFormat="0" applyBorder="0" applyAlignment="0" applyProtection="0"/>
    <xf numFmtId="0" fontId="26" fillId="13" borderId="0" applyNumberFormat="0" applyBorder="0" applyAlignment="0" applyProtection="0"/>
    <xf numFmtId="0" fontId="26" fillId="14" borderId="0" applyNumberFormat="0" applyBorder="0" applyAlignment="0" applyProtection="0"/>
    <xf numFmtId="0" fontId="26" fillId="15" borderId="0" applyNumberFormat="0" applyBorder="0" applyAlignment="0" applyProtection="0"/>
    <xf numFmtId="0" fontId="26" fillId="16" borderId="0" applyNumberFormat="0" applyBorder="0" applyAlignment="0" applyProtection="0"/>
    <xf numFmtId="0" fontId="26" fillId="17" borderId="0" applyNumberFormat="0" applyBorder="0" applyAlignment="0" applyProtection="0"/>
    <xf numFmtId="0" fontId="26" fillId="12" borderId="0" applyNumberFormat="0" applyBorder="0" applyAlignment="0" applyProtection="0"/>
    <xf numFmtId="0" fontId="26" fillId="15" borderId="0" applyNumberFormat="0" applyBorder="0" applyAlignment="0" applyProtection="0"/>
    <xf numFmtId="0" fontId="26" fillId="18" borderId="0" applyNumberFormat="0" applyBorder="0" applyAlignment="0" applyProtection="0"/>
    <xf numFmtId="0" fontId="27" fillId="19" borderId="0" applyNumberFormat="0" applyBorder="0" applyAlignment="0" applyProtection="0"/>
    <xf numFmtId="0" fontId="27" fillId="16" borderId="0" applyNumberFormat="0" applyBorder="0" applyAlignment="0" applyProtection="0"/>
    <xf numFmtId="0" fontId="27" fillId="17"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2" borderId="0" applyNumberFormat="0" applyBorder="0" applyAlignment="0" applyProtection="0"/>
    <xf numFmtId="0" fontId="27" fillId="23" borderId="0" applyNumberFormat="0" applyBorder="0" applyAlignment="0" applyProtection="0"/>
    <xf numFmtId="0" fontId="27" fillId="24" borderId="0" applyNumberFormat="0" applyBorder="0" applyAlignment="0" applyProtection="0"/>
    <xf numFmtId="0" fontId="27" fillId="25" borderId="0" applyNumberFormat="0" applyBorder="0" applyAlignment="0" applyProtection="0"/>
    <xf numFmtId="0" fontId="27" fillId="20" borderId="0" applyNumberFormat="0" applyBorder="0" applyAlignment="0" applyProtection="0"/>
    <xf numFmtId="0" fontId="27" fillId="21" borderId="0" applyNumberFormat="0" applyBorder="0" applyAlignment="0" applyProtection="0"/>
    <xf numFmtId="0" fontId="27" fillId="26" borderId="0" applyNumberFormat="0" applyBorder="0" applyAlignment="0" applyProtection="0"/>
    <xf numFmtId="0" fontId="28" fillId="10" borderId="0" applyNumberFormat="0" applyBorder="0" applyAlignment="0" applyProtection="0"/>
    <xf numFmtId="0" fontId="30" fillId="27" borderId="67" applyNumberFormat="0" applyAlignment="0" applyProtection="0"/>
    <xf numFmtId="0" fontId="31" fillId="28" borderId="68" applyNumberFormat="0" applyAlignment="0" applyProtection="0"/>
    <xf numFmtId="0" fontId="1" fillId="0" borderId="0" applyNumberFormat="0" applyFill="0" applyBorder="0" applyAlignment="0" applyProtection="0"/>
    <xf numFmtId="171" fontId="1" fillId="0" borderId="0" applyFont="0" applyFill="0" applyBorder="0" applyAlignment="0" applyProtection="0"/>
    <xf numFmtId="0" fontId="35" fillId="0" borderId="0" applyNumberFormat="0" applyFill="0" applyBorder="0" applyAlignment="0" applyProtection="0"/>
    <xf numFmtId="0" fontId="29" fillId="11" borderId="0" applyNumberFormat="0" applyBorder="0" applyAlignment="0" applyProtection="0"/>
    <xf numFmtId="0" fontId="36" fillId="0" borderId="70" applyNumberFormat="0" applyFill="0" applyAlignment="0" applyProtection="0"/>
    <xf numFmtId="0" fontId="37" fillId="0" borderId="71" applyNumberFormat="0" applyFill="0" applyAlignment="0" applyProtection="0"/>
    <xf numFmtId="0" fontId="33" fillId="0" borderId="72" applyNumberFormat="0" applyFill="0" applyAlignment="0" applyProtection="0"/>
    <xf numFmtId="0" fontId="33" fillId="0" borderId="0" applyNumberFormat="0" applyFill="0" applyBorder="0" applyAlignment="0" applyProtection="0"/>
    <xf numFmtId="0" fontId="34" fillId="14" borderId="67" applyNumberFormat="0" applyAlignment="0" applyProtection="0"/>
    <xf numFmtId="0" fontId="32" fillId="0" borderId="69" applyNumberFormat="0" applyFill="0" applyAlignment="0" applyProtection="0"/>
    <xf numFmtId="0" fontId="1" fillId="0" borderId="0"/>
    <xf numFmtId="0" fontId="1" fillId="29" borderId="73" applyNumberFormat="0" applyFont="0" applyAlignment="0" applyProtection="0"/>
    <xf numFmtId="0" fontId="38" fillId="27" borderId="74" applyNumberFormat="0" applyAlignment="0" applyProtection="0"/>
    <xf numFmtId="0" fontId="40" fillId="0" borderId="0" applyNumberFormat="0" applyFill="0" applyBorder="0" applyAlignment="0" applyProtection="0"/>
    <xf numFmtId="0" fontId="39" fillId="0" borderId="0" applyNumberFormat="0" applyFill="0" applyBorder="0" applyAlignment="0" applyProtection="0"/>
    <xf numFmtId="0" fontId="1" fillId="0" borderId="0"/>
    <xf numFmtId="0" fontId="1" fillId="0" borderId="0"/>
    <xf numFmtId="0" fontId="1" fillId="0" borderId="0"/>
    <xf numFmtId="0" fontId="1" fillId="0" borderId="0"/>
  </cellStyleXfs>
  <cellXfs count="512">
    <xf numFmtId="0" fontId="0" fillId="0" borderId="0" xfId="0"/>
    <xf numFmtId="165" fontId="7" fillId="2" borderId="1" xfId="1" applyNumberFormat="1" applyFont="1" applyFill="1" applyBorder="1" applyAlignment="1" applyProtection="1">
      <alignment horizontal="center" vertical="center"/>
    </xf>
    <xf numFmtId="0" fontId="6" fillId="0" borderId="0" xfId="0" applyFont="1" applyAlignment="1">
      <alignment vertical="center" wrapText="1"/>
    </xf>
    <xf numFmtId="2" fontId="6" fillId="0" borderId="0" xfId="0" applyNumberFormat="1" applyFont="1" applyBorder="1" applyAlignment="1">
      <alignment vertical="center" wrapText="1"/>
    </xf>
    <xf numFmtId="2" fontId="6" fillId="0" borderId="0" xfId="0" applyNumberFormat="1" applyFont="1" applyAlignment="1">
      <alignment vertical="center" wrapText="1"/>
    </xf>
    <xf numFmtId="2" fontId="6" fillId="2" borderId="6" xfId="0" applyNumberFormat="1" applyFont="1" applyFill="1" applyBorder="1" applyAlignment="1">
      <alignment vertical="center" wrapText="1"/>
    </xf>
    <xf numFmtId="2" fontId="7" fillId="2" borderId="6" xfId="0" applyNumberFormat="1" applyFont="1" applyFill="1" applyBorder="1" applyAlignment="1">
      <alignment vertical="center" wrapText="1"/>
    </xf>
    <xf numFmtId="2" fontId="6" fillId="2" borderId="5" xfId="0" applyNumberFormat="1" applyFont="1" applyFill="1" applyBorder="1" applyAlignment="1">
      <alignment vertical="center" wrapText="1"/>
    </xf>
    <xf numFmtId="0" fontId="6" fillId="0" borderId="0" xfId="0" applyFont="1" applyAlignment="1">
      <alignment vertical="center"/>
    </xf>
    <xf numFmtId="2" fontId="6" fillId="0" borderId="0" xfId="0" applyNumberFormat="1" applyFont="1" applyBorder="1" applyAlignment="1">
      <alignment vertical="center"/>
    </xf>
    <xf numFmtId="2" fontId="6" fillId="0" borderId="0" xfId="0" applyNumberFormat="1" applyFont="1" applyAlignment="1">
      <alignment vertical="center"/>
    </xf>
    <xf numFmtId="2" fontId="7" fillId="2" borderId="6" xfId="0" applyNumberFormat="1" applyFont="1" applyFill="1" applyBorder="1" applyAlignment="1">
      <alignment horizontal="center" vertical="center" wrapText="1"/>
    </xf>
    <xf numFmtId="165" fontId="7" fillId="2" borderId="6" xfId="1" applyNumberFormat="1" applyFont="1" applyFill="1" applyBorder="1" applyAlignment="1">
      <alignment horizontal="center" vertical="center" wrapText="1"/>
    </xf>
    <xf numFmtId="3" fontId="7" fillId="2" borderId="6" xfId="0" applyNumberFormat="1" applyFont="1" applyFill="1" applyBorder="1" applyAlignment="1">
      <alignment vertical="center" wrapText="1"/>
    </xf>
    <xf numFmtId="2" fontId="6" fillId="0" borderId="0" xfId="0" applyNumberFormat="1" applyFont="1" applyFill="1" applyBorder="1" applyAlignment="1">
      <alignment vertical="center"/>
    </xf>
    <xf numFmtId="2" fontId="6" fillId="0" borderId="0" xfId="0" applyNumberFormat="1" applyFont="1" applyAlignment="1">
      <alignment horizontal="center" vertical="center"/>
    </xf>
    <xf numFmtId="0" fontId="6" fillId="2" borderId="0" xfId="0" applyFont="1" applyFill="1" applyAlignment="1">
      <alignment vertical="center" wrapText="1"/>
    </xf>
    <xf numFmtId="49" fontId="6" fillId="0" borderId="6" xfId="0" applyNumberFormat="1" applyFont="1" applyFill="1" applyBorder="1" applyAlignment="1">
      <alignment vertical="center" wrapText="1"/>
    </xf>
    <xf numFmtId="2" fontId="7" fillId="3" borderId="6" xfId="0" applyNumberFormat="1" applyFont="1" applyFill="1" applyBorder="1" applyAlignment="1">
      <alignment vertical="center" wrapText="1"/>
    </xf>
    <xf numFmtId="165" fontId="7" fillId="2" borderId="0" xfId="1" applyNumberFormat="1" applyFont="1" applyFill="1" applyBorder="1" applyAlignment="1" applyProtection="1">
      <alignment horizontal="center" vertical="center"/>
    </xf>
    <xf numFmtId="0" fontId="15" fillId="0" borderId="0" xfId="0" applyFont="1" applyAlignment="1">
      <alignment vertical="center" wrapText="1"/>
    </xf>
    <xf numFmtId="2" fontId="2" fillId="3" borderId="5" xfId="0" applyNumberFormat="1" applyFont="1" applyFill="1" applyBorder="1" applyAlignment="1">
      <alignment horizontal="left" vertical="center" wrapText="1"/>
    </xf>
    <xf numFmtId="2" fontId="7" fillId="5" borderId="6" xfId="0" applyNumberFormat="1" applyFont="1" applyFill="1" applyBorder="1" applyAlignment="1">
      <alignment vertical="center" wrapText="1"/>
    </xf>
    <xf numFmtId="0" fontId="14" fillId="2" borderId="0" xfId="0" applyFont="1" applyFill="1" applyBorder="1" applyAlignment="1">
      <alignment vertical="center"/>
    </xf>
    <xf numFmtId="2" fontId="6" fillId="2" borderId="15" xfId="0" applyNumberFormat="1" applyFont="1" applyFill="1" applyBorder="1" applyAlignment="1">
      <alignment horizontal="center" vertical="center" wrapText="1"/>
    </xf>
    <xf numFmtId="165" fontId="7" fillId="3" borderId="13" xfId="1" applyNumberFormat="1" applyFont="1" applyFill="1" applyBorder="1" applyAlignment="1" applyProtection="1">
      <alignment horizontal="center" vertical="center" wrapText="1"/>
    </xf>
    <xf numFmtId="165" fontId="7" fillId="3" borderId="6" xfId="1" applyNumberFormat="1" applyFont="1" applyFill="1" applyBorder="1" applyAlignment="1" applyProtection="1">
      <alignment horizontal="center" vertical="center" wrapText="1"/>
    </xf>
    <xf numFmtId="2" fontId="6" fillId="0" borderId="9" xfId="0" applyNumberFormat="1" applyFont="1" applyFill="1" applyBorder="1" applyAlignment="1">
      <alignment vertical="center" wrapText="1"/>
    </xf>
    <xf numFmtId="2" fontId="6" fillId="2" borderId="0" xfId="0" applyNumberFormat="1" applyFont="1" applyFill="1" applyAlignment="1">
      <alignment vertical="center" wrapText="1"/>
    </xf>
    <xf numFmtId="2" fontId="7" fillId="3" borderId="5" xfId="0" applyNumberFormat="1" applyFont="1" applyFill="1" applyBorder="1" applyAlignment="1">
      <alignment horizontal="left" vertical="center" wrapText="1"/>
    </xf>
    <xf numFmtId="2" fontId="7" fillId="6" borderId="6" xfId="0" applyNumberFormat="1" applyFont="1" applyFill="1" applyBorder="1" applyAlignment="1">
      <alignment horizontal="center" vertical="center" wrapText="1"/>
    </xf>
    <xf numFmtId="2" fontId="2" fillId="6" borderId="5" xfId="0" applyNumberFormat="1" applyFont="1" applyFill="1" applyBorder="1" applyAlignment="1">
      <alignment horizontal="left" vertical="center" wrapText="1"/>
    </xf>
    <xf numFmtId="2" fontId="7" fillId="6" borderId="13" xfId="0" applyNumberFormat="1" applyFont="1" applyFill="1" applyBorder="1" applyAlignment="1">
      <alignment horizontal="center" vertical="center" wrapText="1"/>
    </xf>
    <xf numFmtId="9" fontId="6" fillId="0" borderId="8" xfId="0" applyNumberFormat="1" applyFont="1" applyFill="1" applyBorder="1" applyAlignment="1">
      <alignment vertical="center" wrapText="1"/>
    </xf>
    <xf numFmtId="2" fontId="7" fillId="3" borderId="1" xfId="0" applyNumberFormat="1" applyFont="1" applyFill="1" applyBorder="1" applyAlignment="1">
      <alignment horizontal="center" vertical="center" wrapText="1"/>
    </xf>
    <xf numFmtId="2" fontId="7" fillId="3" borderId="32" xfId="0" applyNumberFormat="1" applyFont="1" applyFill="1" applyBorder="1" applyAlignment="1">
      <alignment horizontal="center" vertical="center" wrapText="1"/>
    </xf>
    <xf numFmtId="2" fontId="7" fillId="0" borderId="0" xfId="0" applyNumberFormat="1" applyFont="1" applyFill="1" applyBorder="1" applyAlignment="1">
      <alignment vertical="center"/>
    </xf>
    <xf numFmtId="2" fontId="7" fillId="0" borderId="0" xfId="0" applyNumberFormat="1" applyFont="1" applyFill="1" applyBorder="1" applyAlignment="1">
      <alignment horizontal="center" vertical="center"/>
    </xf>
    <xf numFmtId="2" fontId="7" fillId="0" borderId="21" xfId="0" applyNumberFormat="1" applyFont="1" applyFill="1" applyBorder="1" applyAlignment="1">
      <alignment vertical="center" wrapText="1"/>
    </xf>
    <xf numFmtId="0" fontId="7" fillId="0" borderId="23" xfId="0" applyNumberFormat="1" applyFont="1" applyFill="1" applyBorder="1" applyAlignment="1">
      <alignment horizontal="center" vertical="center" wrapText="1"/>
    </xf>
    <xf numFmtId="2" fontId="6" fillId="2" borderId="0" xfId="0" applyNumberFormat="1" applyFont="1" applyFill="1" applyAlignment="1">
      <alignment vertical="center"/>
    </xf>
    <xf numFmtId="2" fontId="6" fillId="2" borderId="0" xfId="0" applyNumberFormat="1" applyFont="1" applyFill="1" applyAlignment="1">
      <alignment horizontal="center" vertical="center"/>
    </xf>
    <xf numFmtId="2" fontId="6" fillId="2" borderId="21" xfId="0" applyNumberFormat="1" applyFont="1" applyFill="1" applyBorder="1" applyAlignment="1">
      <alignment vertical="center" wrapText="1"/>
    </xf>
    <xf numFmtId="9" fontId="6" fillId="0" borderId="35" xfId="0" applyNumberFormat="1" applyFont="1" applyFill="1" applyBorder="1" applyAlignment="1">
      <alignment vertical="center" wrapText="1"/>
    </xf>
    <xf numFmtId="2" fontId="6" fillId="0" borderId="19" xfId="0" applyNumberFormat="1" applyFont="1" applyFill="1" applyBorder="1" applyAlignment="1">
      <alignment vertical="center" wrapText="1"/>
    </xf>
    <xf numFmtId="164" fontId="9" fillId="3" borderId="32" xfId="1" applyFont="1" applyFill="1" applyBorder="1" applyAlignment="1">
      <alignment horizontal="center" vertical="center" wrapText="1"/>
    </xf>
    <xf numFmtId="0" fontId="6" fillId="3" borderId="5" xfId="0" applyFont="1" applyFill="1" applyBorder="1" applyAlignment="1">
      <alignment vertical="center" wrapText="1"/>
    </xf>
    <xf numFmtId="0" fontId="6" fillId="3" borderId="17" xfId="0" applyFont="1" applyFill="1" applyBorder="1" applyAlignment="1">
      <alignment vertical="center" wrapText="1"/>
    </xf>
    <xf numFmtId="0" fontId="6" fillId="3" borderId="18" xfId="0" applyFont="1" applyFill="1" applyBorder="1" applyAlignment="1">
      <alignment vertical="center" wrapText="1"/>
    </xf>
    <xf numFmtId="164" fontId="9" fillId="3" borderId="6" xfId="1" applyFont="1" applyFill="1" applyBorder="1" applyAlignment="1">
      <alignment horizontal="center" vertical="center" wrapText="1"/>
    </xf>
    <xf numFmtId="166" fontId="16" fillId="0" borderId="61" xfId="1" applyNumberFormat="1" applyFont="1" applyFill="1" applyBorder="1" applyAlignment="1">
      <alignment horizontal="justify" vertical="center" wrapText="1"/>
    </xf>
    <xf numFmtId="2" fontId="2" fillId="3" borderId="13" xfId="0" applyNumberFormat="1" applyFont="1" applyFill="1" applyBorder="1" applyAlignment="1">
      <alignment horizontal="center" vertical="center" wrapText="1"/>
    </xf>
    <xf numFmtId="2" fontId="7" fillId="3" borderId="1" xfId="0" applyNumberFormat="1" applyFont="1" applyFill="1" applyBorder="1" applyAlignment="1">
      <alignment horizontal="center" vertical="center" wrapText="1"/>
    </xf>
    <xf numFmtId="0" fontId="16" fillId="7" borderId="9" xfId="0" applyFont="1" applyFill="1" applyBorder="1" applyAlignment="1">
      <alignment vertical="center" wrapText="1"/>
    </xf>
    <xf numFmtId="0" fontId="16" fillId="7" borderId="8" xfId="0" applyFont="1" applyFill="1" applyBorder="1" applyAlignment="1">
      <alignment vertical="center" wrapText="1"/>
    </xf>
    <xf numFmtId="0" fontId="16" fillId="7" borderId="28" xfId="0" applyFont="1" applyFill="1" applyBorder="1" applyAlignment="1">
      <alignment vertical="center" wrapText="1"/>
    </xf>
    <xf numFmtId="0" fontId="16" fillId="7" borderId="26" xfId="0" applyFont="1" applyFill="1" applyBorder="1" applyAlignment="1">
      <alignment vertical="center" wrapText="1"/>
    </xf>
    <xf numFmtId="165" fontId="6" fillId="2" borderId="6" xfId="1" applyNumberFormat="1" applyFont="1" applyFill="1" applyBorder="1" applyAlignment="1">
      <alignment vertical="center" wrapText="1"/>
    </xf>
    <xf numFmtId="2" fontId="6" fillId="2" borderId="15" xfId="0" applyNumberFormat="1" applyFont="1" applyFill="1" applyBorder="1" applyAlignment="1">
      <alignment vertical="center" wrapText="1"/>
    </xf>
    <xf numFmtId="2" fontId="6" fillId="2" borderId="6" xfId="0" applyNumberFormat="1" applyFont="1" applyFill="1" applyBorder="1" applyAlignment="1">
      <alignment horizontal="center" vertical="center" wrapText="1"/>
    </xf>
    <xf numFmtId="2" fontId="7" fillId="0" borderId="6" xfId="0" applyNumberFormat="1" applyFont="1" applyFill="1" applyBorder="1" applyAlignment="1">
      <alignment horizontal="center" vertical="center" wrapText="1"/>
    </xf>
    <xf numFmtId="165" fontId="7" fillId="2" borderId="6" xfId="1" applyNumberFormat="1" applyFont="1" applyFill="1" applyBorder="1" applyAlignment="1">
      <alignment vertical="center" wrapText="1"/>
    </xf>
    <xf numFmtId="2" fontId="6" fillId="2" borderId="16" xfId="0" applyNumberFormat="1" applyFont="1" applyFill="1" applyBorder="1" applyAlignment="1">
      <alignment vertical="center" wrapText="1"/>
    </xf>
    <xf numFmtId="1" fontId="6" fillId="3" borderId="17" xfId="0" applyNumberFormat="1" applyFont="1" applyFill="1" applyBorder="1" applyAlignment="1">
      <alignment vertical="center" wrapText="1"/>
    </xf>
    <xf numFmtId="1" fontId="6" fillId="0" borderId="0" xfId="0" applyNumberFormat="1" applyFont="1" applyAlignment="1">
      <alignment vertical="center" wrapText="1"/>
    </xf>
    <xf numFmtId="3" fontId="6" fillId="3" borderId="17" xfId="0" applyNumberFormat="1" applyFont="1" applyFill="1" applyBorder="1" applyAlignment="1">
      <alignment vertical="center" wrapText="1"/>
    </xf>
    <xf numFmtId="3" fontId="6" fillId="0" borderId="0" xfId="0" applyNumberFormat="1" applyFont="1" applyAlignment="1">
      <alignment vertical="center" wrapText="1"/>
    </xf>
    <xf numFmtId="0" fontId="6" fillId="3" borderId="5" xfId="0" applyFont="1" applyFill="1" applyBorder="1" applyAlignment="1">
      <alignment horizontal="center" vertical="center" wrapText="1"/>
    </xf>
    <xf numFmtId="0" fontId="6" fillId="0" borderId="0" xfId="0" applyFont="1" applyAlignment="1">
      <alignment horizontal="center" vertical="center" wrapText="1"/>
    </xf>
    <xf numFmtId="0" fontId="6" fillId="3" borderId="17" xfId="0" applyFont="1" applyFill="1" applyBorder="1" applyAlignment="1">
      <alignment horizontal="center" vertical="center" wrapText="1"/>
    </xf>
    <xf numFmtId="1" fontId="6" fillId="3" borderId="17" xfId="0" applyNumberFormat="1" applyFont="1" applyFill="1" applyBorder="1" applyAlignment="1">
      <alignment horizontal="center" vertical="center" wrapText="1"/>
    </xf>
    <xf numFmtId="1" fontId="6" fillId="0" borderId="0" xfId="0" applyNumberFormat="1" applyFont="1" applyAlignment="1">
      <alignment horizontal="center" vertical="center" wrapText="1"/>
    </xf>
    <xf numFmtId="43" fontId="2" fillId="2" borderId="6" xfId="1" applyNumberFormat="1" applyFont="1" applyFill="1" applyBorder="1" applyAlignment="1">
      <alignment horizontal="center" vertical="center" wrapText="1"/>
    </xf>
    <xf numFmtId="2" fontId="7" fillId="8" borderId="6" xfId="0" applyNumberFormat="1" applyFont="1" applyFill="1" applyBorder="1" applyAlignment="1">
      <alignment vertical="center"/>
    </xf>
    <xf numFmtId="2" fontId="10" fillId="8" borderId="6" xfId="0" applyNumberFormat="1" applyFont="1" applyFill="1" applyBorder="1" applyAlignment="1">
      <alignment vertical="center"/>
    </xf>
    <xf numFmtId="2" fontId="7" fillId="7" borderId="27" xfId="0" applyNumberFormat="1" applyFont="1" applyFill="1" applyBorder="1" applyAlignment="1">
      <alignment horizontal="right" vertical="center" wrapText="1"/>
    </xf>
    <xf numFmtId="0" fontId="16" fillId="7" borderId="15" xfId="0" applyFont="1" applyFill="1" applyBorder="1" applyAlignment="1">
      <alignment horizontal="justify" vertical="center" wrapText="1"/>
    </xf>
    <xf numFmtId="0" fontId="16" fillId="7" borderId="12" xfId="0" applyFont="1" applyFill="1" applyBorder="1" applyAlignment="1">
      <alignment vertical="center" wrapText="1"/>
    </xf>
    <xf numFmtId="0" fontId="16" fillId="7" borderId="61" xfId="0" applyFont="1" applyFill="1" applyBorder="1" applyAlignment="1">
      <alignment horizontal="justify" vertical="center" wrapText="1"/>
    </xf>
    <xf numFmtId="2" fontId="7" fillId="6" borderId="12" xfId="0" applyNumberFormat="1" applyFont="1" applyFill="1" applyBorder="1" applyAlignment="1">
      <alignment horizontal="center" vertical="center" wrapText="1"/>
    </xf>
    <xf numFmtId="0" fontId="22" fillId="0" borderId="0" xfId="0" applyFont="1" applyAlignment="1">
      <alignment vertical="center" wrapText="1"/>
    </xf>
    <xf numFmtId="170" fontId="6" fillId="0" borderId="0" xfId="3" applyNumberFormat="1" applyFont="1" applyAlignment="1">
      <alignment vertical="center"/>
    </xf>
    <xf numFmtId="170" fontId="6" fillId="0" borderId="0" xfId="3" applyNumberFormat="1" applyFont="1" applyBorder="1" applyAlignment="1">
      <alignment vertical="center"/>
    </xf>
    <xf numFmtId="170" fontId="6" fillId="0" borderId="0" xfId="3" applyNumberFormat="1" applyFont="1" applyFill="1" applyBorder="1" applyAlignment="1">
      <alignment vertical="center"/>
    </xf>
    <xf numFmtId="2" fontId="7" fillId="6" borderId="5" xfId="0" applyNumberFormat="1" applyFont="1" applyFill="1" applyBorder="1" applyAlignment="1">
      <alignment vertical="center" wrapText="1"/>
    </xf>
    <xf numFmtId="2" fontId="7" fillId="6" borderId="21" xfId="0" applyNumberFormat="1" applyFont="1" applyFill="1" applyBorder="1" applyAlignment="1">
      <alignment vertical="center" wrapText="1"/>
    </xf>
    <xf numFmtId="2" fontId="7" fillId="6" borderId="23" xfId="0" applyNumberFormat="1" applyFont="1" applyFill="1" applyBorder="1" applyAlignment="1">
      <alignment vertical="center" wrapText="1"/>
    </xf>
    <xf numFmtId="2" fontId="7" fillId="6" borderId="14" xfId="0" applyNumberFormat="1" applyFont="1" applyFill="1" applyBorder="1" applyAlignment="1">
      <alignment vertical="center" wrapText="1"/>
    </xf>
    <xf numFmtId="3" fontId="7" fillId="0" borderId="6" xfId="0" applyNumberFormat="1" applyFont="1" applyFill="1" applyBorder="1" applyAlignment="1">
      <alignment vertical="center" wrapText="1"/>
    </xf>
    <xf numFmtId="165" fontId="7" fillId="0" borderId="6" xfId="1" applyNumberFormat="1" applyFont="1" applyFill="1" applyBorder="1" applyAlignment="1">
      <alignment horizontal="center" vertical="center" wrapText="1"/>
    </xf>
    <xf numFmtId="0" fontId="6" fillId="2" borderId="0" xfId="4" applyFont="1" applyFill="1" applyBorder="1"/>
    <xf numFmtId="2" fontId="3" fillId="2" borderId="0" xfId="4" applyNumberFormat="1" applyFont="1" applyFill="1" applyBorder="1"/>
    <xf numFmtId="0" fontId="6" fillId="2" borderId="0" xfId="4" applyFont="1" applyFill="1"/>
    <xf numFmtId="0" fontId="7" fillId="4" borderId="6" xfId="4" applyFont="1" applyFill="1" applyBorder="1" applyAlignment="1" applyProtection="1">
      <alignment horizontal="center" vertical="center" wrapText="1"/>
    </xf>
    <xf numFmtId="0" fontId="7" fillId="4" borderId="13" xfId="4" applyFont="1" applyFill="1" applyBorder="1" applyAlignment="1" applyProtection="1">
      <alignment horizontal="center" vertical="center" wrapText="1"/>
    </xf>
    <xf numFmtId="1" fontId="6" fillId="2" borderId="12" xfId="4" quotePrefix="1" applyNumberFormat="1" applyFont="1" applyFill="1" applyBorder="1" applyAlignment="1">
      <alignment horizontal="center" vertical="center"/>
    </xf>
    <xf numFmtId="1" fontId="6" fillId="2" borderId="12" xfId="4" quotePrefix="1" applyNumberFormat="1" applyFont="1" applyFill="1" applyBorder="1" applyAlignment="1">
      <alignment horizontal="justify" vertical="center"/>
    </xf>
    <xf numFmtId="1" fontId="6" fillId="2" borderId="12" xfId="4" quotePrefix="1" applyNumberFormat="1" applyFont="1" applyFill="1" applyBorder="1" applyAlignment="1">
      <alignment horizontal="center" vertical="center" wrapText="1"/>
    </xf>
    <xf numFmtId="3" fontId="6" fillId="2" borderId="12" xfId="4" quotePrefix="1" applyNumberFormat="1" applyFont="1" applyFill="1" applyBorder="1" applyAlignment="1">
      <alignment horizontal="center" vertical="center"/>
    </xf>
    <xf numFmtId="0" fontId="7" fillId="2" borderId="0" xfId="4" applyFont="1" applyFill="1"/>
    <xf numFmtId="0" fontId="21" fillId="0" borderId="0" xfId="4" applyFont="1"/>
    <xf numFmtId="49" fontId="7" fillId="2" borderId="0" xfId="4" applyNumberFormat="1" applyFont="1" applyFill="1" applyBorder="1" applyAlignment="1">
      <alignment horizontal="center" vertical="center" wrapText="1"/>
    </xf>
    <xf numFmtId="0" fontId="11" fillId="2" borderId="0" xfId="4" applyFont="1" applyFill="1" applyAlignment="1">
      <alignment vertical="center"/>
    </xf>
    <xf numFmtId="0" fontId="14" fillId="2" borderId="0" xfId="4" applyFont="1" applyFill="1" applyAlignment="1">
      <alignment vertical="center"/>
    </xf>
    <xf numFmtId="0" fontId="15" fillId="2" borderId="0" xfId="4" applyFont="1" applyFill="1"/>
    <xf numFmtId="0" fontId="12" fillId="2" borderId="0" xfId="4" applyFont="1" applyFill="1" applyAlignment="1">
      <alignment vertical="center"/>
    </xf>
    <xf numFmtId="1" fontId="6" fillId="2" borderId="33" xfId="4" quotePrefix="1" applyNumberFormat="1" applyFont="1" applyFill="1" applyBorder="1" applyAlignment="1">
      <alignment horizontal="center" vertical="center"/>
    </xf>
    <xf numFmtId="1" fontId="6" fillId="2" borderId="20" xfId="4" quotePrefix="1" applyNumberFormat="1" applyFont="1" applyFill="1" applyBorder="1" applyAlignment="1">
      <alignment horizontal="center" vertical="center" wrapText="1"/>
    </xf>
    <xf numFmtId="14" fontId="6" fillId="2" borderId="20" xfId="4" quotePrefix="1" applyNumberFormat="1" applyFont="1" applyFill="1" applyBorder="1" applyAlignment="1">
      <alignment horizontal="center" vertical="center"/>
    </xf>
    <xf numFmtId="166" fontId="6" fillId="2" borderId="34" xfId="1" quotePrefix="1" applyNumberFormat="1" applyFont="1" applyFill="1" applyBorder="1" applyAlignment="1">
      <alignment horizontal="center" vertical="center"/>
    </xf>
    <xf numFmtId="1" fontId="6" fillId="2" borderId="8" xfId="4" quotePrefix="1" applyNumberFormat="1" applyFont="1" applyFill="1" applyBorder="1" applyAlignment="1">
      <alignment horizontal="center" vertical="center"/>
    </xf>
    <xf numFmtId="1" fontId="6" fillId="2" borderId="9" xfId="4" quotePrefix="1" applyNumberFormat="1" applyFont="1" applyFill="1" applyBorder="1" applyAlignment="1">
      <alignment horizontal="center" vertical="center" wrapText="1"/>
    </xf>
    <xf numFmtId="14" fontId="6" fillId="2" borderId="9" xfId="4" quotePrefix="1" applyNumberFormat="1" applyFont="1" applyFill="1" applyBorder="1" applyAlignment="1">
      <alignment horizontal="center" vertical="center"/>
    </xf>
    <xf numFmtId="166" fontId="6" fillId="2" borderId="10" xfId="1" quotePrefix="1" applyNumberFormat="1" applyFont="1" applyFill="1" applyBorder="1" applyAlignment="1">
      <alignment horizontal="center" vertical="center"/>
    </xf>
    <xf numFmtId="166" fontId="6" fillId="2" borderId="27" xfId="1" quotePrefix="1" applyNumberFormat="1" applyFont="1" applyFill="1" applyBorder="1" applyAlignment="1">
      <alignment horizontal="center" vertical="center"/>
    </xf>
    <xf numFmtId="1" fontId="6" fillId="2" borderId="37" xfId="4" quotePrefix="1" applyNumberFormat="1" applyFont="1" applyFill="1" applyBorder="1" applyAlignment="1">
      <alignment horizontal="center" vertical="center"/>
    </xf>
    <xf numFmtId="1" fontId="6" fillId="2" borderId="43" xfId="4" quotePrefix="1" applyNumberFormat="1" applyFont="1" applyFill="1" applyBorder="1" applyAlignment="1">
      <alignment horizontal="center" vertical="center" wrapText="1"/>
    </xf>
    <xf numFmtId="14" fontId="6" fillId="2" borderId="43" xfId="4" quotePrefix="1" applyNumberFormat="1" applyFont="1" applyFill="1" applyBorder="1" applyAlignment="1">
      <alignment horizontal="center" vertical="center"/>
    </xf>
    <xf numFmtId="1" fontId="6" fillId="2" borderId="20" xfId="4" quotePrefix="1" applyNumberFormat="1" applyFont="1" applyFill="1" applyBorder="1" applyAlignment="1">
      <alignment horizontal="center" vertical="center"/>
    </xf>
    <xf numFmtId="168" fontId="25" fillId="0" borderId="6" xfId="1" applyNumberFormat="1" applyFont="1" applyFill="1" applyBorder="1" applyAlignment="1" applyProtection="1">
      <alignment horizontal="center" vertical="center" wrapText="1"/>
    </xf>
    <xf numFmtId="168" fontId="7" fillId="0" borderId="6" xfId="1" applyNumberFormat="1" applyFont="1" applyFill="1" applyBorder="1" applyAlignment="1" applyProtection="1">
      <alignment horizontal="center" vertical="center" wrapText="1"/>
    </xf>
    <xf numFmtId="0" fontId="7" fillId="4" borderId="19" xfId="4" applyFont="1" applyFill="1" applyBorder="1" applyAlignment="1" applyProtection="1">
      <alignment horizontal="center" vertical="center" wrapText="1"/>
    </xf>
    <xf numFmtId="3" fontId="7" fillId="2" borderId="4" xfId="4" applyNumberFormat="1" applyFont="1" applyFill="1" applyBorder="1" applyAlignment="1">
      <alignment vertical="center" wrapText="1"/>
    </xf>
    <xf numFmtId="1" fontId="7" fillId="2" borderId="3" xfId="4" quotePrefix="1" applyNumberFormat="1" applyFont="1" applyFill="1" applyBorder="1" applyAlignment="1">
      <alignment horizontal="center" vertical="center"/>
    </xf>
    <xf numFmtId="1" fontId="7" fillId="2" borderId="3" xfId="4" applyNumberFormat="1" applyFont="1" applyFill="1" applyBorder="1" applyAlignment="1">
      <alignment horizontal="justify" vertical="center"/>
    </xf>
    <xf numFmtId="1" fontId="7" fillId="2" borderId="3" xfId="4" quotePrefix="1" applyNumberFormat="1" applyFont="1" applyFill="1" applyBorder="1" applyAlignment="1">
      <alignment horizontal="center" vertical="center" wrapText="1"/>
    </xf>
    <xf numFmtId="1" fontId="7" fillId="2" borderId="4" xfId="4" quotePrefix="1" applyNumberFormat="1" applyFont="1" applyFill="1" applyBorder="1" applyAlignment="1">
      <alignment horizontal="center" vertical="center"/>
    </xf>
    <xf numFmtId="1" fontId="6" fillId="2" borderId="3" xfId="4" quotePrefix="1" applyNumberFormat="1" applyFont="1" applyFill="1" applyBorder="1" applyAlignment="1">
      <alignment horizontal="center" vertical="center"/>
    </xf>
    <xf numFmtId="1" fontId="6" fillId="2" borderId="20" xfId="4" applyNumberFormat="1" applyFont="1" applyFill="1" applyBorder="1" applyAlignment="1">
      <alignment horizontal="justify" vertical="center"/>
    </xf>
    <xf numFmtId="1" fontId="6" fillId="2" borderId="3" xfId="4" applyNumberFormat="1" applyFont="1" applyFill="1" applyBorder="1" applyAlignment="1">
      <alignment horizontal="left" vertical="center"/>
    </xf>
    <xf numFmtId="2" fontId="7" fillId="3" borderId="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0" fontId="6" fillId="2" borderId="31" xfId="0" applyFont="1" applyFill="1" applyBorder="1" applyAlignment="1">
      <alignment vertical="center" wrapText="1"/>
    </xf>
    <xf numFmtId="0" fontId="6" fillId="2" borderId="0" xfId="0" applyFont="1" applyFill="1" applyBorder="1" applyAlignment="1">
      <alignment vertical="center" wrapText="1"/>
    </xf>
    <xf numFmtId="0" fontId="6" fillId="2" borderId="11" xfId="0" applyFont="1" applyFill="1" applyBorder="1" applyAlignment="1">
      <alignment vertical="center" wrapText="1"/>
    </xf>
    <xf numFmtId="0" fontId="7" fillId="4" borderId="19" xfId="4" applyFont="1" applyFill="1" applyBorder="1" applyAlignment="1" applyProtection="1">
      <alignment horizontal="center" vertical="center" wrapText="1"/>
    </xf>
    <xf numFmtId="2" fontId="7" fillId="3" borderId="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166" fontId="16" fillId="0" borderId="60" xfId="1" applyNumberFormat="1" applyFont="1" applyFill="1" applyBorder="1" applyAlignment="1">
      <alignment horizontal="justify" vertical="center" wrapText="1"/>
    </xf>
    <xf numFmtId="0" fontId="7" fillId="4" borderId="9" xfId="4" applyFont="1" applyFill="1" applyBorder="1" applyAlignment="1" applyProtection="1">
      <alignment horizontal="center" vertical="center" wrapText="1"/>
    </xf>
    <xf numFmtId="0" fontId="7" fillId="2" borderId="23" xfId="4" applyFont="1" applyFill="1" applyBorder="1" applyAlignment="1" applyProtection="1">
      <alignment vertical="center" wrapText="1"/>
    </xf>
    <xf numFmtId="0" fontId="7" fillId="2" borderId="0" xfId="4" applyFont="1" applyFill="1" applyBorder="1" applyAlignment="1" applyProtection="1">
      <alignment vertical="center" wrapText="1"/>
    </xf>
    <xf numFmtId="2" fontId="10" fillId="0" borderId="23" xfId="0" applyNumberFormat="1" applyFont="1" applyFill="1" applyBorder="1" applyAlignment="1">
      <alignment vertical="center" wrapText="1"/>
    </xf>
    <xf numFmtId="2" fontId="10" fillId="2" borderId="0" xfId="0" applyNumberFormat="1" applyFont="1" applyFill="1" applyBorder="1" applyAlignment="1">
      <alignment vertical="center" wrapText="1"/>
    </xf>
    <xf numFmtId="2" fontId="7" fillId="3" borderId="17" xfId="0" quotePrefix="1" applyNumberFormat="1" applyFont="1" applyFill="1" applyBorder="1" applyAlignment="1">
      <alignment vertical="center" wrapText="1"/>
    </xf>
    <xf numFmtId="2" fontId="7" fillId="3" borderId="18" xfId="0" quotePrefix="1" applyNumberFormat="1" applyFont="1" applyFill="1" applyBorder="1" applyAlignment="1">
      <alignment vertical="center" wrapText="1"/>
    </xf>
    <xf numFmtId="2" fontId="7" fillId="7" borderId="21" xfId="0" quotePrefix="1" applyNumberFormat="1" applyFont="1" applyFill="1" applyBorder="1" applyAlignment="1">
      <alignment vertical="center" wrapText="1"/>
    </xf>
    <xf numFmtId="2" fontId="7" fillId="7" borderId="29" xfId="0" quotePrefix="1" applyNumberFormat="1" applyFont="1" applyFill="1" applyBorder="1" applyAlignment="1">
      <alignment vertical="center" wrapText="1"/>
    </xf>
    <xf numFmtId="2" fontId="7" fillId="3" borderId="0" xfId="0" quotePrefix="1" applyNumberFormat="1" applyFont="1" applyFill="1" applyBorder="1" applyAlignment="1">
      <alignment vertical="center" wrapText="1"/>
    </xf>
    <xf numFmtId="2" fontId="7" fillId="7" borderId="0" xfId="0" quotePrefix="1" applyNumberFormat="1" applyFont="1" applyFill="1" applyBorder="1" applyAlignment="1">
      <alignment vertical="center" wrapText="1"/>
    </xf>
    <xf numFmtId="2" fontId="7" fillId="7" borderId="6" xfId="0" quotePrefix="1" applyNumberFormat="1" applyFont="1" applyFill="1" applyBorder="1" applyAlignment="1">
      <alignment horizontal="center" vertical="center" wrapText="1"/>
    </xf>
    <xf numFmtId="164" fontId="7" fillId="0" borderId="6" xfId="1" quotePrefix="1" applyFont="1" applyFill="1" applyBorder="1" applyAlignment="1" applyProtection="1">
      <alignment horizontal="center" vertical="center" wrapText="1"/>
    </xf>
    <xf numFmtId="166" fontId="16" fillId="0" borderId="10" xfId="1" applyNumberFormat="1" applyFont="1" applyFill="1" applyBorder="1" applyAlignment="1">
      <alignment vertical="center" wrapText="1"/>
    </xf>
    <xf numFmtId="166" fontId="16" fillId="0" borderId="30" xfId="1" applyNumberFormat="1" applyFont="1" applyFill="1" applyBorder="1" applyAlignment="1">
      <alignment horizontal="center" vertical="center" wrapText="1"/>
    </xf>
    <xf numFmtId="166" fontId="16" fillId="0" borderId="52" xfId="1" applyNumberFormat="1" applyFont="1" applyFill="1" applyBorder="1" applyAlignment="1">
      <alignment horizontal="center" vertical="center" wrapText="1"/>
    </xf>
    <xf numFmtId="166" fontId="9" fillId="3" borderId="6" xfId="149" applyNumberFormat="1" applyFont="1" applyFill="1" applyBorder="1" applyAlignment="1">
      <alignment horizontal="center" vertical="center" wrapText="1"/>
    </xf>
    <xf numFmtId="0" fontId="41" fillId="0" borderId="10" xfId="1" applyNumberFormat="1" applyFont="1" applyFill="1" applyBorder="1" applyAlignment="1">
      <alignment horizontal="center" vertical="center" wrapText="1"/>
    </xf>
    <xf numFmtId="166" fontId="16" fillId="0" borderId="10" xfId="1" applyNumberFormat="1" applyFont="1" applyFill="1" applyBorder="1" applyAlignment="1">
      <alignment horizontal="center" vertical="center" wrapText="1"/>
    </xf>
    <xf numFmtId="166" fontId="16" fillId="0" borderId="4" xfId="1" applyNumberFormat="1" applyFont="1" applyFill="1" applyBorder="1" applyAlignment="1">
      <alignment horizontal="center" vertical="center" wrapText="1"/>
    </xf>
    <xf numFmtId="166" fontId="9" fillId="0" borderId="6" xfId="154" applyNumberFormat="1" applyFont="1" applyFill="1" applyBorder="1" applyAlignment="1">
      <alignment horizontal="center" vertical="center" wrapText="1"/>
    </xf>
    <xf numFmtId="0" fontId="20" fillId="2" borderId="9" xfId="155" applyFont="1" applyFill="1" applyBorder="1" applyAlignment="1">
      <alignment horizontal="center" vertical="center" wrapText="1"/>
    </xf>
    <xf numFmtId="0" fontId="20" fillId="0" borderId="9" xfId="155" applyFont="1" applyFill="1" applyBorder="1" applyAlignment="1">
      <alignment horizontal="center" vertical="center" wrapText="1"/>
    </xf>
    <xf numFmtId="0" fontId="16" fillId="0" borderId="10" xfId="155" applyFont="1" applyFill="1" applyBorder="1" applyAlignment="1">
      <alignment vertical="center" wrapText="1"/>
    </xf>
    <xf numFmtId="166" fontId="16" fillId="0" borderId="27" xfId="1" applyNumberFormat="1" applyFont="1" applyFill="1" applyBorder="1" applyAlignment="1">
      <alignment horizontal="center" vertical="center" wrapText="1"/>
    </xf>
    <xf numFmtId="0" fontId="16" fillId="0" borderId="11" xfId="155" applyFont="1" applyFill="1" applyBorder="1" applyAlignment="1">
      <alignment vertical="center" wrapText="1"/>
    </xf>
    <xf numFmtId="166" fontId="9" fillId="3" borderId="6" xfId="155" applyNumberFormat="1" applyFont="1" applyFill="1" applyBorder="1" applyAlignment="1">
      <alignment horizontal="center" vertical="center" wrapText="1"/>
    </xf>
    <xf numFmtId="0" fontId="17" fillId="0" borderId="9" xfId="156" applyFont="1" applyFill="1" applyBorder="1" applyAlignment="1">
      <alignment horizontal="center" vertical="center" wrapText="1"/>
    </xf>
    <xf numFmtId="0" fontId="16" fillId="0" borderId="30" xfId="156" applyFont="1" applyFill="1" applyBorder="1" applyAlignment="1">
      <alignment vertical="center" wrapText="1"/>
    </xf>
    <xf numFmtId="166" fontId="9" fillId="3" borderId="45" xfId="156" applyNumberFormat="1" applyFont="1" applyFill="1" applyBorder="1" applyAlignment="1">
      <alignment horizontal="center" vertical="center" wrapText="1"/>
    </xf>
    <xf numFmtId="166" fontId="9" fillId="3" borderId="6" xfId="1" applyNumberFormat="1" applyFont="1" applyFill="1" applyBorder="1" applyAlignment="1">
      <alignment horizontal="justify" vertical="center" wrapText="1"/>
    </xf>
    <xf numFmtId="0" fontId="6" fillId="0" borderId="12" xfId="0" applyFont="1" applyFill="1" applyBorder="1" applyAlignment="1">
      <alignment horizontal="center" vertical="center" wrapText="1"/>
    </xf>
    <xf numFmtId="166" fontId="16" fillId="0" borderId="63" xfId="1" applyNumberFormat="1" applyFont="1" applyFill="1" applyBorder="1" applyAlignment="1">
      <alignment horizontal="justify" vertical="center" wrapText="1"/>
    </xf>
    <xf numFmtId="166" fontId="7" fillId="0" borderId="12" xfId="1" quotePrefix="1" applyNumberFormat="1" applyFont="1" applyFill="1" applyBorder="1" applyAlignment="1">
      <alignment vertical="center" wrapText="1"/>
    </xf>
    <xf numFmtId="0" fontId="16" fillId="0" borderId="34" xfId="149" applyFont="1" applyFill="1" applyBorder="1" applyAlignment="1">
      <alignment vertical="center" wrapText="1"/>
    </xf>
    <xf numFmtId="0" fontId="6" fillId="0" borderId="0" xfId="0" applyFont="1" applyBorder="1" applyAlignment="1">
      <alignment vertical="center" wrapText="1"/>
    </xf>
    <xf numFmtId="3" fontId="6" fillId="0" borderId="0" xfId="0" applyNumberFormat="1" applyFont="1" applyBorder="1" applyAlignment="1">
      <alignment vertical="center" wrapText="1"/>
    </xf>
    <xf numFmtId="0" fontId="6" fillId="0" borderId="11" xfId="0" applyFont="1" applyBorder="1" applyAlignment="1">
      <alignment vertical="center" wrapText="1"/>
    </xf>
    <xf numFmtId="0" fontId="6" fillId="0" borderId="16" xfId="0" applyFont="1" applyBorder="1" applyAlignment="1">
      <alignment vertical="center" wrapText="1"/>
    </xf>
    <xf numFmtId="3" fontId="6" fillId="0" borderId="16" xfId="0" applyNumberFormat="1" applyFont="1" applyBorder="1" applyAlignment="1">
      <alignment vertical="center" wrapText="1"/>
    </xf>
    <xf numFmtId="0" fontId="6" fillId="0" borderId="32" xfId="0" applyFont="1" applyBorder="1" applyAlignment="1">
      <alignment vertical="center" wrapText="1"/>
    </xf>
    <xf numFmtId="44" fontId="6" fillId="2" borderId="0" xfId="3" applyFont="1" applyFill="1" applyBorder="1"/>
    <xf numFmtId="44" fontId="6" fillId="2" borderId="0" xfId="3" applyFont="1" applyFill="1"/>
    <xf numFmtId="44" fontId="7" fillId="2" borderId="0" xfId="3" applyFont="1" applyFill="1"/>
    <xf numFmtId="3" fontId="6" fillId="2" borderId="1" xfId="4" quotePrefix="1" applyNumberFormat="1" applyFont="1" applyFill="1" applyBorder="1" applyAlignment="1">
      <alignment horizontal="center" vertical="center"/>
    </xf>
    <xf numFmtId="3" fontId="6" fillId="2" borderId="6" xfId="4" quotePrefix="1" applyNumberFormat="1" applyFont="1" applyFill="1" applyBorder="1" applyAlignment="1">
      <alignment horizontal="center" vertical="center"/>
    </xf>
    <xf numFmtId="44" fontId="7" fillId="2" borderId="23" xfId="3" applyFont="1" applyFill="1" applyBorder="1" applyAlignment="1" applyProtection="1">
      <alignment vertical="center" wrapText="1"/>
    </xf>
    <xf numFmtId="44" fontId="7" fillId="2" borderId="0" xfId="3" applyFont="1" applyFill="1" applyBorder="1" applyAlignment="1" applyProtection="1">
      <alignment vertical="center" wrapText="1"/>
    </xf>
    <xf numFmtId="1" fontId="6" fillId="2" borderId="40" xfId="4" quotePrefix="1" applyNumberFormat="1" applyFont="1" applyFill="1" applyBorder="1" applyAlignment="1">
      <alignment horizontal="center" vertical="center" wrapText="1"/>
    </xf>
    <xf numFmtId="166" fontId="16" fillId="0" borderId="10" xfId="1" applyNumberFormat="1" applyFont="1" applyFill="1" applyBorder="1" applyAlignment="1">
      <alignment horizontal="left" vertical="center" wrapText="1"/>
    </xf>
    <xf numFmtId="0" fontId="16" fillId="0" borderId="30" xfId="156" applyFont="1" applyFill="1" applyBorder="1" applyAlignment="1">
      <alignment horizontal="center" vertical="center" wrapText="1"/>
    </xf>
    <xf numFmtId="0" fontId="6" fillId="0" borderId="23" xfId="0" applyFont="1" applyFill="1" applyBorder="1" applyAlignment="1">
      <alignment horizontal="center" vertical="center" wrapText="1"/>
    </xf>
    <xf numFmtId="1" fontId="6" fillId="0" borderId="13" xfId="1" quotePrefix="1" applyNumberFormat="1" applyFont="1" applyFill="1" applyBorder="1" applyAlignment="1">
      <alignment horizontal="center" vertical="center" wrapText="1"/>
    </xf>
    <xf numFmtId="164" fontId="6" fillId="0" borderId="23" xfId="1" quotePrefix="1" applyFont="1" applyFill="1" applyBorder="1" applyAlignment="1">
      <alignment vertical="center" wrapText="1"/>
    </xf>
    <xf numFmtId="0" fontId="6" fillId="0" borderId="51" xfId="0" applyFont="1" applyFill="1" applyBorder="1" applyAlignment="1">
      <alignment horizontal="center" vertical="center" wrapText="1"/>
    </xf>
    <xf numFmtId="1" fontId="6" fillId="0" borderId="60" xfId="1" quotePrefix="1" applyNumberFormat="1" applyFont="1" applyFill="1" applyBorder="1" applyAlignment="1">
      <alignment horizontal="center" vertical="center" wrapText="1"/>
    </xf>
    <xf numFmtId="164" fontId="6" fillId="0" borderId="51" xfId="1" quotePrefix="1" applyFont="1" applyFill="1" applyBorder="1" applyAlignment="1">
      <alignment vertical="center" wrapText="1"/>
    </xf>
    <xf numFmtId="0" fontId="6" fillId="0" borderId="7" xfId="0" applyFont="1" applyFill="1" applyBorder="1" applyAlignment="1">
      <alignment horizontal="center" vertical="center" wrapText="1"/>
    </xf>
    <xf numFmtId="1" fontId="6" fillId="0" borderId="61" xfId="1" quotePrefix="1" applyNumberFormat="1" applyFont="1" applyFill="1" applyBorder="1" applyAlignment="1">
      <alignment horizontal="center" vertical="center" wrapText="1"/>
    </xf>
    <xf numFmtId="164" fontId="6" fillId="0" borderId="53" xfId="1" quotePrefix="1" applyFont="1" applyFill="1" applyBorder="1" applyAlignment="1">
      <alignment vertical="center" wrapText="1"/>
    </xf>
    <xf numFmtId="165" fontId="6" fillId="2" borderId="6" xfId="1" quotePrefix="1" applyNumberFormat="1" applyFont="1" applyFill="1" applyBorder="1" applyAlignment="1">
      <alignment horizontal="center" vertical="center" wrapText="1"/>
    </xf>
    <xf numFmtId="2" fontId="6" fillId="2" borderId="6" xfId="0" quotePrefix="1" applyNumberFormat="1" applyFont="1" applyFill="1" applyBorder="1" applyAlignment="1">
      <alignment horizontal="center" vertical="center" wrapText="1"/>
    </xf>
    <xf numFmtId="1" fontId="6" fillId="2" borderId="36" xfId="4" quotePrefix="1" applyNumberFormat="1" applyFont="1" applyFill="1" applyBorder="1" applyAlignment="1">
      <alignment horizontal="justify" vertical="center"/>
    </xf>
    <xf numFmtId="1" fontId="6" fillId="2" borderId="39" xfId="4" quotePrefix="1" applyNumberFormat="1" applyFont="1" applyFill="1" applyBorder="1" applyAlignment="1">
      <alignment horizontal="justify" vertical="center"/>
    </xf>
    <xf numFmtId="1" fontId="6" fillId="2" borderId="40" xfId="4" quotePrefix="1" applyNumberFormat="1" applyFont="1" applyFill="1" applyBorder="1" applyAlignment="1">
      <alignment horizontal="center" vertical="center"/>
    </xf>
    <xf numFmtId="1" fontId="6" fillId="2" borderId="41" xfId="4" quotePrefix="1" applyNumberFormat="1" applyFont="1" applyFill="1" applyBorder="1" applyAlignment="1">
      <alignment horizontal="center" vertical="center"/>
    </xf>
    <xf numFmtId="1" fontId="6" fillId="2" borderId="42" xfId="4" quotePrefix="1" applyNumberFormat="1" applyFont="1" applyFill="1" applyBorder="1" applyAlignment="1">
      <alignment horizontal="center" vertical="center"/>
    </xf>
    <xf numFmtId="1" fontId="6" fillId="2" borderId="22" xfId="4" quotePrefix="1" applyNumberFormat="1" applyFont="1" applyFill="1" applyBorder="1" applyAlignment="1">
      <alignment horizontal="center" vertical="center"/>
    </xf>
    <xf numFmtId="0" fontId="7" fillId="2" borderId="21" xfId="4" applyFont="1" applyFill="1" applyBorder="1" applyAlignment="1" applyProtection="1">
      <alignment horizontal="center" vertical="center" wrapText="1"/>
    </xf>
    <xf numFmtId="0" fontId="7" fillId="2" borderId="23" xfId="4" applyFont="1" applyFill="1" applyBorder="1" applyAlignment="1" applyProtection="1">
      <alignment horizontal="center" vertical="center" wrapText="1"/>
    </xf>
    <xf numFmtId="0" fontId="7" fillId="2" borderId="14" xfId="4" applyFont="1" applyFill="1" applyBorder="1" applyAlignment="1" applyProtection="1">
      <alignment horizontal="center" vertical="center" wrapText="1"/>
    </xf>
    <xf numFmtId="0" fontId="7" fillId="2" borderId="31" xfId="4" applyFont="1" applyFill="1" applyBorder="1" applyAlignment="1" applyProtection="1">
      <alignment horizontal="center" vertical="center" wrapText="1"/>
    </xf>
    <xf numFmtId="0" fontId="7" fillId="2" borderId="0" xfId="4" applyFont="1" applyFill="1" applyBorder="1" applyAlignment="1" applyProtection="1">
      <alignment horizontal="center" vertical="center" wrapText="1"/>
    </xf>
    <xf numFmtId="0" fontId="7" fillId="2" borderId="11" xfId="4" applyFont="1" applyFill="1" applyBorder="1" applyAlignment="1" applyProtection="1">
      <alignment horizontal="center" vertical="center" wrapText="1"/>
    </xf>
    <xf numFmtId="0" fontId="7" fillId="2" borderId="29" xfId="4" applyFont="1" applyFill="1" applyBorder="1" applyAlignment="1" applyProtection="1">
      <alignment horizontal="center" vertical="center" wrapText="1"/>
    </xf>
    <xf numFmtId="0" fontId="7" fillId="2" borderId="16" xfId="4" applyFont="1" applyFill="1" applyBorder="1" applyAlignment="1" applyProtection="1">
      <alignment horizontal="center" vertical="center" wrapText="1"/>
    </xf>
    <xf numFmtId="0" fontId="7" fillId="2" borderId="32" xfId="4" applyFont="1" applyFill="1" applyBorder="1" applyAlignment="1" applyProtection="1">
      <alignment horizontal="center" vertical="center" wrapText="1"/>
    </xf>
    <xf numFmtId="0" fontId="7" fillId="4" borderId="33" xfId="4" applyFont="1" applyFill="1" applyBorder="1" applyAlignment="1" applyProtection="1">
      <alignment horizontal="center" vertical="center" wrapText="1"/>
    </xf>
    <xf numFmtId="0" fontId="7" fillId="4" borderId="35" xfId="4" applyFont="1" applyFill="1" applyBorder="1" applyAlignment="1" applyProtection="1">
      <alignment horizontal="center" vertical="center" wrapText="1"/>
    </xf>
    <xf numFmtId="0" fontId="7" fillId="4" borderId="40" xfId="4" applyFont="1" applyFill="1" applyBorder="1" applyAlignment="1" applyProtection="1">
      <alignment horizontal="center" vertical="center" wrapText="1"/>
    </xf>
    <xf numFmtId="0" fontId="7" fillId="4" borderId="43" xfId="4" applyFont="1" applyFill="1" applyBorder="1" applyAlignment="1" applyProtection="1">
      <alignment horizontal="center" vertical="center" wrapText="1"/>
    </xf>
    <xf numFmtId="0" fontId="7" fillId="4" borderId="20" xfId="4" applyFont="1" applyFill="1" applyBorder="1" applyAlignment="1" applyProtection="1">
      <alignment horizontal="center" vertical="center" wrapText="1"/>
    </xf>
    <xf numFmtId="0" fontId="7" fillId="4" borderId="19" xfId="4" applyFont="1" applyFill="1" applyBorder="1" applyAlignment="1" applyProtection="1">
      <alignment horizontal="center" vertical="center" wrapText="1"/>
    </xf>
    <xf numFmtId="0" fontId="7" fillId="4" borderId="34" xfId="4" applyFont="1" applyFill="1" applyBorder="1" applyAlignment="1" applyProtection="1">
      <alignment horizontal="center" vertical="center" wrapText="1"/>
    </xf>
    <xf numFmtId="0" fontId="7" fillId="4" borderId="30" xfId="4" applyFont="1" applyFill="1" applyBorder="1" applyAlignment="1" applyProtection="1">
      <alignment horizontal="center" vertical="center" wrapText="1"/>
    </xf>
    <xf numFmtId="0" fontId="7" fillId="2" borderId="5" xfId="4" applyFont="1" applyFill="1" applyBorder="1" applyAlignment="1" applyProtection="1">
      <alignment horizontal="center" vertical="center" wrapText="1"/>
    </xf>
    <xf numFmtId="0" fontId="7" fillId="2" borderId="17" xfId="4" applyFont="1" applyFill="1" applyBorder="1" applyAlignment="1" applyProtection="1">
      <alignment horizontal="center" vertical="center" wrapText="1"/>
    </xf>
    <xf numFmtId="0" fontId="7" fillId="2" borderId="18" xfId="4" applyFont="1" applyFill="1" applyBorder="1" applyAlignment="1" applyProtection="1">
      <alignment horizontal="center" vertical="center" wrapText="1"/>
    </xf>
    <xf numFmtId="0" fontId="7" fillId="4" borderId="42" xfId="4" applyFont="1" applyFill="1" applyBorder="1" applyAlignment="1" applyProtection="1">
      <alignment horizontal="center" vertical="center" wrapText="1"/>
    </xf>
    <xf numFmtId="0" fontId="7" fillId="4" borderId="22" xfId="4" applyFont="1" applyFill="1" applyBorder="1" applyAlignment="1" applyProtection="1">
      <alignment horizontal="center" vertical="center" wrapText="1"/>
    </xf>
    <xf numFmtId="0" fontId="7" fillId="4" borderId="41" xfId="4" applyFont="1" applyFill="1" applyBorder="1" applyAlignment="1" applyProtection="1">
      <alignment horizontal="center" vertical="center" wrapText="1"/>
    </xf>
    <xf numFmtId="0" fontId="7" fillId="4" borderId="66" xfId="4" applyFont="1" applyFill="1" applyBorder="1" applyAlignment="1" applyProtection="1">
      <alignment horizontal="center" vertical="center" wrapText="1"/>
    </xf>
    <xf numFmtId="0" fontId="7" fillId="4" borderId="38" xfId="4" applyFont="1" applyFill="1" applyBorder="1" applyAlignment="1" applyProtection="1">
      <alignment horizontal="center" vertical="center" wrapText="1"/>
    </xf>
    <xf numFmtId="0" fontId="7" fillId="4" borderId="36" xfId="4" applyFont="1" applyFill="1" applyBorder="1" applyAlignment="1" applyProtection="1">
      <alignment horizontal="center" vertical="center" wrapText="1"/>
    </xf>
    <xf numFmtId="0" fontId="7" fillId="4" borderId="39" xfId="4" applyFont="1" applyFill="1" applyBorder="1" applyAlignment="1" applyProtection="1">
      <alignment horizontal="center" vertical="center" wrapText="1"/>
    </xf>
    <xf numFmtId="1" fontId="6" fillId="2" borderId="33" xfId="4" quotePrefix="1" applyNumberFormat="1" applyFont="1" applyFill="1" applyBorder="1" applyAlignment="1">
      <alignment horizontal="justify" vertical="center" wrapText="1"/>
    </xf>
    <xf numFmtId="1" fontId="6" fillId="2" borderId="2" xfId="4" quotePrefix="1" applyNumberFormat="1" applyFont="1" applyFill="1" applyBorder="1" applyAlignment="1">
      <alignment horizontal="justify" vertical="center" wrapText="1"/>
    </xf>
    <xf numFmtId="0" fontId="12" fillId="2" borderId="0" xfId="4" applyFont="1" applyFill="1" applyAlignment="1">
      <alignment horizontal="justify" vertical="center" wrapText="1"/>
    </xf>
    <xf numFmtId="0" fontId="12" fillId="2" borderId="0" xfId="4" applyFont="1" applyFill="1" applyAlignment="1">
      <alignment horizontal="justify" vertical="center"/>
    </xf>
    <xf numFmtId="0" fontId="2" fillId="2" borderId="31" xfId="4" applyFont="1" applyFill="1" applyBorder="1" applyAlignment="1" applyProtection="1">
      <alignment horizontal="center" vertical="center" wrapText="1"/>
    </xf>
    <xf numFmtId="0" fontId="2" fillId="2" borderId="0" xfId="4" applyFont="1" applyFill="1" applyBorder="1" applyAlignment="1" applyProtection="1">
      <alignment horizontal="center" vertical="center" wrapText="1"/>
    </xf>
    <xf numFmtId="0" fontId="2" fillId="2" borderId="11" xfId="4" applyFont="1" applyFill="1" applyBorder="1" applyAlignment="1" applyProtection="1">
      <alignment horizontal="center" vertical="center" wrapText="1"/>
    </xf>
    <xf numFmtId="0" fontId="2" fillId="2" borderId="29" xfId="4" applyFont="1" applyFill="1" applyBorder="1" applyAlignment="1" applyProtection="1">
      <alignment horizontal="center" vertical="center" wrapText="1"/>
    </xf>
    <xf numFmtId="0" fontId="2" fillId="2" borderId="16" xfId="4" applyFont="1" applyFill="1" applyBorder="1" applyAlignment="1" applyProtection="1">
      <alignment horizontal="center" vertical="center" wrapText="1"/>
    </xf>
    <xf numFmtId="0" fontId="2" fillId="2" borderId="32" xfId="4" applyFont="1" applyFill="1" applyBorder="1" applyAlignment="1" applyProtection="1">
      <alignment horizontal="center" vertical="center" wrapText="1"/>
    </xf>
    <xf numFmtId="49" fontId="7" fillId="2" borderId="5" xfId="4" applyNumberFormat="1" applyFont="1" applyFill="1" applyBorder="1" applyAlignment="1">
      <alignment horizontal="center" vertical="center" wrapText="1"/>
    </xf>
    <xf numFmtId="49" fontId="7" fillId="2" borderId="17" xfId="4" applyNumberFormat="1" applyFont="1" applyFill="1" applyBorder="1" applyAlignment="1">
      <alignment horizontal="center" vertical="center" wrapText="1"/>
    </xf>
    <xf numFmtId="49" fontId="7" fillId="2" borderId="18" xfId="4" applyNumberFormat="1" applyFont="1" applyFill="1" applyBorder="1" applyAlignment="1">
      <alignment horizontal="center" vertical="center" wrapText="1"/>
    </xf>
    <xf numFmtId="0" fontId="7" fillId="4" borderId="5" xfId="4" quotePrefix="1" applyFont="1" applyFill="1" applyBorder="1" applyAlignment="1" applyProtection="1">
      <alignment horizontal="center" vertical="center" wrapText="1"/>
    </xf>
    <xf numFmtId="0" fontId="7" fillId="4" borderId="17" xfId="4" quotePrefix="1" applyFont="1" applyFill="1" applyBorder="1" applyAlignment="1" applyProtection="1">
      <alignment horizontal="center" vertical="center" wrapText="1"/>
    </xf>
    <xf numFmtId="0" fontId="7" fillId="4" borderId="18" xfId="4" quotePrefix="1" applyFont="1" applyFill="1" applyBorder="1" applyAlignment="1" applyProtection="1">
      <alignment horizontal="center" vertical="center" wrapText="1"/>
    </xf>
    <xf numFmtId="0" fontId="7" fillId="4" borderId="17" xfId="4" applyFont="1" applyFill="1" applyBorder="1" applyAlignment="1" applyProtection="1">
      <alignment horizontal="center" vertical="center" wrapText="1"/>
    </xf>
    <xf numFmtId="0" fontId="7" fillId="4" borderId="18" xfId="4" applyFont="1" applyFill="1" applyBorder="1" applyAlignment="1" applyProtection="1">
      <alignment horizontal="center" vertical="center" wrapText="1"/>
    </xf>
    <xf numFmtId="49" fontId="7" fillId="2" borderId="24" xfId="4" applyNumberFormat="1" applyFont="1" applyFill="1" applyBorder="1" applyAlignment="1">
      <alignment horizontal="center" vertical="center" wrapText="1"/>
    </xf>
    <xf numFmtId="49" fontId="7" fillId="2" borderId="59" xfId="4" applyNumberFormat="1" applyFont="1" applyFill="1" applyBorder="1" applyAlignment="1">
      <alignment horizontal="center" vertical="center" wrapText="1"/>
    </xf>
    <xf numFmtId="49" fontId="7" fillId="2" borderId="64" xfId="4" applyNumberFormat="1" applyFont="1" applyFill="1" applyBorder="1" applyAlignment="1">
      <alignment horizontal="center" vertical="center" wrapText="1"/>
    </xf>
    <xf numFmtId="2" fontId="10" fillId="0" borderId="21" xfId="0" applyNumberFormat="1" applyFont="1" applyFill="1" applyBorder="1" applyAlignment="1">
      <alignment horizontal="center" vertical="center" wrapText="1"/>
    </xf>
    <xf numFmtId="2" fontId="10" fillId="0" borderId="23" xfId="0" applyNumberFormat="1" applyFont="1" applyFill="1" applyBorder="1" applyAlignment="1">
      <alignment horizontal="center" vertical="center" wrapText="1"/>
    </xf>
    <xf numFmtId="2" fontId="10" fillId="0" borderId="14" xfId="0" applyNumberFormat="1" applyFont="1" applyFill="1" applyBorder="1" applyAlignment="1">
      <alignment horizontal="center" vertical="center" wrapText="1"/>
    </xf>
    <xf numFmtId="2" fontId="10" fillId="2" borderId="31" xfId="0" applyNumberFormat="1" applyFont="1" applyFill="1" applyBorder="1" applyAlignment="1">
      <alignment horizontal="center" vertical="center" wrapText="1"/>
    </xf>
    <xf numFmtId="2" fontId="10" fillId="2" borderId="0" xfId="0" applyNumberFormat="1" applyFont="1" applyFill="1" applyBorder="1" applyAlignment="1">
      <alignment horizontal="center" vertical="center" wrapText="1"/>
    </xf>
    <xf numFmtId="2" fontId="10" fillId="2" borderId="11" xfId="0" applyNumberFormat="1" applyFont="1" applyFill="1" applyBorder="1" applyAlignment="1">
      <alignment horizontal="center" vertical="center" wrapText="1"/>
    </xf>
    <xf numFmtId="2" fontId="10" fillId="2" borderId="29" xfId="0" applyNumberFormat="1" applyFont="1" applyFill="1" applyBorder="1" applyAlignment="1">
      <alignment horizontal="center" vertical="center" wrapText="1"/>
    </xf>
    <xf numFmtId="2" fontId="10" fillId="2" borderId="16" xfId="0" applyNumberFormat="1" applyFont="1" applyFill="1" applyBorder="1" applyAlignment="1">
      <alignment horizontal="center" vertical="center" wrapText="1"/>
    </xf>
    <xf numFmtId="2" fontId="10" fillId="2" borderId="32" xfId="0" applyNumberFormat="1" applyFont="1" applyFill="1" applyBorder="1" applyAlignment="1">
      <alignment horizontal="center" vertical="center" wrapText="1"/>
    </xf>
    <xf numFmtId="2" fontId="7" fillId="3" borderId="6" xfId="0" applyNumberFormat="1" applyFont="1" applyFill="1" applyBorder="1" applyAlignment="1">
      <alignment horizontal="center" vertical="center" wrapText="1"/>
    </xf>
    <xf numFmtId="1" fontId="7" fillId="3" borderId="6" xfId="0" applyNumberFormat="1" applyFont="1" applyFill="1" applyBorder="1" applyAlignment="1">
      <alignment horizontal="center" vertical="center" wrapText="1"/>
    </xf>
    <xf numFmtId="1" fontId="7" fillId="3" borderId="13"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wrapText="1"/>
    </xf>
    <xf numFmtId="2" fontId="7" fillId="3" borderId="5" xfId="0" quotePrefix="1" applyNumberFormat="1" applyFont="1" applyFill="1" applyBorder="1" applyAlignment="1">
      <alignment horizontal="center" vertical="center" wrapText="1"/>
    </xf>
    <xf numFmtId="2" fontId="7" fillId="3" borderId="17" xfId="0" quotePrefix="1" applyNumberFormat="1" applyFont="1" applyFill="1" applyBorder="1" applyAlignment="1">
      <alignment horizontal="center" vertical="center" wrapText="1"/>
    </xf>
    <xf numFmtId="2" fontId="7" fillId="3" borderId="18" xfId="0" quotePrefix="1" applyNumberFormat="1" applyFont="1" applyFill="1" applyBorder="1" applyAlignment="1">
      <alignment horizontal="center" vertical="center" wrapText="1"/>
    </xf>
    <xf numFmtId="0" fontId="9" fillId="3" borderId="5" xfId="0" applyFont="1" applyFill="1" applyBorder="1" applyAlignment="1">
      <alignment horizontal="center" vertical="center" wrapText="1"/>
    </xf>
    <xf numFmtId="0" fontId="9" fillId="3" borderId="17" xfId="0" applyFont="1" applyFill="1" applyBorder="1" applyAlignment="1">
      <alignment horizontal="center" vertical="center" wrapText="1"/>
    </xf>
    <xf numFmtId="0" fontId="9" fillId="3" borderId="18" xfId="0" applyFont="1" applyFill="1" applyBorder="1" applyAlignment="1">
      <alignment horizontal="center" vertical="center" wrapText="1"/>
    </xf>
    <xf numFmtId="2" fontId="7" fillId="3" borderId="5" xfId="0" applyNumberFormat="1" applyFont="1" applyFill="1" applyBorder="1" applyAlignment="1">
      <alignment horizontal="center" vertical="center" wrapText="1"/>
    </xf>
    <xf numFmtId="0" fontId="17" fillId="0" borderId="48" xfId="149" applyFont="1" applyFill="1" applyBorder="1" applyAlignment="1">
      <alignment horizontal="justify" vertical="center" wrapText="1"/>
    </xf>
    <xf numFmtId="0" fontId="17" fillId="0" borderId="49" xfId="149" applyFont="1" applyFill="1" applyBorder="1" applyAlignment="1">
      <alignment horizontal="justify" vertical="center" wrapText="1"/>
    </xf>
    <xf numFmtId="0" fontId="17" fillId="0" borderId="50" xfId="149" applyFont="1" applyFill="1" applyBorder="1" applyAlignment="1">
      <alignment horizontal="justify" vertical="center" wrapText="1"/>
    </xf>
    <xf numFmtId="0" fontId="9" fillId="7" borderId="48" xfId="149" applyFont="1" applyFill="1" applyBorder="1" applyAlignment="1">
      <alignment horizontal="justify" vertical="center" wrapText="1"/>
    </xf>
    <xf numFmtId="0" fontId="9" fillId="7" borderId="49" xfId="149" applyFont="1" applyFill="1" applyBorder="1" applyAlignment="1">
      <alignment horizontal="justify" vertical="center" wrapText="1"/>
    </xf>
    <xf numFmtId="0" fontId="9" fillId="7" borderId="50" xfId="149" applyFont="1" applyFill="1" applyBorder="1" applyAlignment="1">
      <alignment horizontal="justify" vertical="center" wrapText="1"/>
    </xf>
    <xf numFmtId="0" fontId="16" fillId="7" borderId="52" xfId="149" applyFont="1" applyFill="1" applyBorder="1" applyAlignment="1">
      <alignment horizontal="right" vertical="center" wrapText="1"/>
    </xf>
    <xf numFmtId="0" fontId="16" fillId="7" borderId="27" xfId="149" applyFont="1" applyFill="1" applyBorder="1" applyAlignment="1">
      <alignment horizontal="right" vertical="center" wrapText="1"/>
    </xf>
    <xf numFmtId="0" fontId="16" fillId="7" borderId="58" xfId="149" applyFont="1" applyFill="1" applyBorder="1" applyAlignment="1">
      <alignment horizontal="left" vertical="center" wrapText="1"/>
    </xf>
    <xf numFmtId="0" fontId="16" fillId="7" borderId="60" xfId="149" applyFont="1" applyFill="1" applyBorder="1" applyAlignment="1">
      <alignment horizontal="left" vertical="center" wrapText="1"/>
    </xf>
    <xf numFmtId="166" fontId="16" fillId="0" borderId="30" xfId="1" applyNumberFormat="1" applyFont="1" applyFill="1" applyBorder="1" applyAlignment="1">
      <alignment horizontal="center" vertical="center" wrapText="1"/>
    </xf>
    <xf numFmtId="166" fontId="16" fillId="0" borderId="52" xfId="1" applyNumberFormat="1" applyFont="1" applyFill="1" applyBorder="1" applyAlignment="1">
      <alignment horizontal="center" vertical="center" wrapText="1"/>
    </xf>
    <xf numFmtId="166" fontId="16" fillId="0" borderId="27" xfId="1" applyNumberFormat="1" applyFont="1" applyFill="1" applyBorder="1" applyAlignment="1">
      <alignment horizontal="center" vertical="center" wrapText="1"/>
    </xf>
    <xf numFmtId="166" fontId="16" fillId="2" borderId="30" xfId="1" applyNumberFormat="1" applyFont="1" applyFill="1" applyBorder="1" applyAlignment="1">
      <alignment horizontal="center" vertical="center" wrapText="1"/>
    </xf>
    <xf numFmtId="166" fontId="16" fillId="2" borderId="52" xfId="1" applyNumberFormat="1" applyFont="1" applyFill="1" applyBorder="1" applyAlignment="1">
      <alignment horizontal="center" vertical="center" wrapText="1"/>
    </xf>
    <xf numFmtId="166" fontId="16" fillId="2" borderId="27" xfId="1" applyNumberFormat="1" applyFont="1" applyFill="1" applyBorder="1" applyAlignment="1">
      <alignment horizontal="center" vertical="center" wrapText="1"/>
    </xf>
    <xf numFmtId="166" fontId="16" fillId="2" borderId="58" xfId="1" applyNumberFormat="1" applyFont="1" applyFill="1" applyBorder="1" applyAlignment="1">
      <alignment horizontal="left" vertical="center" wrapText="1"/>
    </xf>
    <xf numFmtId="166" fontId="16" fillId="2" borderId="15" xfId="1" applyNumberFormat="1" applyFont="1" applyFill="1" applyBorder="1" applyAlignment="1">
      <alignment horizontal="left" vertical="center" wrapText="1"/>
    </xf>
    <xf numFmtId="166" fontId="16" fillId="2" borderId="60" xfId="1" applyNumberFormat="1" applyFont="1" applyFill="1" applyBorder="1" applyAlignment="1">
      <alignment horizontal="left" vertical="center" wrapText="1"/>
    </xf>
    <xf numFmtId="166" fontId="16" fillId="0" borderId="22" xfId="1" applyNumberFormat="1" applyFont="1" applyFill="1" applyBorder="1" applyAlignment="1">
      <alignment horizontal="center" vertical="center" wrapText="1"/>
    </xf>
    <xf numFmtId="0" fontId="16" fillId="0" borderId="31" xfId="149" applyFont="1" applyFill="1" applyBorder="1" applyAlignment="1">
      <alignment horizontal="left" vertical="center" wrapText="1"/>
    </xf>
    <xf numFmtId="0" fontId="16" fillId="0" borderId="0" xfId="149" applyFont="1" applyFill="1" applyBorder="1" applyAlignment="1">
      <alignment horizontal="left" vertical="center" wrapText="1"/>
    </xf>
    <xf numFmtId="0" fontId="16" fillId="0" borderId="55" xfId="149" applyFont="1" applyFill="1" applyBorder="1" applyAlignment="1">
      <alignment horizontal="left" vertical="center" wrapText="1"/>
    </xf>
    <xf numFmtId="0" fontId="9" fillId="0" borderId="31" xfId="149" applyFont="1" applyFill="1" applyBorder="1" applyAlignment="1">
      <alignment horizontal="left" vertical="center" wrapText="1"/>
    </xf>
    <xf numFmtId="0" fontId="9" fillId="0" borderId="0" xfId="149" applyFont="1" applyFill="1" applyBorder="1" applyAlignment="1">
      <alignment horizontal="left" vertical="center" wrapText="1"/>
    </xf>
    <xf numFmtId="0" fontId="9" fillId="0" borderId="55" xfId="149" applyFont="1" applyFill="1" applyBorder="1" applyAlignment="1">
      <alignment horizontal="left" vertical="center" wrapText="1"/>
    </xf>
    <xf numFmtId="0" fontId="16" fillId="0" borderId="31" xfId="149" applyFont="1" applyFill="1" applyBorder="1" applyAlignment="1">
      <alignment horizontal="justify" vertical="center" wrapText="1"/>
    </xf>
    <xf numFmtId="0" fontId="16" fillId="0" borderId="0" xfId="149" applyFont="1" applyFill="1" applyBorder="1" applyAlignment="1">
      <alignment horizontal="justify" vertical="center" wrapText="1"/>
    </xf>
    <xf numFmtId="0" fontId="16" fillId="0" borderId="55" xfId="149" applyFont="1" applyFill="1" applyBorder="1" applyAlignment="1">
      <alignment horizontal="justify" vertical="center" wrapText="1"/>
    </xf>
    <xf numFmtId="0" fontId="9" fillId="0" borderId="31" xfId="149" applyFont="1" applyFill="1" applyBorder="1" applyAlignment="1">
      <alignment horizontal="justify" vertical="center" wrapText="1"/>
    </xf>
    <xf numFmtId="0" fontId="9" fillId="0" borderId="0" xfId="149" applyFont="1" applyFill="1" applyBorder="1" applyAlignment="1">
      <alignment horizontal="justify" vertical="center" wrapText="1"/>
    </xf>
    <xf numFmtId="0" fontId="9" fillId="0" borderId="55" xfId="149" applyFont="1" applyFill="1" applyBorder="1" applyAlignment="1">
      <alignment horizontal="justify" vertical="center" wrapText="1"/>
    </xf>
    <xf numFmtId="0" fontId="9" fillId="2" borderId="48" xfId="149" applyFont="1" applyFill="1" applyBorder="1" applyAlignment="1">
      <alignment horizontal="left" vertical="center" wrapText="1"/>
    </xf>
    <xf numFmtId="0" fontId="9" fillId="2" borderId="49" xfId="149" applyFont="1" applyFill="1" applyBorder="1" applyAlignment="1">
      <alignment horizontal="left" vertical="center" wrapText="1"/>
    </xf>
    <xf numFmtId="0" fontId="9" fillId="2" borderId="50" xfId="149" applyFont="1" applyFill="1" applyBorder="1" applyAlignment="1">
      <alignment horizontal="left" vertical="center" wrapText="1"/>
    </xf>
    <xf numFmtId="0" fontId="16" fillId="2" borderId="31" xfId="149" applyFont="1" applyFill="1" applyBorder="1" applyAlignment="1">
      <alignment horizontal="justify" vertical="center" wrapText="1"/>
    </xf>
    <xf numFmtId="0" fontId="16" fillId="2" borderId="0" xfId="149" applyFont="1" applyFill="1" applyBorder="1" applyAlignment="1">
      <alignment horizontal="justify" vertical="center" wrapText="1"/>
    </xf>
    <xf numFmtId="0" fontId="16" fillId="2" borderId="55" xfId="149" applyFont="1" applyFill="1" applyBorder="1" applyAlignment="1">
      <alignment horizontal="justify" vertical="center" wrapText="1"/>
    </xf>
    <xf numFmtId="0" fontId="9" fillId="0" borderId="25" xfId="149" applyFont="1" applyFill="1" applyBorder="1" applyAlignment="1">
      <alignment horizontal="justify" vertical="center" wrapText="1"/>
    </xf>
    <xf numFmtId="0" fontId="16" fillId="0" borderId="51" xfId="149" applyFont="1" applyFill="1" applyBorder="1" applyAlignment="1">
      <alignment horizontal="justify" vertical="center" wrapText="1"/>
    </xf>
    <xf numFmtId="0" fontId="16" fillId="0" borderId="56" xfId="149" applyFont="1" applyFill="1" applyBorder="1" applyAlignment="1">
      <alignment horizontal="justify" vertical="center" wrapText="1"/>
    </xf>
    <xf numFmtId="0" fontId="9" fillId="3" borderId="5" xfId="149" applyFont="1" applyFill="1" applyBorder="1" applyAlignment="1">
      <alignment horizontal="center" vertical="center" wrapText="1"/>
    </xf>
    <xf numFmtId="0" fontId="9" fillId="3" borderId="17" xfId="149" applyFont="1" applyFill="1" applyBorder="1" applyAlignment="1">
      <alignment horizontal="center" vertical="center" wrapText="1"/>
    </xf>
    <xf numFmtId="0" fontId="9" fillId="3" borderId="18" xfId="149" applyFont="1" applyFill="1" applyBorder="1" applyAlignment="1">
      <alignment horizontal="center" vertical="center" wrapText="1"/>
    </xf>
    <xf numFmtId="0" fontId="9" fillId="0" borderId="48" xfId="149" applyFont="1" applyFill="1" applyBorder="1" applyAlignment="1">
      <alignment horizontal="justify" vertical="center" wrapText="1"/>
    </xf>
    <xf numFmtId="0" fontId="9" fillId="0" borderId="49" xfId="149" applyFont="1" applyFill="1" applyBorder="1" applyAlignment="1">
      <alignment horizontal="justify" vertical="center" wrapText="1"/>
    </xf>
    <xf numFmtId="0" fontId="9" fillId="0" borderId="50" xfId="149" applyFont="1" applyFill="1" applyBorder="1" applyAlignment="1">
      <alignment horizontal="justify" vertical="center" wrapText="1"/>
    </xf>
    <xf numFmtId="0" fontId="16" fillId="0" borderId="25" xfId="149" applyFont="1" applyFill="1" applyBorder="1" applyAlignment="1">
      <alignment horizontal="justify" vertical="center" wrapText="1"/>
    </xf>
    <xf numFmtId="0" fontId="9" fillId="2" borderId="49" xfId="149" applyFont="1" applyFill="1" applyBorder="1" applyAlignment="1">
      <alignment horizontal="justify" vertical="center" wrapText="1"/>
    </xf>
    <xf numFmtId="0" fontId="16" fillId="0" borderId="29" xfId="149" applyFont="1" applyFill="1" applyBorder="1" applyAlignment="1">
      <alignment horizontal="justify" vertical="center" wrapText="1"/>
    </xf>
    <xf numFmtId="0" fontId="16" fillId="0" borderId="16" xfId="149" applyFont="1" applyFill="1" applyBorder="1" applyAlignment="1">
      <alignment horizontal="justify" vertical="center" wrapText="1"/>
    </xf>
    <xf numFmtId="0" fontId="16" fillId="0" borderId="62" xfId="149" applyFont="1" applyFill="1" applyBorder="1" applyAlignment="1">
      <alignment horizontal="justify" vertical="center" wrapText="1"/>
    </xf>
    <xf numFmtId="0" fontId="16" fillId="0" borderId="48" xfId="149" applyFont="1" applyFill="1" applyBorder="1" applyAlignment="1">
      <alignment horizontal="justify" vertical="center" wrapText="1"/>
    </xf>
    <xf numFmtId="0" fontId="16" fillId="0" borderId="49" xfId="149" applyFont="1" applyFill="1" applyBorder="1" applyAlignment="1">
      <alignment horizontal="justify" vertical="center" wrapText="1"/>
    </xf>
    <xf numFmtId="0" fontId="16" fillId="0" borderId="50" xfId="149" applyFont="1" applyFill="1" applyBorder="1" applyAlignment="1">
      <alignment horizontal="justify" vertical="center" wrapText="1"/>
    </xf>
    <xf numFmtId="0" fontId="9" fillId="7" borderId="21" xfId="149" applyFont="1" applyFill="1" applyBorder="1" applyAlignment="1">
      <alignment horizontal="justify" vertical="center" wrapText="1"/>
    </xf>
    <xf numFmtId="0" fontId="9" fillId="7" borderId="23" xfId="149" applyFont="1" applyFill="1" applyBorder="1" applyAlignment="1">
      <alignment horizontal="justify" vertical="center" wrapText="1"/>
    </xf>
    <xf numFmtId="0" fontId="9" fillId="7" borderId="75" xfId="149" applyFont="1" applyFill="1" applyBorder="1" applyAlignment="1">
      <alignment horizontal="justify" vertical="center" wrapText="1"/>
    </xf>
    <xf numFmtId="0" fontId="16" fillId="7" borderId="25" xfId="149" applyFont="1" applyFill="1" applyBorder="1" applyAlignment="1">
      <alignment horizontal="justify" vertical="center" wrapText="1"/>
    </xf>
    <xf numFmtId="0" fontId="16" fillId="7" borderId="51" xfId="149" applyFont="1" applyFill="1" applyBorder="1" applyAlignment="1">
      <alignment horizontal="justify" vertical="center" wrapText="1"/>
    </xf>
    <xf numFmtId="0" fontId="16" fillId="7" borderId="56" xfId="149" applyFont="1" applyFill="1" applyBorder="1" applyAlignment="1">
      <alignment horizontal="justify" vertical="center" wrapText="1"/>
    </xf>
    <xf numFmtId="0" fontId="9" fillId="7" borderId="7" xfId="149" applyFont="1" applyFill="1" applyBorder="1" applyAlignment="1">
      <alignment horizontal="justify" vertical="center" wrapText="1"/>
    </xf>
    <xf numFmtId="0" fontId="9" fillId="7" borderId="46" xfId="149" applyFont="1" applyFill="1" applyBorder="1" applyAlignment="1">
      <alignment horizontal="justify" vertical="center" wrapText="1"/>
    </xf>
    <xf numFmtId="0" fontId="9" fillId="7" borderId="47" xfId="149" applyFont="1" applyFill="1" applyBorder="1" applyAlignment="1">
      <alignment horizontal="justify" vertical="center" wrapText="1"/>
    </xf>
    <xf numFmtId="0" fontId="16" fillId="0" borderId="31" xfId="154" quotePrefix="1" applyFont="1" applyFill="1" applyBorder="1" applyAlignment="1">
      <alignment horizontal="justify" vertical="center" wrapText="1"/>
    </xf>
    <xf numFmtId="0" fontId="16" fillId="0" borderId="0" xfId="154" applyFont="1" applyFill="1" applyBorder="1" applyAlignment="1">
      <alignment horizontal="justify" vertical="center" wrapText="1"/>
    </xf>
    <xf numFmtId="0" fontId="16" fillId="0" borderId="55" xfId="154" applyFont="1" applyFill="1" applyBorder="1" applyAlignment="1">
      <alignment horizontal="justify" vertical="center" wrapText="1"/>
    </xf>
    <xf numFmtId="0" fontId="9" fillId="0" borderId="48" xfId="154" applyFont="1" applyFill="1" applyBorder="1" applyAlignment="1">
      <alignment horizontal="justify" vertical="center" wrapText="1"/>
    </xf>
    <xf numFmtId="0" fontId="9" fillId="0" borderId="49" xfId="154" applyFont="1" applyFill="1" applyBorder="1" applyAlignment="1">
      <alignment horizontal="justify" vertical="center" wrapText="1"/>
    </xf>
    <xf numFmtId="0" fontId="9" fillId="0" borderId="50" xfId="154" applyFont="1" applyFill="1" applyBorder="1" applyAlignment="1">
      <alignment horizontal="justify" vertical="center" wrapText="1"/>
    </xf>
    <xf numFmtId="0" fontId="16" fillId="0" borderId="35" xfId="154" applyFont="1" applyFill="1" applyBorder="1" applyAlignment="1">
      <alignment horizontal="justify" vertical="center" wrapText="1"/>
    </xf>
    <xf numFmtId="0" fontId="16" fillId="0" borderId="19" xfId="154" applyFont="1" applyFill="1" applyBorder="1" applyAlignment="1">
      <alignment horizontal="justify" vertical="center" wrapText="1"/>
    </xf>
    <xf numFmtId="3" fontId="16" fillId="0" borderId="30" xfId="1" applyNumberFormat="1" applyFont="1" applyFill="1" applyBorder="1" applyAlignment="1">
      <alignment horizontal="right" vertical="center" wrapText="1"/>
    </xf>
    <xf numFmtId="3" fontId="16" fillId="0" borderId="52" xfId="1" applyNumberFormat="1" applyFont="1" applyFill="1" applyBorder="1" applyAlignment="1">
      <alignment horizontal="right" vertical="center" wrapText="1"/>
    </xf>
    <xf numFmtId="3" fontId="16" fillId="0" borderId="27" xfId="1" applyNumberFormat="1" applyFont="1" applyFill="1" applyBorder="1" applyAlignment="1">
      <alignment horizontal="right" vertical="center" wrapText="1"/>
    </xf>
    <xf numFmtId="3" fontId="6" fillId="3" borderId="6" xfId="0" applyNumberFormat="1"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0" fontId="16" fillId="7" borderId="31" xfId="154" quotePrefix="1" applyFont="1" applyFill="1" applyBorder="1" applyAlignment="1">
      <alignment horizontal="justify" vertical="center" wrapText="1"/>
    </xf>
    <xf numFmtId="0" fontId="16" fillId="7" borderId="0" xfId="154" applyFont="1" applyFill="1" applyBorder="1" applyAlignment="1">
      <alignment horizontal="justify" vertical="center" wrapText="1"/>
    </xf>
    <xf numFmtId="0" fontId="16" fillId="7" borderId="55" xfId="154" applyFont="1" applyFill="1" applyBorder="1" applyAlignment="1">
      <alignment horizontal="justify" vertical="center" wrapText="1"/>
    </xf>
    <xf numFmtId="0" fontId="16" fillId="0" borderId="37" xfId="154" applyFont="1" applyFill="1" applyBorder="1" applyAlignment="1">
      <alignment horizontal="justify" vertical="center" wrapText="1"/>
    </xf>
    <xf numFmtId="0" fontId="9" fillId="0" borderId="43" xfId="154" applyFont="1" applyFill="1" applyBorder="1" applyAlignment="1">
      <alignment horizontal="justify" vertical="center" wrapText="1"/>
    </xf>
    <xf numFmtId="0" fontId="16" fillId="0" borderId="31" xfId="154" applyFont="1" applyFill="1" applyBorder="1" applyAlignment="1">
      <alignment horizontal="justify" vertical="center" wrapText="1"/>
    </xf>
    <xf numFmtId="166" fontId="16" fillId="0" borderId="54" xfId="1" applyNumberFormat="1" applyFont="1" applyFill="1" applyBorder="1" applyAlignment="1">
      <alignment horizontal="center" vertical="center" wrapText="1"/>
    </xf>
    <xf numFmtId="166" fontId="16" fillId="0" borderId="11" xfId="1" applyNumberFormat="1" applyFont="1" applyFill="1" applyBorder="1" applyAlignment="1">
      <alignment horizontal="center" vertical="center" wrapText="1"/>
    </xf>
    <xf numFmtId="0" fontId="9" fillId="0" borderId="31" xfId="154" applyFont="1" applyFill="1" applyBorder="1" applyAlignment="1">
      <alignment horizontal="justify" vertical="center" wrapText="1"/>
    </xf>
    <xf numFmtId="0" fontId="16" fillId="0" borderId="25" xfId="154" quotePrefix="1" applyFont="1" applyFill="1" applyBorder="1" applyAlignment="1">
      <alignment horizontal="justify" vertical="center" wrapText="1"/>
    </xf>
    <xf numFmtId="0" fontId="16" fillId="0" borderId="51" xfId="154" applyFont="1" applyFill="1" applyBorder="1" applyAlignment="1">
      <alignment horizontal="justify" vertical="center" wrapText="1"/>
    </xf>
    <xf numFmtId="0" fontId="16" fillId="0" borderId="56" xfId="154" applyFont="1" applyFill="1" applyBorder="1" applyAlignment="1">
      <alignment horizontal="justify" vertical="center" wrapText="1"/>
    </xf>
    <xf numFmtId="0" fontId="16" fillId="0" borderId="1" xfId="154" applyFont="1" applyFill="1" applyBorder="1" applyAlignment="1">
      <alignment horizontal="left" vertical="center" wrapText="1"/>
    </xf>
    <xf numFmtId="0" fontId="9" fillId="0" borderId="8" xfId="154" applyFont="1" applyFill="1" applyBorder="1" applyAlignment="1">
      <alignment horizontal="justify" vertical="center" wrapText="1"/>
    </xf>
    <xf numFmtId="0" fontId="9" fillId="0" borderId="9" xfId="154" applyFont="1" applyFill="1" applyBorder="1" applyAlignment="1">
      <alignment horizontal="justify" vertical="center" wrapText="1"/>
    </xf>
    <xf numFmtId="164" fontId="9" fillId="0" borderId="35" xfId="1" applyFont="1" applyFill="1" applyBorder="1" applyAlignment="1">
      <alignment horizontal="left" vertical="center" wrapText="1"/>
    </xf>
    <xf numFmtId="164" fontId="9" fillId="0" borderId="19" xfId="1" applyFont="1" applyFill="1" applyBorder="1" applyAlignment="1">
      <alignment horizontal="left" vertical="center" wrapText="1"/>
    </xf>
    <xf numFmtId="0" fontId="16" fillId="0" borderId="28" xfId="1" applyNumberFormat="1" applyFont="1" applyFill="1" applyBorder="1" applyAlignment="1">
      <alignment horizontal="justify" vertical="center" wrapText="1"/>
    </xf>
    <xf numFmtId="0" fontId="16" fillId="0" borderId="26" xfId="1" applyNumberFormat="1" applyFont="1" applyFill="1" applyBorder="1" applyAlignment="1">
      <alignment horizontal="justify" vertical="center" wrapText="1"/>
    </xf>
    <xf numFmtId="0" fontId="9" fillId="0" borderId="6" xfId="154" applyFont="1" applyFill="1" applyBorder="1" applyAlignment="1">
      <alignment horizontal="center" vertical="center" wrapText="1"/>
    </xf>
    <xf numFmtId="0" fontId="9" fillId="0" borderId="13" xfId="154" applyFont="1" applyFill="1" applyBorder="1" applyAlignment="1">
      <alignment horizontal="left" vertical="center" wrapText="1"/>
    </xf>
    <xf numFmtId="0" fontId="16" fillId="0" borderId="28" xfId="154" applyFont="1" applyFill="1" applyBorder="1" applyAlignment="1">
      <alignment horizontal="justify" vertical="center" wrapText="1"/>
    </xf>
    <xf numFmtId="0" fontId="16" fillId="0" borderId="26" xfId="154" applyFont="1" applyFill="1" applyBorder="1" applyAlignment="1">
      <alignment horizontal="justify" vertical="center" wrapText="1"/>
    </xf>
    <xf numFmtId="0" fontId="9" fillId="0" borderId="35" xfId="154" applyFont="1" applyFill="1" applyBorder="1" applyAlignment="1">
      <alignment horizontal="justify" vertical="center" wrapText="1"/>
    </xf>
    <xf numFmtId="0" fontId="9" fillId="0" borderId="19" xfId="154" applyFont="1" applyFill="1" applyBorder="1" applyAlignment="1">
      <alignment horizontal="justify" vertical="center" wrapText="1"/>
    </xf>
    <xf numFmtId="166" fontId="16" fillId="0" borderId="10" xfId="1" applyNumberFormat="1" applyFont="1" applyFill="1" applyBorder="1" applyAlignment="1">
      <alignment horizontal="center" vertical="center" wrapText="1"/>
    </xf>
    <xf numFmtId="0" fontId="16" fillId="0" borderId="43" xfId="154" applyFont="1" applyFill="1" applyBorder="1" applyAlignment="1">
      <alignment horizontal="justify" vertical="center" wrapText="1"/>
    </xf>
    <xf numFmtId="0" fontId="16" fillId="0" borderId="48" xfId="154" applyFont="1" applyFill="1" applyBorder="1" applyAlignment="1">
      <alignment horizontal="justify" vertical="center" wrapText="1"/>
    </xf>
    <xf numFmtId="0" fontId="16" fillId="0" borderId="49" xfId="154" applyFont="1" applyFill="1" applyBorder="1" applyAlignment="1">
      <alignment horizontal="justify" vertical="center" wrapText="1"/>
    </xf>
    <xf numFmtId="0" fontId="16" fillId="0" borderId="50" xfId="154" applyFont="1" applyFill="1" applyBorder="1" applyAlignment="1">
      <alignment horizontal="justify" vertical="center" wrapText="1"/>
    </xf>
    <xf numFmtId="0" fontId="9" fillId="0" borderId="26" xfId="154" applyFont="1" applyFill="1" applyBorder="1" applyAlignment="1">
      <alignment horizontal="justify" vertical="center" wrapText="1"/>
    </xf>
    <xf numFmtId="166" fontId="16" fillId="0" borderId="58" xfId="1" applyNumberFormat="1" applyFont="1" applyFill="1" applyBorder="1" applyAlignment="1">
      <alignment horizontal="center" vertical="center" wrapText="1"/>
    </xf>
    <xf numFmtId="166" fontId="16" fillId="0" borderId="60" xfId="1" applyNumberFormat="1" applyFont="1" applyFill="1" applyBorder="1" applyAlignment="1">
      <alignment horizontal="center" vertical="center" wrapText="1"/>
    </xf>
    <xf numFmtId="3" fontId="16" fillId="0" borderId="13" xfId="1" applyNumberFormat="1" applyFont="1" applyFill="1" applyBorder="1" applyAlignment="1">
      <alignment horizontal="left" vertical="center" wrapText="1"/>
    </xf>
    <xf numFmtId="3" fontId="16" fillId="0" borderId="15" xfId="1" applyNumberFormat="1" applyFont="1" applyFill="1" applyBorder="1" applyAlignment="1">
      <alignment horizontal="left" vertical="center" wrapText="1"/>
    </xf>
    <xf numFmtId="3" fontId="16" fillId="0" borderId="60" xfId="1" applyNumberFormat="1" applyFont="1" applyFill="1" applyBorder="1" applyAlignment="1">
      <alignment horizontal="left" vertical="center" wrapText="1"/>
    </xf>
    <xf numFmtId="166" fontId="16" fillId="0" borderId="58" xfId="1" applyNumberFormat="1" applyFont="1" applyFill="1" applyBorder="1" applyAlignment="1">
      <alignment horizontal="left" vertical="center" wrapText="1"/>
    </xf>
    <xf numFmtId="166" fontId="16" fillId="0" borderId="15" xfId="1" applyNumberFormat="1" applyFont="1" applyFill="1" applyBorder="1" applyAlignment="1">
      <alignment horizontal="left" vertical="center" wrapText="1"/>
    </xf>
    <xf numFmtId="166" fontId="16" fillId="0" borderId="60" xfId="1" applyNumberFormat="1" applyFont="1" applyFill="1" applyBorder="1" applyAlignment="1">
      <alignment horizontal="left" vertical="center" wrapText="1"/>
    </xf>
    <xf numFmtId="0" fontId="16" fillId="0" borderId="30" xfId="155" applyFont="1" applyFill="1" applyBorder="1" applyAlignment="1">
      <alignment horizontal="right" vertical="center" wrapText="1"/>
    </xf>
    <xf numFmtId="0" fontId="16" fillId="0" borderId="52" xfId="155" applyFont="1" applyFill="1" applyBorder="1" applyAlignment="1">
      <alignment horizontal="right" vertical="center" wrapText="1"/>
    </xf>
    <xf numFmtId="0" fontId="16" fillId="0" borderId="27" xfId="155" applyFont="1" applyFill="1" applyBorder="1" applyAlignment="1">
      <alignment horizontal="right" vertical="center" wrapText="1"/>
    </xf>
    <xf numFmtId="169" fontId="19" fillId="0" borderId="7" xfId="155" applyNumberFormat="1" applyFont="1" applyFill="1" applyBorder="1" applyAlignment="1">
      <alignment horizontal="justify" vertical="center" wrapText="1"/>
    </xf>
    <xf numFmtId="0" fontId="19" fillId="0" borderId="47" xfId="155" applyFont="1" applyFill="1" applyBorder="1" applyAlignment="1">
      <alignment horizontal="justify" vertical="center" wrapText="1"/>
    </xf>
    <xf numFmtId="0" fontId="16" fillId="0" borderId="25" xfId="155" applyFont="1" applyFill="1" applyBorder="1" applyAlignment="1">
      <alignment horizontal="justify" vertical="center" wrapText="1"/>
    </xf>
    <xf numFmtId="0" fontId="16" fillId="0" borderId="51" xfId="155" applyFont="1" applyFill="1" applyBorder="1" applyAlignment="1">
      <alignment horizontal="justify" vertical="center" wrapText="1"/>
    </xf>
    <xf numFmtId="0" fontId="16" fillId="0" borderId="56" xfId="155" applyFont="1" applyFill="1" applyBorder="1" applyAlignment="1">
      <alignment horizontal="justify" vertical="center" wrapText="1"/>
    </xf>
    <xf numFmtId="0" fontId="9" fillId="0" borderId="48" xfId="155" applyFont="1" applyFill="1" applyBorder="1" applyAlignment="1">
      <alignment horizontal="justify" vertical="center" wrapText="1"/>
    </xf>
    <xf numFmtId="0" fontId="9" fillId="0" borderId="49" xfId="155" applyFont="1" applyFill="1" applyBorder="1" applyAlignment="1">
      <alignment horizontal="justify" vertical="center" wrapText="1"/>
    </xf>
    <xf numFmtId="0" fontId="9" fillId="0" borderId="50" xfId="155" applyFont="1" applyFill="1" applyBorder="1" applyAlignment="1">
      <alignment horizontal="justify" vertical="center" wrapText="1"/>
    </xf>
    <xf numFmtId="0" fontId="16" fillId="0" borderId="31" xfId="155" applyFont="1" applyFill="1" applyBorder="1" applyAlignment="1">
      <alignment horizontal="justify" vertical="center" wrapText="1"/>
    </xf>
    <xf numFmtId="0" fontId="16" fillId="0" borderId="0" xfId="155" applyFont="1" applyFill="1" applyBorder="1" applyAlignment="1">
      <alignment horizontal="justify" vertical="center" wrapText="1"/>
    </xf>
    <xf numFmtId="0" fontId="16" fillId="0" borderId="55" xfId="155" applyFont="1" applyFill="1" applyBorder="1" applyAlignment="1">
      <alignment horizontal="justify" vertical="center" wrapText="1"/>
    </xf>
    <xf numFmtId="0" fontId="16" fillId="7" borderId="25" xfId="155" applyFont="1" applyFill="1" applyBorder="1" applyAlignment="1">
      <alignment horizontal="justify" vertical="center" wrapText="1"/>
    </xf>
    <xf numFmtId="0" fontId="16" fillId="7" borderId="51" xfId="155" applyFont="1" applyFill="1" applyBorder="1" applyAlignment="1">
      <alignment horizontal="justify" vertical="center" wrapText="1"/>
    </xf>
    <xf numFmtId="0" fontId="16" fillId="7" borderId="56" xfId="155" applyFont="1" applyFill="1" applyBorder="1" applyAlignment="1">
      <alignment horizontal="justify" vertical="center" wrapText="1"/>
    </xf>
    <xf numFmtId="0" fontId="16" fillId="0" borderId="7" xfId="155" applyFont="1" applyFill="1" applyBorder="1" applyAlignment="1">
      <alignment horizontal="justify" vertical="center" wrapText="1"/>
    </xf>
    <xf numFmtId="0" fontId="16" fillId="0" borderId="46" xfId="155" applyFont="1" applyFill="1" applyBorder="1" applyAlignment="1">
      <alignment horizontal="justify" vertical="center" wrapText="1"/>
    </xf>
    <xf numFmtId="0" fontId="16" fillId="0" borderId="47" xfId="155" applyFont="1" applyFill="1" applyBorder="1" applyAlignment="1">
      <alignment horizontal="justify" vertical="center" wrapText="1"/>
    </xf>
    <xf numFmtId="0" fontId="17" fillId="0" borderId="7" xfId="155" applyFont="1" applyFill="1" applyBorder="1" applyAlignment="1">
      <alignment horizontal="justify" vertical="center" wrapText="1"/>
    </xf>
    <xf numFmtId="0" fontId="17" fillId="0" borderId="46" xfId="155" applyFont="1" applyFill="1" applyBorder="1" applyAlignment="1">
      <alignment horizontal="justify" vertical="center" wrapText="1"/>
    </xf>
    <xf numFmtId="0" fontId="17" fillId="0" borderId="47" xfId="155" applyFont="1" applyFill="1" applyBorder="1" applyAlignment="1">
      <alignment horizontal="justify" vertical="center" wrapText="1"/>
    </xf>
    <xf numFmtId="0" fontId="19" fillId="0" borderId="7" xfId="155" applyFont="1" applyFill="1" applyBorder="1" applyAlignment="1">
      <alignment horizontal="justify" vertical="center" wrapText="1"/>
    </xf>
    <xf numFmtId="0" fontId="9" fillId="0" borderId="25" xfId="155" applyFont="1" applyFill="1" applyBorder="1" applyAlignment="1">
      <alignment horizontal="justify" vertical="center" wrapText="1"/>
    </xf>
    <xf numFmtId="0" fontId="9" fillId="0" borderId="51" xfId="155" applyFont="1" applyFill="1" applyBorder="1" applyAlignment="1">
      <alignment horizontal="justify" vertical="center" wrapText="1"/>
    </xf>
    <xf numFmtId="0" fontId="9" fillId="0" borderId="56" xfId="155" applyFont="1" applyFill="1" applyBorder="1" applyAlignment="1">
      <alignment horizontal="justify" vertical="center" wrapText="1"/>
    </xf>
    <xf numFmtId="0" fontId="9" fillId="3" borderId="5" xfId="155" applyFont="1" applyFill="1" applyBorder="1" applyAlignment="1">
      <alignment horizontal="center" vertical="center" wrapText="1"/>
    </xf>
    <xf numFmtId="0" fontId="9" fillId="3" borderId="17" xfId="155" applyFont="1" applyFill="1" applyBorder="1" applyAlignment="1">
      <alignment horizontal="center" vertical="center" wrapText="1"/>
    </xf>
    <xf numFmtId="0" fontId="9" fillId="3" borderId="18" xfId="155" applyFont="1" applyFill="1" applyBorder="1" applyAlignment="1">
      <alignment horizontal="center" vertical="center" wrapText="1"/>
    </xf>
    <xf numFmtId="169" fontId="18" fillId="0" borderId="7" xfId="156" applyNumberFormat="1" applyFont="1" applyFill="1" applyBorder="1" applyAlignment="1">
      <alignment horizontal="justify" vertical="center" wrapText="1"/>
    </xf>
    <xf numFmtId="169" fontId="18" fillId="0" borderId="47" xfId="156" applyNumberFormat="1" applyFont="1" applyFill="1" applyBorder="1" applyAlignment="1">
      <alignment horizontal="justify" vertical="center" wrapText="1"/>
    </xf>
    <xf numFmtId="0" fontId="9" fillId="0" borderId="8" xfId="156" applyFont="1" applyFill="1" applyBorder="1" applyAlignment="1">
      <alignment horizontal="justify" vertical="center" wrapText="1"/>
    </xf>
    <xf numFmtId="0" fontId="9" fillId="0" borderId="9" xfId="156" applyFont="1" applyFill="1" applyBorder="1" applyAlignment="1">
      <alignment horizontal="justify" vertical="center" wrapText="1"/>
    </xf>
    <xf numFmtId="0" fontId="16" fillId="0" borderId="37" xfId="156" applyFont="1" applyFill="1" applyBorder="1" applyAlignment="1">
      <alignment horizontal="justify" vertical="center" wrapText="1"/>
    </xf>
    <xf numFmtId="0" fontId="16" fillId="0" borderId="43" xfId="156" applyFont="1" applyFill="1" applyBorder="1" applyAlignment="1">
      <alignment horizontal="justify" vertical="center" wrapText="1"/>
    </xf>
    <xf numFmtId="0" fontId="9" fillId="0" borderId="35" xfId="156" applyFont="1" applyFill="1" applyBorder="1" applyAlignment="1">
      <alignment horizontal="justify" vertical="center" wrapText="1"/>
    </xf>
    <xf numFmtId="0" fontId="9" fillId="0" borderId="19" xfId="156" applyFont="1" applyFill="1" applyBorder="1" applyAlignment="1">
      <alignment horizontal="justify" vertical="center" wrapText="1"/>
    </xf>
    <xf numFmtId="0" fontId="16" fillId="0" borderId="28" xfId="156" applyFont="1" applyFill="1" applyBorder="1" applyAlignment="1">
      <alignment horizontal="justify" vertical="center" wrapText="1"/>
    </xf>
    <xf numFmtId="0" fontId="16" fillId="0" borderId="26" xfId="156" applyFont="1" applyFill="1" applyBorder="1" applyAlignment="1">
      <alignment horizontal="justify" vertical="center" wrapText="1"/>
    </xf>
    <xf numFmtId="0" fontId="16" fillId="0" borderId="19" xfId="156" applyFont="1" applyFill="1" applyBorder="1" applyAlignment="1">
      <alignment horizontal="justify" vertical="center" wrapText="1"/>
    </xf>
    <xf numFmtId="0" fontId="9" fillId="3" borderId="44" xfId="156" applyFont="1" applyFill="1" applyBorder="1" applyAlignment="1">
      <alignment horizontal="center" vertical="center" wrapText="1"/>
    </xf>
    <xf numFmtId="0" fontId="9" fillId="3" borderId="57" xfId="156" applyFont="1" applyFill="1" applyBorder="1" applyAlignment="1">
      <alignment horizontal="center" vertical="center" wrapText="1"/>
    </xf>
    <xf numFmtId="0" fontId="17" fillId="0" borderId="7" xfId="156" applyFont="1" applyFill="1" applyBorder="1" applyAlignment="1">
      <alignment horizontal="justify" vertical="center" wrapText="1"/>
    </xf>
    <xf numFmtId="0" fontId="17" fillId="0" borderId="46" xfId="156" applyFont="1" applyFill="1" applyBorder="1" applyAlignment="1">
      <alignment horizontal="justify" vertical="center" wrapText="1"/>
    </xf>
    <xf numFmtId="0" fontId="17" fillId="0" borderId="47" xfId="156" applyFont="1" applyFill="1" applyBorder="1" applyAlignment="1">
      <alignment horizontal="justify" vertical="center" wrapText="1"/>
    </xf>
    <xf numFmtId="0" fontId="18" fillId="0" borderId="7" xfId="156" applyFont="1" applyFill="1" applyBorder="1" applyAlignment="1">
      <alignment horizontal="justify" vertical="center" wrapText="1"/>
    </xf>
    <xf numFmtId="0" fontId="18" fillId="0" borderId="47" xfId="156" applyFont="1" applyFill="1" applyBorder="1" applyAlignment="1">
      <alignment horizontal="justify" vertical="center" wrapText="1"/>
    </xf>
    <xf numFmtId="0" fontId="6" fillId="0" borderId="58" xfId="0" applyFont="1" applyFill="1" applyBorder="1" applyAlignment="1">
      <alignment horizontal="center" vertical="center" wrapText="1"/>
    </xf>
    <xf numFmtId="0" fontId="6" fillId="0" borderId="60" xfId="0" applyFont="1" applyFill="1" applyBorder="1" applyAlignment="1">
      <alignment horizontal="center" vertical="center" wrapText="1"/>
    </xf>
    <xf numFmtId="1" fontId="6" fillId="0" borderId="58" xfId="1" quotePrefix="1" applyNumberFormat="1" applyFont="1" applyFill="1" applyBorder="1" applyAlignment="1">
      <alignment horizontal="center" vertical="center" wrapText="1"/>
    </xf>
    <xf numFmtId="1" fontId="6" fillId="0" borderId="60" xfId="1" quotePrefix="1" applyNumberFormat="1" applyFont="1" applyFill="1" applyBorder="1" applyAlignment="1">
      <alignment horizontal="center" vertical="center" wrapText="1"/>
    </xf>
    <xf numFmtId="164" fontId="6" fillId="0" borderId="58" xfId="1" quotePrefix="1" applyFont="1" applyFill="1" applyBorder="1" applyAlignment="1">
      <alignment horizontal="center" vertical="center" wrapText="1"/>
    </xf>
    <xf numFmtId="164" fontId="6" fillId="0" borderId="60" xfId="1" quotePrefix="1" applyFont="1" applyFill="1" applyBorder="1" applyAlignment="1">
      <alignment horizontal="center" vertical="center" wrapText="1"/>
    </xf>
    <xf numFmtId="166" fontId="16" fillId="0" borderId="58" xfId="1" applyNumberFormat="1" applyFont="1" applyFill="1" applyBorder="1" applyAlignment="1">
      <alignment horizontal="justify" vertical="center" wrapText="1"/>
    </xf>
    <xf numFmtId="166" fontId="16" fillId="0" borderId="60" xfId="1" applyNumberFormat="1" applyFont="1" applyFill="1" applyBorder="1" applyAlignment="1">
      <alignment horizontal="justify" vertical="center" wrapText="1"/>
    </xf>
    <xf numFmtId="0" fontId="9" fillId="0" borderId="58" xfId="157" applyFont="1" applyFill="1" applyBorder="1" applyAlignment="1">
      <alignment horizontal="justify" vertical="center" wrapText="1"/>
    </xf>
    <xf numFmtId="0" fontId="16" fillId="0" borderId="60" xfId="157" applyFont="1" applyFill="1" applyBorder="1" applyAlignment="1">
      <alignment horizontal="justify" vertical="center" wrapText="1"/>
    </xf>
    <xf numFmtId="0" fontId="9" fillId="3" borderId="6" xfId="157" applyFont="1" applyFill="1" applyBorder="1" applyAlignment="1">
      <alignment horizontal="justify" vertical="center" wrapText="1"/>
    </xf>
    <xf numFmtId="0" fontId="9" fillId="0" borderId="7" xfId="157" applyFont="1" applyFill="1" applyBorder="1" applyAlignment="1">
      <alignment horizontal="justify" vertical="center" wrapText="1"/>
    </xf>
    <xf numFmtId="0" fontId="16" fillId="0" borderId="46" xfId="157" applyFont="1" applyFill="1" applyBorder="1" applyAlignment="1">
      <alignment horizontal="justify" vertical="center" wrapText="1"/>
    </xf>
    <xf numFmtId="0" fontId="16" fillId="0" borderId="53" xfId="157" applyFont="1" applyFill="1" applyBorder="1" applyAlignment="1">
      <alignment horizontal="justify" vertical="center" wrapText="1"/>
    </xf>
    <xf numFmtId="2" fontId="6" fillId="3" borderId="5" xfId="0" applyNumberFormat="1" applyFont="1" applyFill="1" applyBorder="1" applyAlignment="1">
      <alignment horizontal="center" vertical="center" wrapText="1"/>
    </xf>
    <xf numFmtId="2" fontId="6" fillId="3" borderId="17" xfId="0" applyNumberFormat="1" applyFont="1" applyFill="1" applyBorder="1" applyAlignment="1">
      <alignment horizontal="center" vertical="center" wrapText="1"/>
    </xf>
    <xf numFmtId="2" fontId="6" fillId="3" borderId="18" xfId="0" applyNumberFormat="1" applyFont="1" applyFill="1" applyBorder="1" applyAlignment="1">
      <alignment horizontal="center" vertical="center" wrapText="1"/>
    </xf>
    <xf numFmtId="167" fontId="6" fillId="3" borderId="5" xfId="0" applyNumberFormat="1" applyFont="1" applyFill="1" applyBorder="1" applyAlignment="1">
      <alignment horizontal="center" vertical="center" wrapText="1"/>
    </xf>
    <xf numFmtId="167" fontId="6" fillId="3" borderId="17" xfId="0" applyNumberFormat="1" applyFont="1" applyFill="1" applyBorder="1" applyAlignment="1">
      <alignment horizontal="center" vertical="center" wrapText="1"/>
    </xf>
    <xf numFmtId="167" fontId="6" fillId="3" borderId="18" xfId="0" applyNumberFormat="1" applyFont="1" applyFill="1" applyBorder="1" applyAlignment="1">
      <alignment horizontal="center" vertical="center" wrapText="1"/>
    </xf>
    <xf numFmtId="2" fontId="9" fillId="2" borderId="31" xfId="0" applyNumberFormat="1" applyFont="1" applyFill="1" applyBorder="1" applyAlignment="1">
      <alignment horizontal="center" vertical="center" wrapText="1"/>
    </xf>
    <xf numFmtId="2" fontId="9" fillId="2" borderId="0" xfId="0" applyNumberFormat="1" applyFont="1" applyFill="1" applyBorder="1" applyAlignment="1">
      <alignment horizontal="center" vertical="center" wrapText="1"/>
    </xf>
    <xf numFmtId="2" fontId="9" fillId="2" borderId="11" xfId="0" applyNumberFormat="1" applyFont="1" applyFill="1" applyBorder="1" applyAlignment="1">
      <alignment horizontal="center" vertical="center" wrapText="1"/>
    </xf>
    <xf numFmtId="2" fontId="9" fillId="2" borderId="29" xfId="0" applyNumberFormat="1" applyFont="1" applyFill="1" applyBorder="1" applyAlignment="1">
      <alignment horizontal="center" vertical="center" wrapText="1"/>
    </xf>
    <xf numFmtId="2" fontId="9" fillId="2" borderId="16" xfId="0" applyNumberFormat="1" applyFont="1" applyFill="1" applyBorder="1" applyAlignment="1">
      <alignment horizontal="center" vertical="center" wrapText="1"/>
    </xf>
    <xf numFmtId="2" fontId="9" fillId="2" borderId="32" xfId="0" applyNumberFormat="1" applyFont="1" applyFill="1" applyBorder="1" applyAlignment="1">
      <alignment horizontal="center" vertical="center" wrapText="1"/>
    </xf>
    <xf numFmtId="2" fontId="7" fillId="3" borderId="44" xfId="0" applyNumberFormat="1" applyFont="1" applyFill="1" applyBorder="1" applyAlignment="1">
      <alignment horizontal="center" vertical="center" wrapText="1"/>
    </xf>
    <xf numFmtId="2" fontId="7" fillId="3" borderId="45" xfId="0" applyNumberFormat="1" applyFont="1" applyFill="1" applyBorder="1" applyAlignment="1">
      <alignment horizontal="center" vertical="center" wrapText="1"/>
    </xf>
    <xf numFmtId="2" fontId="7" fillId="3" borderId="13" xfId="0" applyNumberFormat="1" applyFont="1" applyFill="1" applyBorder="1" applyAlignment="1">
      <alignment horizontal="center" vertical="center"/>
    </xf>
    <xf numFmtId="2" fontId="7" fillId="3" borderId="15" xfId="0" applyNumberFormat="1" applyFont="1" applyFill="1" applyBorder="1" applyAlignment="1">
      <alignment horizontal="center" vertical="center"/>
    </xf>
    <xf numFmtId="2" fontId="7" fillId="3" borderId="1" xfId="0" applyNumberFormat="1" applyFont="1" applyFill="1" applyBorder="1" applyAlignment="1">
      <alignment horizontal="center" vertical="center"/>
    </xf>
    <xf numFmtId="2" fontId="7" fillId="3" borderId="1" xfId="0" applyNumberFormat="1" applyFont="1" applyFill="1" applyBorder="1" applyAlignment="1">
      <alignment horizontal="center" vertical="center" wrapText="1"/>
    </xf>
    <xf numFmtId="1" fontId="7" fillId="3" borderId="17" xfId="0" applyNumberFormat="1" applyFont="1" applyFill="1" applyBorder="1" applyAlignment="1">
      <alignment horizontal="center" vertical="center" wrapText="1"/>
    </xf>
    <xf numFmtId="1" fontId="7" fillId="3" borderId="18" xfId="0" applyNumberFormat="1" applyFont="1" applyFill="1" applyBorder="1" applyAlignment="1">
      <alignment horizontal="center" vertical="center" wrapText="1"/>
    </xf>
    <xf numFmtId="2" fontId="7" fillId="5" borderId="5" xfId="0" applyNumberFormat="1" applyFont="1" applyFill="1" applyBorder="1" applyAlignment="1">
      <alignment horizontal="center" vertical="center" wrapText="1"/>
    </xf>
    <xf numFmtId="2" fontId="7" fillId="5" borderId="17" xfId="0" applyNumberFormat="1" applyFont="1" applyFill="1" applyBorder="1" applyAlignment="1">
      <alignment horizontal="center" vertical="center" wrapText="1"/>
    </xf>
    <xf numFmtId="2" fontId="7" fillId="5" borderId="18" xfId="0" applyNumberFormat="1" applyFont="1" applyFill="1" applyBorder="1" applyAlignment="1">
      <alignment horizontal="center" vertical="center" wrapText="1"/>
    </xf>
    <xf numFmtId="2" fontId="7" fillId="3" borderId="21" xfId="0" applyNumberFormat="1" applyFont="1" applyFill="1" applyBorder="1" applyAlignment="1">
      <alignment horizontal="left" vertical="center"/>
    </xf>
    <xf numFmtId="2" fontId="7" fillId="3" borderId="23" xfId="0" applyNumberFormat="1" applyFont="1" applyFill="1" applyBorder="1" applyAlignment="1">
      <alignment horizontal="left" vertical="center"/>
    </xf>
    <xf numFmtId="165" fontId="7" fillId="8" borderId="5" xfId="1" applyNumberFormat="1" applyFont="1" applyFill="1" applyBorder="1" applyAlignment="1">
      <alignment horizontal="center" vertical="center" wrapText="1"/>
    </xf>
    <xf numFmtId="165" fontId="7" fillId="8" borderId="17" xfId="1" applyNumberFormat="1" applyFont="1" applyFill="1" applyBorder="1" applyAlignment="1">
      <alignment horizontal="center" vertical="center" wrapText="1"/>
    </xf>
    <xf numFmtId="165" fontId="7" fillId="8" borderId="18" xfId="1" applyNumberFormat="1" applyFont="1" applyFill="1" applyBorder="1" applyAlignment="1">
      <alignment horizontal="center" vertical="center" wrapText="1"/>
    </xf>
    <xf numFmtId="2" fontId="7" fillId="3" borderId="5" xfId="0" applyNumberFormat="1" applyFont="1" applyFill="1" applyBorder="1" applyAlignment="1">
      <alignment horizontal="left" vertical="center"/>
    </xf>
    <xf numFmtId="2" fontId="7" fillId="3" borderId="17" xfId="0" applyNumberFormat="1" applyFont="1" applyFill="1" applyBorder="1" applyAlignment="1">
      <alignment horizontal="left" vertical="center"/>
    </xf>
    <xf numFmtId="2" fontId="7" fillId="0" borderId="21" xfId="0" applyNumberFormat="1" applyFont="1" applyFill="1" applyBorder="1" applyAlignment="1">
      <alignment horizontal="center" vertical="center" wrapText="1"/>
    </xf>
    <xf numFmtId="2" fontId="7" fillId="0" borderId="23" xfId="0" applyNumberFormat="1" applyFont="1" applyFill="1" applyBorder="1" applyAlignment="1">
      <alignment horizontal="center" vertical="center" wrapText="1"/>
    </xf>
    <xf numFmtId="0" fontId="7" fillId="3" borderId="17" xfId="0" applyNumberFormat="1" applyFont="1" applyFill="1" applyBorder="1" applyAlignment="1">
      <alignment horizontal="center" vertical="center" wrapText="1"/>
    </xf>
    <xf numFmtId="0" fontId="7" fillId="3" borderId="18" xfId="0" applyNumberFormat="1" applyFont="1" applyFill="1" applyBorder="1" applyAlignment="1">
      <alignment horizontal="center" vertical="center" wrapText="1"/>
    </xf>
    <xf numFmtId="2" fontId="7" fillId="0" borderId="0" xfId="0" applyNumberFormat="1" applyFont="1" applyFill="1" applyBorder="1" applyAlignment="1">
      <alignment horizontal="center" vertical="center"/>
    </xf>
    <xf numFmtId="1" fontId="7" fillId="3" borderId="5" xfId="0" applyNumberFormat="1" applyFont="1" applyFill="1" applyBorder="1" applyAlignment="1">
      <alignment horizontal="center" vertical="center" wrapText="1"/>
    </xf>
    <xf numFmtId="2" fontId="7" fillId="3" borderId="0" xfId="0" applyNumberFormat="1" applyFont="1" applyFill="1" applyBorder="1" applyAlignment="1">
      <alignment horizontal="center" vertical="center" wrapText="1"/>
    </xf>
    <xf numFmtId="2" fontId="9" fillId="2" borderId="21" xfId="0" applyNumberFormat="1" applyFont="1" applyFill="1" applyBorder="1" applyAlignment="1">
      <alignment horizontal="center" vertical="center" wrapText="1"/>
    </xf>
    <xf numFmtId="2" fontId="9" fillId="2" borderId="23" xfId="0" applyNumberFormat="1" applyFont="1" applyFill="1" applyBorder="1" applyAlignment="1">
      <alignment horizontal="center" vertical="center" wrapText="1"/>
    </xf>
    <xf numFmtId="2" fontId="9" fillId="2" borderId="14" xfId="0" applyNumberFormat="1" applyFont="1" applyFill="1" applyBorder="1" applyAlignment="1">
      <alignment horizontal="center" vertical="center" wrapText="1"/>
    </xf>
    <xf numFmtId="2" fontId="7" fillId="3" borderId="13" xfId="0" quotePrefix="1" applyNumberFormat="1" applyFont="1" applyFill="1" applyBorder="1" applyAlignment="1">
      <alignment horizontal="center" vertical="center" wrapText="1"/>
    </xf>
    <xf numFmtId="2" fontId="7" fillId="3" borderId="1" xfId="0" quotePrefix="1" applyNumberFormat="1" applyFont="1" applyFill="1" applyBorder="1" applyAlignment="1">
      <alignment horizontal="center" vertical="center" wrapText="1"/>
    </xf>
    <xf numFmtId="0" fontId="7" fillId="4" borderId="8" xfId="4" applyFont="1" applyFill="1" applyBorder="1" applyAlignment="1" applyProtection="1">
      <alignment horizontal="center" vertical="center" wrapText="1"/>
    </xf>
    <xf numFmtId="0" fontId="7" fillId="4" borderId="9" xfId="4" applyFont="1" applyFill="1" applyBorder="1" applyAlignment="1" applyProtection="1">
      <alignment horizontal="center" vertical="center" wrapText="1"/>
    </xf>
    <xf numFmtId="0" fontId="7" fillId="4" borderId="10" xfId="4" applyFont="1" applyFill="1" applyBorder="1" applyAlignment="1" applyProtection="1">
      <alignment horizontal="center" vertical="center" wrapText="1"/>
    </xf>
    <xf numFmtId="49" fontId="7" fillId="0" borderId="6" xfId="0" applyNumberFormat="1" applyFont="1" applyFill="1" applyBorder="1" applyAlignment="1">
      <alignment horizontal="center" vertical="center" wrapText="1"/>
    </xf>
    <xf numFmtId="2" fontId="8" fillId="2" borderId="23" xfId="0" applyNumberFormat="1" applyFont="1" applyFill="1" applyBorder="1" applyAlignment="1">
      <alignment horizontal="center" vertical="center" wrapText="1"/>
    </xf>
    <xf numFmtId="2" fontId="8" fillId="2" borderId="14" xfId="0" applyNumberFormat="1" applyFont="1" applyFill="1" applyBorder="1" applyAlignment="1">
      <alignment horizontal="center" vertical="center" wrapText="1"/>
    </xf>
    <xf numFmtId="2" fontId="8" fillId="2" borderId="0" xfId="0" applyNumberFormat="1" applyFont="1" applyFill="1" applyBorder="1" applyAlignment="1">
      <alignment horizontal="center" vertical="center" wrapText="1"/>
    </xf>
    <xf numFmtId="2" fontId="8" fillId="2" borderId="11" xfId="0" applyNumberFormat="1" applyFont="1" applyFill="1" applyBorder="1" applyAlignment="1">
      <alignment horizontal="center" vertical="center" wrapText="1"/>
    </xf>
    <xf numFmtId="0" fontId="7" fillId="4" borderId="6" xfId="0" applyFont="1" applyFill="1" applyBorder="1" applyAlignment="1" applyProtection="1">
      <alignment horizontal="center" vertical="center" wrapText="1"/>
    </xf>
    <xf numFmtId="2" fontId="7" fillId="3" borderId="6" xfId="0" quotePrefix="1" applyNumberFormat="1" applyFont="1" applyFill="1" applyBorder="1" applyAlignment="1">
      <alignment horizontal="center" vertical="center" wrapText="1"/>
    </xf>
    <xf numFmtId="164" fontId="7" fillId="0" borderId="5" xfId="1" quotePrefix="1" applyFont="1" applyFill="1" applyBorder="1" applyAlignment="1" applyProtection="1">
      <alignment horizontal="center" vertical="center" wrapText="1"/>
    </xf>
    <xf numFmtId="164" fontId="7" fillId="0" borderId="18" xfId="1" quotePrefix="1" applyFont="1" applyFill="1" applyBorder="1" applyAlignment="1" applyProtection="1">
      <alignment horizontal="center" vertical="center" wrapText="1"/>
    </xf>
    <xf numFmtId="2" fontId="9" fillId="2" borderId="5" xfId="0" applyNumberFormat="1" applyFont="1" applyFill="1" applyBorder="1" applyAlignment="1">
      <alignment horizontal="center" vertical="center" wrapText="1"/>
    </xf>
    <xf numFmtId="2" fontId="8" fillId="2" borderId="17" xfId="0" applyNumberFormat="1" applyFont="1" applyFill="1" applyBorder="1" applyAlignment="1">
      <alignment horizontal="center" vertical="center" wrapText="1"/>
    </xf>
    <xf numFmtId="2" fontId="8" fillId="2" borderId="18" xfId="0" applyNumberFormat="1" applyFont="1" applyFill="1" applyBorder="1" applyAlignment="1">
      <alignment horizontal="center" vertical="center" wrapText="1"/>
    </xf>
    <xf numFmtId="165" fontId="7" fillId="3" borderId="5" xfId="1" applyNumberFormat="1" applyFont="1" applyFill="1" applyBorder="1" applyAlignment="1" applyProtection="1">
      <alignment horizontal="center" vertical="center" wrapText="1"/>
    </xf>
    <xf numFmtId="165" fontId="7" fillId="3" borderId="18" xfId="1" applyNumberFormat="1" applyFont="1" applyFill="1" applyBorder="1" applyAlignment="1" applyProtection="1">
      <alignment horizontal="center" vertical="center" wrapText="1"/>
    </xf>
  </cellXfs>
  <cellStyles count="158">
    <cellStyle name="_Anexo __  RCSP Condiciones Obligatorias" xfId="6"/>
    <cellStyle name="_Anexo __  RCSP Condiciones Obligatorias_ANEXO No 10 CONDICIONES COMPLEMENTARIAS DEFINITIVO 01-06-11 ADENDA" xfId="7"/>
    <cellStyle name="_Anexo __  RCSP Condiciones Obligatorias_ANEXO No 9 CONDICIONES BASICAS HABILITANTES" xfId="8"/>
    <cellStyle name="_Anexo __  RCSP Condiciones Obligatorias_SUGERENCIA AJUSTE DEDUCIBLES  TRDM_15062011" xfId="9"/>
    <cellStyle name="_Anexo __ Autos Condiciones Obligatorias" xfId="10"/>
    <cellStyle name="_Anexo __ Autos Condiciones Obligatorias_ANEXO No 10 CONDICIONES COMPLEMENTARIAS DEFINITIVO 01-06-11 ADENDA" xfId="11"/>
    <cellStyle name="_Anexo __ Autos Condiciones Obligatorias_ANEXO No 9 CONDICIONES BASICAS HABILITANTES" xfId="12"/>
    <cellStyle name="_Anexo __ Autos Condiciones Obligatorias_SUGERENCIA AJUSTE DEDUCIBLES  TRDM_15062011" xfId="13"/>
    <cellStyle name="_Anexo __ Manejo Condiciones Obligatorias" xfId="14"/>
    <cellStyle name="_Anexo __ Manejo Condiciones Obligatorias_ANEXO No 10 CONDICIONES COMPLEMENTARIAS DEFINITIVO 01-06-11 ADENDA" xfId="15"/>
    <cellStyle name="_Anexo __ Manejo Condiciones Obligatorias_ANEXO No 9 CONDICIONES BASICAS HABILITANTES" xfId="16"/>
    <cellStyle name="_Anexo __ Manejo Condiciones Obligatorias_SUGERENCIA AJUSTE DEDUCIBLES  TRDM_15062011" xfId="17"/>
    <cellStyle name="_Anexo 1 Habilitantes" xfId="18"/>
    <cellStyle name="_Anexo 1 Habilitantes_ANEXO No 10 CONDICIONES COMPLEMENTARIAS DEFINITIVO 01-06-11 ADENDA" xfId="19"/>
    <cellStyle name="_Anexo 1 Habilitantes_ANEXO No 9 CONDICIONES BASICAS HABILITANTES" xfId="20"/>
    <cellStyle name="_Anexo 1 Habilitantes_SUGERENCIA AJUSTE DEDUCIBLES  TRDM_15062011" xfId="21"/>
    <cellStyle name="_Anexo 2 Condiciones Obligatorias" xfId="22"/>
    <cellStyle name="_Anexo 2 Condiciones Obligatorias_ANEXO No 10 CONDICIONES COMPLEMENTARIAS DEFINITIVO 01-06-11 ADENDA" xfId="23"/>
    <cellStyle name="_Anexo 2 Condiciones Obligatorias_ANEXO No 9 CONDICIONES BASICAS HABILITANTES" xfId="24"/>
    <cellStyle name="_Anexo 2 Condiciones Obligatorias_SUGERENCIA AJUSTE DEDUCIBLES  TRDM_15062011" xfId="25"/>
    <cellStyle name="_Formato slips estándar" xfId="26"/>
    <cellStyle name="_Formato slips estándar_Adenda Grupo 2 COMP MC" xfId="27"/>
    <cellStyle name="_Formato slips estándar_Adenda Grupo 2 COMP MC_ANEXO No 10 CONDICIONES COMPLEMENTARIAS DEFINITIVO 01-06-11 ADENDA" xfId="28"/>
    <cellStyle name="_Formato slips estándar_Adenda Grupo 2 COMP MC_ANEXO No 9 CONDICIONES BASICAS HABILITANTES" xfId="29"/>
    <cellStyle name="_Formato slips estándar_Adenda Grupo 2 COMP MC_SUGERENCIA AJUSTE DEDUCIBLES  TRDM_15062011" xfId="30"/>
    <cellStyle name="_Formato slips estándar_Adenda Grupo 2 COMP MCano" xfId="31"/>
    <cellStyle name="_Formato slips estándar_Adenda Grupo 2 COMP MCano_ANEXO No 10 CONDICIONES COMPLEMENTARIAS DEFINITIVO 01-06-11 ADENDA" xfId="32"/>
    <cellStyle name="_Formato slips estándar_Adenda Grupo 2 COMP MCano_ANEXO No 9 CONDICIONES BASICAS HABILITANTES" xfId="33"/>
    <cellStyle name="_Formato slips estándar_Adenda Grupo 2 COMP MCano_SUGERENCIA AJUSTE DEDUCIBLES  TRDM_15062011" xfId="34"/>
    <cellStyle name="_Formato slips estándar_Condiciones Complementarias TRDM" xfId="35"/>
    <cellStyle name="_Formato slips estándar_Condiciones Complementarias TRDM_ANEXO No 10 CONDICIONES COMPLEMENTARIAS DEFINITIVO 01-06-11 ADENDA" xfId="36"/>
    <cellStyle name="_Formato slips estándar_Condiciones Complementarias TRDM_ANEXO No 9 CONDICIONES BASICAS HABILITANTES" xfId="37"/>
    <cellStyle name="_Formato slips estándar_Condiciones Complementarias TRDM_SUGERENCIA AJUSTE DEDUCIBLES  TRDM_15062011" xfId="38"/>
    <cellStyle name="_Formato slips estándar_Condiciones Complementarias V7-1-10" xfId="39"/>
    <cellStyle name="_Formato slips estándar_Condiciones Complementarias V7-1-10_ANEXO No 10 CONDICIONES COMPLEMENTARIAS DEFINITIVO 01-06-11 ADENDA" xfId="40"/>
    <cellStyle name="_Formato slips estándar_Condiciones Complementarias V7-1-10_ANEXO No 9 CONDICIONES BASICAS HABILITANTES" xfId="41"/>
    <cellStyle name="_Formato slips estándar_Condiciones Complementarias V7-1-10_SUGERENCIA AJUSTE DEDUCIBLES  TRDM_15062011" xfId="42"/>
    <cellStyle name="_Formato slips estándar_SlipTecnico Grupo EEB - D&amp;O 6ene10" xfId="43"/>
    <cellStyle name="_Formato slips estándar_SlipTecnico Grupo EEB - D&amp;O 6ene10_ANEXO No 10 CONDICIONES COMPLEMENTARIAS DEFINITIVO 01-06-11 ADENDA" xfId="44"/>
    <cellStyle name="_Formato slips estándar_SlipTecnico Grupo EEB - D&amp;O 6ene10_ANEXO No 9 CONDICIONES BASICAS HABILITANTES" xfId="45"/>
    <cellStyle name="_Formato slips estándar_SlipTecnico Grupo EEB - D&amp;O 6ene10_SUGERENCIA AJUSTE DEDUCIBLES  TRDM_15062011" xfId="46"/>
    <cellStyle name="_Grupo 1 COMPL. V Adenda F" xfId="47"/>
    <cellStyle name="_Slip habilitantes DM (Secretaría)" xfId="48"/>
    <cellStyle name="_Slip habilitantes DM (Secretaría)_Adenda Grupo 2 COMP MC" xfId="49"/>
    <cellStyle name="_Slip habilitantes DM (Secretaría)_Adenda Grupo 2 COMP MC_ANEXO No 10 CONDICIONES COMPLEMENTARIAS DEFINITIVO 01-06-11 ADENDA" xfId="50"/>
    <cellStyle name="_Slip habilitantes DM (Secretaría)_Adenda Grupo 2 COMP MC_ANEXO No 9 CONDICIONES BASICAS HABILITANTES" xfId="51"/>
    <cellStyle name="_Slip habilitantes DM (Secretaría)_Adenda Grupo 2 COMP MC_SUGERENCIA AJUSTE DEDUCIBLES  TRDM_15062011" xfId="52"/>
    <cellStyle name="_Slip habilitantes DM (Secretaría)_Adenda Grupo 2 COMP MCano" xfId="53"/>
    <cellStyle name="_Slip habilitantes DM (Secretaría)_Adenda Grupo 2 COMP MCano_ANEXO No 10 CONDICIONES COMPLEMENTARIAS DEFINITIVO 01-06-11 ADENDA" xfId="54"/>
    <cellStyle name="_Slip habilitantes DM (Secretaría)_Adenda Grupo 2 COMP MCano_ANEXO No 9 CONDICIONES BASICAS HABILITANTES" xfId="55"/>
    <cellStyle name="_Slip habilitantes DM (Secretaría)_Adenda Grupo 2 COMP MCano_SUGERENCIA AJUSTE DEDUCIBLES  TRDM_15062011" xfId="56"/>
    <cellStyle name="_Slip habilitantes DM (Secretaría)_Condiciones Complementarias TRDM" xfId="57"/>
    <cellStyle name="_Slip habilitantes DM (Secretaría)_Condiciones Complementarias TRDM_ANEXO No 10 CONDICIONES COMPLEMENTARIAS DEFINITIVO 01-06-11 ADENDA" xfId="58"/>
    <cellStyle name="_Slip habilitantes DM (Secretaría)_Condiciones Complementarias TRDM_ANEXO No 9 CONDICIONES BASICAS HABILITANTES" xfId="59"/>
    <cellStyle name="_Slip habilitantes DM (Secretaría)_Condiciones Complementarias TRDM_SUGERENCIA AJUSTE DEDUCIBLES  TRDM_15062011" xfId="60"/>
    <cellStyle name="_Slip habilitantes DM (Secretaría)_Condiciones Complementarias V7-1-10" xfId="61"/>
    <cellStyle name="_Slip habilitantes DM (Secretaría)_Condiciones Complementarias V7-1-10_ANEXO No 10 CONDICIONES COMPLEMENTARIAS DEFINITIVO 01-06-11 ADENDA" xfId="62"/>
    <cellStyle name="_Slip habilitantes DM (Secretaría)_Condiciones Complementarias V7-1-10_ANEXO No 9 CONDICIONES BASICAS HABILITANTES" xfId="63"/>
    <cellStyle name="_Slip habilitantes DM (Secretaría)_Condiciones Complementarias V7-1-10_SUGERENCIA AJUSTE DEDUCIBLES  TRDM_15062011" xfId="64"/>
    <cellStyle name="_Slip habilitantes DM (Secretaría)_SlipTecnico Grupo EEB - D&amp;O 6ene10" xfId="65"/>
    <cellStyle name="_Slip habilitantes DM (Secretaría)_SlipTecnico Grupo EEB - D&amp;O 6ene10_ANEXO No 10 CONDICIONES COMPLEMENTARIAS DEFINITIVO 01-06-11 ADENDA" xfId="66"/>
    <cellStyle name="_Slip habilitantes DM (Secretaría)_SlipTecnico Grupo EEB - D&amp;O 6ene10_ANEXO No 9 CONDICIONES BASICAS HABILITANTES" xfId="67"/>
    <cellStyle name="_Slip habilitantes DM (Secretaría)_SlipTecnico Grupo EEB - D&amp;O 6ene10_SUGERENCIA AJUSTE DEDUCIBLES  TRDM_15062011" xfId="68"/>
    <cellStyle name="_SLIP RCSP NUEVAS CONDICIONES" xfId="69"/>
    <cellStyle name="_SLIP RCSP NUEVAS CONDICIONES_Adenda Grupo 2 COMP MC" xfId="70"/>
    <cellStyle name="_SLIP RCSP NUEVAS CONDICIONES_Adenda Grupo 2 COMP MC_ANEXO No 10 CONDICIONES COMPLEMENTARIAS DEFINITIVO 01-06-11 ADENDA" xfId="71"/>
    <cellStyle name="_SLIP RCSP NUEVAS CONDICIONES_Adenda Grupo 2 COMP MC_ANEXO No 9 CONDICIONES BASICAS HABILITANTES" xfId="72"/>
    <cellStyle name="_SLIP RCSP NUEVAS CONDICIONES_Adenda Grupo 2 COMP MC_SUGERENCIA AJUSTE DEDUCIBLES  TRDM_15062011" xfId="73"/>
    <cellStyle name="_SLIP RCSP NUEVAS CONDICIONES_Adenda Grupo 2 COMP MCano" xfId="74"/>
    <cellStyle name="_SLIP RCSP NUEVAS CONDICIONES_Adenda Grupo 2 COMP MCano_ANEXO No 10 CONDICIONES COMPLEMENTARIAS DEFINITIVO 01-06-11 ADENDA" xfId="75"/>
    <cellStyle name="_SLIP RCSP NUEVAS CONDICIONES_Adenda Grupo 2 COMP MCano_ANEXO No 9 CONDICIONES BASICAS HABILITANTES" xfId="76"/>
    <cellStyle name="_SLIP RCSP NUEVAS CONDICIONES_Adenda Grupo 2 COMP MCano_SUGERENCIA AJUSTE DEDUCIBLES  TRDM_15062011" xfId="77"/>
    <cellStyle name="_SLIP RCSP NUEVAS CONDICIONES_Condiciones Complementarias TRDM" xfId="78"/>
    <cellStyle name="_SLIP RCSP NUEVAS CONDICIONES_Condiciones Complementarias TRDM_ANEXO No 10 CONDICIONES COMPLEMENTARIAS DEFINITIVO 01-06-11 ADENDA" xfId="79"/>
    <cellStyle name="_SLIP RCSP NUEVAS CONDICIONES_Condiciones Complementarias TRDM_ANEXO No 9 CONDICIONES BASICAS HABILITANTES" xfId="80"/>
    <cellStyle name="_SLIP RCSP NUEVAS CONDICIONES_Condiciones Complementarias TRDM_SUGERENCIA AJUSTE DEDUCIBLES  TRDM_15062011" xfId="81"/>
    <cellStyle name="_SLIP RCSP NUEVAS CONDICIONES_Condiciones Complementarias V7-1-10" xfId="82"/>
    <cellStyle name="_SLIP RCSP NUEVAS CONDICIONES_Condiciones Complementarias V7-1-10_ANEXO No 10 CONDICIONES COMPLEMENTARIAS DEFINITIVO 01-06-11 ADENDA" xfId="83"/>
    <cellStyle name="_SLIP RCSP NUEVAS CONDICIONES_Condiciones Complementarias V7-1-10_ANEXO No 9 CONDICIONES BASICAS HABILITANTES" xfId="84"/>
    <cellStyle name="_SLIP RCSP NUEVAS CONDICIONES_Condiciones Complementarias V7-1-10_SUGERENCIA AJUSTE DEDUCIBLES  TRDM_15062011" xfId="85"/>
    <cellStyle name="_SLIP RCSP NUEVAS CONDICIONES_SlipTecnico Grupo EEB - D&amp;O 6ene10" xfId="86"/>
    <cellStyle name="_SLIP RCSP NUEVAS CONDICIONES_SlipTecnico Grupo EEB - D&amp;O 6ene10_ANEXO No 10 CONDICIONES COMPLEMENTARIAS DEFINITIVO 01-06-11 ADENDA" xfId="87"/>
    <cellStyle name="_SLIP RCSP NUEVAS CONDICIONES_SlipTecnico Grupo EEB - D&amp;O 6ene10_ANEXO No 9 CONDICIONES BASICAS HABILITANTES" xfId="88"/>
    <cellStyle name="_SLIP RCSP NUEVAS CONDICIONES_SlipTecnico Grupo EEB - D&amp;O 6ene10_SUGERENCIA AJUSTE DEDUCIBLES  TRDM_15062011" xfId="89"/>
    <cellStyle name="_Slips RCSP (habilitantes) Secretaría" xfId="90"/>
    <cellStyle name="_Slips RCSP (habilitantes) Secretaría_Adenda Grupo 2 COMP MC" xfId="91"/>
    <cellStyle name="_Slips RCSP (habilitantes) Secretaría_Adenda Grupo 2 COMP MC_ANEXO No 10 CONDICIONES COMPLEMENTARIAS DEFINITIVO 01-06-11 ADENDA" xfId="92"/>
    <cellStyle name="_Slips RCSP (habilitantes) Secretaría_Adenda Grupo 2 COMP MC_ANEXO No 9 CONDICIONES BASICAS HABILITANTES" xfId="93"/>
    <cellStyle name="_Slips RCSP (habilitantes) Secretaría_Adenda Grupo 2 COMP MC_SUGERENCIA AJUSTE DEDUCIBLES  TRDM_15062011" xfId="94"/>
    <cellStyle name="_Slips RCSP (habilitantes) Secretaría_Adenda Grupo 2 COMP MCano" xfId="95"/>
    <cellStyle name="_Slips RCSP (habilitantes) Secretaría_Adenda Grupo 2 COMP MCano_ANEXO No 10 CONDICIONES COMPLEMENTARIAS DEFINITIVO 01-06-11 ADENDA" xfId="96"/>
    <cellStyle name="_Slips RCSP (habilitantes) Secretaría_Adenda Grupo 2 COMP MCano_ANEXO No 9 CONDICIONES BASICAS HABILITANTES" xfId="97"/>
    <cellStyle name="_Slips RCSP (habilitantes) Secretaría_Adenda Grupo 2 COMP MCano_SUGERENCIA AJUSTE DEDUCIBLES  TRDM_15062011" xfId="98"/>
    <cellStyle name="_Slips RCSP (habilitantes) Secretaría_Condiciones Complementarias TRDM" xfId="99"/>
    <cellStyle name="_Slips RCSP (habilitantes) Secretaría_Condiciones Complementarias TRDM_ANEXO No 10 CONDICIONES COMPLEMENTARIAS DEFINITIVO 01-06-11 ADENDA" xfId="100"/>
    <cellStyle name="_Slips RCSP (habilitantes) Secretaría_Condiciones Complementarias TRDM_ANEXO No 9 CONDICIONES BASICAS HABILITANTES" xfId="101"/>
    <cellStyle name="_Slips RCSP (habilitantes) Secretaría_Condiciones Complementarias TRDM_SUGERENCIA AJUSTE DEDUCIBLES  TRDM_15062011" xfId="102"/>
    <cellStyle name="_Slips RCSP (habilitantes) Secretaría_Condiciones Complementarias V7-1-10" xfId="103"/>
    <cellStyle name="_Slips RCSP (habilitantes) Secretaría_Condiciones Complementarias V7-1-10_ANEXO No 10 CONDICIONES COMPLEMENTARIAS DEFINITIVO 01-06-11 ADENDA" xfId="104"/>
    <cellStyle name="_Slips RCSP (habilitantes) Secretaría_Condiciones Complementarias V7-1-10_ANEXO No 9 CONDICIONES BASICAS HABILITANTES" xfId="105"/>
    <cellStyle name="_Slips RCSP (habilitantes) Secretaría_Condiciones Complementarias V7-1-10_SUGERENCIA AJUSTE DEDUCIBLES  TRDM_15062011" xfId="106"/>
    <cellStyle name="_Slips RCSP (habilitantes) Secretaría_SlipTecnico Grupo EEB - D&amp;O 6ene10" xfId="107"/>
    <cellStyle name="_Slips RCSP (habilitantes) Secretaría_SlipTecnico Grupo EEB - D&amp;O 6ene10_ANEXO No 10 CONDICIONES COMPLEMENTARIAS DEFINITIVO 01-06-11 ADENDA" xfId="108"/>
    <cellStyle name="_Slips RCSP (habilitantes) Secretaría_SlipTecnico Grupo EEB - D&amp;O 6ene10_ANEXO No 9 CONDICIONES BASICAS HABILITANTES" xfId="109"/>
    <cellStyle name="_Slips RCSP (habilitantes) Secretaría_SlipTecnico Grupo EEB - D&amp;O 6ene10_SUGERENCIA AJUSTE DEDUCIBLES  TRDM_15062011" xfId="110"/>
    <cellStyle name="_Terminos Solicitados." xfId="111"/>
    <cellStyle name="20% - Accent1" xfId="112"/>
    <cellStyle name="20% - Accent2" xfId="113"/>
    <cellStyle name="20% - Accent3" xfId="114"/>
    <cellStyle name="20% - Accent4" xfId="115"/>
    <cellStyle name="20% - Accent5" xfId="116"/>
    <cellStyle name="20% - Accent6" xfId="117"/>
    <cellStyle name="40% - Accent1" xfId="118"/>
    <cellStyle name="40% - Accent2" xfId="119"/>
    <cellStyle name="40% - Accent3" xfId="120"/>
    <cellStyle name="40% - Accent4" xfId="121"/>
    <cellStyle name="40% - Accent5" xfId="122"/>
    <cellStyle name="40% - Accent6" xfId="123"/>
    <cellStyle name="60% - Accent1" xfId="124"/>
    <cellStyle name="60% - Accent2" xfId="125"/>
    <cellStyle name="60% - Accent3" xfId="126"/>
    <cellStyle name="60% - Accent4" xfId="127"/>
    <cellStyle name="60% - Accent5" xfId="128"/>
    <cellStyle name="60% - Accent6" xfId="129"/>
    <cellStyle name="Accent1" xfId="130"/>
    <cellStyle name="Accent2" xfId="131"/>
    <cellStyle name="Accent3" xfId="132"/>
    <cellStyle name="Accent4" xfId="133"/>
    <cellStyle name="Accent5" xfId="134"/>
    <cellStyle name="Accent6" xfId="135"/>
    <cellStyle name="Bad" xfId="136"/>
    <cellStyle name="Calculation" xfId="137"/>
    <cellStyle name="Check Cell" xfId="138"/>
    <cellStyle name="Estilo 1" xfId="139"/>
    <cellStyle name="Euro" xfId="140"/>
    <cellStyle name="Explanatory Text" xfId="141"/>
    <cellStyle name="Good" xfId="142"/>
    <cellStyle name="Heading 1" xfId="143"/>
    <cellStyle name="Heading 2" xfId="144"/>
    <cellStyle name="Heading 3" xfId="145"/>
    <cellStyle name="Heading 4" xfId="146"/>
    <cellStyle name="Input" xfId="147"/>
    <cellStyle name="Linked Cell" xfId="148"/>
    <cellStyle name="Millares" xfId="1" builtinId="3"/>
    <cellStyle name="Moneda" xfId="3" builtinId="4"/>
    <cellStyle name="Moneda 2" xfId="5"/>
    <cellStyle name="Normal" xfId="0" builtinId="0"/>
    <cellStyle name="Normal 2" xfId="4"/>
    <cellStyle name="Normal_COND. COMPL. R.C.E." xfId="156"/>
    <cellStyle name="Normal_COND. COMPL. SOAT" xfId="157"/>
    <cellStyle name="Normal_COND. COMPL.AUTOS" xfId="154"/>
    <cellStyle name="Normal_COND. COMPL.MANEJO" xfId="155"/>
    <cellStyle name="Normal_COND. COMPL.TRDM" xfId="149"/>
    <cellStyle name="Note" xfId="150"/>
    <cellStyle name="Output" xfId="151"/>
    <cellStyle name="rf" xfId="2"/>
    <cellStyle name="Title" xfId="152"/>
    <cellStyle name="Warning Text" xfId="1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LICITACI&#210;N%202013\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URIDICA UT QBE"/>
      <sheetName val="FINANCIERA"/>
      <sheetName val="EXPERIENCIA PROG.SEGUROS I"/>
      <sheetName val="EXPERIENCIA PROG.SEGUROS II"/>
      <sheetName val="EXPERIENCIA PROG.SEGUROS III"/>
      <sheetName val="EXPERIENCIA PROG.SEGUROS IV"/>
      <sheetName val="EXPERIENCIA PROG.SEGUROS V "/>
      <sheetName val="EXPERIENCIA PROG.SEGUROS VI"/>
      <sheetName val="EXPERIENCIA EN SINIESTROS I"/>
      <sheetName val="EXPERIENCIA EN SINIESTROS II"/>
      <sheetName val="EXPERIENCIA EN SINIESTROS III"/>
      <sheetName val="EXPERIENCIA EN SINIESTROS IV"/>
      <sheetName val="EXPERIENCIA EN SINIESTROS V "/>
      <sheetName val="EXPERIENCIA EN SINIESTROS VI"/>
      <sheetName val="ADVA"/>
      <sheetName val="COND. TEC. BASICA"/>
      <sheetName val="APOYO INDISTRIA NACIONAL"/>
      <sheetName val="COND. COMPL.TRDM"/>
      <sheetName val="COND. COMPL.AUTOS"/>
      <sheetName val="COND. COMPL.TR. MCIAS"/>
      <sheetName val="COND. COMPL.TR. VAL"/>
      <sheetName val="COND. COMPL.MANEJO"/>
      <sheetName val="COND. COMPL. R.C.E."/>
      <sheetName val="COND. COMPL. IRF"/>
      <sheetName val="COND. COMPL. RCSP"/>
      <sheetName val="COND. COMPL. CASCO B"/>
      <sheetName val="COND. COMPL. CASCO AVIACI"/>
      <sheetName val="COND. COMPL. SOAT"/>
      <sheetName val="DEDUCIBLES"/>
      <sheetName val="PRIMAS"/>
      <sheetName val="PONDERACION PRIMAS"/>
      <sheetName val="CONSOLIDADO GR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ow r="40">
          <cell r="I40">
            <v>155</v>
          </cell>
        </row>
      </sheetData>
      <sheetData sheetId="24">
        <row r="65">
          <cell r="I65">
            <v>130</v>
          </cell>
        </row>
      </sheetData>
      <sheetData sheetId="25">
        <row r="28">
          <cell r="I28">
            <v>38</v>
          </cell>
        </row>
      </sheetData>
      <sheetData sheetId="26">
        <row r="15">
          <cell r="I15">
            <v>200</v>
          </cell>
        </row>
      </sheetData>
      <sheetData sheetId="27">
        <row r="13">
          <cell r="N13">
            <v>200</v>
          </cell>
        </row>
      </sheetData>
      <sheetData sheetId="28">
        <row r="39">
          <cell r="F39">
            <v>90</v>
          </cell>
        </row>
      </sheetData>
      <sheetData sheetId="29">
        <row r="62">
          <cell r="B62">
            <v>400</v>
          </cell>
        </row>
        <row r="116">
          <cell r="J116">
            <v>700</v>
          </cell>
        </row>
      </sheetData>
      <sheetData sheetId="30" refreshError="1"/>
      <sheetData sheetId="3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view="pageBreakPreview" zoomScaleNormal="100" zoomScaleSheetLayoutView="100" workbookViewId="0">
      <selection activeCell="A3" sqref="A3:F3"/>
    </sheetView>
  </sheetViews>
  <sheetFormatPr baseColWidth="10" defaultColWidth="12.5703125" defaultRowHeight="12.75" x14ac:dyDescent="0.2"/>
  <cols>
    <col min="1" max="1" width="58.5703125" style="92" customWidth="1"/>
    <col min="2" max="2" width="56.28515625" style="92" customWidth="1"/>
    <col min="3" max="3" width="9.5703125" style="92" customWidth="1"/>
    <col min="4" max="4" width="9" style="92" customWidth="1"/>
    <col min="5" max="5" width="12.42578125" style="92" customWidth="1"/>
    <col min="6" max="6" width="36" style="92" customWidth="1"/>
    <col min="7" max="16384" width="12.5703125" style="92"/>
  </cols>
  <sheetData>
    <row r="1" spans="1:6" s="90" customFormat="1" ht="26.25" customHeight="1" x14ac:dyDescent="0.2">
      <c r="A1" s="207" t="s">
        <v>179</v>
      </c>
      <c r="B1" s="208"/>
      <c r="C1" s="208"/>
      <c r="D1" s="208"/>
      <c r="E1" s="208"/>
      <c r="F1" s="209"/>
    </row>
    <row r="2" spans="1:6" s="91" customFormat="1" ht="20.25" customHeight="1" x14ac:dyDescent="0.2">
      <c r="A2" s="210" t="s">
        <v>180</v>
      </c>
      <c r="B2" s="211"/>
      <c r="C2" s="211"/>
      <c r="D2" s="211"/>
      <c r="E2" s="211"/>
      <c r="F2" s="212"/>
    </row>
    <row r="3" spans="1:6" s="90" customFormat="1" ht="21" customHeight="1" thickBot="1" x14ac:dyDescent="0.25">
      <c r="A3" s="213" t="s">
        <v>246</v>
      </c>
      <c r="B3" s="214"/>
      <c r="C3" s="214"/>
      <c r="D3" s="214"/>
      <c r="E3" s="214"/>
      <c r="F3" s="215"/>
    </row>
    <row r="4" spans="1:6" s="90" customFormat="1" ht="23.25" customHeight="1" thickBot="1" x14ac:dyDescent="0.25">
      <c r="A4" s="210" t="s">
        <v>138</v>
      </c>
      <c r="B4" s="211"/>
      <c r="C4" s="211"/>
      <c r="D4" s="211"/>
      <c r="E4" s="211"/>
      <c r="F4" s="212"/>
    </row>
    <row r="5" spans="1:6" s="90" customFormat="1" ht="26.25" customHeight="1" x14ac:dyDescent="0.2">
      <c r="A5" s="216" t="s">
        <v>172</v>
      </c>
      <c r="B5" s="218" t="s">
        <v>173</v>
      </c>
      <c r="C5" s="220" t="s">
        <v>167</v>
      </c>
      <c r="D5" s="220"/>
      <c r="E5" s="220" t="s">
        <v>5</v>
      </c>
      <c r="F5" s="222" t="s">
        <v>2</v>
      </c>
    </row>
    <row r="6" spans="1:6" ht="19.5" customHeight="1" thickBot="1" x14ac:dyDescent="0.25">
      <c r="A6" s="217"/>
      <c r="B6" s="219"/>
      <c r="C6" s="121" t="s">
        <v>3</v>
      </c>
      <c r="D6" s="121" t="s">
        <v>4</v>
      </c>
      <c r="E6" s="221"/>
      <c r="F6" s="223"/>
    </row>
    <row r="7" spans="1:6" ht="20.25" customHeight="1" x14ac:dyDescent="0.2">
      <c r="A7" s="201" t="s">
        <v>181</v>
      </c>
      <c r="B7" s="128" t="s">
        <v>174</v>
      </c>
      <c r="C7" s="118" t="s">
        <v>152</v>
      </c>
      <c r="D7" s="118"/>
      <c r="E7" s="203" t="s">
        <v>244</v>
      </c>
      <c r="F7" s="205" t="s">
        <v>245</v>
      </c>
    </row>
    <row r="8" spans="1:6" ht="21.75" customHeight="1" thickBot="1" x14ac:dyDescent="0.25">
      <c r="A8" s="202"/>
      <c r="B8" s="129" t="s">
        <v>175</v>
      </c>
      <c r="C8" s="127" t="s">
        <v>152</v>
      </c>
      <c r="D8" s="127"/>
      <c r="E8" s="204"/>
      <c r="F8" s="206"/>
    </row>
    <row r="9" spans="1:6" ht="25.5" customHeight="1" thickBot="1" x14ac:dyDescent="0.25">
      <c r="A9" s="224" t="s">
        <v>139</v>
      </c>
      <c r="B9" s="225"/>
      <c r="C9" s="225"/>
      <c r="D9" s="225"/>
      <c r="E9" s="225"/>
      <c r="F9" s="226"/>
    </row>
    <row r="10" spans="1:6" ht="30" customHeight="1" x14ac:dyDescent="0.2">
      <c r="A10" s="232" t="s">
        <v>172</v>
      </c>
      <c r="B10" s="218" t="s">
        <v>173</v>
      </c>
      <c r="C10" s="230" t="s">
        <v>167</v>
      </c>
      <c r="D10" s="231"/>
      <c r="E10" s="218" t="s">
        <v>5</v>
      </c>
      <c r="F10" s="227" t="s">
        <v>2</v>
      </c>
    </row>
    <row r="11" spans="1:6" ht="18" customHeight="1" thickBot="1" x14ac:dyDescent="0.25">
      <c r="A11" s="233"/>
      <c r="B11" s="229"/>
      <c r="C11" s="121" t="s">
        <v>3</v>
      </c>
      <c r="D11" s="121" t="s">
        <v>4</v>
      </c>
      <c r="E11" s="229"/>
      <c r="F11" s="228"/>
    </row>
    <row r="12" spans="1:6" ht="20.25" customHeight="1" x14ac:dyDescent="0.2">
      <c r="A12" s="201" t="s">
        <v>146</v>
      </c>
      <c r="B12" s="128" t="s">
        <v>174</v>
      </c>
      <c r="C12" s="118" t="s">
        <v>152</v>
      </c>
      <c r="D12" s="118"/>
      <c r="E12" s="203" t="s">
        <v>244</v>
      </c>
      <c r="F12" s="205" t="s">
        <v>245</v>
      </c>
    </row>
    <row r="13" spans="1:6" ht="19.5" customHeight="1" thickBot="1" x14ac:dyDescent="0.25">
      <c r="A13" s="202"/>
      <c r="B13" s="129" t="s">
        <v>175</v>
      </c>
      <c r="C13" s="127" t="s">
        <v>152</v>
      </c>
      <c r="D13" s="127"/>
      <c r="E13" s="204"/>
      <c r="F13" s="206"/>
    </row>
  </sheetData>
  <mergeCells count="21">
    <mergeCell ref="F10:F11"/>
    <mergeCell ref="E10:E11"/>
    <mergeCell ref="C10:D10"/>
    <mergeCell ref="B10:B11"/>
    <mergeCell ref="A10:A11"/>
    <mergeCell ref="A12:A13"/>
    <mergeCell ref="E12:E13"/>
    <mergeCell ref="F12:F13"/>
    <mergeCell ref="A1:F1"/>
    <mergeCell ref="A2:F2"/>
    <mergeCell ref="A3:F3"/>
    <mergeCell ref="A4:F4"/>
    <mergeCell ref="A5:A6"/>
    <mergeCell ref="B5:B6"/>
    <mergeCell ref="C5:D5"/>
    <mergeCell ref="E5:E6"/>
    <mergeCell ref="F5:F6"/>
    <mergeCell ref="A7:A8"/>
    <mergeCell ref="E7:E8"/>
    <mergeCell ref="F7:F8"/>
    <mergeCell ref="A9:F9"/>
  </mergeCells>
  <printOptions horizontalCentered="1" verticalCentered="1"/>
  <pageMargins left="0.59055118110236227" right="0.51181102362204722" top="0.59055118110236227" bottom="0.51181102362204722" header="0" footer="0"/>
  <pageSetup scale="70" orientation="landscape" r:id="rId1"/>
  <headerFooter alignWithMargins="0">
    <oddFooter>&amp;LElaboró:
Revisó:
&amp;D&amp;C&amp;N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view="pageBreakPreview" topLeftCell="A13" zoomScale="90" zoomScaleNormal="100" zoomScaleSheetLayoutView="90" workbookViewId="0">
      <selection activeCell="M13" sqref="M13"/>
    </sheetView>
  </sheetViews>
  <sheetFormatPr baseColWidth="10" defaultRowHeight="37.5" customHeight="1" x14ac:dyDescent="0.2"/>
  <cols>
    <col min="1" max="1" width="61.85546875" style="4" customWidth="1"/>
    <col min="2" max="2" width="17.7109375" style="4" customWidth="1"/>
    <col min="3" max="3" width="13.140625" style="4" customWidth="1"/>
    <col min="4" max="4" width="10.42578125" style="4" customWidth="1"/>
    <col min="5" max="5" width="14.7109375" style="4" customWidth="1"/>
    <col min="6" max="6" width="12.5703125" style="4" customWidth="1"/>
    <col min="7" max="16384" width="11.42578125" style="4"/>
  </cols>
  <sheetData>
    <row r="1" spans="1:9" s="2" customFormat="1" ht="18.75" customHeight="1" x14ac:dyDescent="0.2">
      <c r="A1" s="255" t="s">
        <v>179</v>
      </c>
      <c r="B1" s="256"/>
      <c r="C1" s="256"/>
      <c r="D1" s="256"/>
      <c r="E1" s="256"/>
      <c r="F1" s="257"/>
      <c r="G1" s="142"/>
      <c r="H1" s="142"/>
      <c r="I1" s="142"/>
    </row>
    <row r="2" spans="1:9" s="2" customFormat="1" ht="17.25" customHeight="1" x14ac:dyDescent="0.2">
      <c r="A2" s="258" t="s">
        <v>180</v>
      </c>
      <c r="B2" s="259"/>
      <c r="C2" s="259"/>
      <c r="D2" s="259"/>
      <c r="E2" s="259"/>
      <c r="F2" s="260"/>
      <c r="G2" s="143"/>
      <c r="H2" s="143"/>
      <c r="I2" s="143"/>
    </row>
    <row r="3" spans="1:9" s="2" customFormat="1" ht="15.75" customHeight="1" x14ac:dyDescent="0.2">
      <c r="A3" s="459" t="s">
        <v>36</v>
      </c>
      <c r="B3" s="460"/>
      <c r="C3" s="460"/>
      <c r="D3" s="460"/>
      <c r="E3" s="460"/>
      <c r="F3" s="461"/>
    </row>
    <row r="4" spans="1:9" s="2" customFormat="1" ht="18.75" customHeight="1" thickBot="1" x14ac:dyDescent="0.25">
      <c r="A4" s="462" t="s">
        <v>13</v>
      </c>
      <c r="B4" s="463"/>
      <c r="C4" s="463"/>
      <c r="D4" s="463"/>
      <c r="E4" s="463"/>
      <c r="F4" s="464"/>
    </row>
    <row r="5" spans="1:9" s="28" customFormat="1" ht="37.5" customHeight="1" thickBot="1" x14ac:dyDescent="0.25">
      <c r="A5" s="51" t="s">
        <v>38</v>
      </c>
      <c r="B5" s="268" t="s">
        <v>187</v>
      </c>
      <c r="C5" s="269"/>
      <c r="D5" s="269"/>
      <c r="E5" s="269"/>
      <c r="F5" s="270"/>
    </row>
    <row r="6" spans="1:9" ht="37.5" customHeight="1" thickBot="1" x14ac:dyDescent="0.25">
      <c r="A6" s="84" t="s">
        <v>12</v>
      </c>
      <c r="B6" s="85"/>
      <c r="C6" s="86"/>
      <c r="D6" s="86"/>
      <c r="E6" s="86"/>
      <c r="F6" s="87"/>
    </row>
    <row r="7" spans="1:9" ht="37.5" customHeight="1" thickBot="1" x14ac:dyDescent="0.25">
      <c r="A7" s="84" t="s">
        <v>13</v>
      </c>
      <c r="B7" s="30" t="s">
        <v>39</v>
      </c>
      <c r="C7" s="30" t="s">
        <v>40</v>
      </c>
      <c r="D7" s="30" t="s">
        <v>41</v>
      </c>
      <c r="E7" s="30" t="s">
        <v>42</v>
      </c>
      <c r="F7" s="30" t="s">
        <v>7</v>
      </c>
    </row>
    <row r="8" spans="1:9" ht="36.75" customHeight="1" x14ac:dyDescent="0.2">
      <c r="A8" s="77" t="s">
        <v>140</v>
      </c>
      <c r="B8" s="55">
        <v>0</v>
      </c>
      <c r="C8" s="56">
        <v>0</v>
      </c>
      <c r="D8" s="56">
        <v>50</v>
      </c>
      <c r="E8" s="56">
        <v>50</v>
      </c>
      <c r="F8" s="75">
        <f>SUM(D8:E8)</f>
        <v>100</v>
      </c>
    </row>
    <row r="9" spans="1:9" ht="39" customHeight="1" x14ac:dyDescent="0.2">
      <c r="A9" s="78" t="s">
        <v>141</v>
      </c>
      <c r="B9" s="54" t="s">
        <v>285</v>
      </c>
      <c r="C9" s="53">
        <v>0</v>
      </c>
      <c r="D9" s="53">
        <v>25</v>
      </c>
      <c r="E9" s="53">
        <v>50</v>
      </c>
      <c r="F9" s="75">
        <f>SUM(D9:E9)</f>
        <v>75</v>
      </c>
    </row>
    <row r="10" spans="1:9" ht="37.5" customHeight="1" x14ac:dyDescent="0.2">
      <c r="A10" s="76" t="s">
        <v>142</v>
      </c>
      <c r="B10" s="55">
        <v>0</v>
      </c>
      <c r="C10" s="56">
        <v>0</v>
      </c>
      <c r="D10" s="56">
        <v>25</v>
      </c>
      <c r="E10" s="56">
        <v>25</v>
      </c>
      <c r="F10" s="75">
        <f>SUM(D10:E10)</f>
        <v>50</v>
      </c>
    </row>
    <row r="11" spans="1:9" ht="37.5" customHeight="1" x14ac:dyDescent="0.2">
      <c r="A11" s="78" t="s">
        <v>143</v>
      </c>
      <c r="B11" s="54">
        <v>0</v>
      </c>
      <c r="C11" s="53">
        <v>0</v>
      </c>
      <c r="D11" s="53">
        <v>25</v>
      </c>
      <c r="E11" s="56">
        <v>25</v>
      </c>
      <c r="F11" s="75">
        <f t="shared" ref="F11" si="0">SUM(D11:E11)</f>
        <v>50</v>
      </c>
    </row>
    <row r="12" spans="1:9" ht="37.5" customHeight="1" x14ac:dyDescent="0.2">
      <c r="A12" s="78" t="s">
        <v>193</v>
      </c>
      <c r="B12" s="54">
        <v>0</v>
      </c>
      <c r="C12" s="53">
        <v>0</v>
      </c>
      <c r="D12" s="53">
        <v>25</v>
      </c>
      <c r="E12" s="56">
        <v>25</v>
      </c>
      <c r="F12" s="75">
        <f t="shared" ref="F12" si="1">SUM(D12:E12)</f>
        <v>50</v>
      </c>
    </row>
    <row r="13" spans="1:9" ht="37.5" customHeight="1" x14ac:dyDescent="0.2">
      <c r="A13" s="78" t="s">
        <v>286</v>
      </c>
      <c r="B13" s="54">
        <v>0</v>
      </c>
      <c r="C13" s="53">
        <v>0</v>
      </c>
      <c r="D13" s="53">
        <v>25</v>
      </c>
      <c r="E13" s="56">
        <v>25</v>
      </c>
      <c r="F13" s="75">
        <f t="shared" ref="F13:F14" si="2">SUM(D13:E13)</f>
        <v>50</v>
      </c>
    </row>
    <row r="14" spans="1:9" ht="37.5" customHeight="1" thickBot="1" x14ac:dyDescent="0.25">
      <c r="A14" s="78" t="s">
        <v>287</v>
      </c>
      <c r="B14" s="54">
        <v>0</v>
      </c>
      <c r="C14" s="53">
        <v>0</v>
      </c>
      <c r="D14" s="53">
        <v>25</v>
      </c>
      <c r="E14" s="56">
        <v>25</v>
      </c>
      <c r="F14" s="75">
        <f t="shared" si="2"/>
        <v>50</v>
      </c>
    </row>
    <row r="15" spans="1:9" ht="37.5" customHeight="1" thickBot="1" x14ac:dyDescent="0.25">
      <c r="A15" s="21" t="s">
        <v>162</v>
      </c>
      <c r="B15" s="453" t="s">
        <v>13</v>
      </c>
      <c r="C15" s="454"/>
      <c r="D15" s="454"/>
      <c r="E15" s="455"/>
      <c r="F15" s="18">
        <f>SUM(F8:F11)</f>
        <v>275</v>
      </c>
    </row>
    <row r="16" spans="1:9" ht="37.5" customHeight="1" thickBot="1" x14ac:dyDescent="0.25">
      <c r="A16" s="31" t="s">
        <v>14</v>
      </c>
      <c r="B16" s="32" t="s">
        <v>39</v>
      </c>
      <c r="C16" s="32" t="s">
        <v>40</v>
      </c>
      <c r="D16" s="32" t="s">
        <v>41</v>
      </c>
      <c r="E16" s="32" t="s">
        <v>42</v>
      </c>
      <c r="F16" s="79" t="s">
        <v>7</v>
      </c>
    </row>
    <row r="17" spans="1:6" ht="37.5" customHeight="1" thickBot="1" x14ac:dyDescent="0.25">
      <c r="A17" s="7" t="s">
        <v>15</v>
      </c>
      <c r="B17" s="33">
        <v>0</v>
      </c>
      <c r="C17" s="27">
        <v>0</v>
      </c>
      <c r="D17" s="27">
        <v>75</v>
      </c>
      <c r="E17" s="27">
        <v>75</v>
      </c>
      <c r="F17" s="75">
        <f t="shared" ref="F17:F18" si="3">SUM(D17:E17)</f>
        <v>150</v>
      </c>
    </row>
    <row r="18" spans="1:6" ht="37.5" customHeight="1" thickBot="1" x14ac:dyDescent="0.25">
      <c r="A18" s="42" t="s">
        <v>16</v>
      </c>
      <c r="B18" s="43">
        <v>0</v>
      </c>
      <c r="C18" s="44">
        <v>0</v>
      </c>
      <c r="D18" s="27">
        <v>75</v>
      </c>
      <c r="E18" s="27">
        <v>75</v>
      </c>
      <c r="F18" s="75">
        <f t="shared" si="3"/>
        <v>150</v>
      </c>
    </row>
    <row r="19" spans="1:6" ht="37.5" customHeight="1" thickBot="1" x14ac:dyDescent="0.25">
      <c r="A19" s="29" t="s">
        <v>17</v>
      </c>
      <c r="B19" s="453" t="s">
        <v>13</v>
      </c>
      <c r="C19" s="454"/>
      <c r="D19" s="454"/>
      <c r="E19" s="455"/>
      <c r="F19" s="18">
        <f>SUM(F17:F18)</f>
        <v>300</v>
      </c>
    </row>
    <row r="20" spans="1:6" ht="37.5" customHeight="1" thickBot="1" x14ac:dyDescent="0.25">
      <c r="A20" s="31" t="s">
        <v>18</v>
      </c>
      <c r="B20" s="32" t="s">
        <v>39</v>
      </c>
      <c r="C20" s="32" t="s">
        <v>40</v>
      </c>
      <c r="D20" s="32" t="s">
        <v>41</v>
      </c>
      <c r="E20" s="32" t="s">
        <v>42</v>
      </c>
      <c r="F20" s="79" t="s">
        <v>7</v>
      </c>
    </row>
    <row r="21" spans="1:6" ht="37.5" customHeight="1" thickBot="1" x14ac:dyDescent="0.25">
      <c r="A21" s="7" t="s">
        <v>16</v>
      </c>
      <c r="B21" s="33">
        <v>0</v>
      </c>
      <c r="C21" s="27">
        <v>0</v>
      </c>
      <c r="D21" s="27">
        <v>75</v>
      </c>
      <c r="E21" s="27">
        <v>75</v>
      </c>
      <c r="F21" s="75">
        <f t="shared" ref="F21:F22" si="4">SUM(D21:E21)</f>
        <v>150</v>
      </c>
    </row>
    <row r="22" spans="1:6" ht="37.5" customHeight="1" thickBot="1" x14ac:dyDescent="0.25">
      <c r="A22" s="42" t="s">
        <v>19</v>
      </c>
      <c r="B22" s="43">
        <v>0</v>
      </c>
      <c r="C22" s="44">
        <v>0</v>
      </c>
      <c r="D22" s="27">
        <v>75</v>
      </c>
      <c r="E22" s="27">
        <v>75</v>
      </c>
      <c r="F22" s="75">
        <f t="shared" si="4"/>
        <v>150</v>
      </c>
    </row>
    <row r="23" spans="1:6" ht="37.5" customHeight="1" thickBot="1" x14ac:dyDescent="0.25">
      <c r="A23" s="21" t="s">
        <v>20</v>
      </c>
      <c r="B23" s="456" t="s">
        <v>13</v>
      </c>
      <c r="C23" s="457"/>
      <c r="D23" s="457"/>
      <c r="E23" s="458"/>
      <c r="F23" s="18">
        <f>SUM(F21:F22)</f>
        <v>300</v>
      </c>
    </row>
  </sheetData>
  <mergeCells count="8">
    <mergeCell ref="B15:E15"/>
    <mergeCell ref="B19:E19"/>
    <mergeCell ref="B23:E23"/>
    <mergeCell ref="A1:F1"/>
    <mergeCell ref="A2:F2"/>
    <mergeCell ref="A3:F3"/>
    <mergeCell ref="A4:F4"/>
    <mergeCell ref="B5:F5"/>
  </mergeCells>
  <pageMargins left="0.59055118110236227" right="0.51181102362204722" top="1.0629921259842521" bottom="0.62992125984251968" header="0" footer="0"/>
  <pageSetup scale="70" orientation="portrait" r:id="rId1"/>
  <headerFooter alignWithMargins="0">
    <oddFooter>&amp;LElaboró:
Revisó:
&amp;D&amp;C&amp;N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7"/>
  <sheetViews>
    <sheetView showGridLines="0" view="pageBreakPreview" topLeftCell="A4" zoomScale="90" zoomScaleNormal="100" zoomScaleSheetLayoutView="90" workbookViewId="0">
      <selection activeCell="G42" sqref="G42"/>
    </sheetView>
  </sheetViews>
  <sheetFormatPr baseColWidth="10" defaultRowHeight="33" customHeight="1" x14ac:dyDescent="0.2"/>
  <cols>
    <col min="1" max="1" width="82.7109375" style="10" customWidth="1"/>
    <col min="2" max="2" width="9.7109375" style="10" customWidth="1"/>
    <col min="3" max="3" width="10.5703125" style="15" customWidth="1"/>
    <col min="4" max="4" width="34.140625" style="10" customWidth="1"/>
    <col min="5" max="5" width="11.42578125" style="10"/>
    <col min="6" max="6" width="20.140625" style="10" bestFit="1" customWidth="1"/>
    <col min="7" max="7" width="20.5703125" style="81" bestFit="1" customWidth="1"/>
    <col min="8" max="16384" width="11.42578125" style="10"/>
  </cols>
  <sheetData>
    <row r="1" spans="1:7" s="8" customFormat="1" ht="30.75" customHeight="1" x14ac:dyDescent="0.2">
      <c r="A1" s="255" t="s">
        <v>179</v>
      </c>
      <c r="B1" s="256"/>
      <c r="C1" s="256"/>
      <c r="D1" s="256"/>
      <c r="E1" s="142"/>
      <c r="F1" s="142"/>
      <c r="G1" s="81"/>
    </row>
    <row r="2" spans="1:7" s="8" customFormat="1" ht="30" customHeight="1" x14ac:dyDescent="0.2">
      <c r="A2" s="258" t="s">
        <v>180</v>
      </c>
      <c r="B2" s="259"/>
      <c r="C2" s="259"/>
      <c r="D2" s="259"/>
      <c r="E2" s="143"/>
      <c r="F2" s="143"/>
      <c r="G2" s="81"/>
    </row>
    <row r="3" spans="1:7" s="8" customFormat="1" ht="24" customHeight="1" x14ac:dyDescent="0.2">
      <c r="A3" s="459" t="s">
        <v>37</v>
      </c>
      <c r="B3" s="460"/>
      <c r="C3" s="460"/>
      <c r="D3" s="460"/>
      <c r="G3" s="81"/>
    </row>
    <row r="4" spans="1:7" s="9" customFormat="1" ht="27.75" customHeight="1" thickBot="1" x14ac:dyDescent="0.25">
      <c r="A4" s="459" t="s">
        <v>138</v>
      </c>
      <c r="B4" s="460"/>
      <c r="C4" s="460"/>
      <c r="D4" s="460"/>
      <c r="G4" s="82"/>
    </row>
    <row r="5" spans="1:7" ht="19.5" customHeight="1" thickBot="1" x14ac:dyDescent="0.25">
      <c r="A5" s="481" t="s">
        <v>21</v>
      </c>
      <c r="B5" s="482"/>
      <c r="C5" s="482"/>
      <c r="D5" s="482"/>
    </row>
    <row r="6" spans="1:7" s="9" customFormat="1" ht="36" customHeight="1" thickBot="1" x14ac:dyDescent="0.25">
      <c r="A6" s="467" t="s">
        <v>22</v>
      </c>
      <c r="B6" s="268" t="s">
        <v>187</v>
      </c>
      <c r="C6" s="269"/>
      <c r="D6" s="269"/>
      <c r="E6" s="144"/>
      <c r="F6" s="145"/>
      <c r="G6" s="82"/>
    </row>
    <row r="7" spans="1:7" s="9" customFormat="1" ht="19.5" customHeight="1" thickBot="1" x14ac:dyDescent="0.25">
      <c r="A7" s="468"/>
      <c r="B7" s="465" t="s">
        <v>158</v>
      </c>
      <c r="C7" s="466"/>
      <c r="D7" s="267" t="s">
        <v>159</v>
      </c>
      <c r="G7" s="82"/>
    </row>
    <row r="8" spans="1:7" ht="19.5" customHeight="1" thickBot="1" x14ac:dyDescent="0.25">
      <c r="A8" s="469"/>
      <c r="B8" s="34" t="s">
        <v>54</v>
      </c>
      <c r="C8" s="35" t="s">
        <v>55</v>
      </c>
      <c r="D8" s="470"/>
    </row>
    <row r="9" spans="1:7" ht="21" customHeight="1" thickBot="1" x14ac:dyDescent="0.25">
      <c r="A9" s="6" t="s">
        <v>23</v>
      </c>
      <c r="B9" s="13"/>
      <c r="C9" s="72" t="s">
        <v>288</v>
      </c>
      <c r="D9" s="88">
        <v>24960325</v>
      </c>
    </row>
    <row r="10" spans="1:7" ht="23.25" customHeight="1" thickBot="1" x14ac:dyDescent="0.25">
      <c r="A10" s="22" t="s">
        <v>43</v>
      </c>
      <c r="B10" s="473" t="s">
        <v>289</v>
      </c>
      <c r="C10" s="474"/>
      <c r="D10" s="475"/>
    </row>
    <row r="11" spans="1:7" ht="16.5" customHeight="1" thickBot="1" x14ac:dyDescent="0.25">
      <c r="A11" s="18" t="s">
        <v>34</v>
      </c>
      <c r="B11" s="488">
        <v>400</v>
      </c>
      <c r="C11" s="471"/>
      <c r="D11" s="472"/>
    </row>
    <row r="12" spans="1:7" s="9" customFormat="1" ht="18.75" customHeight="1" thickBot="1" x14ac:dyDescent="0.25">
      <c r="A12" s="476" t="s">
        <v>24</v>
      </c>
      <c r="B12" s="477"/>
      <c r="C12" s="477"/>
      <c r="D12" s="477"/>
      <c r="G12" s="82"/>
    </row>
    <row r="13" spans="1:7" s="9" customFormat="1" ht="13.5" customHeight="1" thickBot="1" x14ac:dyDescent="0.25">
      <c r="A13" s="467" t="s">
        <v>22</v>
      </c>
      <c r="B13" s="465" t="s">
        <v>158</v>
      </c>
      <c r="C13" s="466"/>
      <c r="D13" s="267" t="s">
        <v>159</v>
      </c>
      <c r="G13" s="82"/>
    </row>
    <row r="14" spans="1:7" s="9" customFormat="1" ht="17.25" customHeight="1" thickBot="1" x14ac:dyDescent="0.25">
      <c r="A14" s="469"/>
      <c r="B14" s="52" t="s">
        <v>54</v>
      </c>
      <c r="C14" s="35" t="s">
        <v>55</v>
      </c>
      <c r="D14" s="470"/>
      <c r="G14" s="82"/>
    </row>
    <row r="15" spans="1:7" s="9" customFormat="1" ht="19.5" customHeight="1" thickBot="1" x14ac:dyDescent="0.25">
      <c r="A15" s="6" t="s">
        <v>35</v>
      </c>
      <c r="B15" s="11"/>
      <c r="C15" s="11">
        <v>2.8</v>
      </c>
      <c r="D15" s="89">
        <v>12598992</v>
      </c>
      <c r="G15" s="82"/>
    </row>
    <row r="16" spans="1:7" s="9" customFormat="1" ht="21" customHeight="1" thickBot="1" x14ac:dyDescent="0.25">
      <c r="A16" s="22" t="s">
        <v>43</v>
      </c>
      <c r="B16" s="473" t="s">
        <v>289</v>
      </c>
      <c r="C16" s="474"/>
      <c r="D16" s="475"/>
      <c r="G16" s="82"/>
    </row>
    <row r="17" spans="1:7" s="9" customFormat="1" ht="22.5" customHeight="1" thickBot="1" x14ac:dyDescent="0.25">
      <c r="A17" s="18" t="s">
        <v>34</v>
      </c>
      <c r="B17" s="485">
        <v>700</v>
      </c>
      <c r="C17" s="485"/>
      <c r="D17" s="486"/>
      <c r="G17" s="82"/>
    </row>
    <row r="18" spans="1:7" ht="13.5" customHeight="1" thickBot="1" x14ac:dyDescent="0.25">
      <c r="A18" s="36"/>
      <c r="B18" s="37"/>
      <c r="C18" s="37"/>
      <c r="D18" s="37"/>
    </row>
    <row r="19" spans="1:7" s="9" customFormat="1" ht="27" customHeight="1" thickBot="1" x14ac:dyDescent="0.25">
      <c r="A19" s="476" t="s">
        <v>147</v>
      </c>
      <c r="B19" s="477"/>
      <c r="C19" s="477"/>
      <c r="D19" s="477"/>
      <c r="G19" s="82"/>
    </row>
    <row r="20" spans="1:7" s="9" customFormat="1" ht="16.5" customHeight="1" thickBot="1" x14ac:dyDescent="0.25">
      <c r="A20" s="467" t="s">
        <v>22</v>
      </c>
      <c r="B20" s="465" t="s">
        <v>158</v>
      </c>
      <c r="C20" s="466"/>
      <c r="D20" s="267" t="s">
        <v>159</v>
      </c>
      <c r="G20" s="82"/>
    </row>
    <row r="21" spans="1:7" s="9" customFormat="1" ht="15" customHeight="1" thickBot="1" x14ac:dyDescent="0.25">
      <c r="A21" s="469"/>
      <c r="B21" s="52" t="s">
        <v>54</v>
      </c>
      <c r="C21" s="35" t="s">
        <v>55</v>
      </c>
      <c r="D21" s="470"/>
      <c r="G21" s="82"/>
    </row>
    <row r="22" spans="1:7" s="9" customFormat="1" ht="22.5" customHeight="1" thickBot="1" x14ac:dyDescent="0.25">
      <c r="A22" s="6" t="s">
        <v>148</v>
      </c>
      <c r="B22" s="11">
        <v>4.2</v>
      </c>
      <c r="C22" s="11"/>
      <c r="D22" s="89">
        <v>29232000</v>
      </c>
      <c r="G22" s="82"/>
    </row>
    <row r="23" spans="1:7" s="9" customFormat="1" ht="25.5" customHeight="1" thickBot="1" x14ac:dyDescent="0.25">
      <c r="A23" s="22" t="s">
        <v>43</v>
      </c>
      <c r="B23" s="473" t="s">
        <v>289</v>
      </c>
      <c r="C23" s="474"/>
      <c r="D23" s="475"/>
      <c r="G23" s="82"/>
    </row>
    <row r="24" spans="1:7" s="9" customFormat="1" ht="15.75" customHeight="1" thickBot="1" x14ac:dyDescent="0.25">
      <c r="A24" s="18" t="s">
        <v>34</v>
      </c>
      <c r="B24" s="471">
        <v>400</v>
      </c>
      <c r="C24" s="471"/>
      <c r="D24" s="472"/>
      <c r="G24" s="82"/>
    </row>
    <row r="25" spans="1:7" s="14" customFormat="1" ht="11.25" customHeight="1" thickBot="1" x14ac:dyDescent="0.25">
      <c r="A25" s="483"/>
      <c r="B25" s="484"/>
      <c r="C25" s="484"/>
      <c r="D25" s="484"/>
      <c r="G25" s="83"/>
    </row>
    <row r="26" spans="1:7" s="9" customFormat="1" ht="15.75" customHeight="1" thickBot="1" x14ac:dyDescent="0.25">
      <c r="A26" s="476" t="s">
        <v>18</v>
      </c>
      <c r="B26" s="477"/>
      <c r="C26" s="477"/>
      <c r="D26" s="477"/>
      <c r="G26" s="82"/>
    </row>
    <row r="27" spans="1:7" s="9" customFormat="1" ht="15" customHeight="1" thickBot="1" x14ac:dyDescent="0.25">
      <c r="A27" s="467" t="s">
        <v>22</v>
      </c>
      <c r="B27" s="465" t="s">
        <v>158</v>
      </c>
      <c r="C27" s="466"/>
      <c r="D27" s="267" t="s">
        <v>159</v>
      </c>
      <c r="G27" s="82"/>
    </row>
    <row r="28" spans="1:7" s="9" customFormat="1" ht="15" customHeight="1" thickBot="1" x14ac:dyDescent="0.25">
      <c r="A28" s="469"/>
      <c r="B28" s="52" t="s">
        <v>54</v>
      </c>
      <c r="C28" s="35" t="s">
        <v>55</v>
      </c>
      <c r="D28" s="470"/>
      <c r="G28" s="82"/>
    </row>
    <row r="29" spans="1:7" s="9" customFormat="1" ht="20.25" customHeight="1" thickBot="1" x14ac:dyDescent="0.25">
      <c r="A29" s="6" t="s">
        <v>149</v>
      </c>
      <c r="B29" s="11">
        <v>4.8</v>
      </c>
      <c r="C29" s="11"/>
      <c r="D29" s="89">
        <v>11136000</v>
      </c>
      <c r="G29" s="82"/>
    </row>
    <row r="30" spans="1:7" s="9" customFormat="1" ht="21" customHeight="1" thickBot="1" x14ac:dyDescent="0.25">
      <c r="A30" s="22" t="s">
        <v>43</v>
      </c>
      <c r="B30" s="473" t="s">
        <v>289</v>
      </c>
      <c r="C30" s="474"/>
      <c r="D30" s="475"/>
      <c r="G30" s="82"/>
    </row>
    <row r="31" spans="1:7" s="9" customFormat="1" ht="17.25" customHeight="1" thickBot="1" x14ac:dyDescent="0.25">
      <c r="A31" s="18" t="s">
        <v>34</v>
      </c>
      <c r="B31" s="471">
        <v>400</v>
      </c>
      <c r="C31" s="471"/>
      <c r="D31" s="472"/>
      <c r="G31" s="82"/>
    </row>
    <row r="32" spans="1:7" s="9" customFormat="1" ht="8.25" customHeight="1" thickBot="1" x14ac:dyDescent="0.25">
      <c r="A32" s="483"/>
      <c r="B32" s="484"/>
      <c r="C32" s="484"/>
      <c r="D32" s="484"/>
      <c r="G32" s="82"/>
    </row>
    <row r="33" spans="1:7" ht="27.75" customHeight="1" thickBot="1" x14ac:dyDescent="0.25">
      <c r="A33" s="73" t="s">
        <v>25</v>
      </c>
      <c r="B33" s="478">
        <f>D9+D15+D22+D29</f>
        <v>77927317</v>
      </c>
      <c r="C33" s="479"/>
      <c r="D33" s="480"/>
    </row>
    <row r="34" spans="1:7" ht="26.25" customHeight="1" thickBot="1" x14ac:dyDescent="0.25">
      <c r="A34" s="74" t="s">
        <v>290</v>
      </c>
      <c r="B34" s="487"/>
      <c r="C34" s="487"/>
      <c r="D34" s="487"/>
    </row>
    <row r="35" spans="1:7" s="9" customFormat="1" ht="28.5" customHeight="1" thickBot="1" x14ac:dyDescent="0.25">
      <c r="A35" s="462" t="s">
        <v>139</v>
      </c>
      <c r="B35" s="463"/>
      <c r="C35" s="463"/>
      <c r="D35" s="463"/>
      <c r="G35" s="82"/>
    </row>
    <row r="36" spans="1:7" s="9" customFormat="1" ht="18.75" customHeight="1" thickBot="1" x14ac:dyDescent="0.25">
      <c r="A36" s="476" t="s">
        <v>150</v>
      </c>
      <c r="B36" s="477"/>
      <c r="C36" s="477"/>
      <c r="D36" s="477"/>
      <c r="G36" s="82"/>
    </row>
    <row r="37" spans="1:7" s="9" customFormat="1" ht="23.25" customHeight="1" thickBot="1" x14ac:dyDescent="0.25">
      <c r="A37" s="467" t="s">
        <v>22</v>
      </c>
      <c r="B37" s="268" t="s">
        <v>187</v>
      </c>
      <c r="C37" s="269"/>
      <c r="D37" s="269"/>
      <c r="G37" s="82"/>
    </row>
    <row r="38" spans="1:7" s="9" customFormat="1" ht="15.75" customHeight="1" thickBot="1" x14ac:dyDescent="0.25">
      <c r="A38" s="468"/>
      <c r="B38" s="465" t="s">
        <v>158</v>
      </c>
      <c r="C38" s="466"/>
      <c r="D38" s="267" t="s">
        <v>159</v>
      </c>
      <c r="G38" s="82"/>
    </row>
    <row r="39" spans="1:7" ht="13.5" customHeight="1" thickBot="1" x14ac:dyDescent="0.25">
      <c r="A39" s="469"/>
      <c r="B39" s="52" t="s">
        <v>54</v>
      </c>
      <c r="C39" s="35" t="s">
        <v>55</v>
      </c>
      <c r="D39" s="470"/>
    </row>
    <row r="40" spans="1:7" s="9" customFormat="1" ht="22.5" customHeight="1" thickBot="1" x14ac:dyDescent="0.25">
      <c r="A40" s="6" t="s">
        <v>151</v>
      </c>
      <c r="B40" s="11"/>
      <c r="C40" s="11"/>
      <c r="D40" s="12">
        <v>3919000</v>
      </c>
      <c r="G40" s="82"/>
    </row>
    <row r="41" spans="1:7" s="9" customFormat="1" ht="22.5" customHeight="1" thickBot="1" x14ac:dyDescent="0.25">
      <c r="A41" s="22" t="s">
        <v>43</v>
      </c>
      <c r="B41" s="473" t="s">
        <v>289</v>
      </c>
      <c r="C41" s="474"/>
      <c r="D41" s="475"/>
      <c r="G41" s="82"/>
    </row>
    <row r="42" spans="1:7" s="9" customFormat="1" ht="21" customHeight="1" thickBot="1" x14ac:dyDescent="0.25">
      <c r="A42" s="18" t="s">
        <v>34</v>
      </c>
      <c r="B42" s="471">
        <v>700</v>
      </c>
      <c r="C42" s="471"/>
      <c r="D42" s="472"/>
      <c r="G42" s="82"/>
    </row>
    <row r="43" spans="1:7" s="14" customFormat="1" ht="10.5" customHeight="1" thickBot="1" x14ac:dyDescent="0.25">
      <c r="A43" s="38"/>
      <c r="B43" s="39"/>
      <c r="C43" s="39"/>
      <c r="D43" s="39"/>
      <c r="G43" s="83"/>
    </row>
    <row r="44" spans="1:7" ht="31.5" customHeight="1" thickBot="1" x14ac:dyDescent="0.25">
      <c r="A44" s="73" t="s">
        <v>25</v>
      </c>
      <c r="B44" s="478">
        <f>D40</f>
        <v>3919000</v>
      </c>
      <c r="C44" s="479"/>
      <c r="D44" s="480"/>
    </row>
    <row r="45" spans="1:7" ht="31.5" customHeight="1" thickBot="1" x14ac:dyDescent="0.25">
      <c r="A45" s="74" t="s">
        <v>291</v>
      </c>
      <c r="B45" s="487"/>
      <c r="C45" s="487"/>
      <c r="D45" s="487"/>
    </row>
    <row r="46" spans="1:7" ht="33" customHeight="1" x14ac:dyDescent="0.2">
      <c r="A46" s="23"/>
      <c r="B46" s="40"/>
      <c r="C46" s="41"/>
      <c r="D46" s="40"/>
    </row>
    <row r="47" spans="1:7" ht="33" customHeight="1" x14ac:dyDescent="0.2">
      <c r="A47" s="23"/>
      <c r="B47" s="40"/>
      <c r="C47" s="41"/>
      <c r="D47" s="40"/>
    </row>
  </sheetData>
  <mergeCells count="43">
    <mergeCell ref="A1:D1"/>
    <mergeCell ref="A2:D2"/>
    <mergeCell ref="A3:D3"/>
    <mergeCell ref="A4:D4"/>
    <mergeCell ref="B44:D44"/>
    <mergeCell ref="B45:D45"/>
    <mergeCell ref="B42:D42"/>
    <mergeCell ref="B41:D41"/>
    <mergeCell ref="B11:D11"/>
    <mergeCell ref="A36:D36"/>
    <mergeCell ref="A37:A39"/>
    <mergeCell ref="B31:D31"/>
    <mergeCell ref="B30:D30"/>
    <mergeCell ref="A32:D32"/>
    <mergeCell ref="A35:D35"/>
    <mergeCell ref="B34:D34"/>
    <mergeCell ref="B38:C38"/>
    <mergeCell ref="D38:D39"/>
    <mergeCell ref="B37:D37"/>
    <mergeCell ref="B33:D33"/>
    <mergeCell ref="A5:D5"/>
    <mergeCell ref="A12:D12"/>
    <mergeCell ref="B7:C7"/>
    <mergeCell ref="D7:D8"/>
    <mergeCell ref="B6:D6"/>
    <mergeCell ref="B10:D10"/>
    <mergeCell ref="A25:D25"/>
    <mergeCell ref="A19:D19"/>
    <mergeCell ref="A20:A21"/>
    <mergeCell ref="B20:C20"/>
    <mergeCell ref="D20:D21"/>
    <mergeCell ref="A13:A14"/>
    <mergeCell ref="B17:D17"/>
    <mergeCell ref="B13:C13"/>
    <mergeCell ref="A6:A8"/>
    <mergeCell ref="D13:D14"/>
    <mergeCell ref="D27:D28"/>
    <mergeCell ref="B24:D24"/>
    <mergeCell ref="B27:C27"/>
    <mergeCell ref="B23:D23"/>
    <mergeCell ref="B16:D16"/>
    <mergeCell ref="A26:D26"/>
    <mergeCell ref="A27:A28"/>
  </mergeCells>
  <phoneticPr fontId="4" type="noConversion"/>
  <pageMargins left="0.59055118110236227" right="0.51181102362204722" top="0.59055118110236227" bottom="0.59055118110236227" header="0" footer="0"/>
  <pageSetup scale="70" orientation="portrait" r:id="rId1"/>
  <headerFooter alignWithMargins="0">
    <oddFooter>&amp;LElaboró:
Revisó:
&amp;D&amp;C&amp;N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view="pageBreakPreview" zoomScaleNormal="100" workbookViewId="0">
      <selection activeCell="H9" sqref="H9"/>
    </sheetView>
  </sheetViews>
  <sheetFormatPr baseColWidth="10" defaultColWidth="20.28515625" defaultRowHeight="12.75" x14ac:dyDescent="0.2"/>
  <cols>
    <col min="1" max="1" width="58.5703125" style="4" customWidth="1"/>
    <col min="2" max="2" width="35.85546875" style="4" customWidth="1"/>
    <col min="3" max="3" width="2" style="4" customWidth="1"/>
    <col min="4" max="4" width="21.7109375" style="4" customWidth="1"/>
    <col min="5" max="5" width="21.28515625" style="4" customWidth="1"/>
    <col min="6" max="16384" width="20.28515625" style="4"/>
  </cols>
  <sheetData>
    <row r="1" spans="1:9" s="2" customFormat="1" ht="25.5" customHeight="1" x14ac:dyDescent="0.2">
      <c r="A1" s="490" t="s">
        <v>179</v>
      </c>
      <c r="B1" s="491"/>
      <c r="C1" s="491"/>
      <c r="D1" s="491"/>
      <c r="E1" s="492"/>
      <c r="F1" s="256"/>
      <c r="G1" s="256"/>
      <c r="H1" s="256"/>
      <c r="I1" s="256"/>
    </row>
    <row r="2" spans="1:9" s="2" customFormat="1" ht="18.75" customHeight="1" x14ac:dyDescent="0.2">
      <c r="A2" s="459" t="s">
        <v>180</v>
      </c>
      <c r="B2" s="460"/>
      <c r="C2" s="460"/>
      <c r="D2" s="460"/>
      <c r="E2" s="461"/>
      <c r="F2" s="259"/>
      <c r="G2" s="259"/>
      <c r="H2" s="259"/>
      <c r="I2" s="259"/>
    </row>
    <row r="3" spans="1:9" s="2" customFormat="1" ht="21" customHeight="1" x14ac:dyDescent="0.2">
      <c r="A3" s="459" t="s">
        <v>48</v>
      </c>
      <c r="B3" s="460"/>
      <c r="C3" s="460"/>
      <c r="D3" s="460"/>
      <c r="E3" s="461"/>
    </row>
    <row r="4" spans="1:9" s="3" customFormat="1" ht="24.75" customHeight="1" thickBot="1" x14ac:dyDescent="0.25">
      <c r="A4" s="462" t="s">
        <v>138</v>
      </c>
      <c r="B4" s="463"/>
      <c r="C4" s="460"/>
      <c r="D4" s="463"/>
      <c r="E4" s="464"/>
    </row>
    <row r="5" spans="1:9" ht="18" customHeight="1" thickBot="1" x14ac:dyDescent="0.25">
      <c r="A5" s="264" t="s">
        <v>26</v>
      </c>
      <c r="B5" s="493" t="s">
        <v>188</v>
      </c>
      <c r="C5" s="146"/>
      <c r="D5" s="267" t="s">
        <v>27</v>
      </c>
      <c r="E5" s="264" t="s">
        <v>28</v>
      </c>
      <c r="F5" s="148"/>
    </row>
    <row r="6" spans="1:9" ht="36" customHeight="1" thickBot="1" x14ac:dyDescent="0.25">
      <c r="A6" s="264"/>
      <c r="B6" s="494"/>
      <c r="C6" s="147"/>
      <c r="D6" s="470"/>
      <c r="E6" s="264"/>
      <c r="F6" s="148"/>
    </row>
    <row r="7" spans="1:9" ht="60" customHeight="1" thickBot="1" x14ac:dyDescent="0.25">
      <c r="A7" s="5" t="s">
        <v>29</v>
      </c>
      <c r="B7" s="199">
        <f>PRIMAS!D9</f>
        <v>24960325</v>
      </c>
      <c r="C7" s="24"/>
      <c r="D7" s="199">
        <f>SUM(B7:B7)/3</f>
        <v>8320108.333333333</v>
      </c>
      <c r="E7" s="200">
        <f>D7*E11/D11</f>
        <v>32.03026353390301</v>
      </c>
      <c r="G7" s="489"/>
      <c r="H7" s="489"/>
    </row>
    <row r="8" spans="1:9" ht="60" customHeight="1" thickBot="1" x14ac:dyDescent="0.25">
      <c r="A8" s="5" t="s">
        <v>144</v>
      </c>
      <c r="B8" s="57">
        <f>PRIMAS!D15</f>
        <v>12598992</v>
      </c>
      <c r="C8" s="58"/>
      <c r="D8" s="199">
        <f>SUM(B8:B8)/3</f>
        <v>4199664</v>
      </c>
      <c r="E8" s="59">
        <f>D8*E11/D11</f>
        <v>16.167619372806072</v>
      </c>
      <c r="G8" s="489"/>
      <c r="H8" s="489"/>
    </row>
    <row r="9" spans="1:9" ht="60" customHeight="1" thickBot="1" x14ac:dyDescent="0.25">
      <c r="A9" s="5" t="s">
        <v>145</v>
      </c>
      <c r="B9" s="199">
        <f>PRIMAS!D22</f>
        <v>29232000</v>
      </c>
      <c r="C9" s="24"/>
      <c r="D9" s="199">
        <f>SUM(B9:B9)/3</f>
        <v>9744000</v>
      </c>
      <c r="E9" s="200">
        <f>E11*D9/D11</f>
        <v>37.511877895141701</v>
      </c>
    </row>
    <row r="10" spans="1:9" ht="60" customHeight="1" thickBot="1" x14ac:dyDescent="0.25">
      <c r="A10" s="5" t="s">
        <v>18</v>
      </c>
      <c r="B10" s="199">
        <f>PRIMAS!D29</f>
        <v>11136000</v>
      </c>
      <c r="C10" s="24"/>
      <c r="D10" s="199">
        <f>SUM(B10:B10)/3</f>
        <v>3712000</v>
      </c>
      <c r="E10" s="200">
        <f>E11*D10/D11</f>
        <v>14.290239198149219</v>
      </c>
    </row>
    <row r="11" spans="1:9" ht="60.75" customHeight="1" thickBot="1" x14ac:dyDescent="0.25">
      <c r="A11" s="60" t="s">
        <v>30</v>
      </c>
      <c r="B11" s="61">
        <f>SUM(B7:B10)</f>
        <v>77927317</v>
      </c>
      <c r="C11" s="62"/>
      <c r="D11" s="61">
        <f>SUM(B11:B11)/3</f>
        <v>25975772.333333332</v>
      </c>
      <c r="E11" s="11">
        <v>100</v>
      </c>
    </row>
    <row r="12" spans="1:9" ht="13.5" customHeight="1" x14ac:dyDescent="0.2"/>
  </sheetData>
  <mergeCells count="12">
    <mergeCell ref="G7:G8"/>
    <mergeCell ref="H7:H8"/>
    <mergeCell ref="F1:I1"/>
    <mergeCell ref="F2:I2"/>
    <mergeCell ref="A3:E3"/>
    <mergeCell ref="A4:E4"/>
    <mergeCell ref="A1:E1"/>
    <mergeCell ref="A2:E2"/>
    <mergeCell ref="D5:D6"/>
    <mergeCell ref="E5:E6"/>
    <mergeCell ref="A5:A6"/>
    <mergeCell ref="B5:B6"/>
  </mergeCells>
  <phoneticPr fontId="4" type="noConversion"/>
  <pageMargins left="0.59055118110236227" right="0.31496062992125984" top="0.98425196850393704" bottom="0.98425196850393704" header="0" footer="0"/>
  <pageSetup scale="70" orientation="portrait" r:id="rId1"/>
  <headerFooter alignWithMargins="0">
    <oddFooter>&amp;LElaboró:
Revisó:
&amp;D&amp;C&amp;N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view="pageBreakPreview" zoomScaleNormal="100" zoomScaleSheetLayoutView="100" workbookViewId="0">
      <selection activeCell="F15" sqref="F15"/>
    </sheetView>
  </sheetViews>
  <sheetFormatPr baseColWidth="10" defaultColWidth="12.5703125" defaultRowHeight="12.75" x14ac:dyDescent="0.2"/>
  <cols>
    <col min="1" max="1" width="57.140625" style="92" customWidth="1"/>
    <col min="2" max="2" width="27.7109375" style="92" customWidth="1"/>
    <col min="3" max="3" width="13.28515625" style="92" customWidth="1"/>
    <col min="4" max="4" width="14.7109375" style="92" customWidth="1"/>
    <col min="5" max="5" width="22.85546875" style="92" customWidth="1"/>
    <col min="6" max="6" width="22.28515625" style="92" customWidth="1"/>
    <col min="7" max="7" width="15.85546875" style="92" customWidth="1"/>
    <col min="8" max="16384" width="12.5703125" style="92"/>
  </cols>
  <sheetData>
    <row r="1" spans="1:7" s="90" customFormat="1" ht="26.25" customHeight="1" x14ac:dyDescent="0.2">
      <c r="A1" s="207" t="s">
        <v>179</v>
      </c>
      <c r="B1" s="208"/>
      <c r="C1" s="208"/>
      <c r="D1" s="208"/>
      <c r="E1" s="208"/>
      <c r="F1" s="208"/>
      <c r="G1" s="209"/>
    </row>
    <row r="2" spans="1:7" s="91" customFormat="1" ht="24.75" customHeight="1" x14ac:dyDescent="0.2">
      <c r="A2" s="210" t="s">
        <v>180</v>
      </c>
      <c r="B2" s="211"/>
      <c r="C2" s="211"/>
      <c r="D2" s="211"/>
      <c r="E2" s="211"/>
      <c r="F2" s="211"/>
      <c r="G2" s="212"/>
    </row>
    <row r="3" spans="1:7" s="90" customFormat="1" ht="24.75" customHeight="1" thickBot="1" x14ac:dyDescent="0.25">
      <c r="A3" s="210" t="s">
        <v>189</v>
      </c>
      <c r="B3" s="211"/>
      <c r="C3" s="211"/>
      <c r="D3" s="211"/>
      <c r="E3" s="211"/>
      <c r="F3" s="211"/>
      <c r="G3" s="212"/>
    </row>
    <row r="4" spans="1:7" s="90" customFormat="1" ht="39" customHeight="1" x14ac:dyDescent="0.2">
      <c r="A4" s="216" t="s">
        <v>172</v>
      </c>
      <c r="B4" s="220" t="s">
        <v>173</v>
      </c>
      <c r="C4" s="220" t="s">
        <v>176</v>
      </c>
      <c r="D4" s="220"/>
      <c r="E4" s="220" t="s">
        <v>5</v>
      </c>
      <c r="F4" s="220" t="s">
        <v>2</v>
      </c>
      <c r="G4" s="222" t="s">
        <v>52</v>
      </c>
    </row>
    <row r="5" spans="1:7" ht="19.5" customHeight="1" thickBot="1" x14ac:dyDescent="0.25">
      <c r="A5" s="495"/>
      <c r="B5" s="496"/>
      <c r="C5" s="139" t="s">
        <v>177</v>
      </c>
      <c r="D5" s="139" t="s">
        <v>178</v>
      </c>
      <c r="E5" s="496"/>
      <c r="F5" s="496"/>
      <c r="G5" s="497"/>
    </row>
    <row r="6" spans="1:7" ht="72" customHeight="1" thickBot="1" x14ac:dyDescent="0.25">
      <c r="A6" s="150" t="s">
        <v>188</v>
      </c>
      <c r="B6" s="124" t="s">
        <v>174</v>
      </c>
      <c r="C6" s="123">
        <v>100</v>
      </c>
      <c r="D6" s="123">
        <v>0</v>
      </c>
      <c r="E6" s="125" t="s">
        <v>292</v>
      </c>
      <c r="F6" s="123" t="s">
        <v>245</v>
      </c>
      <c r="G6" s="126">
        <v>100</v>
      </c>
    </row>
    <row r="7" spans="1:7" x14ac:dyDescent="0.2">
      <c r="A7" s="149"/>
    </row>
  </sheetData>
  <mergeCells count="9">
    <mergeCell ref="A1:G1"/>
    <mergeCell ref="A2:G2"/>
    <mergeCell ref="A3:G3"/>
    <mergeCell ref="A4:A5"/>
    <mergeCell ref="B4:B5"/>
    <mergeCell ref="C4:D4"/>
    <mergeCell ref="E4:E5"/>
    <mergeCell ref="F4:F5"/>
    <mergeCell ref="G4:G5"/>
  </mergeCells>
  <pageMargins left="0.74803149606299213" right="0.74803149606299213" top="0.98425196850393704" bottom="0.98425196850393704" header="0" footer="0"/>
  <pageSetup scale="70"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tabSelected="1" view="pageBreakPreview" zoomScale="110" zoomScaleNormal="100" workbookViewId="0">
      <selection activeCell="E9" sqref="E9"/>
    </sheetView>
  </sheetViews>
  <sheetFormatPr baseColWidth="10" defaultColWidth="12.5703125" defaultRowHeight="42.75" customHeight="1" x14ac:dyDescent="0.2"/>
  <cols>
    <col min="1" max="1" width="4.140625" style="16" customWidth="1"/>
    <col min="2" max="2" width="49" style="16" customWidth="1"/>
    <col min="3" max="3" width="18.85546875" style="16" customWidth="1"/>
    <col min="4" max="4" width="24" style="16" customWidth="1"/>
    <col min="5" max="5" width="11.85546875" style="16" customWidth="1"/>
    <col min="6" max="7" width="15.5703125" style="16" customWidth="1"/>
    <col min="8" max="8" width="13.28515625" style="16" customWidth="1"/>
    <col min="9" max="9" width="16.140625" style="16" customWidth="1"/>
    <col min="10" max="10" width="12.42578125" style="16" customWidth="1"/>
    <col min="11" max="11" width="12.5703125" style="16"/>
    <col min="12" max="12" width="17.5703125" style="16" customWidth="1"/>
    <col min="13" max="16384" width="12.5703125" style="16"/>
  </cols>
  <sheetData>
    <row r="1" spans="1:10" s="2" customFormat="1" ht="22.5" customHeight="1" x14ac:dyDescent="0.2">
      <c r="A1" s="490" t="s">
        <v>179</v>
      </c>
      <c r="B1" s="499"/>
      <c r="C1" s="499"/>
      <c r="D1" s="499"/>
      <c r="E1" s="499"/>
      <c r="F1" s="499"/>
      <c r="G1" s="499"/>
      <c r="H1" s="499"/>
      <c r="I1" s="499"/>
      <c r="J1" s="500"/>
    </row>
    <row r="2" spans="1:10" s="2" customFormat="1" ht="25.5" customHeight="1" x14ac:dyDescent="0.2">
      <c r="A2" s="459" t="s">
        <v>180</v>
      </c>
      <c r="B2" s="501"/>
      <c r="C2" s="501"/>
      <c r="D2" s="501"/>
      <c r="E2" s="501"/>
      <c r="F2" s="501"/>
      <c r="G2" s="501"/>
      <c r="H2" s="501"/>
      <c r="I2" s="501"/>
      <c r="J2" s="502"/>
    </row>
    <row r="3" spans="1:10" s="2" customFormat="1" ht="25.5" customHeight="1" thickBot="1" x14ac:dyDescent="0.25">
      <c r="A3" s="459" t="s">
        <v>161</v>
      </c>
      <c r="B3" s="501"/>
      <c r="C3" s="501"/>
      <c r="D3" s="501"/>
      <c r="E3" s="501"/>
      <c r="F3" s="501"/>
      <c r="G3" s="501"/>
      <c r="H3" s="501"/>
      <c r="I3" s="501"/>
      <c r="J3" s="502"/>
    </row>
    <row r="4" spans="1:10" ht="27.75" customHeight="1" thickBot="1" x14ac:dyDescent="0.25">
      <c r="A4" s="503" t="s">
        <v>31</v>
      </c>
      <c r="B4" s="503"/>
      <c r="C4" s="504" t="s">
        <v>188</v>
      </c>
      <c r="D4" s="264"/>
      <c r="E4" s="264"/>
      <c r="F4" s="264"/>
      <c r="G4" s="264"/>
      <c r="H4" s="264"/>
      <c r="I4" s="264"/>
      <c r="J4" s="264"/>
    </row>
    <row r="5" spans="1:10" ht="54" customHeight="1" thickBot="1" x14ac:dyDescent="0.25">
      <c r="A5" s="503"/>
      <c r="B5" s="503"/>
      <c r="C5" s="25" t="s">
        <v>44</v>
      </c>
      <c r="D5" s="26" t="s">
        <v>45</v>
      </c>
      <c r="E5" s="26" t="s">
        <v>46</v>
      </c>
      <c r="F5" s="26" t="s">
        <v>56</v>
      </c>
      <c r="G5" s="26" t="s">
        <v>57</v>
      </c>
      <c r="H5" s="26" t="s">
        <v>7</v>
      </c>
      <c r="I5" s="26" t="s">
        <v>32</v>
      </c>
      <c r="J5" s="26" t="s">
        <v>47</v>
      </c>
    </row>
    <row r="6" spans="1:10" ht="24.75" customHeight="1" thickBot="1" x14ac:dyDescent="0.25">
      <c r="A6" s="17"/>
      <c r="B6" s="5" t="s">
        <v>29</v>
      </c>
      <c r="C6" s="151" t="s">
        <v>160</v>
      </c>
      <c r="D6" s="151">
        <f>'COND. COMPL.TRDM'!I52</f>
        <v>180</v>
      </c>
      <c r="E6" s="151">
        <f>PRIMAS!B11</f>
        <v>400</v>
      </c>
      <c r="F6" s="151">
        <f>DEDUCIBLES!F15</f>
        <v>275</v>
      </c>
      <c r="G6" s="151">
        <v>100</v>
      </c>
      <c r="H6" s="151">
        <f>SUM(D6:G6)</f>
        <v>955</v>
      </c>
      <c r="I6" s="151">
        <f>'PONDERACION PRIMAS'!E7</f>
        <v>32.03026353390301</v>
      </c>
      <c r="J6" s="151">
        <f>H6*I6/100</f>
        <v>305.88901674877377</v>
      </c>
    </row>
    <row r="7" spans="1:10" ht="24.75" customHeight="1" thickBot="1" x14ac:dyDescent="0.25">
      <c r="A7" s="17"/>
      <c r="B7" s="5" t="s">
        <v>144</v>
      </c>
      <c r="C7" s="151" t="s">
        <v>160</v>
      </c>
      <c r="D7" s="151">
        <f>'COND. COMPL.AUTOS'!I66</f>
        <v>170</v>
      </c>
      <c r="E7" s="151">
        <f>PRIMAS!B17</f>
        <v>700</v>
      </c>
      <c r="F7" s="151">
        <f>DEDUCIBLES!F15</f>
        <v>275</v>
      </c>
      <c r="G7" s="151">
        <v>100</v>
      </c>
      <c r="H7" s="151">
        <f t="shared" ref="H7:H9" si="0">SUM(D7:G7)</f>
        <v>1245</v>
      </c>
      <c r="I7" s="151">
        <f>'PONDERACION PRIMAS'!E8</f>
        <v>16.167619372806072</v>
      </c>
      <c r="J7" s="151">
        <f t="shared" ref="J7:J9" si="1">H7*I7/100</f>
        <v>201.28686119143561</v>
      </c>
    </row>
    <row r="8" spans="1:10" ht="24.75" customHeight="1" thickBot="1" x14ac:dyDescent="0.25">
      <c r="A8" s="17"/>
      <c r="B8" s="5" t="s">
        <v>145</v>
      </c>
      <c r="C8" s="151" t="s">
        <v>160</v>
      </c>
      <c r="D8" s="151">
        <f>'COND. COMPL.MANEJO'!I32</f>
        <v>150</v>
      </c>
      <c r="E8" s="151">
        <f>PRIMAS!B24</f>
        <v>400</v>
      </c>
      <c r="F8" s="151">
        <f>DEDUCIBLES!F19</f>
        <v>300</v>
      </c>
      <c r="G8" s="151">
        <v>100</v>
      </c>
      <c r="H8" s="151">
        <f t="shared" si="0"/>
        <v>950</v>
      </c>
      <c r="I8" s="151">
        <f>'PONDERACION PRIMAS'!E9</f>
        <v>37.511877895141701</v>
      </c>
      <c r="J8" s="151">
        <f t="shared" si="1"/>
        <v>356.36284000384615</v>
      </c>
    </row>
    <row r="9" spans="1:10" ht="24.75" customHeight="1" thickBot="1" x14ac:dyDescent="0.25">
      <c r="A9" s="17"/>
      <c r="B9" s="5" t="s">
        <v>18</v>
      </c>
      <c r="C9" s="151" t="s">
        <v>160</v>
      </c>
      <c r="D9" s="151">
        <f>'COND. COMPL. R.C.E.'!I28</f>
        <v>100</v>
      </c>
      <c r="E9" s="151">
        <f>PRIMAS!B31</f>
        <v>400</v>
      </c>
      <c r="F9" s="151">
        <f>DEDUCIBLES!F23</f>
        <v>300</v>
      </c>
      <c r="G9" s="151">
        <v>100</v>
      </c>
      <c r="H9" s="151">
        <f t="shared" si="0"/>
        <v>900</v>
      </c>
      <c r="I9" s="151">
        <f>'PONDERACION PRIMAS'!E10</f>
        <v>14.290239198149219</v>
      </c>
      <c r="J9" s="151">
        <f t="shared" si="1"/>
        <v>128.61215278334296</v>
      </c>
    </row>
    <row r="10" spans="1:10" ht="25.5" customHeight="1" thickBot="1" x14ac:dyDescent="0.25">
      <c r="A10" s="498" t="s">
        <v>163</v>
      </c>
      <c r="B10" s="498"/>
      <c r="C10" s="498"/>
      <c r="D10" s="498"/>
      <c r="E10" s="498"/>
      <c r="F10" s="498"/>
      <c r="G10" s="498"/>
      <c r="H10" s="498"/>
      <c r="I10" s="498"/>
      <c r="J10" s="120">
        <f>SUM(J6:J9)</f>
        <v>992.15087072739846</v>
      </c>
    </row>
    <row r="11" spans="1:10" ht="14.25" customHeight="1" thickBot="1" x14ac:dyDescent="0.25">
      <c r="A11" s="132"/>
      <c r="B11" s="133"/>
      <c r="C11" s="133"/>
      <c r="D11" s="133"/>
      <c r="E11" s="133"/>
      <c r="F11" s="133"/>
      <c r="G11" s="133"/>
      <c r="H11" s="133"/>
      <c r="I11" s="133"/>
      <c r="J11" s="134"/>
    </row>
    <row r="12" spans="1:10" ht="24.75" customHeight="1" thickBot="1" x14ac:dyDescent="0.25">
      <c r="A12" s="507" t="s">
        <v>169</v>
      </c>
      <c r="B12" s="508"/>
      <c r="C12" s="508"/>
      <c r="D12" s="508"/>
      <c r="E12" s="508"/>
      <c r="F12" s="508"/>
      <c r="G12" s="508"/>
      <c r="H12" s="508"/>
      <c r="I12" s="508"/>
      <c r="J12" s="509"/>
    </row>
    <row r="13" spans="1:10" ht="25.5" customHeight="1" thickBot="1" x14ac:dyDescent="0.25">
      <c r="A13" s="503" t="s">
        <v>31</v>
      </c>
      <c r="B13" s="503"/>
      <c r="C13" s="504" t="s">
        <v>188</v>
      </c>
      <c r="D13" s="264"/>
      <c r="E13" s="264"/>
      <c r="F13" s="264"/>
      <c r="G13" s="264"/>
      <c r="H13" s="264"/>
      <c r="I13" s="264"/>
      <c r="J13" s="264"/>
    </row>
    <row r="14" spans="1:10" ht="42.75" customHeight="1" thickBot="1" x14ac:dyDescent="0.25">
      <c r="A14" s="503"/>
      <c r="B14" s="503"/>
      <c r="C14" s="25" t="s">
        <v>44</v>
      </c>
      <c r="D14" s="26" t="s">
        <v>45</v>
      </c>
      <c r="E14" s="510" t="s">
        <v>46</v>
      </c>
      <c r="F14" s="511"/>
      <c r="G14" s="26" t="s">
        <v>57</v>
      </c>
      <c r="H14" s="26" t="s">
        <v>7</v>
      </c>
      <c r="I14" s="26" t="s">
        <v>32</v>
      </c>
      <c r="J14" s="26" t="s">
        <v>47</v>
      </c>
    </row>
    <row r="15" spans="1:10" ht="24.75" customHeight="1" thickBot="1" x14ac:dyDescent="0.25">
      <c r="A15" s="17"/>
      <c r="B15" s="5" t="s">
        <v>171</v>
      </c>
      <c r="C15" s="151" t="s">
        <v>160</v>
      </c>
      <c r="D15" s="151">
        <f>'COND. COMPL. SOAT'!I14</f>
        <v>0</v>
      </c>
      <c r="E15" s="505">
        <f>[1]PRIMAS!J116</f>
        <v>700</v>
      </c>
      <c r="F15" s="506"/>
      <c r="G15" s="151">
        <v>100</v>
      </c>
      <c r="H15" s="151">
        <f>SUM(D15:G15)</f>
        <v>800</v>
      </c>
      <c r="I15" s="151">
        <v>0</v>
      </c>
      <c r="J15" s="151">
        <f>E15+G15</f>
        <v>800</v>
      </c>
    </row>
    <row r="16" spans="1:10" ht="25.5" customHeight="1" thickBot="1" x14ac:dyDescent="0.25">
      <c r="A16" s="498" t="s">
        <v>170</v>
      </c>
      <c r="B16" s="498"/>
      <c r="C16" s="498"/>
      <c r="D16" s="498"/>
      <c r="E16" s="498"/>
      <c r="F16" s="498"/>
      <c r="G16" s="498"/>
      <c r="H16" s="498"/>
      <c r="I16" s="498"/>
      <c r="J16" s="119">
        <f>SUM(J15:J15)</f>
        <v>800</v>
      </c>
    </row>
  </sheetData>
  <mergeCells count="12">
    <mergeCell ref="E15:F15"/>
    <mergeCell ref="A16:I16"/>
    <mergeCell ref="A12:J12"/>
    <mergeCell ref="A13:B14"/>
    <mergeCell ref="C13:J13"/>
    <mergeCell ref="E14:F14"/>
    <mergeCell ref="A10:I10"/>
    <mergeCell ref="A1:J1"/>
    <mergeCell ref="A2:J2"/>
    <mergeCell ref="A3:J3"/>
    <mergeCell ref="A4:B5"/>
    <mergeCell ref="C4:J4"/>
  </mergeCells>
  <phoneticPr fontId="4" type="noConversion"/>
  <pageMargins left="0.59055118110236227" right="0.51181102362204722" top="0.70866141732283472" bottom="0.59055118110236227" header="0" footer="0"/>
  <pageSetup scale="70" orientation="landscape" r:id="rId1"/>
  <headerFooter alignWithMargins="0">
    <oddFooter>&amp;LElaboró:
Revisó:
&amp;D&amp;C&amp;N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
  <sheetViews>
    <sheetView view="pageBreakPreview" zoomScale="90" zoomScaleNormal="100" zoomScaleSheetLayoutView="90" workbookViewId="0">
      <selection activeCell="H8" sqref="H8"/>
    </sheetView>
  </sheetViews>
  <sheetFormatPr baseColWidth="10" defaultColWidth="12.5703125" defaultRowHeight="12.75" x14ac:dyDescent="0.2"/>
  <cols>
    <col min="1" max="1" width="64.85546875" style="92" customWidth="1"/>
    <col min="2" max="2" width="43.7109375" style="92" customWidth="1"/>
    <col min="3" max="3" width="10.7109375" style="92" customWidth="1"/>
    <col min="4" max="4" width="9.42578125" style="92" customWidth="1"/>
    <col min="5" max="5" width="16.85546875" style="92" customWidth="1"/>
    <col min="6" max="6" width="36.140625" style="92" customWidth="1"/>
    <col min="7" max="16384" width="12.5703125" style="92"/>
  </cols>
  <sheetData>
    <row r="1" spans="1:6" s="90" customFormat="1" ht="26.25" customHeight="1" x14ac:dyDescent="0.2">
      <c r="A1" s="207" t="s">
        <v>179</v>
      </c>
      <c r="B1" s="208"/>
      <c r="C1" s="208"/>
      <c r="D1" s="208"/>
      <c r="E1" s="208"/>
      <c r="F1" s="209"/>
    </row>
    <row r="2" spans="1:6" s="91" customFormat="1" ht="24.75" customHeight="1" x14ac:dyDescent="0.2">
      <c r="A2" s="210" t="s">
        <v>180</v>
      </c>
      <c r="B2" s="211"/>
      <c r="C2" s="211"/>
      <c r="D2" s="211"/>
      <c r="E2" s="211"/>
      <c r="F2" s="212"/>
    </row>
    <row r="3" spans="1:6" s="90" customFormat="1" ht="24.75" customHeight="1" x14ac:dyDescent="0.2">
      <c r="A3" s="238" t="s">
        <v>182</v>
      </c>
      <c r="B3" s="239"/>
      <c r="C3" s="239"/>
      <c r="D3" s="239"/>
      <c r="E3" s="239"/>
      <c r="F3" s="240"/>
    </row>
    <row r="4" spans="1:6" s="90" customFormat="1" ht="26.25" customHeight="1" thickBot="1" x14ac:dyDescent="0.25">
      <c r="A4" s="241"/>
      <c r="B4" s="242"/>
      <c r="C4" s="242"/>
      <c r="D4" s="242"/>
      <c r="E4" s="242"/>
      <c r="F4" s="243"/>
    </row>
    <row r="5" spans="1:6" s="99" customFormat="1" ht="39" customHeight="1" x14ac:dyDescent="0.2">
      <c r="A5" s="216" t="s">
        <v>173</v>
      </c>
      <c r="B5" s="220" t="s">
        <v>173</v>
      </c>
      <c r="C5" s="220" t="s">
        <v>167</v>
      </c>
      <c r="D5" s="220"/>
      <c r="E5" s="220" t="s">
        <v>5</v>
      </c>
      <c r="F5" s="222" t="s">
        <v>2</v>
      </c>
    </row>
    <row r="6" spans="1:6" ht="38.25" customHeight="1" thickBot="1" x14ac:dyDescent="0.25">
      <c r="A6" s="217"/>
      <c r="B6" s="221"/>
      <c r="C6" s="135" t="s">
        <v>3</v>
      </c>
      <c r="D6" s="135" t="s">
        <v>4</v>
      </c>
      <c r="E6" s="221"/>
      <c r="F6" s="223"/>
    </row>
    <row r="7" spans="1:6" ht="35.25" customHeight="1" x14ac:dyDescent="0.2">
      <c r="A7" s="234" t="s">
        <v>183</v>
      </c>
      <c r="B7" s="203" t="s">
        <v>247</v>
      </c>
      <c r="C7" s="203" t="s">
        <v>152</v>
      </c>
      <c r="D7" s="203"/>
      <c r="E7" s="203">
        <v>89</v>
      </c>
      <c r="F7" s="205" t="s">
        <v>248</v>
      </c>
    </row>
    <row r="8" spans="1:6" ht="180.75" customHeight="1" thickBot="1" x14ac:dyDescent="0.25">
      <c r="A8" s="235"/>
      <c r="B8" s="204"/>
      <c r="C8" s="204"/>
      <c r="D8" s="204"/>
      <c r="E8" s="204"/>
      <c r="F8" s="206"/>
    </row>
    <row r="9" spans="1:6" ht="39" customHeight="1" x14ac:dyDescent="0.2">
      <c r="A9" s="100"/>
      <c r="B9" s="101"/>
    </row>
    <row r="10" spans="1:6" ht="39" customHeight="1" x14ac:dyDescent="0.2">
      <c r="A10" s="100"/>
      <c r="B10" s="101"/>
    </row>
    <row r="11" spans="1:6" ht="39" customHeight="1" x14ac:dyDescent="0.2">
      <c r="A11" s="100"/>
      <c r="B11" s="101"/>
    </row>
    <row r="12" spans="1:6" ht="39" customHeight="1" x14ac:dyDescent="0.2">
      <c r="A12" s="100"/>
      <c r="B12" s="101"/>
    </row>
    <row r="13" spans="1:6" x14ac:dyDescent="0.2">
      <c r="A13" s="102"/>
    </row>
    <row r="15" spans="1:6" x14ac:dyDescent="0.2">
      <c r="A15" s="103"/>
      <c r="B15" s="104"/>
    </row>
    <row r="16" spans="1:6" x14ac:dyDescent="0.2">
      <c r="A16" s="105"/>
      <c r="B16" s="104"/>
    </row>
    <row r="17" spans="1:2" x14ac:dyDescent="0.2">
      <c r="A17" s="103"/>
      <c r="B17" s="104"/>
    </row>
    <row r="18" spans="1:2" x14ac:dyDescent="0.2">
      <c r="A18" s="105"/>
      <c r="B18" s="104"/>
    </row>
    <row r="19" spans="1:2" ht="27" customHeight="1" x14ac:dyDescent="0.2">
      <c r="A19" s="236"/>
      <c r="B19" s="237"/>
    </row>
    <row r="20" spans="1:2" x14ac:dyDescent="0.2">
      <c r="A20" s="105"/>
      <c r="B20" s="104"/>
    </row>
    <row r="21" spans="1:2" x14ac:dyDescent="0.2">
      <c r="A21" s="103"/>
      <c r="B21" s="104"/>
    </row>
    <row r="22" spans="1:2" x14ac:dyDescent="0.2">
      <c r="A22" s="103"/>
      <c r="B22" s="104"/>
    </row>
    <row r="23" spans="1:2" x14ac:dyDescent="0.2">
      <c r="A23" s="103"/>
      <c r="B23" s="104"/>
    </row>
  </sheetData>
  <mergeCells count="16">
    <mergeCell ref="F7:F8"/>
    <mergeCell ref="A7:A8"/>
    <mergeCell ref="A19:B19"/>
    <mergeCell ref="A1:F1"/>
    <mergeCell ref="A2:F2"/>
    <mergeCell ref="A3:F3"/>
    <mergeCell ref="A4:F4"/>
    <mergeCell ref="A5:A6"/>
    <mergeCell ref="B5:B6"/>
    <mergeCell ref="C5:D5"/>
    <mergeCell ref="E5:E6"/>
    <mergeCell ref="F5:F6"/>
    <mergeCell ref="B7:B8"/>
    <mergeCell ref="C7:C8"/>
    <mergeCell ref="D7:D8"/>
    <mergeCell ref="E7:E8"/>
  </mergeCells>
  <printOptions horizontalCentered="1" verticalCentered="1"/>
  <pageMargins left="0.59055118110236227" right="0.51181102362204722" top="0.9055118110236221" bottom="0.98425196850393704" header="0" footer="0"/>
  <pageSetup scale="70" orientation="landscape" r:id="rId1"/>
  <headerFooter alignWithMargins="0">
    <oddFooter>&amp;LElaboró:
Revisó:
&amp;D&amp;C&amp;N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view="pageBreakPreview" zoomScale="90" zoomScaleNormal="100" zoomScaleSheetLayoutView="90" workbookViewId="0">
      <selection activeCell="F18" sqref="F18"/>
    </sheetView>
  </sheetViews>
  <sheetFormatPr baseColWidth="10" defaultColWidth="12.5703125" defaultRowHeight="12.75" x14ac:dyDescent="0.2"/>
  <cols>
    <col min="1" max="1" width="12" style="92" customWidth="1"/>
    <col min="2" max="2" width="54.5703125" style="92" customWidth="1"/>
    <col min="3" max="3" width="36.5703125" style="92" customWidth="1"/>
    <col min="4" max="4" width="26.28515625" style="92" customWidth="1"/>
    <col min="5" max="5" width="12.5703125" style="92"/>
    <col min="6" max="6" width="20.5703125" style="181" bestFit="1" customWidth="1"/>
    <col min="7" max="16384" width="12.5703125" style="92"/>
  </cols>
  <sheetData>
    <row r="1" spans="1:6" s="90" customFormat="1" ht="26.25" customHeight="1" x14ac:dyDescent="0.2">
      <c r="A1" s="207" t="s">
        <v>179</v>
      </c>
      <c r="B1" s="208"/>
      <c r="C1" s="208"/>
      <c r="D1" s="209"/>
      <c r="E1" s="140"/>
      <c r="F1" s="185"/>
    </row>
    <row r="2" spans="1:6" s="91" customFormat="1" ht="24.75" customHeight="1" x14ac:dyDescent="0.2">
      <c r="A2" s="210" t="s">
        <v>180</v>
      </c>
      <c r="B2" s="211"/>
      <c r="C2" s="211"/>
      <c r="D2" s="212"/>
      <c r="E2" s="141"/>
      <c r="F2" s="186"/>
    </row>
    <row r="3" spans="1:6" s="90" customFormat="1" ht="24.75" customHeight="1" x14ac:dyDescent="0.2">
      <c r="A3" s="238" t="s">
        <v>184</v>
      </c>
      <c r="B3" s="239"/>
      <c r="C3" s="239"/>
      <c r="D3" s="240"/>
      <c r="F3" s="180"/>
    </row>
    <row r="4" spans="1:6" s="90" customFormat="1" ht="26.25" customHeight="1" thickBot="1" x14ac:dyDescent="0.25">
      <c r="A4" s="241" t="s">
        <v>138</v>
      </c>
      <c r="B4" s="242"/>
      <c r="C4" s="242"/>
      <c r="D4" s="243"/>
      <c r="F4" s="180"/>
    </row>
    <row r="5" spans="1:6" ht="49.5" customHeight="1" thickBot="1" x14ac:dyDescent="0.25">
      <c r="A5" s="247" t="s">
        <v>185</v>
      </c>
      <c r="B5" s="248"/>
      <c r="C5" s="248"/>
      <c r="D5" s="249"/>
    </row>
    <row r="6" spans="1:6" ht="57.75" customHeight="1" thickBot="1" x14ac:dyDescent="0.25">
      <c r="A6" s="93" t="s">
        <v>5</v>
      </c>
      <c r="B6" s="93" t="s">
        <v>6</v>
      </c>
      <c r="C6" s="94" t="s">
        <v>164</v>
      </c>
      <c r="D6" s="94" t="s">
        <v>8</v>
      </c>
    </row>
    <row r="7" spans="1:6" ht="30.75" customHeight="1" thickBot="1" x14ac:dyDescent="0.25">
      <c r="A7" s="95">
        <v>213</v>
      </c>
      <c r="B7" s="96" t="s">
        <v>165</v>
      </c>
      <c r="C7" s="97" t="s">
        <v>249</v>
      </c>
      <c r="D7" s="98">
        <v>3883862386</v>
      </c>
    </row>
    <row r="8" spans="1:6" ht="30.75" customHeight="1" thickBot="1" x14ac:dyDescent="0.25">
      <c r="A8" s="95">
        <v>213</v>
      </c>
      <c r="B8" s="96" t="s">
        <v>250</v>
      </c>
      <c r="C8" s="97" t="s">
        <v>251</v>
      </c>
      <c r="D8" s="98">
        <v>940560334</v>
      </c>
    </row>
    <row r="9" spans="1:6" ht="30.75" customHeight="1" thickBot="1" x14ac:dyDescent="0.25">
      <c r="A9" s="95">
        <v>213</v>
      </c>
      <c r="B9" s="96" t="s">
        <v>252</v>
      </c>
      <c r="C9" s="97" t="s">
        <v>253</v>
      </c>
      <c r="D9" s="184">
        <v>184588299</v>
      </c>
    </row>
    <row r="10" spans="1:6" ht="30.75" customHeight="1" thickBot="1" x14ac:dyDescent="0.25">
      <c r="A10" s="95">
        <v>215</v>
      </c>
      <c r="B10" s="96" t="s">
        <v>255</v>
      </c>
      <c r="C10" s="97" t="s">
        <v>256</v>
      </c>
      <c r="D10" s="183">
        <v>56564931</v>
      </c>
    </row>
    <row r="11" spans="1:6" ht="30.75" customHeight="1" thickBot="1" x14ac:dyDescent="0.25">
      <c r="A11" s="95">
        <v>215</v>
      </c>
      <c r="B11" s="96" t="s">
        <v>257</v>
      </c>
      <c r="C11" s="97" t="s">
        <v>258</v>
      </c>
      <c r="D11" s="183">
        <v>177227051</v>
      </c>
    </row>
    <row r="12" spans="1:6" s="99" customFormat="1" ht="30.75" customHeight="1" thickBot="1" x14ac:dyDescent="0.25">
      <c r="A12" s="244" t="s">
        <v>7</v>
      </c>
      <c r="B12" s="245"/>
      <c r="C12" s="246"/>
      <c r="D12" s="1">
        <f>SUM(D7:D11)</f>
        <v>5242803001</v>
      </c>
      <c r="F12" s="182"/>
    </row>
    <row r="13" spans="1:6" s="99" customFormat="1" ht="30.75" customHeight="1" thickBot="1" x14ac:dyDescent="0.25">
      <c r="A13" s="241" t="s">
        <v>139</v>
      </c>
      <c r="B13" s="242"/>
      <c r="C13" s="242"/>
      <c r="D13" s="243"/>
      <c r="F13" s="182"/>
    </row>
    <row r="14" spans="1:6" s="99" customFormat="1" ht="47.25" customHeight="1" thickBot="1" x14ac:dyDescent="0.25">
      <c r="A14" s="247" t="s">
        <v>146</v>
      </c>
      <c r="B14" s="248"/>
      <c r="C14" s="248"/>
      <c r="D14" s="249"/>
      <c r="F14" s="182"/>
    </row>
    <row r="15" spans="1:6" ht="54" customHeight="1" thickBot="1" x14ac:dyDescent="0.25">
      <c r="A15" s="93" t="s">
        <v>5</v>
      </c>
      <c r="B15" s="93" t="s">
        <v>6</v>
      </c>
      <c r="C15" s="94" t="s">
        <v>164</v>
      </c>
      <c r="D15" s="94" t="s">
        <v>8</v>
      </c>
    </row>
    <row r="16" spans="1:6" ht="31.5" customHeight="1" thickBot="1" x14ac:dyDescent="0.25">
      <c r="A16" s="95">
        <v>213</v>
      </c>
      <c r="B16" s="96" t="s">
        <v>166</v>
      </c>
      <c r="C16" s="97" t="s">
        <v>254</v>
      </c>
      <c r="D16" s="98">
        <v>1041680000</v>
      </c>
    </row>
    <row r="17" spans="1:4" ht="30.75" customHeight="1" thickBot="1" x14ac:dyDescent="0.25">
      <c r="A17" s="95">
        <v>215</v>
      </c>
      <c r="B17" s="96" t="s">
        <v>259</v>
      </c>
      <c r="C17" s="97" t="s">
        <v>260</v>
      </c>
      <c r="D17" s="98">
        <v>56698963</v>
      </c>
    </row>
    <row r="18" spans="1:4" ht="39" customHeight="1" thickBot="1" x14ac:dyDescent="0.25">
      <c r="A18" s="244" t="s">
        <v>7</v>
      </c>
      <c r="B18" s="245"/>
      <c r="C18" s="246"/>
      <c r="D18" s="1">
        <f>SUM(D16:D17)</f>
        <v>1098378963</v>
      </c>
    </row>
    <row r="19" spans="1:4" ht="39" customHeight="1" x14ac:dyDescent="0.2">
      <c r="A19" s="100"/>
      <c r="B19" s="101"/>
      <c r="C19" s="101"/>
      <c r="D19" s="19"/>
    </row>
    <row r="20" spans="1:4" ht="39" customHeight="1" x14ac:dyDescent="0.2">
      <c r="A20" s="100"/>
      <c r="B20" s="101"/>
      <c r="C20" s="101"/>
      <c r="D20" s="19"/>
    </row>
    <row r="21" spans="1:4" ht="39" customHeight="1" x14ac:dyDescent="0.2">
      <c r="A21" s="100"/>
      <c r="B21" s="101"/>
      <c r="C21" s="101"/>
      <c r="D21" s="19"/>
    </row>
    <row r="22" spans="1:4" ht="39" customHeight="1" x14ac:dyDescent="0.2">
      <c r="A22" s="100"/>
      <c r="B22" s="101"/>
      <c r="C22" s="101"/>
      <c r="D22" s="19"/>
    </row>
    <row r="23" spans="1:4" ht="39" customHeight="1" x14ac:dyDescent="0.2">
      <c r="A23" s="100"/>
      <c r="B23" s="101"/>
      <c r="C23" s="101"/>
      <c r="D23" s="19"/>
    </row>
    <row r="24" spans="1:4" ht="39" customHeight="1" x14ac:dyDescent="0.2">
      <c r="A24" s="100"/>
      <c r="B24" s="101"/>
      <c r="C24" s="101"/>
      <c r="D24" s="19"/>
    </row>
    <row r="25" spans="1:4" ht="39" customHeight="1" x14ac:dyDescent="0.2">
      <c r="A25" s="100"/>
      <c r="B25" s="101"/>
      <c r="C25" s="101"/>
      <c r="D25" s="19"/>
    </row>
  </sheetData>
  <mergeCells count="9">
    <mergeCell ref="A12:C12"/>
    <mergeCell ref="A13:D13"/>
    <mergeCell ref="A14:D14"/>
    <mergeCell ref="A18:C18"/>
    <mergeCell ref="A1:D1"/>
    <mergeCell ref="A2:D2"/>
    <mergeCell ref="A3:D3"/>
    <mergeCell ref="A4:D4"/>
    <mergeCell ref="A5:D5"/>
  </mergeCells>
  <printOptions horizontalCentered="1" verticalCentered="1"/>
  <pageMargins left="0.59055118110236227" right="0.51181102362204722" top="0.70866141732283472" bottom="0.78740157480314965" header="0" footer="0"/>
  <pageSetup scale="70" orientation="landscape" r:id="rId1"/>
  <headerFooter alignWithMargins="0">
    <oddFooter>&amp;LElaboró:
Revisó:
&amp;D&amp;C&amp;N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view="pageBreakPreview" topLeftCell="A5" zoomScaleNormal="100" workbookViewId="0">
      <selection activeCell="E18" sqref="E18"/>
    </sheetView>
  </sheetViews>
  <sheetFormatPr baseColWidth="10" defaultColWidth="12.5703125" defaultRowHeight="12.75" x14ac:dyDescent="0.2"/>
  <cols>
    <col min="1" max="1" width="11.85546875" style="92" customWidth="1"/>
    <col min="2" max="2" width="41.7109375" style="92" customWidth="1"/>
    <col min="3" max="3" width="22.85546875" style="92" customWidth="1"/>
    <col min="4" max="4" width="20.5703125" style="92" customWidth="1"/>
    <col min="5" max="5" width="24.140625" style="92" customWidth="1"/>
    <col min="6" max="16384" width="12.5703125" style="92"/>
  </cols>
  <sheetData>
    <row r="1" spans="1:9" s="90" customFormat="1" ht="24" customHeight="1" x14ac:dyDescent="0.2">
      <c r="A1" s="207" t="s">
        <v>179</v>
      </c>
      <c r="B1" s="208"/>
      <c r="C1" s="208"/>
      <c r="D1" s="208"/>
      <c r="E1" s="209"/>
    </row>
    <row r="2" spans="1:9" s="91" customFormat="1" ht="24" customHeight="1" x14ac:dyDescent="0.2">
      <c r="A2" s="210" t="s">
        <v>180</v>
      </c>
      <c r="B2" s="211"/>
      <c r="C2" s="211"/>
      <c r="D2" s="211"/>
      <c r="E2" s="212"/>
      <c r="F2" s="211"/>
      <c r="G2" s="211"/>
      <c r="H2" s="211"/>
      <c r="I2" s="211"/>
    </row>
    <row r="3" spans="1:9" s="90" customFormat="1" ht="19.5" customHeight="1" x14ac:dyDescent="0.2">
      <c r="A3" s="238" t="s">
        <v>190</v>
      </c>
      <c r="B3" s="239"/>
      <c r="C3" s="239"/>
      <c r="D3" s="239"/>
      <c r="E3" s="240"/>
      <c r="F3" s="211"/>
      <c r="G3" s="211"/>
      <c r="H3" s="211"/>
      <c r="I3" s="211"/>
    </row>
    <row r="4" spans="1:9" s="90" customFormat="1" ht="22.5" customHeight="1" thickBot="1" x14ac:dyDescent="0.25">
      <c r="A4" s="241" t="s">
        <v>138</v>
      </c>
      <c r="B4" s="242"/>
      <c r="C4" s="242"/>
      <c r="D4" s="242"/>
      <c r="E4" s="243"/>
    </row>
    <row r="5" spans="1:9" ht="57" customHeight="1" thickBot="1" x14ac:dyDescent="0.25">
      <c r="A5" s="247" t="s">
        <v>186</v>
      </c>
      <c r="B5" s="250"/>
      <c r="C5" s="250"/>
      <c r="D5" s="250"/>
      <c r="E5" s="251"/>
    </row>
    <row r="6" spans="1:9" ht="60.75" customHeight="1" thickBot="1" x14ac:dyDescent="0.25">
      <c r="A6" s="94" t="s">
        <v>5</v>
      </c>
      <c r="B6" s="94" t="s">
        <v>6</v>
      </c>
      <c r="C6" s="94" t="s">
        <v>49</v>
      </c>
      <c r="D6" s="94" t="s">
        <v>50</v>
      </c>
      <c r="E6" s="94" t="s">
        <v>51</v>
      </c>
    </row>
    <row r="7" spans="1:9" ht="45.75" customHeight="1" x14ac:dyDescent="0.2">
      <c r="A7" s="106">
        <v>220</v>
      </c>
      <c r="B7" s="187" t="s">
        <v>261</v>
      </c>
      <c r="C7" s="108">
        <v>39789</v>
      </c>
      <c r="D7" s="108">
        <v>40522</v>
      </c>
      <c r="E7" s="109">
        <v>327158979</v>
      </c>
    </row>
    <row r="8" spans="1:9" ht="42" customHeight="1" x14ac:dyDescent="0.2">
      <c r="A8" s="110">
        <v>220</v>
      </c>
      <c r="B8" s="111" t="s">
        <v>262</v>
      </c>
      <c r="C8" s="112">
        <v>39687</v>
      </c>
      <c r="D8" s="112">
        <v>40511</v>
      </c>
      <c r="E8" s="113">
        <v>119881292</v>
      </c>
    </row>
    <row r="9" spans="1:9" ht="36" customHeight="1" x14ac:dyDescent="0.2">
      <c r="A9" s="115">
        <v>222</v>
      </c>
      <c r="B9" s="116" t="s">
        <v>263</v>
      </c>
      <c r="C9" s="117">
        <v>39797</v>
      </c>
      <c r="D9" s="117">
        <v>40797</v>
      </c>
      <c r="E9" s="114">
        <v>548492716</v>
      </c>
    </row>
    <row r="10" spans="1:9" ht="29.25" customHeight="1" thickBot="1" x14ac:dyDescent="0.25">
      <c r="A10" s="252" t="s">
        <v>7</v>
      </c>
      <c r="B10" s="253"/>
      <c r="C10" s="253"/>
      <c r="D10" s="254"/>
      <c r="E10" s="122">
        <f>SUM(E7:E9)</f>
        <v>995532987</v>
      </c>
    </row>
    <row r="11" spans="1:9" ht="25.5" customHeight="1" thickBot="1" x14ac:dyDescent="0.25">
      <c r="A11" s="244" t="s">
        <v>168</v>
      </c>
      <c r="B11" s="245"/>
      <c r="C11" s="245"/>
      <c r="D11" s="245"/>
      <c r="E11" s="246"/>
    </row>
    <row r="12" spans="1:9" ht="21" customHeight="1" thickBot="1" x14ac:dyDescent="0.25">
      <c r="A12" s="241" t="s">
        <v>138</v>
      </c>
      <c r="B12" s="242"/>
      <c r="C12" s="242"/>
      <c r="D12" s="242"/>
      <c r="E12" s="243"/>
    </row>
    <row r="13" spans="1:9" ht="34.5" customHeight="1" thickBot="1" x14ac:dyDescent="0.25">
      <c r="A13" s="247" t="s">
        <v>186</v>
      </c>
      <c r="B13" s="250"/>
      <c r="C13" s="250"/>
      <c r="D13" s="250"/>
      <c r="E13" s="251"/>
    </row>
    <row r="14" spans="1:9" ht="30.75" customHeight="1" thickBot="1" x14ac:dyDescent="0.25">
      <c r="A14" s="94" t="s">
        <v>5</v>
      </c>
      <c r="B14" s="94" t="s">
        <v>6</v>
      </c>
      <c r="C14" s="94" t="s">
        <v>49</v>
      </c>
      <c r="D14" s="94" t="s">
        <v>50</v>
      </c>
      <c r="E14" s="94" t="s">
        <v>51</v>
      </c>
    </row>
    <row r="15" spans="1:9" ht="54.75" customHeight="1" x14ac:dyDescent="0.2">
      <c r="A15" s="106">
        <v>220</v>
      </c>
      <c r="B15" s="107" t="s">
        <v>264</v>
      </c>
      <c r="C15" s="108">
        <v>40684</v>
      </c>
      <c r="D15" s="108">
        <v>40780</v>
      </c>
      <c r="E15" s="109">
        <v>10712000</v>
      </c>
    </row>
    <row r="16" spans="1:9" ht="45" customHeight="1" x14ac:dyDescent="0.2">
      <c r="A16" s="110">
        <v>220</v>
      </c>
      <c r="B16" s="111" t="s">
        <v>265</v>
      </c>
      <c r="C16" s="112">
        <v>40651</v>
      </c>
      <c r="D16" s="112">
        <v>40722</v>
      </c>
      <c r="E16" s="113">
        <v>10712000</v>
      </c>
    </row>
    <row r="17" spans="1:5" ht="45" customHeight="1" x14ac:dyDescent="0.2">
      <c r="A17" s="115">
        <v>223</v>
      </c>
      <c r="B17" s="116" t="s">
        <v>263</v>
      </c>
      <c r="C17" s="117">
        <v>40595</v>
      </c>
      <c r="D17" s="117" t="s">
        <v>266</v>
      </c>
      <c r="E17" s="114">
        <v>214800</v>
      </c>
    </row>
    <row r="18" spans="1:5" ht="32.25" customHeight="1" thickBot="1" x14ac:dyDescent="0.25">
      <c r="A18" s="252" t="s">
        <v>7</v>
      </c>
      <c r="B18" s="253"/>
      <c r="C18" s="253"/>
      <c r="D18" s="254"/>
      <c r="E18" s="122">
        <f>SUM(E15:E17)</f>
        <v>21638800</v>
      </c>
    </row>
    <row r="19" spans="1:5" ht="38.25" customHeight="1" thickBot="1" x14ac:dyDescent="0.25">
      <c r="A19" s="244" t="s">
        <v>168</v>
      </c>
      <c r="B19" s="245"/>
      <c r="C19" s="245"/>
      <c r="D19" s="245"/>
      <c r="E19" s="246"/>
    </row>
  </sheetData>
  <mergeCells count="13">
    <mergeCell ref="A12:E12"/>
    <mergeCell ref="A13:E13"/>
    <mergeCell ref="A18:D18"/>
    <mergeCell ref="A19:E19"/>
    <mergeCell ref="F2:I2"/>
    <mergeCell ref="F3:I3"/>
    <mergeCell ref="A11:E11"/>
    <mergeCell ref="A10:D10"/>
    <mergeCell ref="A1:E1"/>
    <mergeCell ref="A2:E2"/>
    <mergeCell ref="A3:E3"/>
    <mergeCell ref="A4:E4"/>
    <mergeCell ref="A5:E5"/>
  </mergeCells>
  <printOptions horizontalCentered="1" verticalCentered="1"/>
  <pageMargins left="0.59055118110236227" right="0.51181102362204722" top="0.78740157480314965" bottom="0.78740157480314965" header="0" footer="0"/>
  <pageSetup scale="70" orientation="landscape" r:id="rId1"/>
  <headerFooter alignWithMargins="0">
    <oddFooter>&amp;LElaboró:
Revisó:
&amp;D&amp;C&amp;N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2"/>
  <sheetViews>
    <sheetView showGridLines="0" view="pageBreakPreview" zoomScale="80" zoomScaleNormal="100" zoomScaleSheetLayoutView="80" workbookViewId="0">
      <selection activeCell="E5" sqref="E5:I5"/>
    </sheetView>
  </sheetViews>
  <sheetFormatPr baseColWidth="10" defaultRowHeight="12.75" x14ac:dyDescent="0.2"/>
  <cols>
    <col min="1" max="1" width="50.5703125" style="2" customWidth="1"/>
    <col min="2" max="2" width="19.5703125" style="2" customWidth="1"/>
    <col min="3" max="3" width="28.5703125" style="2" customWidth="1"/>
    <col min="4" max="4" width="12.7109375" style="2" customWidth="1"/>
    <col min="5" max="5" width="8.85546875" style="2" customWidth="1"/>
    <col min="6" max="6" width="9" style="2" customWidth="1"/>
    <col min="7" max="7" width="10.85546875" style="64" customWidth="1"/>
    <col min="8" max="8" width="27.28515625" style="2" customWidth="1"/>
    <col min="9" max="9" width="29.7109375" style="2" customWidth="1"/>
    <col min="10" max="16384" width="11.42578125" style="2"/>
  </cols>
  <sheetData>
    <row r="1" spans="1:14" ht="21" customHeight="1" x14ac:dyDescent="0.2">
      <c r="A1" s="255" t="s">
        <v>179</v>
      </c>
      <c r="B1" s="256"/>
      <c r="C1" s="256"/>
      <c r="D1" s="256"/>
      <c r="E1" s="256"/>
      <c r="F1" s="256"/>
      <c r="G1" s="256"/>
      <c r="H1" s="256"/>
      <c r="I1" s="257"/>
      <c r="J1" s="208" t="s">
        <v>13</v>
      </c>
      <c r="K1" s="208"/>
      <c r="L1" s="208"/>
      <c r="M1" s="208"/>
      <c r="N1" s="208"/>
    </row>
    <row r="2" spans="1:14" ht="20.25" customHeight="1" x14ac:dyDescent="0.2">
      <c r="A2" s="258" t="s">
        <v>180</v>
      </c>
      <c r="B2" s="259"/>
      <c r="C2" s="259"/>
      <c r="D2" s="259"/>
      <c r="E2" s="259"/>
      <c r="F2" s="259"/>
      <c r="G2" s="259"/>
      <c r="H2" s="259"/>
      <c r="I2" s="260"/>
      <c r="J2" s="211" t="s">
        <v>13</v>
      </c>
      <c r="K2" s="211"/>
      <c r="L2" s="211"/>
      <c r="M2" s="211"/>
      <c r="N2" s="211"/>
    </row>
    <row r="3" spans="1:14" ht="19.5" customHeight="1" x14ac:dyDescent="0.2">
      <c r="A3" s="258" t="s">
        <v>79</v>
      </c>
      <c r="B3" s="259"/>
      <c r="C3" s="259"/>
      <c r="D3" s="259"/>
      <c r="E3" s="259"/>
      <c r="F3" s="259"/>
      <c r="G3" s="259"/>
      <c r="H3" s="259"/>
      <c r="I3" s="260"/>
    </row>
    <row r="4" spans="1:14" ht="23.25" customHeight="1" thickBot="1" x14ac:dyDescent="0.25">
      <c r="A4" s="261" t="s">
        <v>33</v>
      </c>
      <c r="B4" s="262"/>
      <c r="C4" s="262"/>
      <c r="D4" s="262"/>
      <c r="E4" s="262"/>
      <c r="F4" s="262"/>
      <c r="G4" s="262"/>
      <c r="H4" s="262"/>
      <c r="I4" s="263"/>
    </row>
    <row r="5" spans="1:14" ht="45.75" customHeight="1" thickBot="1" x14ac:dyDescent="0.25">
      <c r="A5" s="264" t="s">
        <v>0</v>
      </c>
      <c r="B5" s="264"/>
      <c r="C5" s="264"/>
      <c r="D5" s="274"/>
      <c r="E5" s="268" t="s">
        <v>187</v>
      </c>
      <c r="F5" s="269"/>
      <c r="G5" s="269"/>
      <c r="H5" s="269"/>
      <c r="I5" s="270"/>
    </row>
    <row r="6" spans="1:14" ht="23.25" customHeight="1" thickBot="1" x14ac:dyDescent="0.25">
      <c r="A6" s="264"/>
      <c r="B6" s="264"/>
      <c r="C6" s="264"/>
      <c r="D6" s="274"/>
      <c r="E6" s="264" t="s">
        <v>9</v>
      </c>
      <c r="F6" s="264"/>
      <c r="G6" s="265" t="s">
        <v>1</v>
      </c>
      <c r="H6" s="264" t="s">
        <v>2</v>
      </c>
      <c r="I6" s="264" t="s">
        <v>52</v>
      </c>
    </row>
    <row r="7" spans="1:14" ht="45.75" customHeight="1" thickBot="1" x14ac:dyDescent="0.25">
      <c r="A7" s="264" t="s">
        <v>10</v>
      </c>
      <c r="B7" s="264"/>
      <c r="C7" s="264"/>
      <c r="D7" s="136" t="s">
        <v>53</v>
      </c>
      <c r="E7" s="137" t="s">
        <v>3</v>
      </c>
      <c r="F7" s="137" t="s">
        <v>4</v>
      </c>
      <c r="G7" s="266"/>
      <c r="H7" s="267"/>
      <c r="I7" s="267"/>
    </row>
    <row r="8" spans="1:14" ht="34.5" customHeight="1" thickBot="1" x14ac:dyDescent="0.25">
      <c r="A8" s="271" t="s">
        <v>11</v>
      </c>
      <c r="B8" s="272"/>
      <c r="C8" s="273"/>
      <c r="D8" s="45" t="s">
        <v>58</v>
      </c>
      <c r="E8" s="46"/>
      <c r="F8" s="47"/>
      <c r="G8" s="63"/>
      <c r="H8" s="47"/>
      <c r="I8" s="48"/>
    </row>
    <row r="9" spans="1:14" ht="78.75" customHeight="1" x14ac:dyDescent="0.2">
      <c r="A9" s="330" t="s">
        <v>200</v>
      </c>
      <c r="B9" s="331"/>
      <c r="C9" s="332"/>
      <c r="D9" s="173">
        <v>50</v>
      </c>
      <c r="E9" s="173" t="s">
        <v>152</v>
      </c>
      <c r="F9" s="173"/>
      <c r="G9" s="173">
        <v>347</v>
      </c>
      <c r="H9" s="173" t="s">
        <v>268</v>
      </c>
      <c r="I9" s="173">
        <v>50</v>
      </c>
    </row>
    <row r="10" spans="1:14" ht="39.75" customHeight="1" x14ac:dyDescent="0.2">
      <c r="A10" s="278" t="s">
        <v>196</v>
      </c>
      <c r="B10" s="279"/>
      <c r="C10" s="280"/>
      <c r="D10" s="281">
        <v>20</v>
      </c>
      <c r="E10" s="281" t="s">
        <v>152</v>
      </c>
      <c r="F10" s="281"/>
      <c r="G10" s="281">
        <v>347</v>
      </c>
      <c r="H10" s="283" t="s">
        <v>267</v>
      </c>
      <c r="I10" s="281">
        <v>20</v>
      </c>
    </row>
    <row r="11" spans="1:14" ht="129.75" customHeight="1" x14ac:dyDescent="0.2">
      <c r="A11" s="333" t="s">
        <v>59</v>
      </c>
      <c r="B11" s="334"/>
      <c r="C11" s="335"/>
      <c r="D11" s="282"/>
      <c r="E11" s="282"/>
      <c r="F11" s="282"/>
      <c r="G11" s="282"/>
      <c r="H11" s="284"/>
      <c r="I11" s="282"/>
    </row>
    <row r="12" spans="1:14" ht="80.25" customHeight="1" x14ac:dyDescent="0.2">
      <c r="A12" s="336" t="s">
        <v>201</v>
      </c>
      <c r="B12" s="337"/>
      <c r="C12" s="338"/>
      <c r="D12" s="152">
        <v>30</v>
      </c>
      <c r="E12" s="152" t="s">
        <v>152</v>
      </c>
      <c r="F12" s="152"/>
      <c r="G12" s="152">
        <v>347</v>
      </c>
      <c r="H12" s="188" t="s">
        <v>269</v>
      </c>
      <c r="I12" s="152">
        <v>30</v>
      </c>
    </row>
    <row r="13" spans="1:14" ht="63.75" customHeight="1" x14ac:dyDescent="0.2">
      <c r="A13" s="275" t="s">
        <v>202</v>
      </c>
      <c r="B13" s="276"/>
      <c r="C13" s="277"/>
      <c r="D13" s="285">
        <v>20</v>
      </c>
      <c r="E13" s="285"/>
      <c r="F13" s="285" t="s">
        <v>152</v>
      </c>
      <c r="G13" s="285">
        <v>348</v>
      </c>
      <c r="H13" s="285" t="s">
        <v>270</v>
      </c>
      <c r="I13" s="285">
        <v>0</v>
      </c>
    </row>
    <row r="14" spans="1:14" ht="96" customHeight="1" x14ac:dyDescent="0.2">
      <c r="A14" s="301" t="s">
        <v>60</v>
      </c>
      <c r="B14" s="302"/>
      <c r="C14" s="303"/>
      <c r="D14" s="286"/>
      <c r="E14" s="286"/>
      <c r="F14" s="286"/>
      <c r="G14" s="286"/>
      <c r="H14" s="286"/>
      <c r="I14" s="286"/>
    </row>
    <row r="15" spans="1:14" ht="63" customHeight="1" x14ac:dyDescent="0.2">
      <c r="A15" s="301" t="s">
        <v>61</v>
      </c>
      <c r="B15" s="302"/>
      <c r="C15" s="303"/>
      <c r="D15" s="286"/>
      <c r="E15" s="286"/>
      <c r="F15" s="286"/>
      <c r="G15" s="286"/>
      <c r="H15" s="286"/>
      <c r="I15" s="286"/>
    </row>
    <row r="16" spans="1:14" ht="75.75" customHeight="1" x14ac:dyDescent="0.2">
      <c r="A16" s="322" t="s">
        <v>203</v>
      </c>
      <c r="B16" s="314"/>
      <c r="C16" s="315"/>
      <c r="D16" s="287"/>
      <c r="E16" s="287"/>
      <c r="F16" s="287"/>
      <c r="G16" s="287"/>
      <c r="H16" s="287"/>
      <c r="I16" s="287"/>
    </row>
    <row r="17" spans="1:9" ht="72" customHeight="1" x14ac:dyDescent="0.2">
      <c r="A17" s="327" t="s">
        <v>204</v>
      </c>
      <c r="B17" s="328"/>
      <c r="C17" s="329"/>
      <c r="D17" s="153">
        <v>20</v>
      </c>
      <c r="E17" s="153" t="s">
        <v>152</v>
      </c>
      <c r="F17" s="153"/>
      <c r="G17" s="153">
        <v>348</v>
      </c>
      <c r="H17" s="153" t="s">
        <v>271</v>
      </c>
      <c r="I17" s="153">
        <v>20</v>
      </c>
    </row>
    <row r="18" spans="1:9" ht="28.5" customHeight="1" x14ac:dyDescent="0.2">
      <c r="A18" s="319" t="s">
        <v>62</v>
      </c>
      <c r="B18" s="320"/>
      <c r="C18" s="321"/>
      <c r="D18" s="285">
        <v>10</v>
      </c>
      <c r="E18" s="285" t="s">
        <v>152</v>
      </c>
      <c r="F18" s="285"/>
      <c r="G18" s="285">
        <v>348</v>
      </c>
      <c r="H18" s="285" t="s">
        <v>153</v>
      </c>
      <c r="I18" s="285">
        <v>10</v>
      </c>
    </row>
    <row r="19" spans="1:9" ht="30.75" customHeight="1" x14ac:dyDescent="0.2">
      <c r="A19" s="301" t="s">
        <v>63</v>
      </c>
      <c r="B19" s="302"/>
      <c r="C19" s="303"/>
      <c r="D19" s="286"/>
      <c r="E19" s="286"/>
      <c r="F19" s="286"/>
      <c r="G19" s="286"/>
      <c r="H19" s="286"/>
      <c r="I19" s="286"/>
    </row>
    <row r="20" spans="1:9" ht="58.5" customHeight="1" x14ac:dyDescent="0.2">
      <c r="A20" s="301" t="s">
        <v>205</v>
      </c>
      <c r="B20" s="302"/>
      <c r="C20" s="303"/>
      <c r="D20" s="286"/>
      <c r="E20" s="286"/>
      <c r="F20" s="286"/>
      <c r="G20" s="286"/>
      <c r="H20" s="286"/>
      <c r="I20" s="286"/>
    </row>
    <row r="21" spans="1:9" ht="24.75" customHeight="1" x14ac:dyDescent="0.2">
      <c r="A21" s="301" t="s">
        <v>64</v>
      </c>
      <c r="B21" s="302"/>
      <c r="C21" s="303"/>
      <c r="D21" s="286"/>
      <c r="E21" s="286"/>
      <c r="F21" s="286"/>
      <c r="G21" s="286"/>
      <c r="H21" s="286"/>
      <c r="I21" s="286"/>
    </row>
    <row r="22" spans="1:9" ht="27" customHeight="1" x14ac:dyDescent="0.2">
      <c r="A22" s="301" t="s">
        <v>65</v>
      </c>
      <c r="B22" s="302"/>
      <c r="C22" s="303"/>
      <c r="D22" s="286"/>
      <c r="E22" s="286"/>
      <c r="F22" s="286"/>
      <c r="G22" s="286"/>
      <c r="H22" s="286"/>
      <c r="I22" s="286"/>
    </row>
    <row r="23" spans="1:9" ht="42" customHeight="1" x14ac:dyDescent="0.2">
      <c r="A23" s="322" t="s">
        <v>66</v>
      </c>
      <c r="B23" s="314"/>
      <c r="C23" s="315"/>
      <c r="D23" s="287"/>
      <c r="E23" s="287"/>
      <c r="F23" s="287"/>
      <c r="G23" s="287"/>
      <c r="H23" s="287"/>
      <c r="I23" s="287"/>
    </row>
    <row r="24" spans="1:9" ht="56.25" customHeight="1" x14ac:dyDescent="0.2">
      <c r="A24" s="301" t="s">
        <v>243</v>
      </c>
      <c r="B24" s="302"/>
      <c r="C24" s="303"/>
      <c r="D24" s="154">
        <v>10</v>
      </c>
      <c r="E24" s="154" t="s">
        <v>152</v>
      </c>
      <c r="F24" s="154"/>
      <c r="G24" s="154">
        <v>348</v>
      </c>
      <c r="H24" s="154" t="s">
        <v>155</v>
      </c>
      <c r="I24" s="154">
        <v>10</v>
      </c>
    </row>
    <row r="25" spans="1:9" s="80" customFormat="1" ht="26.25" customHeight="1" x14ac:dyDescent="0.2">
      <c r="A25" s="319" t="s">
        <v>67</v>
      </c>
      <c r="B25" s="320"/>
      <c r="C25" s="321"/>
      <c r="D25" s="285">
        <v>10</v>
      </c>
      <c r="E25" s="285" t="s">
        <v>152</v>
      </c>
      <c r="F25" s="285"/>
      <c r="G25" s="285">
        <v>348</v>
      </c>
      <c r="H25" s="285" t="s">
        <v>153</v>
      </c>
      <c r="I25" s="285">
        <v>10</v>
      </c>
    </row>
    <row r="26" spans="1:9" ht="63.75" customHeight="1" x14ac:dyDescent="0.2">
      <c r="A26" s="301" t="s">
        <v>68</v>
      </c>
      <c r="B26" s="302"/>
      <c r="C26" s="303"/>
      <c r="D26" s="286"/>
      <c r="E26" s="286"/>
      <c r="F26" s="286"/>
      <c r="G26" s="286"/>
      <c r="H26" s="286"/>
      <c r="I26" s="286"/>
    </row>
    <row r="27" spans="1:9" ht="46.5" customHeight="1" x14ac:dyDescent="0.2">
      <c r="A27" s="322" t="s">
        <v>69</v>
      </c>
      <c r="B27" s="314"/>
      <c r="C27" s="315"/>
      <c r="D27" s="287"/>
      <c r="E27" s="287"/>
      <c r="F27" s="287"/>
      <c r="G27" s="287"/>
      <c r="H27" s="287"/>
      <c r="I27" s="287"/>
    </row>
    <row r="28" spans="1:9" ht="36.75" customHeight="1" x14ac:dyDescent="0.2">
      <c r="A28" s="307" t="s">
        <v>70</v>
      </c>
      <c r="B28" s="308"/>
      <c r="C28" s="309"/>
      <c r="D28" s="288">
        <v>10</v>
      </c>
      <c r="E28" s="288" t="s">
        <v>152</v>
      </c>
      <c r="F28" s="288"/>
      <c r="G28" s="288">
        <v>348</v>
      </c>
      <c r="H28" s="291" t="s">
        <v>272</v>
      </c>
      <c r="I28" s="288">
        <v>10</v>
      </c>
    </row>
    <row r="29" spans="1:9" ht="35.25" customHeight="1" x14ac:dyDescent="0.2">
      <c r="A29" s="310" t="s">
        <v>198</v>
      </c>
      <c r="B29" s="311"/>
      <c r="C29" s="312"/>
      <c r="D29" s="289"/>
      <c r="E29" s="289"/>
      <c r="F29" s="289"/>
      <c r="G29" s="289"/>
      <c r="H29" s="292"/>
      <c r="I29" s="289"/>
    </row>
    <row r="30" spans="1:9" ht="72" customHeight="1" x14ac:dyDescent="0.2">
      <c r="A30" s="310" t="s">
        <v>206</v>
      </c>
      <c r="B30" s="311"/>
      <c r="C30" s="312"/>
      <c r="D30" s="289"/>
      <c r="E30" s="289"/>
      <c r="F30" s="289"/>
      <c r="G30" s="289"/>
      <c r="H30" s="292"/>
      <c r="I30" s="289"/>
    </row>
    <row r="31" spans="1:9" ht="35.25" customHeight="1" x14ac:dyDescent="0.2">
      <c r="A31" s="310" t="s">
        <v>191</v>
      </c>
      <c r="B31" s="311"/>
      <c r="C31" s="312"/>
      <c r="D31" s="289"/>
      <c r="E31" s="289"/>
      <c r="F31" s="289"/>
      <c r="G31" s="289"/>
      <c r="H31" s="292"/>
      <c r="I31" s="289"/>
    </row>
    <row r="32" spans="1:9" ht="69" customHeight="1" x14ac:dyDescent="0.2">
      <c r="A32" s="313" t="s">
        <v>207</v>
      </c>
      <c r="B32" s="314"/>
      <c r="C32" s="315"/>
      <c r="D32" s="290"/>
      <c r="E32" s="290"/>
      <c r="F32" s="290"/>
      <c r="G32" s="290"/>
      <c r="H32" s="293"/>
      <c r="I32" s="290"/>
    </row>
    <row r="33" spans="1:9" ht="24" customHeight="1" x14ac:dyDescent="0.2">
      <c r="A33" s="278" t="s">
        <v>71</v>
      </c>
      <c r="B33" s="323"/>
      <c r="C33" s="280"/>
      <c r="D33" s="288">
        <v>10</v>
      </c>
      <c r="E33" s="288" t="s">
        <v>152</v>
      </c>
      <c r="F33" s="288"/>
      <c r="G33" s="288">
        <v>348</v>
      </c>
      <c r="H33" s="288" t="s">
        <v>272</v>
      </c>
      <c r="I33" s="288">
        <v>10</v>
      </c>
    </row>
    <row r="34" spans="1:9" ht="41.25" customHeight="1" x14ac:dyDescent="0.2">
      <c r="A34" s="310" t="s">
        <v>198</v>
      </c>
      <c r="B34" s="311"/>
      <c r="C34" s="312"/>
      <c r="D34" s="289"/>
      <c r="E34" s="289"/>
      <c r="F34" s="289"/>
      <c r="G34" s="289"/>
      <c r="H34" s="289"/>
      <c r="I34" s="289"/>
    </row>
    <row r="35" spans="1:9" ht="71.25" customHeight="1" x14ac:dyDescent="0.2">
      <c r="A35" s="310" t="s">
        <v>208</v>
      </c>
      <c r="B35" s="311"/>
      <c r="C35" s="312"/>
      <c r="D35" s="289"/>
      <c r="E35" s="289"/>
      <c r="F35" s="289"/>
      <c r="G35" s="289"/>
      <c r="H35" s="289"/>
      <c r="I35" s="289"/>
    </row>
    <row r="36" spans="1:9" ht="48.75" customHeight="1" x14ac:dyDescent="0.2">
      <c r="A36" s="310" t="s">
        <v>192</v>
      </c>
      <c r="B36" s="311"/>
      <c r="C36" s="312"/>
      <c r="D36" s="289"/>
      <c r="E36" s="289"/>
      <c r="F36" s="289"/>
      <c r="G36" s="289"/>
      <c r="H36" s="289"/>
      <c r="I36" s="289"/>
    </row>
    <row r="37" spans="1:9" ht="73.5" customHeight="1" x14ac:dyDescent="0.2">
      <c r="A37" s="322" t="s">
        <v>209</v>
      </c>
      <c r="B37" s="314"/>
      <c r="C37" s="315"/>
      <c r="D37" s="290"/>
      <c r="E37" s="290"/>
      <c r="F37" s="290"/>
      <c r="G37" s="290"/>
      <c r="H37" s="290"/>
      <c r="I37" s="290"/>
    </row>
    <row r="38" spans="1:9" ht="22.5" customHeight="1" x14ac:dyDescent="0.2">
      <c r="A38" s="304" t="s">
        <v>72</v>
      </c>
      <c r="B38" s="305"/>
      <c r="C38" s="306"/>
      <c r="D38" s="286">
        <v>10</v>
      </c>
      <c r="E38" s="286" t="s">
        <v>152</v>
      </c>
      <c r="F38" s="286"/>
      <c r="G38" s="286">
        <v>349</v>
      </c>
      <c r="H38" s="286" t="s">
        <v>153</v>
      </c>
      <c r="I38" s="286">
        <v>10</v>
      </c>
    </row>
    <row r="39" spans="1:9" ht="57.75" customHeight="1" x14ac:dyDescent="0.2">
      <c r="A39" s="301" t="s">
        <v>210</v>
      </c>
      <c r="B39" s="302"/>
      <c r="C39" s="303"/>
      <c r="D39" s="286"/>
      <c r="E39" s="286"/>
      <c r="F39" s="286"/>
      <c r="G39" s="286"/>
      <c r="H39" s="286"/>
      <c r="I39" s="286"/>
    </row>
    <row r="40" spans="1:9" ht="26.25" customHeight="1" x14ac:dyDescent="0.2">
      <c r="A40" s="304" t="s">
        <v>73</v>
      </c>
      <c r="B40" s="305"/>
      <c r="C40" s="306"/>
      <c r="D40" s="286"/>
      <c r="E40" s="286"/>
      <c r="F40" s="286"/>
      <c r="G40" s="286"/>
      <c r="H40" s="286"/>
      <c r="I40" s="286"/>
    </row>
    <row r="41" spans="1:9" ht="18.75" customHeight="1" x14ac:dyDescent="0.2">
      <c r="A41" s="295" t="s">
        <v>130</v>
      </c>
      <c r="B41" s="296"/>
      <c r="C41" s="297"/>
      <c r="D41" s="286"/>
      <c r="E41" s="286"/>
      <c r="F41" s="286"/>
      <c r="G41" s="286"/>
      <c r="H41" s="286"/>
      <c r="I41" s="286"/>
    </row>
    <row r="42" spans="1:9" ht="21.75" customHeight="1" x14ac:dyDescent="0.2">
      <c r="A42" s="295" t="s">
        <v>131</v>
      </c>
      <c r="B42" s="296"/>
      <c r="C42" s="297"/>
      <c r="D42" s="286"/>
      <c r="E42" s="286"/>
      <c r="F42" s="286"/>
      <c r="G42" s="286"/>
      <c r="H42" s="286"/>
      <c r="I42" s="286"/>
    </row>
    <row r="43" spans="1:9" ht="26.25" customHeight="1" x14ac:dyDescent="0.2">
      <c r="A43" s="295" t="s">
        <v>132</v>
      </c>
      <c r="B43" s="296"/>
      <c r="C43" s="297"/>
      <c r="D43" s="286"/>
      <c r="E43" s="286"/>
      <c r="F43" s="286"/>
      <c r="G43" s="286"/>
      <c r="H43" s="286"/>
      <c r="I43" s="286"/>
    </row>
    <row r="44" spans="1:9" ht="54" customHeight="1" x14ac:dyDescent="0.2">
      <c r="A44" s="295" t="s">
        <v>133</v>
      </c>
      <c r="B44" s="296"/>
      <c r="C44" s="297"/>
      <c r="D44" s="286"/>
      <c r="E44" s="286"/>
      <c r="F44" s="286"/>
      <c r="G44" s="286"/>
      <c r="H44" s="286"/>
      <c r="I44" s="286"/>
    </row>
    <row r="45" spans="1:9" ht="33.75" customHeight="1" x14ac:dyDescent="0.2">
      <c r="A45" s="295" t="s">
        <v>194</v>
      </c>
      <c r="B45" s="296"/>
      <c r="C45" s="297"/>
      <c r="D45" s="286"/>
      <c r="E45" s="286"/>
      <c r="F45" s="286"/>
      <c r="G45" s="286"/>
      <c r="H45" s="286"/>
      <c r="I45" s="286"/>
    </row>
    <row r="46" spans="1:9" ht="32.25" customHeight="1" x14ac:dyDescent="0.2">
      <c r="A46" s="298" t="s">
        <v>74</v>
      </c>
      <c r="B46" s="299"/>
      <c r="C46" s="300"/>
      <c r="D46" s="286"/>
      <c r="E46" s="286"/>
      <c r="F46" s="286"/>
      <c r="G46" s="286"/>
      <c r="H46" s="286"/>
      <c r="I46" s="286"/>
    </row>
    <row r="47" spans="1:9" ht="54.75" customHeight="1" x14ac:dyDescent="0.2">
      <c r="A47" s="295" t="s">
        <v>195</v>
      </c>
      <c r="B47" s="296"/>
      <c r="C47" s="297"/>
      <c r="D47" s="286"/>
      <c r="E47" s="286"/>
      <c r="F47" s="286"/>
      <c r="G47" s="286"/>
      <c r="H47" s="286"/>
      <c r="I47" s="286"/>
    </row>
    <row r="48" spans="1:9" ht="33.75" customHeight="1" x14ac:dyDescent="0.2">
      <c r="A48" s="295" t="s">
        <v>75</v>
      </c>
      <c r="B48" s="296"/>
      <c r="C48" s="297"/>
      <c r="D48" s="286"/>
      <c r="E48" s="286"/>
      <c r="F48" s="286"/>
      <c r="G48" s="286"/>
      <c r="H48" s="286"/>
      <c r="I48" s="286"/>
    </row>
    <row r="49" spans="1:9" ht="50.25" customHeight="1" x14ac:dyDescent="0.2">
      <c r="A49" s="295" t="s">
        <v>199</v>
      </c>
      <c r="B49" s="296"/>
      <c r="C49" s="297"/>
      <c r="D49" s="286"/>
      <c r="E49" s="286"/>
      <c r="F49" s="286"/>
      <c r="G49" s="286"/>
      <c r="H49" s="286"/>
      <c r="I49" s="286"/>
    </row>
    <row r="50" spans="1:9" ht="21.75" customHeight="1" x14ac:dyDescent="0.2">
      <c r="A50" s="295" t="s">
        <v>76</v>
      </c>
      <c r="B50" s="296"/>
      <c r="C50" s="297"/>
      <c r="D50" s="286"/>
      <c r="E50" s="286"/>
      <c r="F50" s="286"/>
      <c r="G50" s="286"/>
      <c r="H50" s="286"/>
      <c r="I50" s="286"/>
    </row>
    <row r="51" spans="1:9" ht="54" customHeight="1" thickBot="1" x14ac:dyDescent="0.25">
      <c r="A51" s="324" t="s">
        <v>77</v>
      </c>
      <c r="B51" s="325"/>
      <c r="C51" s="326"/>
      <c r="D51" s="294"/>
      <c r="E51" s="294"/>
      <c r="F51" s="294"/>
      <c r="G51" s="294"/>
      <c r="H51" s="294"/>
      <c r="I51" s="294"/>
    </row>
    <row r="52" spans="1:9" ht="34.5" customHeight="1" thickBot="1" x14ac:dyDescent="0.25">
      <c r="A52" s="316" t="s">
        <v>78</v>
      </c>
      <c r="B52" s="317"/>
      <c r="C52" s="318"/>
      <c r="D52" s="155">
        <f>SUM(D9:D51)</f>
        <v>200</v>
      </c>
      <c r="E52" s="155"/>
      <c r="F52" s="155"/>
      <c r="G52" s="155"/>
      <c r="H52" s="155"/>
      <c r="I52" s="155">
        <f>SUM(I9:I51)</f>
        <v>180</v>
      </c>
    </row>
  </sheetData>
  <mergeCells count="100">
    <mergeCell ref="A17:C17"/>
    <mergeCell ref="E13:E16"/>
    <mergeCell ref="E18:E23"/>
    <mergeCell ref="E25:E27"/>
    <mergeCell ref="E28:E32"/>
    <mergeCell ref="A15:C15"/>
    <mergeCell ref="A18:C18"/>
    <mergeCell ref="D18:D23"/>
    <mergeCell ref="A19:C19"/>
    <mergeCell ref="A20:C20"/>
    <mergeCell ref="A21:C21"/>
    <mergeCell ref="A22:C22"/>
    <mergeCell ref="A23:C23"/>
    <mergeCell ref="A14:C14"/>
    <mergeCell ref="A16:C16"/>
    <mergeCell ref="E33:E37"/>
    <mergeCell ref="E38:E51"/>
    <mergeCell ref="A52:C52"/>
    <mergeCell ref="A24:C24"/>
    <mergeCell ref="A25:C25"/>
    <mergeCell ref="D25:D27"/>
    <mergeCell ref="A26:C26"/>
    <mergeCell ref="A27:C27"/>
    <mergeCell ref="A33:C33"/>
    <mergeCell ref="D33:D37"/>
    <mergeCell ref="A34:C34"/>
    <mergeCell ref="A35:C35"/>
    <mergeCell ref="A36:C36"/>
    <mergeCell ref="A37:C37"/>
    <mergeCell ref="A42:C42"/>
    <mergeCell ref="A51:C51"/>
    <mergeCell ref="J1:N1"/>
    <mergeCell ref="J2:N2"/>
    <mergeCell ref="A39:C39"/>
    <mergeCell ref="A40:C40"/>
    <mergeCell ref="A41:C41"/>
    <mergeCell ref="A38:C38"/>
    <mergeCell ref="A28:C28"/>
    <mergeCell ref="D28:D32"/>
    <mergeCell ref="A29:C29"/>
    <mergeCell ref="A30:C30"/>
    <mergeCell ref="A31:C31"/>
    <mergeCell ref="A32:C32"/>
    <mergeCell ref="D38:D51"/>
    <mergeCell ref="D13:D16"/>
    <mergeCell ref="F33:F37"/>
    <mergeCell ref="F38:F51"/>
    <mergeCell ref="A47:C47"/>
    <mergeCell ref="A48:C48"/>
    <mergeCell ref="A49:C49"/>
    <mergeCell ref="A50:C50"/>
    <mergeCell ref="A43:C43"/>
    <mergeCell ref="A44:C44"/>
    <mergeCell ref="A45:C45"/>
    <mergeCell ref="A46:C46"/>
    <mergeCell ref="G33:G37"/>
    <mergeCell ref="G38:G51"/>
    <mergeCell ref="H33:H37"/>
    <mergeCell ref="H38:H51"/>
    <mergeCell ref="I33:I37"/>
    <mergeCell ref="I38:I51"/>
    <mergeCell ref="F28:F32"/>
    <mergeCell ref="G28:G32"/>
    <mergeCell ref="H28:H32"/>
    <mergeCell ref="I28:I32"/>
    <mergeCell ref="F25:F27"/>
    <mergeCell ref="G25:G27"/>
    <mergeCell ref="H25:H27"/>
    <mergeCell ref="I25:I27"/>
    <mergeCell ref="F18:F23"/>
    <mergeCell ref="G18:G23"/>
    <mergeCell ref="H18:H23"/>
    <mergeCell ref="I18:I23"/>
    <mergeCell ref="F13:F16"/>
    <mergeCell ref="G13:G16"/>
    <mergeCell ref="H13:H16"/>
    <mergeCell ref="I13:I16"/>
    <mergeCell ref="E10:E11"/>
    <mergeCell ref="F10:F11"/>
    <mergeCell ref="G10:G11"/>
    <mergeCell ref="H10:H11"/>
    <mergeCell ref="I10:I11"/>
    <mergeCell ref="A8:C8"/>
    <mergeCell ref="A5:D6"/>
    <mergeCell ref="A7:C7"/>
    <mergeCell ref="A13:C13"/>
    <mergeCell ref="A10:C10"/>
    <mergeCell ref="D10:D11"/>
    <mergeCell ref="A9:C9"/>
    <mergeCell ref="A11:C11"/>
    <mergeCell ref="A12:C12"/>
    <mergeCell ref="A1:I1"/>
    <mergeCell ref="A2:I2"/>
    <mergeCell ref="A3:I3"/>
    <mergeCell ref="A4:I4"/>
    <mergeCell ref="E6:F6"/>
    <mergeCell ref="G6:G7"/>
    <mergeCell ref="H6:H7"/>
    <mergeCell ref="I6:I7"/>
    <mergeCell ref="E5:I5"/>
  </mergeCells>
  <phoneticPr fontId="4" type="noConversion"/>
  <pageMargins left="0.59055118110236227" right="0.51181102362204722" top="0.59055118110236227" bottom="0.59055118110236227" header="0" footer="0"/>
  <pageSetup scale="46" orientation="portrait" r:id="rId1"/>
  <headerFooter alignWithMargins="0">
    <oddFooter>&amp;LElaboró: JLT Valencia &amp; Iragorri
Revisó: dch - cbl
&amp;D&amp;C&amp;N</oddFooter>
  </headerFooter>
  <rowBreaks count="1" manualBreakCount="1">
    <brk id="27" max="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8"/>
  <sheetViews>
    <sheetView showGridLines="0" view="pageBreakPreview" zoomScale="80" zoomScaleNormal="100" zoomScaleSheetLayoutView="80" workbookViewId="0">
      <selection activeCell="A3" sqref="A3:I3"/>
    </sheetView>
  </sheetViews>
  <sheetFormatPr baseColWidth="10" defaultRowHeight="12.75" x14ac:dyDescent="0.2"/>
  <cols>
    <col min="1" max="1" width="59.28515625" style="2" customWidth="1"/>
    <col min="2" max="2" width="45.28515625" style="2" customWidth="1"/>
    <col min="3" max="3" width="27.85546875" style="2" customWidth="1"/>
    <col min="4" max="4" width="14.5703125" style="2" customWidth="1"/>
    <col min="5" max="5" width="7.85546875" style="2" customWidth="1"/>
    <col min="6" max="6" width="8.7109375" style="2" customWidth="1"/>
    <col min="7" max="7" width="8.7109375" style="66" customWidth="1"/>
    <col min="8" max="8" width="20.28515625" style="2" customWidth="1"/>
    <col min="9" max="9" width="8.8554687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293</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66" customHeight="1" thickBot="1" x14ac:dyDescent="0.25">
      <c r="A5" s="264" t="s">
        <v>0</v>
      </c>
      <c r="B5" s="264"/>
      <c r="C5" s="264"/>
      <c r="D5" s="274"/>
      <c r="E5" s="268" t="s">
        <v>187</v>
      </c>
      <c r="F5" s="269"/>
      <c r="G5" s="269"/>
      <c r="H5" s="269"/>
      <c r="I5" s="270"/>
    </row>
    <row r="6" spans="1:9" ht="23.25" customHeight="1" thickBot="1" x14ac:dyDescent="0.25">
      <c r="A6" s="264"/>
      <c r="B6" s="264"/>
      <c r="C6" s="264"/>
      <c r="D6" s="274"/>
      <c r="E6" s="264" t="s">
        <v>9</v>
      </c>
      <c r="F6" s="264"/>
      <c r="G6" s="350" t="s">
        <v>1</v>
      </c>
      <c r="H6" s="264" t="s">
        <v>2</v>
      </c>
      <c r="I6" s="264" t="s">
        <v>52</v>
      </c>
    </row>
    <row r="7" spans="1:9" ht="45.75" customHeight="1" thickBot="1" x14ac:dyDescent="0.25">
      <c r="A7" s="264" t="s">
        <v>10</v>
      </c>
      <c r="B7" s="264"/>
      <c r="C7" s="264"/>
      <c r="D7" s="136" t="s">
        <v>53</v>
      </c>
      <c r="E7" s="137" t="s">
        <v>3</v>
      </c>
      <c r="F7" s="137" t="s">
        <v>4</v>
      </c>
      <c r="G7" s="351"/>
      <c r="H7" s="267"/>
      <c r="I7" s="267"/>
    </row>
    <row r="8" spans="1:9" ht="34.5" customHeight="1" thickBot="1" x14ac:dyDescent="0.25">
      <c r="A8" s="271" t="s">
        <v>11</v>
      </c>
      <c r="B8" s="272"/>
      <c r="C8" s="273"/>
      <c r="D8" s="45" t="s">
        <v>58</v>
      </c>
      <c r="E8" s="46"/>
      <c r="F8" s="47"/>
      <c r="G8" s="65"/>
      <c r="H8" s="47"/>
      <c r="I8" s="48"/>
    </row>
    <row r="9" spans="1:9" ht="43.5" customHeight="1" x14ac:dyDescent="0.2">
      <c r="A9" s="342" t="s">
        <v>80</v>
      </c>
      <c r="B9" s="343"/>
      <c r="C9" s="344"/>
      <c r="D9" s="347">
        <v>50</v>
      </c>
      <c r="E9" s="347" t="s">
        <v>152</v>
      </c>
      <c r="F9" s="347"/>
      <c r="G9" s="347">
        <v>350</v>
      </c>
      <c r="H9" s="385" t="s">
        <v>273</v>
      </c>
      <c r="I9" s="347">
        <v>30</v>
      </c>
    </row>
    <row r="10" spans="1:9" ht="28.5" customHeight="1" x14ac:dyDescent="0.2">
      <c r="A10" s="345" t="s">
        <v>215</v>
      </c>
      <c r="B10" s="346"/>
      <c r="C10" s="346"/>
      <c r="D10" s="348"/>
      <c r="E10" s="348"/>
      <c r="F10" s="348"/>
      <c r="G10" s="348"/>
      <c r="H10" s="386"/>
      <c r="I10" s="348"/>
    </row>
    <row r="11" spans="1:9" ht="26.25" customHeight="1" x14ac:dyDescent="0.2">
      <c r="A11" s="345" t="s">
        <v>216</v>
      </c>
      <c r="B11" s="346"/>
      <c r="C11" s="346"/>
      <c r="D11" s="348"/>
      <c r="E11" s="348"/>
      <c r="F11" s="348"/>
      <c r="G11" s="348"/>
      <c r="H11" s="386"/>
      <c r="I11" s="348"/>
    </row>
    <row r="12" spans="1:9" ht="21.75" customHeight="1" x14ac:dyDescent="0.2">
      <c r="A12" s="345" t="s">
        <v>217</v>
      </c>
      <c r="B12" s="346"/>
      <c r="C12" s="346"/>
      <c r="D12" s="348"/>
      <c r="E12" s="348"/>
      <c r="F12" s="348"/>
      <c r="G12" s="348"/>
      <c r="H12" s="386"/>
      <c r="I12" s="348"/>
    </row>
    <row r="13" spans="1:9" ht="22.5" customHeight="1" x14ac:dyDescent="0.2">
      <c r="A13" s="345" t="s">
        <v>218</v>
      </c>
      <c r="B13" s="346"/>
      <c r="C13" s="346"/>
      <c r="D13" s="348"/>
      <c r="E13" s="348"/>
      <c r="F13" s="348"/>
      <c r="G13" s="348"/>
      <c r="H13" s="386"/>
      <c r="I13" s="348"/>
    </row>
    <row r="14" spans="1:9" ht="24.75" customHeight="1" x14ac:dyDescent="0.2">
      <c r="A14" s="345" t="s">
        <v>219</v>
      </c>
      <c r="B14" s="346"/>
      <c r="C14" s="346"/>
      <c r="D14" s="348"/>
      <c r="E14" s="348"/>
      <c r="F14" s="348"/>
      <c r="G14" s="348"/>
      <c r="H14" s="386"/>
      <c r="I14" s="348"/>
    </row>
    <row r="15" spans="1:9" ht="24.75" customHeight="1" x14ac:dyDescent="0.2">
      <c r="A15" s="345" t="s">
        <v>220</v>
      </c>
      <c r="B15" s="346"/>
      <c r="C15" s="346"/>
      <c r="D15" s="348"/>
      <c r="E15" s="348"/>
      <c r="F15" s="348"/>
      <c r="G15" s="348"/>
      <c r="H15" s="386"/>
      <c r="I15" s="348"/>
    </row>
    <row r="16" spans="1:9" ht="24" customHeight="1" x14ac:dyDescent="0.2">
      <c r="A16" s="345" t="s">
        <v>221</v>
      </c>
      <c r="B16" s="346"/>
      <c r="C16" s="346"/>
      <c r="D16" s="348"/>
      <c r="E16" s="348"/>
      <c r="F16" s="348"/>
      <c r="G16" s="348"/>
      <c r="H16" s="386"/>
      <c r="I16" s="348"/>
    </row>
    <row r="17" spans="1:9" ht="21.75" customHeight="1" x14ac:dyDescent="0.2">
      <c r="A17" s="345" t="s">
        <v>222</v>
      </c>
      <c r="B17" s="346"/>
      <c r="C17" s="346"/>
      <c r="D17" s="348"/>
      <c r="E17" s="348"/>
      <c r="F17" s="348"/>
      <c r="G17" s="348"/>
      <c r="H17" s="386"/>
      <c r="I17" s="348"/>
    </row>
    <row r="18" spans="1:9" ht="25.5" customHeight="1" x14ac:dyDescent="0.2">
      <c r="A18" s="345" t="s">
        <v>223</v>
      </c>
      <c r="B18" s="346"/>
      <c r="C18" s="346"/>
      <c r="D18" s="348"/>
      <c r="E18" s="348"/>
      <c r="F18" s="348"/>
      <c r="G18" s="348"/>
      <c r="H18" s="386"/>
      <c r="I18" s="348"/>
    </row>
    <row r="19" spans="1:9" ht="24" customHeight="1" x14ac:dyDescent="0.2">
      <c r="A19" s="345" t="s">
        <v>224</v>
      </c>
      <c r="B19" s="346"/>
      <c r="C19" s="346"/>
      <c r="D19" s="348"/>
      <c r="E19" s="348"/>
      <c r="F19" s="348"/>
      <c r="G19" s="348"/>
      <c r="H19" s="386"/>
      <c r="I19" s="348"/>
    </row>
    <row r="20" spans="1:9" ht="54" customHeight="1" x14ac:dyDescent="0.2">
      <c r="A20" s="373" t="s">
        <v>212</v>
      </c>
      <c r="B20" s="374"/>
      <c r="C20" s="374"/>
      <c r="D20" s="349"/>
      <c r="E20" s="349"/>
      <c r="F20" s="349"/>
      <c r="G20" s="349"/>
      <c r="H20" s="387"/>
      <c r="I20" s="349"/>
    </row>
    <row r="21" spans="1:9" ht="30" customHeight="1" x14ac:dyDescent="0.2">
      <c r="A21" s="345" t="s">
        <v>211</v>
      </c>
      <c r="B21" s="346"/>
      <c r="C21" s="346"/>
      <c r="D21" s="156"/>
      <c r="E21" s="156"/>
      <c r="F21" s="156"/>
      <c r="G21" s="156"/>
      <c r="H21" s="156"/>
      <c r="I21" s="156"/>
    </row>
    <row r="22" spans="1:9" ht="39.75" customHeight="1" x14ac:dyDescent="0.2">
      <c r="A22" s="342" t="s">
        <v>81</v>
      </c>
      <c r="B22" s="343"/>
      <c r="C22" s="344"/>
      <c r="D22" s="285">
        <v>20</v>
      </c>
      <c r="E22" s="285" t="s">
        <v>152</v>
      </c>
      <c r="F22" s="285"/>
      <c r="G22" s="285">
        <v>351</v>
      </c>
      <c r="H22" s="388" t="s">
        <v>275</v>
      </c>
      <c r="I22" s="285">
        <v>20</v>
      </c>
    </row>
    <row r="23" spans="1:9" ht="36" customHeight="1" x14ac:dyDescent="0.2">
      <c r="A23" s="360" t="s">
        <v>82</v>
      </c>
      <c r="B23" s="340"/>
      <c r="C23" s="341"/>
      <c r="D23" s="286"/>
      <c r="E23" s="286"/>
      <c r="F23" s="286"/>
      <c r="G23" s="286"/>
      <c r="H23" s="389"/>
      <c r="I23" s="286"/>
    </row>
    <row r="24" spans="1:9" ht="42.75" customHeight="1" x14ac:dyDescent="0.2">
      <c r="A24" s="339" t="s">
        <v>83</v>
      </c>
      <c r="B24" s="340"/>
      <c r="C24" s="341"/>
      <c r="D24" s="286"/>
      <c r="E24" s="286"/>
      <c r="F24" s="286"/>
      <c r="G24" s="286"/>
      <c r="H24" s="389"/>
      <c r="I24" s="286"/>
    </row>
    <row r="25" spans="1:9" ht="30" customHeight="1" x14ac:dyDescent="0.2">
      <c r="A25" s="339" t="s">
        <v>84</v>
      </c>
      <c r="B25" s="340" t="s">
        <v>85</v>
      </c>
      <c r="C25" s="341" t="s">
        <v>85</v>
      </c>
      <c r="D25" s="286"/>
      <c r="E25" s="286"/>
      <c r="F25" s="286"/>
      <c r="G25" s="286"/>
      <c r="H25" s="389"/>
      <c r="I25" s="286"/>
    </row>
    <row r="26" spans="1:9" ht="26.25" customHeight="1" x14ac:dyDescent="0.2">
      <c r="A26" s="357" t="s">
        <v>86</v>
      </c>
      <c r="B26" s="340"/>
      <c r="C26" s="341"/>
      <c r="D26" s="286"/>
      <c r="E26" s="286"/>
      <c r="F26" s="286"/>
      <c r="G26" s="286"/>
      <c r="H26" s="389"/>
      <c r="I26" s="286"/>
    </row>
    <row r="27" spans="1:9" ht="56.25" customHeight="1" x14ac:dyDescent="0.2">
      <c r="A27" s="352" t="s">
        <v>274</v>
      </c>
      <c r="B27" s="353" t="s">
        <v>213</v>
      </c>
      <c r="C27" s="354" t="s">
        <v>213</v>
      </c>
      <c r="D27" s="286"/>
      <c r="E27" s="286"/>
      <c r="F27" s="286"/>
      <c r="G27" s="286"/>
      <c r="H27" s="389"/>
      <c r="I27" s="286"/>
    </row>
    <row r="28" spans="1:9" ht="43.5" customHeight="1" x14ac:dyDescent="0.2">
      <c r="A28" s="339" t="s">
        <v>87</v>
      </c>
      <c r="B28" s="340" t="s">
        <v>88</v>
      </c>
      <c r="C28" s="341" t="s">
        <v>88</v>
      </c>
      <c r="D28" s="286"/>
      <c r="E28" s="286"/>
      <c r="F28" s="286"/>
      <c r="G28" s="286"/>
      <c r="H28" s="389"/>
      <c r="I28" s="286"/>
    </row>
    <row r="29" spans="1:9" ht="36" customHeight="1" x14ac:dyDescent="0.2">
      <c r="A29" s="361" t="s">
        <v>89</v>
      </c>
      <c r="B29" s="362" t="s">
        <v>90</v>
      </c>
      <c r="C29" s="363" t="s">
        <v>90</v>
      </c>
      <c r="D29" s="287"/>
      <c r="E29" s="287"/>
      <c r="F29" s="287"/>
      <c r="G29" s="287"/>
      <c r="H29" s="390"/>
      <c r="I29" s="287"/>
    </row>
    <row r="30" spans="1:9" ht="30.75" customHeight="1" x14ac:dyDescent="0.2">
      <c r="A30" s="342" t="s">
        <v>91</v>
      </c>
      <c r="B30" s="343"/>
      <c r="C30" s="344"/>
      <c r="D30" s="358">
        <v>20</v>
      </c>
      <c r="E30" s="358" t="s">
        <v>152</v>
      </c>
      <c r="F30" s="358"/>
      <c r="G30" s="358">
        <v>351</v>
      </c>
      <c r="H30" s="388" t="s">
        <v>275</v>
      </c>
      <c r="I30" s="358">
        <v>20</v>
      </c>
    </row>
    <row r="31" spans="1:9" ht="32.25" customHeight="1" x14ac:dyDescent="0.2">
      <c r="A31" s="360" t="s">
        <v>82</v>
      </c>
      <c r="B31" s="340"/>
      <c r="C31" s="341"/>
      <c r="D31" s="359"/>
      <c r="E31" s="359"/>
      <c r="F31" s="359"/>
      <c r="G31" s="359"/>
      <c r="H31" s="389"/>
      <c r="I31" s="359"/>
    </row>
    <row r="32" spans="1:9" ht="36" customHeight="1" x14ac:dyDescent="0.2">
      <c r="A32" s="339" t="s">
        <v>83</v>
      </c>
      <c r="B32" s="340"/>
      <c r="C32" s="341"/>
      <c r="D32" s="359"/>
      <c r="E32" s="359"/>
      <c r="F32" s="359"/>
      <c r="G32" s="359"/>
      <c r="H32" s="389"/>
      <c r="I32" s="359"/>
    </row>
    <row r="33" spans="1:9" ht="29.25" customHeight="1" x14ac:dyDescent="0.2">
      <c r="A33" s="339" t="s">
        <v>92</v>
      </c>
      <c r="B33" s="340" t="s">
        <v>85</v>
      </c>
      <c r="C33" s="341" t="s">
        <v>85</v>
      </c>
      <c r="D33" s="359"/>
      <c r="E33" s="359"/>
      <c r="F33" s="359"/>
      <c r="G33" s="359"/>
      <c r="H33" s="389"/>
      <c r="I33" s="359"/>
    </row>
    <row r="34" spans="1:9" ht="25.5" customHeight="1" x14ac:dyDescent="0.2">
      <c r="A34" s="357" t="s">
        <v>86</v>
      </c>
      <c r="B34" s="340"/>
      <c r="C34" s="341"/>
      <c r="D34" s="286"/>
      <c r="E34" s="286"/>
      <c r="F34" s="286"/>
      <c r="G34" s="286"/>
      <c r="H34" s="389"/>
      <c r="I34" s="286"/>
    </row>
    <row r="35" spans="1:9" ht="45.75" customHeight="1" x14ac:dyDescent="0.2">
      <c r="A35" s="352" t="s">
        <v>226</v>
      </c>
      <c r="B35" s="353" t="s">
        <v>213</v>
      </c>
      <c r="C35" s="354" t="s">
        <v>213</v>
      </c>
      <c r="D35" s="286"/>
      <c r="E35" s="286"/>
      <c r="F35" s="286"/>
      <c r="G35" s="286"/>
      <c r="H35" s="389"/>
      <c r="I35" s="286"/>
    </row>
    <row r="36" spans="1:9" ht="36.75" customHeight="1" x14ac:dyDescent="0.2">
      <c r="A36" s="339" t="s">
        <v>93</v>
      </c>
      <c r="B36" s="340" t="s">
        <v>88</v>
      </c>
      <c r="C36" s="341" t="s">
        <v>88</v>
      </c>
      <c r="D36" s="286"/>
      <c r="E36" s="286"/>
      <c r="F36" s="286"/>
      <c r="G36" s="286"/>
      <c r="H36" s="389"/>
      <c r="I36" s="286"/>
    </row>
    <row r="37" spans="1:9" ht="33" customHeight="1" x14ac:dyDescent="0.2">
      <c r="A37" s="361" t="s">
        <v>94</v>
      </c>
      <c r="B37" s="362" t="s">
        <v>90</v>
      </c>
      <c r="C37" s="363" t="s">
        <v>90</v>
      </c>
      <c r="D37" s="287"/>
      <c r="E37" s="287"/>
      <c r="F37" s="287"/>
      <c r="G37" s="287"/>
      <c r="H37" s="390"/>
      <c r="I37" s="287"/>
    </row>
    <row r="38" spans="1:9" ht="36.75" customHeight="1" x14ac:dyDescent="0.2">
      <c r="A38" s="342" t="s">
        <v>95</v>
      </c>
      <c r="B38" s="343"/>
      <c r="C38" s="344"/>
      <c r="D38" s="358">
        <v>20</v>
      </c>
      <c r="E38" s="358" t="s">
        <v>152</v>
      </c>
      <c r="F38" s="358"/>
      <c r="G38" s="358">
        <v>351</v>
      </c>
      <c r="H38" s="388" t="s">
        <v>275</v>
      </c>
      <c r="I38" s="358">
        <v>20</v>
      </c>
    </row>
    <row r="39" spans="1:9" ht="31.5" customHeight="1" x14ac:dyDescent="0.2">
      <c r="A39" s="360" t="s">
        <v>82</v>
      </c>
      <c r="B39" s="340"/>
      <c r="C39" s="341"/>
      <c r="D39" s="359"/>
      <c r="E39" s="359"/>
      <c r="F39" s="359"/>
      <c r="G39" s="359"/>
      <c r="H39" s="389"/>
      <c r="I39" s="359"/>
    </row>
    <row r="40" spans="1:9" ht="33.75" customHeight="1" x14ac:dyDescent="0.2">
      <c r="A40" s="339" t="s">
        <v>83</v>
      </c>
      <c r="B40" s="340"/>
      <c r="C40" s="341"/>
      <c r="D40" s="359"/>
      <c r="E40" s="359"/>
      <c r="F40" s="359"/>
      <c r="G40" s="359"/>
      <c r="H40" s="389"/>
      <c r="I40" s="359"/>
    </row>
    <row r="41" spans="1:9" ht="27" customHeight="1" x14ac:dyDescent="0.2">
      <c r="A41" s="339" t="s">
        <v>92</v>
      </c>
      <c r="B41" s="340" t="s">
        <v>85</v>
      </c>
      <c r="C41" s="341" t="s">
        <v>85</v>
      </c>
      <c r="D41" s="359"/>
      <c r="E41" s="359"/>
      <c r="F41" s="359"/>
      <c r="G41" s="359"/>
      <c r="H41" s="389"/>
      <c r="I41" s="359"/>
    </row>
    <row r="42" spans="1:9" ht="29.25" customHeight="1" x14ac:dyDescent="0.2">
      <c r="A42" s="357" t="s">
        <v>86</v>
      </c>
      <c r="B42" s="340"/>
      <c r="C42" s="341"/>
      <c r="D42" s="286"/>
      <c r="E42" s="286"/>
      <c r="F42" s="286"/>
      <c r="G42" s="286"/>
      <c r="H42" s="389"/>
      <c r="I42" s="286"/>
    </row>
    <row r="43" spans="1:9" ht="44.25" customHeight="1" x14ac:dyDescent="0.2">
      <c r="A43" s="352" t="s">
        <v>225</v>
      </c>
      <c r="B43" s="353" t="s">
        <v>213</v>
      </c>
      <c r="C43" s="354" t="s">
        <v>213</v>
      </c>
      <c r="D43" s="286"/>
      <c r="E43" s="286"/>
      <c r="F43" s="286"/>
      <c r="G43" s="286"/>
      <c r="H43" s="389"/>
      <c r="I43" s="286"/>
    </row>
    <row r="44" spans="1:9" ht="38.25" customHeight="1" x14ac:dyDescent="0.2">
      <c r="A44" s="339" t="s">
        <v>93</v>
      </c>
      <c r="B44" s="340" t="s">
        <v>88</v>
      </c>
      <c r="C44" s="341" t="s">
        <v>88</v>
      </c>
      <c r="D44" s="286"/>
      <c r="E44" s="286"/>
      <c r="F44" s="286"/>
      <c r="G44" s="286"/>
      <c r="H44" s="389"/>
      <c r="I44" s="286"/>
    </row>
    <row r="45" spans="1:9" ht="33" customHeight="1" x14ac:dyDescent="0.2">
      <c r="A45" s="361" t="s">
        <v>94</v>
      </c>
      <c r="B45" s="362" t="s">
        <v>90</v>
      </c>
      <c r="C45" s="363" t="s">
        <v>90</v>
      </c>
      <c r="D45" s="287"/>
      <c r="E45" s="287"/>
      <c r="F45" s="287"/>
      <c r="G45" s="287"/>
      <c r="H45" s="390"/>
      <c r="I45" s="287"/>
    </row>
    <row r="46" spans="1:9" ht="28.5" customHeight="1" x14ac:dyDescent="0.2">
      <c r="A46" s="375" t="s">
        <v>96</v>
      </c>
      <c r="B46" s="376"/>
      <c r="C46" s="376"/>
      <c r="D46" s="377">
        <v>10</v>
      </c>
      <c r="E46" s="377" t="s">
        <v>152</v>
      </c>
      <c r="F46" s="377"/>
      <c r="G46" s="377">
        <v>351</v>
      </c>
      <c r="H46" s="377" t="s">
        <v>276</v>
      </c>
      <c r="I46" s="377">
        <v>10</v>
      </c>
    </row>
    <row r="47" spans="1:9" ht="39.75" customHeight="1" x14ac:dyDescent="0.2">
      <c r="A47" s="355" t="s">
        <v>97</v>
      </c>
      <c r="B47" s="356"/>
      <c r="C47" s="356"/>
      <c r="D47" s="377"/>
      <c r="E47" s="377"/>
      <c r="F47" s="377"/>
      <c r="G47" s="377"/>
      <c r="H47" s="377"/>
      <c r="I47" s="377"/>
    </row>
    <row r="48" spans="1:9" ht="33.75" customHeight="1" x14ac:dyDescent="0.2">
      <c r="A48" s="355" t="s">
        <v>98</v>
      </c>
      <c r="B48" s="356"/>
      <c r="C48" s="356"/>
      <c r="D48" s="377"/>
      <c r="E48" s="377"/>
      <c r="F48" s="377"/>
      <c r="G48" s="377"/>
      <c r="H48" s="377"/>
      <c r="I48" s="377"/>
    </row>
    <row r="49" spans="1:9" ht="55.5" customHeight="1" x14ac:dyDescent="0.2">
      <c r="A49" s="373" t="s">
        <v>214</v>
      </c>
      <c r="B49" s="382"/>
      <c r="C49" s="382"/>
      <c r="D49" s="377"/>
      <c r="E49" s="377"/>
      <c r="F49" s="377"/>
      <c r="G49" s="377"/>
      <c r="H49" s="377"/>
      <c r="I49" s="377"/>
    </row>
    <row r="50" spans="1:9" ht="66.75" customHeight="1" x14ac:dyDescent="0.2">
      <c r="A50" s="365" t="s">
        <v>99</v>
      </c>
      <c r="B50" s="366"/>
      <c r="C50" s="366"/>
      <c r="D50" s="157">
        <v>10</v>
      </c>
      <c r="E50" s="157" t="s">
        <v>152</v>
      </c>
      <c r="F50" s="157"/>
      <c r="G50" s="157">
        <v>351</v>
      </c>
      <c r="H50" s="157" t="s">
        <v>277</v>
      </c>
      <c r="I50" s="157">
        <v>10</v>
      </c>
    </row>
    <row r="51" spans="1:9" ht="45.75" customHeight="1" x14ac:dyDescent="0.2">
      <c r="A51" s="379" t="s">
        <v>197</v>
      </c>
      <c r="B51" s="380"/>
      <c r="C51" s="381"/>
      <c r="D51" s="153">
        <v>10</v>
      </c>
      <c r="E51" s="153" t="s">
        <v>152</v>
      </c>
      <c r="F51" s="153"/>
      <c r="G51" s="153">
        <v>352</v>
      </c>
      <c r="H51" s="153" t="s">
        <v>154</v>
      </c>
      <c r="I51" s="153">
        <v>10</v>
      </c>
    </row>
    <row r="52" spans="1:9" ht="53.25" customHeight="1" x14ac:dyDescent="0.2">
      <c r="A52" s="375" t="s">
        <v>228</v>
      </c>
      <c r="B52" s="346"/>
      <c r="C52" s="346"/>
      <c r="D52" s="285">
        <v>10</v>
      </c>
      <c r="E52" s="285"/>
      <c r="F52" s="285" t="s">
        <v>152</v>
      </c>
      <c r="G52" s="285">
        <v>352</v>
      </c>
      <c r="H52" s="285" t="s">
        <v>278</v>
      </c>
      <c r="I52" s="285">
        <v>0</v>
      </c>
    </row>
    <row r="53" spans="1:9" ht="100.5" customHeight="1" x14ac:dyDescent="0.2">
      <c r="A53" s="355" t="s">
        <v>60</v>
      </c>
      <c r="B53" s="378"/>
      <c r="C53" s="378"/>
      <c r="D53" s="286"/>
      <c r="E53" s="286"/>
      <c r="F53" s="286"/>
      <c r="G53" s="286"/>
      <c r="H53" s="286"/>
      <c r="I53" s="286"/>
    </row>
    <row r="54" spans="1:9" ht="69.75" customHeight="1" x14ac:dyDescent="0.2">
      <c r="A54" s="355" t="s">
        <v>61</v>
      </c>
      <c r="B54" s="378"/>
      <c r="C54" s="378"/>
      <c r="D54" s="286"/>
      <c r="E54" s="286"/>
      <c r="F54" s="286"/>
      <c r="G54" s="286"/>
      <c r="H54" s="286"/>
      <c r="I54" s="286"/>
    </row>
    <row r="55" spans="1:9" ht="101.25" customHeight="1" x14ac:dyDescent="0.2">
      <c r="A55" s="373" t="s">
        <v>229</v>
      </c>
      <c r="B55" s="374"/>
      <c r="C55" s="374"/>
      <c r="D55" s="287"/>
      <c r="E55" s="287"/>
      <c r="F55" s="287"/>
      <c r="G55" s="287"/>
      <c r="H55" s="287"/>
      <c r="I55" s="287"/>
    </row>
    <row r="56" spans="1:9" ht="35.25" customHeight="1" x14ac:dyDescent="0.2">
      <c r="A56" s="375" t="s">
        <v>100</v>
      </c>
      <c r="B56" s="376"/>
      <c r="C56" s="376"/>
      <c r="D56" s="285">
        <v>10</v>
      </c>
      <c r="E56" s="285" t="s">
        <v>152</v>
      </c>
      <c r="F56" s="285"/>
      <c r="G56" s="285">
        <v>352</v>
      </c>
      <c r="H56" s="285" t="s">
        <v>153</v>
      </c>
      <c r="I56" s="285">
        <v>10</v>
      </c>
    </row>
    <row r="57" spans="1:9" ht="102" customHeight="1" x14ac:dyDescent="0.2">
      <c r="A57" s="373" t="s">
        <v>101</v>
      </c>
      <c r="B57" s="374"/>
      <c r="C57" s="374"/>
      <c r="D57" s="287"/>
      <c r="E57" s="287"/>
      <c r="F57" s="287"/>
      <c r="G57" s="287"/>
      <c r="H57" s="287"/>
      <c r="I57" s="287"/>
    </row>
    <row r="58" spans="1:9" ht="22.5" customHeight="1" x14ac:dyDescent="0.2">
      <c r="A58" s="375" t="s">
        <v>102</v>
      </c>
      <c r="B58" s="376"/>
      <c r="C58" s="376"/>
      <c r="D58" s="377">
        <v>10</v>
      </c>
      <c r="E58" s="285" t="s">
        <v>152</v>
      </c>
      <c r="F58" s="285"/>
      <c r="G58" s="285">
        <v>352</v>
      </c>
      <c r="H58" s="285" t="s">
        <v>153</v>
      </c>
      <c r="I58" s="285">
        <v>10</v>
      </c>
    </row>
    <row r="59" spans="1:9" ht="75.75" customHeight="1" x14ac:dyDescent="0.2">
      <c r="A59" s="373" t="s">
        <v>103</v>
      </c>
      <c r="B59" s="374"/>
      <c r="C59" s="374"/>
      <c r="D59" s="377"/>
      <c r="E59" s="287"/>
      <c r="F59" s="287"/>
      <c r="G59" s="287"/>
      <c r="H59" s="287"/>
      <c r="I59" s="287"/>
    </row>
    <row r="60" spans="1:9" ht="48" customHeight="1" x14ac:dyDescent="0.2">
      <c r="A60" s="365" t="s">
        <v>104</v>
      </c>
      <c r="B60" s="366"/>
      <c r="C60" s="366"/>
      <c r="D60" s="157">
        <v>5</v>
      </c>
      <c r="E60" s="157" t="s">
        <v>152</v>
      </c>
      <c r="F60" s="157"/>
      <c r="G60" s="157">
        <v>352</v>
      </c>
      <c r="H60" s="157" t="s">
        <v>157</v>
      </c>
      <c r="I60" s="157">
        <v>5</v>
      </c>
    </row>
    <row r="61" spans="1:9" ht="35.25" customHeight="1" x14ac:dyDescent="0.2">
      <c r="A61" s="365" t="s">
        <v>105</v>
      </c>
      <c r="B61" s="366"/>
      <c r="C61" s="366"/>
      <c r="D61" s="152">
        <v>5</v>
      </c>
      <c r="E61" s="157" t="s">
        <v>152</v>
      </c>
      <c r="F61" s="157"/>
      <c r="G61" s="157">
        <v>352</v>
      </c>
      <c r="H61" s="157" t="s">
        <v>157</v>
      </c>
      <c r="I61" s="157">
        <v>5</v>
      </c>
    </row>
    <row r="62" spans="1:9" ht="38.25" customHeight="1" x14ac:dyDescent="0.2">
      <c r="A62" s="365" t="s">
        <v>106</v>
      </c>
      <c r="B62" s="366"/>
      <c r="C62" s="366"/>
      <c r="D62" s="152">
        <v>10</v>
      </c>
      <c r="E62" s="157" t="s">
        <v>152</v>
      </c>
      <c r="F62" s="157"/>
      <c r="G62" s="157">
        <v>352</v>
      </c>
      <c r="H62" s="157" t="s">
        <v>157</v>
      </c>
      <c r="I62" s="157">
        <v>10</v>
      </c>
    </row>
    <row r="63" spans="1:9" ht="30" customHeight="1" x14ac:dyDescent="0.2">
      <c r="A63" s="367" t="s">
        <v>107</v>
      </c>
      <c r="B63" s="368"/>
      <c r="C63" s="368"/>
      <c r="D63" s="285">
        <v>5</v>
      </c>
      <c r="E63" s="383" t="s">
        <v>152</v>
      </c>
      <c r="F63" s="383" t="s">
        <v>13</v>
      </c>
      <c r="G63" s="383">
        <v>352</v>
      </c>
      <c r="H63" s="383" t="s">
        <v>157</v>
      </c>
      <c r="I63" s="383">
        <v>5</v>
      </c>
    </row>
    <row r="64" spans="1:9" ht="73.5" customHeight="1" x14ac:dyDescent="0.2">
      <c r="A64" s="369" t="s">
        <v>108</v>
      </c>
      <c r="B64" s="370"/>
      <c r="C64" s="370"/>
      <c r="D64" s="287"/>
      <c r="E64" s="384"/>
      <c r="F64" s="384"/>
      <c r="G64" s="384"/>
      <c r="H64" s="384"/>
      <c r="I64" s="384"/>
    </row>
    <row r="65" spans="1:9" ht="36" customHeight="1" thickBot="1" x14ac:dyDescent="0.25">
      <c r="A65" s="369" t="s">
        <v>109</v>
      </c>
      <c r="B65" s="370"/>
      <c r="C65" s="370"/>
      <c r="D65" s="158">
        <v>5</v>
      </c>
      <c r="E65" s="157" t="s">
        <v>152</v>
      </c>
      <c r="F65" s="157"/>
      <c r="G65" s="157">
        <v>352</v>
      </c>
      <c r="H65" s="157" t="s">
        <v>157</v>
      </c>
      <c r="I65" s="157">
        <v>5</v>
      </c>
    </row>
    <row r="66" spans="1:9" ht="24.75" customHeight="1" thickBot="1" x14ac:dyDescent="0.25">
      <c r="A66" s="371" t="s">
        <v>78</v>
      </c>
      <c r="B66" s="371"/>
      <c r="C66" s="371"/>
      <c r="D66" s="155">
        <f>SUM(D9:D65)</f>
        <v>200</v>
      </c>
      <c r="E66" s="159" t="s">
        <v>13</v>
      </c>
      <c r="F66" s="159" t="s">
        <v>13</v>
      </c>
      <c r="G66" s="159" t="s">
        <v>13</v>
      </c>
      <c r="H66" s="159" t="s">
        <v>13</v>
      </c>
      <c r="I66" s="155">
        <f>SUM(I9:I65)</f>
        <v>170</v>
      </c>
    </row>
    <row r="67" spans="1:9" ht="25.5" customHeight="1" x14ac:dyDescent="0.2">
      <c r="A67" s="372" t="s">
        <v>56</v>
      </c>
      <c r="B67" s="372"/>
      <c r="C67" s="372"/>
      <c r="D67" s="372"/>
      <c r="E67" s="174"/>
      <c r="F67" s="174"/>
      <c r="G67" s="175"/>
      <c r="H67" s="174"/>
      <c r="I67" s="176"/>
    </row>
    <row r="68" spans="1:9" ht="44.25" customHeight="1" thickBot="1" x14ac:dyDescent="0.25">
      <c r="A68" s="364" t="s">
        <v>227</v>
      </c>
      <c r="B68" s="364"/>
      <c r="C68" s="364"/>
      <c r="D68" s="364"/>
      <c r="E68" s="177"/>
      <c r="F68" s="177"/>
      <c r="G68" s="178"/>
      <c r="H68" s="177"/>
      <c r="I68" s="179"/>
    </row>
  </sheetData>
  <mergeCells count="126">
    <mergeCell ref="I9:I20"/>
    <mergeCell ref="I22:I29"/>
    <mergeCell ref="I30:I37"/>
    <mergeCell ref="I38:I45"/>
    <mergeCell ref="I46:I49"/>
    <mergeCell ref="I52:I55"/>
    <mergeCell ref="I56:I57"/>
    <mergeCell ref="I58:I59"/>
    <mergeCell ref="I63:I64"/>
    <mergeCell ref="H9:H20"/>
    <mergeCell ref="H22:H29"/>
    <mergeCell ref="H30:H37"/>
    <mergeCell ref="H38:H45"/>
    <mergeCell ref="H46:H49"/>
    <mergeCell ref="H52:H55"/>
    <mergeCell ref="H56:H57"/>
    <mergeCell ref="H58:H59"/>
    <mergeCell ref="H63:H64"/>
    <mergeCell ref="G9:G20"/>
    <mergeCell ref="G22:G29"/>
    <mergeCell ref="G30:G37"/>
    <mergeCell ref="G38:G45"/>
    <mergeCell ref="G46:G49"/>
    <mergeCell ref="G52:G55"/>
    <mergeCell ref="G56:G57"/>
    <mergeCell ref="G58:G59"/>
    <mergeCell ref="G63:G64"/>
    <mergeCell ref="F9:F20"/>
    <mergeCell ref="F22:F29"/>
    <mergeCell ref="F30:F37"/>
    <mergeCell ref="F38:F45"/>
    <mergeCell ref="F46:F49"/>
    <mergeCell ref="F52:F55"/>
    <mergeCell ref="F56:F57"/>
    <mergeCell ref="F58:F59"/>
    <mergeCell ref="F63:F64"/>
    <mergeCell ref="A9:C9"/>
    <mergeCell ref="E22:E29"/>
    <mergeCell ref="E30:E37"/>
    <mergeCell ref="E38:E45"/>
    <mergeCell ref="E46:E49"/>
    <mergeCell ref="E52:E55"/>
    <mergeCell ref="E56:E57"/>
    <mergeCell ref="E58:E59"/>
    <mergeCell ref="E63:E64"/>
    <mergeCell ref="A57:C57"/>
    <mergeCell ref="A58:C58"/>
    <mergeCell ref="D58:D59"/>
    <mergeCell ref="A59:C59"/>
    <mergeCell ref="D56:D57"/>
    <mergeCell ref="A56:C56"/>
    <mergeCell ref="A60:C60"/>
    <mergeCell ref="A44:C44"/>
    <mergeCell ref="D52:D55"/>
    <mergeCell ref="A53:C53"/>
    <mergeCell ref="A54:C54"/>
    <mergeCell ref="A52:C52"/>
    <mergeCell ref="A51:C51"/>
    <mergeCell ref="A55:C55"/>
    <mergeCell ref="D46:D49"/>
    <mergeCell ref="A50:C50"/>
    <mergeCell ref="A45:C45"/>
    <mergeCell ref="D38:D45"/>
    <mergeCell ref="A38:C38"/>
    <mergeCell ref="A42:C42"/>
    <mergeCell ref="A39:C39"/>
    <mergeCell ref="A49:C49"/>
    <mergeCell ref="A46:C46"/>
    <mergeCell ref="A40:C40"/>
    <mergeCell ref="A68:D68"/>
    <mergeCell ref="A62:C62"/>
    <mergeCell ref="A63:C63"/>
    <mergeCell ref="A64:C64"/>
    <mergeCell ref="A65:C65"/>
    <mergeCell ref="D63:D64"/>
    <mergeCell ref="A66:C66"/>
    <mergeCell ref="A67:D67"/>
    <mergeCell ref="A61:C61"/>
    <mergeCell ref="A1:I1"/>
    <mergeCell ref="A2:I2"/>
    <mergeCell ref="A3:I3"/>
    <mergeCell ref="A4:I4"/>
    <mergeCell ref="A43:C43"/>
    <mergeCell ref="A41:C41"/>
    <mergeCell ref="A47:C47"/>
    <mergeCell ref="A48:C48"/>
    <mergeCell ref="A35:C35"/>
    <mergeCell ref="A33:C33"/>
    <mergeCell ref="A34:C34"/>
    <mergeCell ref="D30:D37"/>
    <mergeCell ref="A31:C31"/>
    <mergeCell ref="A37:C37"/>
    <mergeCell ref="D22:D29"/>
    <mergeCell ref="A23:C23"/>
    <mergeCell ref="A24:C24"/>
    <mergeCell ref="A25:C25"/>
    <mergeCell ref="A26:C26"/>
    <mergeCell ref="A27:C27"/>
    <mergeCell ref="A32:C32"/>
    <mergeCell ref="A28:C28"/>
    <mergeCell ref="A29:C29"/>
    <mergeCell ref="A30:C30"/>
    <mergeCell ref="A36:C36"/>
    <mergeCell ref="A22:C22"/>
    <mergeCell ref="A21:C21"/>
    <mergeCell ref="E9:E20"/>
    <mergeCell ref="A8:C8"/>
    <mergeCell ref="A5:D6"/>
    <mergeCell ref="E5:I5"/>
    <mergeCell ref="E6:F6"/>
    <mergeCell ref="A7:C7"/>
    <mergeCell ref="G6:G7"/>
    <mergeCell ref="H6:H7"/>
    <mergeCell ref="I6:I7"/>
    <mergeCell ref="A10:C10"/>
    <mergeCell ref="A11:C11"/>
    <mergeCell ref="A12:C12"/>
    <mergeCell ref="A13:C13"/>
    <mergeCell ref="D9:D20"/>
    <mergeCell ref="A15:C15"/>
    <mergeCell ref="A16:C16"/>
    <mergeCell ref="A17:C17"/>
    <mergeCell ref="A19:C19"/>
    <mergeCell ref="A18:C18"/>
    <mergeCell ref="A14:C14"/>
    <mergeCell ref="A20:C20"/>
  </mergeCells>
  <pageMargins left="0.39370078740157483" right="0.31496062992125984" top="0.39370078740157483" bottom="0.39370078740157483" header="0" footer="0"/>
  <pageSetup scale="50" orientation="portrait" r:id="rId1"/>
  <headerFooter alignWithMargins="0">
    <oddFooter>&amp;LElaboró: JLT Valencia &amp; Iragorri
Revisó: dch -cbl
&amp;D&amp;C&amp;N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view="pageBreakPreview" zoomScale="80" zoomScaleNormal="100" zoomScaleSheetLayoutView="80" workbookViewId="0">
      <selection activeCell="A3" sqref="A3:I3"/>
    </sheetView>
  </sheetViews>
  <sheetFormatPr baseColWidth="10" defaultRowHeight="12.75" x14ac:dyDescent="0.2"/>
  <cols>
    <col min="1" max="1" width="73" style="2" customWidth="1"/>
    <col min="2" max="2" width="27" style="2" customWidth="1"/>
    <col min="3" max="3" width="22" style="2" customWidth="1"/>
    <col min="4" max="4" width="14.5703125" style="2" customWidth="1"/>
    <col min="5" max="5" width="8.28515625" style="2" customWidth="1"/>
    <col min="6" max="6" width="8.7109375" style="2" customWidth="1"/>
    <col min="7" max="7" width="10.28515625" style="64" customWidth="1"/>
    <col min="8" max="8" width="27" style="2" customWidth="1"/>
    <col min="9" max="9" width="14.4257812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294</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36" customHeight="1" thickBot="1" x14ac:dyDescent="0.25">
      <c r="A5" s="264" t="s">
        <v>0</v>
      </c>
      <c r="B5" s="264"/>
      <c r="C5" s="264"/>
      <c r="D5" s="274"/>
      <c r="E5" s="268" t="s">
        <v>187</v>
      </c>
      <c r="F5" s="269"/>
      <c r="G5" s="269"/>
      <c r="H5" s="269"/>
      <c r="I5" s="270"/>
    </row>
    <row r="6" spans="1:9" ht="26.2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6" t="s">
        <v>53</v>
      </c>
      <c r="E7" s="137" t="s">
        <v>3</v>
      </c>
      <c r="F7" s="137" t="s">
        <v>4</v>
      </c>
      <c r="G7" s="266"/>
      <c r="H7" s="267"/>
      <c r="I7" s="267"/>
    </row>
    <row r="8" spans="1:9" ht="34.5" customHeight="1" thickBot="1" x14ac:dyDescent="0.25">
      <c r="A8" s="271" t="s">
        <v>11</v>
      </c>
      <c r="B8" s="272"/>
      <c r="C8" s="273"/>
      <c r="D8" s="49" t="s">
        <v>58</v>
      </c>
      <c r="E8" s="46"/>
      <c r="F8" s="47"/>
      <c r="G8" s="63"/>
      <c r="H8" s="47"/>
      <c r="I8" s="48"/>
    </row>
    <row r="9" spans="1:9" ht="42" customHeight="1" x14ac:dyDescent="0.2">
      <c r="A9" s="411" t="s">
        <v>231</v>
      </c>
      <c r="B9" s="412"/>
      <c r="C9" s="413"/>
      <c r="D9" s="391">
        <v>60</v>
      </c>
      <c r="E9" s="391" t="s">
        <v>152</v>
      </c>
      <c r="F9" s="391"/>
      <c r="G9" s="391">
        <v>355</v>
      </c>
      <c r="H9" s="391" t="s">
        <v>279</v>
      </c>
      <c r="I9" s="391">
        <v>40</v>
      </c>
    </row>
    <row r="10" spans="1:9" ht="22.5" customHeight="1" x14ac:dyDescent="0.2">
      <c r="A10" s="414" t="s">
        <v>110</v>
      </c>
      <c r="B10" s="395"/>
      <c r="C10" s="160" t="s">
        <v>111</v>
      </c>
      <c r="D10" s="392"/>
      <c r="E10" s="392"/>
      <c r="F10" s="392"/>
      <c r="G10" s="392"/>
      <c r="H10" s="392"/>
      <c r="I10" s="392"/>
    </row>
    <row r="11" spans="1:9" ht="21" customHeight="1" x14ac:dyDescent="0.2">
      <c r="A11" s="394">
        <v>150000000</v>
      </c>
      <c r="B11" s="395"/>
      <c r="C11" s="161" t="s">
        <v>112</v>
      </c>
      <c r="D11" s="392"/>
      <c r="E11" s="392"/>
      <c r="F11" s="392"/>
      <c r="G11" s="392"/>
      <c r="H11" s="392"/>
      <c r="I11" s="392"/>
    </row>
    <row r="12" spans="1:9" ht="20.25" customHeight="1" x14ac:dyDescent="0.2">
      <c r="A12" s="394">
        <v>200000000</v>
      </c>
      <c r="B12" s="395"/>
      <c r="C12" s="161" t="s">
        <v>113</v>
      </c>
      <c r="D12" s="392"/>
      <c r="E12" s="392"/>
      <c r="F12" s="392"/>
      <c r="G12" s="392"/>
      <c r="H12" s="392"/>
      <c r="I12" s="392"/>
    </row>
    <row r="13" spans="1:9" ht="20.25" customHeight="1" x14ac:dyDescent="0.2">
      <c r="A13" s="394">
        <v>250000000</v>
      </c>
      <c r="B13" s="395"/>
      <c r="C13" s="161" t="s">
        <v>123</v>
      </c>
      <c r="D13" s="392"/>
      <c r="E13" s="392"/>
      <c r="F13" s="392"/>
      <c r="G13" s="392"/>
      <c r="H13" s="392"/>
      <c r="I13" s="392"/>
    </row>
    <row r="14" spans="1:9" ht="21.75" customHeight="1" x14ac:dyDescent="0.2">
      <c r="A14" s="394">
        <v>300000000</v>
      </c>
      <c r="B14" s="395"/>
      <c r="C14" s="161" t="s">
        <v>129</v>
      </c>
      <c r="D14" s="392"/>
      <c r="E14" s="392"/>
      <c r="F14" s="392"/>
      <c r="G14" s="392"/>
      <c r="H14" s="392"/>
      <c r="I14" s="392"/>
    </row>
    <row r="15" spans="1:9" ht="21" customHeight="1" x14ac:dyDescent="0.2">
      <c r="A15" s="394">
        <v>350000000</v>
      </c>
      <c r="B15" s="395"/>
      <c r="C15" s="161" t="s">
        <v>230</v>
      </c>
      <c r="D15" s="393"/>
      <c r="E15" s="393"/>
      <c r="F15" s="393"/>
      <c r="G15" s="393"/>
      <c r="H15" s="393"/>
      <c r="I15" s="393"/>
    </row>
    <row r="16" spans="1:9" ht="25.5" customHeight="1" x14ac:dyDescent="0.2">
      <c r="A16" s="399" t="s">
        <v>114</v>
      </c>
      <c r="B16" s="400"/>
      <c r="C16" s="401"/>
      <c r="D16" s="391">
        <v>20</v>
      </c>
      <c r="E16" s="391" t="s">
        <v>152</v>
      </c>
      <c r="F16" s="391"/>
      <c r="G16" s="391">
        <v>355</v>
      </c>
      <c r="H16" s="391" t="s">
        <v>276</v>
      </c>
      <c r="I16" s="391">
        <v>20</v>
      </c>
    </row>
    <row r="17" spans="1:9" ht="62.25" customHeight="1" x14ac:dyDescent="0.2">
      <c r="A17" s="405" t="s">
        <v>115</v>
      </c>
      <c r="B17" s="406"/>
      <c r="C17" s="407"/>
      <c r="D17" s="393"/>
      <c r="E17" s="393"/>
      <c r="F17" s="393"/>
      <c r="G17" s="393"/>
      <c r="H17" s="393"/>
      <c r="I17" s="393"/>
    </row>
    <row r="18" spans="1:9" ht="42" customHeight="1" x14ac:dyDescent="0.2">
      <c r="A18" s="415" t="s">
        <v>116</v>
      </c>
      <c r="B18" s="416"/>
      <c r="C18" s="417"/>
      <c r="D18" s="162">
        <v>10</v>
      </c>
      <c r="E18" s="162"/>
      <c r="F18" s="162" t="s">
        <v>152</v>
      </c>
      <c r="G18" s="162">
        <v>355</v>
      </c>
      <c r="H18" s="162" t="s">
        <v>156</v>
      </c>
      <c r="I18" s="162">
        <v>0</v>
      </c>
    </row>
    <row r="19" spans="1:9" ht="28.5" customHeight="1" x14ac:dyDescent="0.2">
      <c r="A19" s="399" t="s">
        <v>117</v>
      </c>
      <c r="B19" s="400"/>
      <c r="C19" s="401"/>
      <c r="D19" s="391">
        <v>10</v>
      </c>
      <c r="E19" s="391" t="s">
        <v>152</v>
      </c>
      <c r="F19" s="391"/>
      <c r="G19" s="391">
        <v>356</v>
      </c>
      <c r="H19" s="391" t="s">
        <v>153</v>
      </c>
      <c r="I19" s="391">
        <v>10</v>
      </c>
    </row>
    <row r="20" spans="1:9" ht="68.25" customHeight="1" x14ac:dyDescent="0.2">
      <c r="A20" s="396" t="s">
        <v>118</v>
      </c>
      <c r="B20" s="397"/>
      <c r="C20" s="398"/>
      <c r="D20" s="393"/>
      <c r="E20" s="393"/>
      <c r="F20" s="393"/>
      <c r="G20" s="393"/>
      <c r="H20" s="393"/>
      <c r="I20" s="393"/>
    </row>
    <row r="21" spans="1:9" ht="21.75" customHeight="1" x14ac:dyDescent="0.2">
      <c r="A21" s="399" t="s">
        <v>119</v>
      </c>
      <c r="B21" s="400"/>
      <c r="C21" s="401"/>
      <c r="D21" s="391">
        <v>20</v>
      </c>
      <c r="E21" s="391" t="s">
        <v>152</v>
      </c>
      <c r="F21" s="391"/>
      <c r="G21" s="391">
        <v>356</v>
      </c>
      <c r="H21" s="391" t="s">
        <v>153</v>
      </c>
      <c r="I21" s="391">
        <v>20</v>
      </c>
    </row>
    <row r="22" spans="1:9" ht="60" customHeight="1" x14ac:dyDescent="0.2">
      <c r="A22" s="396" t="s">
        <v>120</v>
      </c>
      <c r="B22" s="397"/>
      <c r="C22" s="398"/>
      <c r="D22" s="393"/>
      <c r="E22" s="393"/>
      <c r="F22" s="393"/>
      <c r="G22" s="393"/>
      <c r="H22" s="393"/>
      <c r="I22" s="393"/>
    </row>
    <row r="23" spans="1:9" ht="60.75" customHeight="1" x14ac:dyDescent="0.2">
      <c r="A23" s="399" t="s">
        <v>232</v>
      </c>
      <c r="B23" s="400"/>
      <c r="C23" s="401"/>
      <c r="D23" s="391">
        <v>20</v>
      </c>
      <c r="E23" s="391"/>
      <c r="F23" s="391" t="s">
        <v>152</v>
      </c>
      <c r="G23" s="391">
        <v>356</v>
      </c>
      <c r="H23" s="391" t="s">
        <v>156</v>
      </c>
      <c r="I23" s="391">
        <v>0</v>
      </c>
    </row>
    <row r="24" spans="1:9" ht="104.25" customHeight="1" x14ac:dyDescent="0.2">
      <c r="A24" s="402" t="s">
        <v>60</v>
      </c>
      <c r="B24" s="403"/>
      <c r="C24" s="404"/>
      <c r="D24" s="392"/>
      <c r="E24" s="392"/>
      <c r="F24" s="392"/>
      <c r="G24" s="392"/>
      <c r="H24" s="392"/>
      <c r="I24" s="392"/>
    </row>
    <row r="25" spans="1:9" ht="48" customHeight="1" x14ac:dyDescent="0.2">
      <c r="A25" s="402" t="s">
        <v>61</v>
      </c>
      <c r="B25" s="403"/>
      <c r="C25" s="404"/>
      <c r="D25" s="392"/>
      <c r="E25" s="392"/>
      <c r="F25" s="392"/>
      <c r="G25" s="392"/>
      <c r="H25" s="392"/>
      <c r="I25" s="392"/>
    </row>
    <row r="26" spans="1:9" ht="93" customHeight="1" x14ac:dyDescent="0.2">
      <c r="A26" s="396" t="s">
        <v>233</v>
      </c>
      <c r="B26" s="397"/>
      <c r="C26" s="398"/>
      <c r="D26" s="393"/>
      <c r="E26" s="393"/>
      <c r="F26" s="393"/>
      <c r="G26" s="393"/>
      <c r="H26" s="393"/>
      <c r="I26" s="393"/>
    </row>
    <row r="27" spans="1:9" ht="26.25" customHeight="1" x14ac:dyDescent="0.2">
      <c r="A27" s="399" t="s">
        <v>67</v>
      </c>
      <c r="B27" s="400"/>
      <c r="C27" s="401"/>
      <c r="D27" s="391">
        <v>20</v>
      </c>
      <c r="E27" s="391" t="s">
        <v>152</v>
      </c>
      <c r="F27" s="391"/>
      <c r="G27" s="391">
        <v>356</v>
      </c>
      <c r="H27" s="391" t="s">
        <v>153</v>
      </c>
      <c r="I27" s="391">
        <v>20</v>
      </c>
    </row>
    <row r="28" spans="1:9" ht="64.5" customHeight="1" x14ac:dyDescent="0.2">
      <c r="A28" s="402" t="s">
        <v>121</v>
      </c>
      <c r="B28" s="403"/>
      <c r="C28" s="404"/>
      <c r="D28" s="392"/>
      <c r="E28" s="392"/>
      <c r="F28" s="392"/>
      <c r="G28" s="392"/>
      <c r="H28" s="392"/>
      <c r="I28" s="392"/>
    </row>
    <row r="29" spans="1:9" ht="54" customHeight="1" x14ac:dyDescent="0.2">
      <c r="A29" s="396" t="s">
        <v>69</v>
      </c>
      <c r="B29" s="397"/>
      <c r="C29" s="398"/>
      <c r="D29" s="393"/>
      <c r="E29" s="393"/>
      <c r="F29" s="393"/>
      <c r="G29" s="393"/>
      <c r="H29" s="393"/>
      <c r="I29" s="393"/>
    </row>
    <row r="30" spans="1:9" ht="80.25" customHeight="1" x14ac:dyDescent="0.2">
      <c r="A30" s="408" t="s">
        <v>234</v>
      </c>
      <c r="B30" s="409"/>
      <c r="C30" s="410"/>
      <c r="D30" s="163">
        <v>20</v>
      </c>
      <c r="E30" s="163" t="s">
        <v>152</v>
      </c>
      <c r="F30" s="163"/>
      <c r="G30" s="163">
        <v>353</v>
      </c>
      <c r="H30" s="163" t="s">
        <v>280</v>
      </c>
      <c r="I30" s="163">
        <v>20</v>
      </c>
    </row>
    <row r="31" spans="1:9" ht="48" customHeight="1" thickBot="1" x14ac:dyDescent="0.25">
      <c r="A31" s="415" t="s">
        <v>122</v>
      </c>
      <c r="B31" s="416"/>
      <c r="C31" s="417"/>
      <c r="D31" s="164">
        <v>20</v>
      </c>
      <c r="E31" s="164" t="s">
        <v>152</v>
      </c>
      <c r="F31" s="164"/>
      <c r="G31" s="164">
        <v>356</v>
      </c>
      <c r="H31" s="164" t="s">
        <v>153</v>
      </c>
      <c r="I31" s="164">
        <v>20</v>
      </c>
    </row>
    <row r="32" spans="1:9" ht="33.75" customHeight="1" thickBot="1" x14ac:dyDescent="0.25">
      <c r="A32" s="418" t="s">
        <v>78</v>
      </c>
      <c r="B32" s="419"/>
      <c r="C32" s="420"/>
      <c r="D32" s="155">
        <f>SUM(D9:D31)</f>
        <v>200</v>
      </c>
      <c r="E32" s="165"/>
      <c r="F32" s="165"/>
      <c r="G32" s="165"/>
      <c r="H32" s="165"/>
      <c r="I32" s="155">
        <f>SUM(I9:I31)</f>
        <v>150</v>
      </c>
    </row>
  </sheetData>
  <mergeCells count="72">
    <mergeCell ref="I27:I29"/>
    <mergeCell ref="F27:F29"/>
    <mergeCell ref="G9:G15"/>
    <mergeCell ref="G16:G17"/>
    <mergeCell ref="G19:G20"/>
    <mergeCell ref="G21:G22"/>
    <mergeCell ref="G23:G26"/>
    <mergeCell ref="G27:G29"/>
    <mergeCell ref="H9:H15"/>
    <mergeCell ref="H16:H17"/>
    <mergeCell ref="H19:H20"/>
    <mergeCell ref="H21:H22"/>
    <mergeCell ref="H23:H26"/>
    <mergeCell ref="H27:H29"/>
    <mergeCell ref="F19:F20"/>
    <mergeCell ref="F21:F22"/>
    <mergeCell ref="A31:C31"/>
    <mergeCell ref="A32:C32"/>
    <mergeCell ref="A20:C20"/>
    <mergeCell ref="A21:C21"/>
    <mergeCell ref="A23:C23"/>
    <mergeCell ref="A24:C24"/>
    <mergeCell ref="A25:C25"/>
    <mergeCell ref="E9:E15"/>
    <mergeCell ref="E16:E17"/>
    <mergeCell ref="E19:E20"/>
    <mergeCell ref="E21:E22"/>
    <mergeCell ref="E23:E26"/>
    <mergeCell ref="E27:E29"/>
    <mergeCell ref="A4:I4"/>
    <mergeCell ref="A17:C17"/>
    <mergeCell ref="A30:C30"/>
    <mergeCell ref="A13:B13"/>
    <mergeCell ref="A9:C9"/>
    <mergeCell ref="A10:B10"/>
    <mergeCell ref="A12:B12"/>
    <mergeCell ref="A16:C16"/>
    <mergeCell ref="A18:C18"/>
    <mergeCell ref="D16:D17"/>
    <mergeCell ref="D19:D20"/>
    <mergeCell ref="D21:D22"/>
    <mergeCell ref="A11:B11"/>
    <mergeCell ref="A14:B14"/>
    <mergeCell ref="A19:C19"/>
    <mergeCell ref="A15:B15"/>
    <mergeCell ref="A26:C26"/>
    <mergeCell ref="A29:C29"/>
    <mergeCell ref="D23:D26"/>
    <mergeCell ref="D27:D29"/>
    <mergeCell ref="D9:D15"/>
    <mergeCell ref="A22:C22"/>
    <mergeCell ref="A27:C27"/>
    <mergeCell ref="A28:C28"/>
    <mergeCell ref="F23:F26"/>
    <mergeCell ref="I19:I20"/>
    <mergeCell ref="I21:I22"/>
    <mergeCell ref="I23:I26"/>
    <mergeCell ref="F9:F15"/>
    <mergeCell ref="F16:F17"/>
    <mergeCell ref="I9:I15"/>
    <mergeCell ref="I16:I17"/>
    <mergeCell ref="A1:I1"/>
    <mergeCell ref="A2:I2"/>
    <mergeCell ref="A3:I3"/>
    <mergeCell ref="A8:C8"/>
    <mergeCell ref="A5:D6"/>
    <mergeCell ref="E5:I5"/>
    <mergeCell ref="E6:F6"/>
    <mergeCell ref="A7:C7"/>
    <mergeCell ref="G6:G7"/>
    <mergeCell ref="H6:H7"/>
    <mergeCell ref="I6:I7"/>
  </mergeCells>
  <pageMargins left="0.59055118110236227" right="0.51181102362204722" top="0.98425196850393704" bottom="0.59055118110236227" header="0" footer="0"/>
  <pageSetup scale="46" orientation="portrait" r:id="rId1"/>
  <headerFooter alignWithMargins="0">
    <oddFooter>&amp;LElaboró: JLT Valencia &amp; Iragorri
Revisó: dch -cbl
&amp;D&amp;C&amp;N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showGridLines="0" view="pageBreakPreview" zoomScale="80" zoomScaleNormal="100" zoomScaleSheetLayoutView="80" workbookViewId="0">
      <selection activeCell="A3" sqref="A3:I3"/>
    </sheetView>
  </sheetViews>
  <sheetFormatPr baseColWidth="10" defaultRowHeight="12.75" x14ac:dyDescent="0.2"/>
  <cols>
    <col min="1" max="1" width="73.140625" style="2" customWidth="1"/>
    <col min="2" max="2" width="23.5703125" style="2" customWidth="1"/>
    <col min="3" max="3" width="22" style="2" customWidth="1"/>
    <col min="4" max="4" width="14.5703125" style="2" customWidth="1"/>
    <col min="5" max="5" width="9.140625" style="68" customWidth="1"/>
    <col min="6" max="6" width="7.42578125" style="68" customWidth="1"/>
    <col min="7" max="7" width="8.7109375" style="71" customWidth="1"/>
    <col min="8" max="8" width="28.7109375" style="2" customWidth="1"/>
    <col min="9" max="9" width="14.140625" style="2" customWidth="1"/>
    <col min="10" max="16384" width="11.42578125" style="2"/>
  </cols>
  <sheetData>
    <row r="1" spans="1:9" ht="23.25" customHeight="1" x14ac:dyDescent="0.2">
      <c r="A1" s="255" t="s">
        <v>179</v>
      </c>
      <c r="B1" s="256"/>
      <c r="C1" s="256"/>
      <c r="D1" s="256"/>
      <c r="E1" s="256"/>
      <c r="F1" s="256"/>
      <c r="G1" s="256"/>
      <c r="H1" s="256"/>
      <c r="I1" s="256"/>
    </row>
    <row r="2" spans="1:9" ht="23.25" customHeight="1" x14ac:dyDescent="0.2">
      <c r="A2" s="258" t="s">
        <v>180</v>
      </c>
      <c r="B2" s="259"/>
      <c r="C2" s="259"/>
      <c r="D2" s="259"/>
      <c r="E2" s="259"/>
      <c r="F2" s="259"/>
      <c r="G2" s="259"/>
      <c r="H2" s="259"/>
      <c r="I2" s="259"/>
    </row>
    <row r="3" spans="1:9" ht="23.25" customHeight="1" x14ac:dyDescent="0.2">
      <c r="A3" s="258" t="s">
        <v>295</v>
      </c>
      <c r="B3" s="259"/>
      <c r="C3" s="259"/>
      <c r="D3" s="259"/>
      <c r="E3" s="259"/>
      <c r="F3" s="259"/>
      <c r="G3" s="259"/>
      <c r="H3" s="259"/>
      <c r="I3" s="259"/>
    </row>
    <row r="4" spans="1:9" ht="23.25" customHeight="1" thickBot="1" x14ac:dyDescent="0.25">
      <c r="A4" s="261" t="s">
        <v>33</v>
      </c>
      <c r="B4" s="262"/>
      <c r="C4" s="262"/>
      <c r="D4" s="262"/>
      <c r="E4" s="262"/>
      <c r="F4" s="262"/>
      <c r="G4" s="262"/>
      <c r="H4" s="262"/>
      <c r="I4" s="262"/>
    </row>
    <row r="5" spans="1:9" ht="53.25" customHeight="1" thickBot="1" x14ac:dyDescent="0.25">
      <c r="A5" s="264" t="s">
        <v>0</v>
      </c>
      <c r="B5" s="264"/>
      <c r="C5" s="264"/>
      <c r="D5" s="274"/>
      <c r="E5" s="268" t="s">
        <v>187</v>
      </c>
      <c r="F5" s="269"/>
      <c r="G5" s="269"/>
      <c r="H5" s="269"/>
      <c r="I5" s="270"/>
    </row>
    <row r="6" spans="1:9" ht="31.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0" t="s">
        <v>53</v>
      </c>
      <c r="E7" s="131" t="s">
        <v>3</v>
      </c>
      <c r="F7" s="131" t="s">
        <v>4</v>
      </c>
      <c r="G7" s="266"/>
      <c r="H7" s="267"/>
      <c r="I7" s="267"/>
    </row>
    <row r="8" spans="1:9" ht="34.5" customHeight="1" thickBot="1" x14ac:dyDescent="0.25">
      <c r="A8" s="271" t="s">
        <v>11</v>
      </c>
      <c r="B8" s="272"/>
      <c r="C8" s="273"/>
      <c r="D8" s="49" t="s">
        <v>58</v>
      </c>
      <c r="E8" s="67"/>
      <c r="F8" s="69"/>
      <c r="G8" s="70"/>
      <c r="H8" s="47"/>
      <c r="I8" s="48"/>
    </row>
    <row r="9" spans="1:9" ht="41.25" customHeight="1" x14ac:dyDescent="0.2">
      <c r="A9" s="434" t="s">
        <v>239</v>
      </c>
      <c r="B9" s="435"/>
      <c r="C9" s="436"/>
      <c r="D9" s="285">
        <v>100</v>
      </c>
      <c r="E9" s="285" t="s">
        <v>152</v>
      </c>
      <c r="F9" s="285"/>
      <c r="G9" s="285">
        <v>353</v>
      </c>
      <c r="H9" s="285" t="s">
        <v>281</v>
      </c>
      <c r="I9" s="285">
        <v>30</v>
      </c>
    </row>
    <row r="10" spans="1:9" ht="27.75" customHeight="1" x14ac:dyDescent="0.2">
      <c r="A10" s="437" t="s">
        <v>110</v>
      </c>
      <c r="B10" s="438"/>
      <c r="C10" s="166" t="s">
        <v>111</v>
      </c>
      <c r="D10" s="286"/>
      <c r="E10" s="286"/>
      <c r="F10" s="286"/>
      <c r="G10" s="286"/>
      <c r="H10" s="286"/>
      <c r="I10" s="286"/>
    </row>
    <row r="11" spans="1:9" ht="18.75" customHeight="1" x14ac:dyDescent="0.2">
      <c r="A11" s="421">
        <v>3000000000</v>
      </c>
      <c r="B11" s="422"/>
      <c r="C11" s="166" t="s">
        <v>123</v>
      </c>
      <c r="D11" s="286"/>
      <c r="E11" s="286"/>
      <c r="F11" s="286"/>
      <c r="G11" s="286"/>
      <c r="H11" s="286"/>
      <c r="I11" s="286"/>
    </row>
    <row r="12" spans="1:9" ht="21" customHeight="1" x14ac:dyDescent="0.2">
      <c r="A12" s="421">
        <v>4000000000</v>
      </c>
      <c r="B12" s="422"/>
      <c r="C12" s="166" t="s">
        <v>230</v>
      </c>
      <c r="D12" s="286"/>
      <c r="E12" s="286"/>
      <c r="F12" s="286"/>
      <c r="G12" s="286"/>
      <c r="H12" s="286"/>
      <c r="I12" s="286"/>
    </row>
    <row r="13" spans="1:9" ht="24.75" customHeight="1" x14ac:dyDescent="0.2">
      <c r="A13" s="421">
        <v>5000000000</v>
      </c>
      <c r="B13" s="422"/>
      <c r="C13" s="166" t="s">
        <v>235</v>
      </c>
      <c r="D13" s="287"/>
      <c r="E13" s="287"/>
      <c r="F13" s="287"/>
      <c r="G13" s="287"/>
      <c r="H13" s="287"/>
      <c r="I13" s="287"/>
    </row>
    <row r="14" spans="1:9" ht="50.25" customHeight="1" x14ac:dyDescent="0.2">
      <c r="A14" s="423" t="s">
        <v>124</v>
      </c>
      <c r="B14" s="424"/>
      <c r="C14" s="424"/>
      <c r="D14" s="157">
        <v>10</v>
      </c>
      <c r="E14" s="157" t="s">
        <v>152</v>
      </c>
      <c r="F14" s="157"/>
      <c r="G14" s="157">
        <v>354</v>
      </c>
      <c r="H14" s="157" t="s">
        <v>282</v>
      </c>
      <c r="I14" s="157">
        <v>10</v>
      </c>
    </row>
    <row r="15" spans="1:9" ht="44.25" customHeight="1" x14ac:dyDescent="0.2">
      <c r="A15" s="423" t="s">
        <v>125</v>
      </c>
      <c r="B15" s="424"/>
      <c r="C15" s="424"/>
      <c r="D15" s="157">
        <v>10</v>
      </c>
      <c r="E15" s="157" t="s">
        <v>152</v>
      </c>
      <c r="F15" s="157"/>
      <c r="G15" s="157">
        <v>354</v>
      </c>
      <c r="H15" s="157" t="s">
        <v>153</v>
      </c>
      <c r="I15" s="157">
        <v>10</v>
      </c>
    </row>
    <row r="16" spans="1:9" ht="33.75" customHeight="1" x14ac:dyDescent="0.2">
      <c r="A16" s="423" t="s">
        <v>126</v>
      </c>
      <c r="B16" s="424"/>
      <c r="C16" s="424"/>
      <c r="D16" s="157">
        <v>10</v>
      </c>
      <c r="E16" s="157"/>
      <c r="F16" s="157" t="s">
        <v>152</v>
      </c>
      <c r="G16" s="157">
        <v>354</v>
      </c>
      <c r="H16" s="157" t="s">
        <v>156</v>
      </c>
      <c r="I16" s="157">
        <v>0</v>
      </c>
    </row>
    <row r="17" spans="1:9" ht="28.5" customHeight="1" x14ac:dyDescent="0.2">
      <c r="A17" s="427" t="s">
        <v>236</v>
      </c>
      <c r="B17" s="428"/>
      <c r="C17" s="428"/>
      <c r="D17" s="285">
        <v>10</v>
      </c>
      <c r="E17" s="285" t="s">
        <v>152</v>
      </c>
      <c r="F17" s="285"/>
      <c r="G17" s="285">
        <v>354</v>
      </c>
      <c r="H17" s="285" t="s">
        <v>283</v>
      </c>
      <c r="I17" s="285">
        <v>10</v>
      </c>
    </row>
    <row r="18" spans="1:9" ht="93.75" customHeight="1" x14ac:dyDescent="0.2">
      <c r="A18" s="429" t="s">
        <v>237</v>
      </c>
      <c r="B18" s="430"/>
      <c r="C18" s="430"/>
      <c r="D18" s="287"/>
      <c r="E18" s="287"/>
      <c r="F18" s="287"/>
      <c r="G18" s="287"/>
      <c r="H18" s="287"/>
      <c r="I18" s="287"/>
    </row>
    <row r="19" spans="1:9" ht="60" customHeight="1" x14ac:dyDescent="0.2">
      <c r="A19" s="427" t="s">
        <v>232</v>
      </c>
      <c r="B19" s="431"/>
      <c r="C19" s="431"/>
      <c r="D19" s="285">
        <v>20</v>
      </c>
      <c r="E19" s="285"/>
      <c r="F19" s="285" t="s">
        <v>152</v>
      </c>
      <c r="G19" s="285">
        <v>354</v>
      </c>
      <c r="H19" s="285" t="s">
        <v>156</v>
      </c>
      <c r="I19" s="285">
        <v>0</v>
      </c>
    </row>
    <row r="20" spans="1:9" ht="87.75" customHeight="1" x14ac:dyDescent="0.2">
      <c r="A20" s="425" t="s">
        <v>240</v>
      </c>
      <c r="B20" s="426"/>
      <c r="C20" s="426"/>
      <c r="D20" s="286"/>
      <c r="E20" s="286"/>
      <c r="F20" s="286"/>
      <c r="G20" s="286"/>
      <c r="H20" s="286"/>
      <c r="I20" s="286"/>
    </row>
    <row r="21" spans="1:9" ht="60" customHeight="1" x14ac:dyDescent="0.2">
      <c r="A21" s="425" t="s">
        <v>61</v>
      </c>
      <c r="B21" s="426"/>
      <c r="C21" s="426"/>
      <c r="D21" s="286"/>
      <c r="E21" s="286"/>
      <c r="F21" s="286"/>
      <c r="G21" s="286"/>
      <c r="H21" s="286"/>
      <c r="I21" s="286"/>
    </row>
    <row r="22" spans="1:9" ht="80.25" customHeight="1" x14ac:dyDescent="0.2">
      <c r="A22" s="429" t="s">
        <v>233</v>
      </c>
      <c r="B22" s="430"/>
      <c r="C22" s="430"/>
      <c r="D22" s="287"/>
      <c r="E22" s="287"/>
      <c r="F22" s="287"/>
      <c r="G22" s="287"/>
      <c r="H22" s="287"/>
      <c r="I22" s="287"/>
    </row>
    <row r="23" spans="1:9" ht="85.5" customHeight="1" x14ac:dyDescent="0.2">
      <c r="A23" s="408" t="s">
        <v>234</v>
      </c>
      <c r="B23" s="409"/>
      <c r="C23" s="410"/>
      <c r="D23" s="163">
        <v>10</v>
      </c>
      <c r="E23" s="163" t="s">
        <v>152</v>
      </c>
      <c r="F23" s="163"/>
      <c r="G23" s="163">
        <v>354</v>
      </c>
      <c r="H23" s="163" t="s">
        <v>284</v>
      </c>
      <c r="I23" s="163">
        <v>10</v>
      </c>
    </row>
    <row r="24" spans="1:9" ht="25.5" customHeight="1" x14ac:dyDescent="0.2">
      <c r="A24" s="427" t="s">
        <v>127</v>
      </c>
      <c r="B24" s="428"/>
      <c r="C24" s="428"/>
      <c r="D24" s="377">
        <v>20</v>
      </c>
      <c r="E24" s="377" t="s">
        <v>152</v>
      </c>
      <c r="F24" s="377"/>
      <c r="G24" s="377">
        <v>354</v>
      </c>
      <c r="H24" s="377" t="s">
        <v>153</v>
      </c>
      <c r="I24" s="377">
        <v>20</v>
      </c>
    </row>
    <row r="25" spans="1:9" ht="60.75" customHeight="1" x14ac:dyDescent="0.2">
      <c r="A25" s="425" t="s">
        <v>241</v>
      </c>
      <c r="B25" s="426"/>
      <c r="C25" s="426"/>
      <c r="D25" s="377"/>
      <c r="E25" s="377"/>
      <c r="F25" s="377"/>
      <c r="G25" s="377"/>
      <c r="H25" s="377"/>
      <c r="I25" s="377"/>
    </row>
    <row r="26" spans="1:9" ht="57.75" customHeight="1" x14ac:dyDescent="0.2">
      <c r="A26" s="429" t="s">
        <v>238</v>
      </c>
      <c r="B26" s="430"/>
      <c r="C26" s="430"/>
      <c r="D26" s="377"/>
      <c r="E26" s="377"/>
      <c r="F26" s="377"/>
      <c r="G26" s="377"/>
      <c r="H26" s="377"/>
      <c r="I26" s="377"/>
    </row>
    <row r="27" spans="1:9" ht="30" customHeight="1" thickBot="1" x14ac:dyDescent="0.25">
      <c r="A27" s="427" t="s">
        <v>128</v>
      </c>
      <c r="B27" s="428"/>
      <c r="C27" s="428"/>
      <c r="D27" s="167">
        <v>10</v>
      </c>
      <c r="E27" s="189" t="s">
        <v>152</v>
      </c>
      <c r="F27" s="167"/>
      <c r="G27" s="167">
        <v>354</v>
      </c>
      <c r="H27" s="167" t="s">
        <v>153</v>
      </c>
      <c r="I27" s="167">
        <v>10</v>
      </c>
    </row>
    <row r="28" spans="1:9" ht="35.25" customHeight="1" thickBot="1" x14ac:dyDescent="0.25">
      <c r="A28" s="432" t="s">
        <v>78</v>
      </c>
      <c r="B28" s="433"/>
      <c r="C28" s="433"/>
      <c r="D28" s="155">
        <f>SUM(D9:D27)</f>
        <v>200</v>
      </c>
      <c r="E28" s="168"/>
      <c r="F28" s="168"/>
      <c r="G28" s="168"/>
      <c r="H28" s="168"/>
      <c r="I28" s="155">
        <f>SUM(I9:I27)</f>
        <v>100</v>
      </c>
    </row>
  </sheetData>
  <mergeCells count="56">
    <mergeCell ref="G9:G13"/>
    <mergeCell ref="G17:G18"/>
    <mergeCell ref="G19:G22"/>
    <mergeCell ref="G24:G26"/>
    <mergeCell ref="H9:H13"/>
    <mergeCell ref="H17:H18"/>
    <mergeCell ref="H19:H22"/>
    <mergeCell ref="H24:H26"/>
    <mergeCell ref="I9:I13"/>
    <mergeCell ref="I17:I18"/>
    <mergeCell ref="I19:I22"/>
    <mergeCell ref="I24:I26"/>
    <mergeCell ref="A9:C9"/>
    <mergeCell ref="D9:D13"/>
    <mergeCell ref="A10:B10"/>
    <mergeCell ref="A11:B11"/>
    <mergeCell ref="E9:E13"/>
    <mergeCell ref="E17:E18"/>
    <mergeCell ref="E19:E22"/>
    <mergeCell ref="E24:E26"/>
    <mergeCell ref="F9:F13"/>
    <mergeCell ref="F17:F18"/>
    <mergeCell ref="F19:F22"/>
    <mergeCell ref="F24:F26"/>
    <mergeCell ref="A28:C28"/>
    <mergeCell ref="A20:C20"/>
    <mergeCell ref="A21:C21"/>
    <mergeCell ref="A22:C22"/>
    <mergeCell ref="A24:C24"/>
    <mergeCell ref="A16:C16"/>
    <mergeCell ref="A25:C25"/>
    <mergeCell ref="D24:D26"/>
    <mergeCell ref="A27:C27"/>
    <mergeCell ref="A23:C23"/>
    <mergeCell ref="A17:C17"/>
    <mergeCell ref="D17:D18"/>
    <mergeCell ref="A18:C18"/>
    <mergeCell ref="A26:C26"/>
    <mergeCell ref="A19:C19"/>
    <mergeCell ref="D19:D22"/>
    <mergeCell ref="A13:B13"/>
    <mergeCell ref="A12:B12"/>
    <mergeCell ref="A14:C14"/>
    <mergeCell ref="A15:C15"/>
    <mergeCell ref="A5:D6"/>
    <mergeCell ref="A8:C8"/>
    <mergeCell ref="E5:I5"/>
    <mergeCell ref="E6:F6"/>
    <mergeCell ref="A7:C7"/>
    <mergeCell ref="A1:I1"/>
    <mergeCell ref="A2:I2"/>
    <mergeCell ref="A3:I3"/>
    <mergeCell ref="A4:I4"/>
    <mergeCell ref="G6:G7"/>
    <mergeCell ref="H6:H7"/>
    <mergeCell ref="I6:I7"/>
  </mergeCells>
  <pageMargins left="0.39370078740157483" right="0.31496062992125984" top="0.78740157480314965" bottom="0.59055118110236227" header="0" footer="0"/>
  <pageSetup scale="50" orientation="portrait" r:id="rId1"/>
  <headerFooter alignWithMargins="0">
    <oddFooter>&amp;LElaboró: JLT Valencia &amp; Iragorri
Revisó: dch - cbl
&amp;D&amp;C&amp;N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view="pageBreakPreview" zoomScale="80" zoomScaleNormal="100" zoomScaleSheetLayoutView="80" workbookViewId="0">
      <selection activeCell="A10" sqref="A10:C10"/>
    </sheetView>
  </sheetViews>
  <sheetFormatPr baseColWidth="10" defaultRowHeight="12.75" x14ac:dyDescent="0.2"/>
  <cols>
    <col min="1" max="1" width="56" style="2" customWidth="1"/>
    <col min="2" max="2" width="24.85546875" style="2" customWidth="1"/>
    <col min="3" max="3" width="22" style="2" customWidth="1"/>
    <col min="4" max="4" width="14.5703125" style="2" customWidth="1"/>
    <col min="5" max="5" width="6.85546875" style="68" customWidth="1"/>
    <col min="6" max="6" width="7.42578125" style="68" customWidth="1"/>
    <col min="7" max="7" width="8.7109375" style="71" customWidth="1"/>
    <col min="8" max="8" width="26.7109375" style="2" customWidth="1"/>
    <col min="9" max="9" width="18.42578125" style="2" customWidth="1"/>
    <col min="10" max="16384" width="11.42578125" style="2"/>
  </cols>
  <sheetData>
    <row r="1" spans="1:9" ht="23.25" customHeight="1" x14ac:dyDescent="0.2">
      <c r="A1" s="255" t="s">
        <v>179</v>
      </c>
      <c r="B1" s="256"/>
      <c r="C1" s="256"/>
      <c r="D1" s="256"/>
      <c r="E1" s="256"/>
      <c r="F1" s="256"/>
      <c r="G1" s="256"/>
      <c r="H1" s="256"/>
      <c r="I1" s="257"/>
    </row>
    <row r="2" spans="1:9" ht="23.25" customHeight="1" x14ac:dyDescent="0.2">
      <c r="A2" s="258" t="s">
        <v>180</v>
      </c>
      <c r="B2" s="259"/>
      <c r="C2" s="259"/>
      <c r="D2" s="259"/>
      <c r="E2" s="259"/>
      <c r="F2" s="259"/>
      <c r="G2" s="259"/>
      <c r="H2" s="259"/>
      <c r="I2" s="260"/>
    </row>
    <row r="3" spans="1:9" ht="23.25" customHeight="1" x14ac:dyDescent="0.2">
      <c r="A3" s="258" t="s">
        <v>296</v>
      </c>
      <c r="B3" s="259"/>
      <c r="C3" s="259"/>
      <c r="D3" s="259"/>
      <c r="E3" s="259"/>
      <c r="F3" s="259"/>
      <c r="G3" s="259"/>
      <c r="H3" s="259"/>
      <c r="I3" s="260"/>
    </row>
    <row r="4" spans="1:9" ht="23.25" customHeight="1" thickBot="1" x14ac:dyDescent="0.25">
      <c r="A4" s="261" t="s">
        <v>33</v>
      </c>
      <c r="B4" s="262"/>
      <c r="C4" s="262"/>
      <c r="D4" s="262"/>
      <c r="E4" s="262"/>
      <c r="F4" s="262"/>
      <c r="G4" s="262"/>
      <c r="H4" s="262"/>
      <c r="I4" s="263"/>
    </row>
    <row r="5" spans="1:9" ht="36.75" customHeight="1" thickBot="1" x14ac:dyDescent="0.25">
      <c r="A5" s="264" t="s">
        <v>0</v>
      </c>
      <c r="B5" s="264"/>
      <c r="C5" s="264"/>
      <c r="D5" s="274"/>
      <c r="E5" s="268" t="s">
        <v>187</v>
      </c>
      <c r="F5" s="269"/>
      <c r="G5" s="269"/>
      <c r="H5" s="269"/>
      <c r="I5" s="270"/>
    </row>
    <row r="6" spans="1:9" ht="23.25" customHeight="1" thickBot="1" x14ac:dyDescent="0.25">
      <c r="A6" s="264"/>
      <c r="B6" s="264"/>
      <c r="C6" s="264"/>
      <c r="D6" s="274"/>
      <c r="E6" s="264" t="s">
        <v>9</v>
      </c>
      <c r="F6" s="264"/>
      <c r="G6" s="265" t="s">
        <v>1</v>
      </c>
      <c r="H6" s="264" t="s">
        <v>2</v>
      </c>
      <c r="I6" s="264" t="s">
        <v>52</v>
      </c>
    </row>
    <row r="7" spans="1:9" ht="45.75" customHeight="1" thickBot="1" x14ac:dyDescent="0.25">
      <c r="A7" s="264" t="s">
        <v>10</v>
      </c>
      <c r="B7" s="264"/>
      <c r="C7" s="264"/>
      <c r="D7" s="136" t="s">
        <v>53</v>
      </c>
      <c r="E7" s="137" t="s">
        <v>3</v>
      </c>
      <c r="F7" s="137" t="s">
        <v>4</v>
      </c>
      <c r="G7" s="266"/>
      <c r="H7" s="267"/>
      <c r="I7" s="267"/>
    </row>
    <row r="8" spans="1:9" ht="34.5" customHeight="1" thickBot="1" x14ac:dyDescent="0.25">
      <c r="A8" s="271" t="s">
        <v>11</v>
      </c>
      <c r="B8" s="272"/>
      <c r="C8" s="273"/>
      <c r="D8" s="49" t="s">
        <v>58</v>
      </c>
      <c r="E8" s="67"/>
      <c r="F8" s="69"/>
      <c r="G8" s="70"/>
      <c r="H8" s="47"/>
      <c r="I8" s="48"/>
    </row>
    <row r="9" spans="1:9" ht="117" customHeight="1" x14ac:dyDescent="0.2">
      <c r="A9" s="448" t="s">
        <v>134</v>
      </c>
      <c r="B9" s="448"/>
      <c r="C9" s="448"/>
      <c r="D9" s="138">
        <v>50</v>
      </c>
      <c r="E9" s="170"/>
      <c r="F9" s="190" t="s">
        <v>152</v>
      </c>
      <c r="G9" s="191">
        <v>357</v>
      </c>
      <c r="H9" s="192" t="s">
        <v>156</v>
      </c>
      <c r="I9" s="172">
        <v>0</v>
      </c>
    </row>
    <row r="10" spans="1:9" ht="31.5" customHeight="1" x14ac:dyDescent="0.2">
      <c r="A10" s="447" t="s">
        <v>135</v>
      </c>
      <c r="B10" s="447"/>
      <c r="C10" s="447"/>
      <c r="D10" s="445">
        <v>50</v>
      </c>
      <c r="E10" s="445"/>
      <c r="F10" s="439" t="s">
        <v>152</v>
      </c>
      <c r="G10" s="441">
        <v>357</v>
      </c>
      <c r="H10" s="443" t="s">
        <v>156</v>
      </c>
      <c r="I10" s="445">
        <v>0</v>
      </c>
    </row>
    <row r="11" spans="1:9" ht="81" customHeight="1" x14ac:dyDescent="0.2">
      <c r="A11" s="448" t="s">
        <v>136</v>
      </c>
      <c r="B11" s="448"/>
      <c r="C11" s="448"/>
      <c r="D11" s="446"/>
      <c r="E11" s="446"/>
      <c r="F11" s="440"/>
      <c r="G11" s="442"/>
      <c r="H11" s="444"/>
      <c r="I11" s="446"/>
    </row>
    <row r="12" spans="1:9" ht="82.5" customHeight="1" x14ac:dyDescent="0.2">
      <c r="A12" s="450" t="s">
        <v>137</v>
      </c>
      <c r="B12" s="451"/>
      <c r="C12" s="452"/>
      <c r="D12" s="50">
        <v>50</v>
      </c>
      <c r="E12" s="50"/>
      <c r="F12" s="196" t="s">
        <v>152</v>
      </c>
      <c r="G12" s="197">
        <v>357</v>
      </c>
      <c r="H12" s="198" t="s">
        <v>156</v>
      </c>
      <c r="I12" s="50">
        <v>0</v>
      </c>
    </row>
    <row r="13" spans="1:9" ht="64.5" customHeight="1" thickBot="1" x14ac:dyDescent="0.25">
      <c r="A13" s="450" t="s">
        <v>242</v>
      </c>
      <c r="B13" s="451"/>
      <c r="C13" s="452"/>
      <c r="D13" s="50">
        <v>50</v>
      </c>
      <c r="E13" s="171"/>
      <c r="F13" s="193" t="s">
        <v>152</v>
      </c>
      <c r="G13" s="194">
        <v>357</v>
      </c>
      <c r="H13" s="195" t="s">
        <v>156</v>
      </c>
      <c r="I13" s="171">
        <v>0</v>
      </c>
    </row>
    <row r="14" spans="1:9" ht="42.75" customHeight="1" thickBot="1" x14ac:dyDescent="0.25">
      <c r="A14" s="449" t="s">
        <v>78</v>
      </c>
      <c r="B14" s="449"/>
      <c r="C14" s="449"/>
      <c r="D14" s="155">
        <f>SUM(D9:D13)</f>
        <v>200</v>
      </c>
      <c r="E14" s="169"/>
      <c r="F14" s="169"/>
      <c r="G14" s="169"/>
      <c r="H14" s="169"/>
      <c r="I14" s="155">
        <f>SUM(I9:I13)</f>
        <v>0</v>
      </c>
    </row>
    <row r="15" spans="1:9" x14ac:dyDescent="0.2">
      <c r="A15" s="20"/>
    </row>
  </sheetData>
  <mergeCells count="24">
    <mergeCell ref="A14:C14"/>
    <mergeCell ref="A9:C9"/>
    <mergeCell ref="A12:C12"/>
    <mergeCell ref="A13:C13"/>
    <mergeCell ref="E10:E11"/>
    <mergeCell ref="F10:F11"/>
    <mergeCell ref="G10:G11"/>
    <mergeCell ref="H10:H11"/>
    <mergeCell ref="I10:I11"/>
    <mergeCell ref="A10:C10"/>
    <mergeCell ref="D10:D11"/>
    <mergeCell ref="A11:C11"/>
    <mergeCell ref="A8:C8"/>
    <mergeCell ref="A5:D6"/>
    <mergeCell ref="E5:I5"/>
    <mergeCell ref="E6:F6"/>
    <mergeCell ref="A1:I1"/>
    <mergeCell ref="A2:I2"/>
    <mergeCell ref="A3:I3"/>
    <mergeCell ref="A4:I4"/>
    <mergeCell ref="A7:C7"/>
    <mergeCell ref="G6:G7"/>
    <mergeCell ref="H6:H7"/>
    <mergeCell ref="I6:I7"/>
  </mergeCells>
  <pageMargins left="0.59055118110236227" right="0.70866141732283472" top="0.98425196850393704" bottom="0.39370078740157483" header="0" footer="0"/>
  <pageSetup scale="50" orientation="portrait" r:id="rId1"/>
  <headerFooter alignWithMargins="0">
    <oddFooter>&amp;LElaboró: JLT Valencia &amp; Iragorri
Revisó: dch - cbl
&amp;D&amp;C&amp;N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19</vt:i4>
      </vt:variant>
    </vt:vector>
  </HeadingPairs>
  <TitlesOfParts>
    <vt:vector size="33" baseType="lpstr">
      <vt:lpstr>COND. TEC. BASICA</vt:lpstr>
      <vt:lpstr>EXPERIENCIA PROBABLE</vt:lpstr>
      <vt:lpstr>EXPERIENCIA PROG.SEGUROS </vt:lpstr>
      <vt:lpstr>EXPERIENCIA EN SINIESTROS </vt:lpstr>
      <vt:lpstr>COND. COMPL.TRDM</vt:lpstr>
      <vt:lpstr>COND. COMPL.AUTOS</vt:lpstr>
      <vt:lpstr>COND. COMPL.MANEJO</vt:lpstr>
      <vt:lpstr>COND. COMPL. R.C.E.</vt:lpstr>
      <vt:lpstr>COND. COMPL. SOAT</vt:lpstr>
      <vt:lpstr>DEDUCIBLES</vt:lpstr>
      <vt:lpstr>PRIMAS</vt:lpstr>
      <vt:lpstr>PONDERACION PRIMAS</vt:lpstr>
      <vt:lpstr>APOYO INDUSTRIA NACIONAL</vt:lpstr>
      <vt:lpstr>CONSOLIDADO TECNICO</vt:lpstr>
      <vt:lpstr>'APOYO INDUSTRIA NACIONAL'!Área_de_impresión</vt:lpstr>
      <vt:lpstr>'COND. COMPL. R.C.E.'!Área_de_impresión</vt:lpstr>
      <vt:lpstr>'COND. COMPL. SOAT'!Área_de_impresión</vt:lpstr>
      <vt:lpstr>'COND. COMPL.AUTOS'!Área_de_impresión</vt:lpstr>
      <vt:lpstr>'COND. COMPL.MANEJO'!Área_de_impresión</vt:lpstr>
      <vt:lpstr>'COND. COMPL.TRDM'!Área_de_impresión</vt:lpstr>
      <vt:lpstr>'COND. TEC. BASICA'!Área_de_impresión</vt:lpstr>
      <vt:lpstr>'CONSOLIDADO TECNICO'!Área_de_impresión</vt:lpstr>
      <vt:lpstr>DEDUCIBLES!Área_de_impresión</vt:lpstr>
      <vt:lpstr>'EXPERIENCIA EN SINIESTROS '!Área_de_impresión</vt:lpstr>
      <vt:lpstr>'EXPERIENCIA PROBABLE'!Área_de_impresión</vt:lpstr>
      <vt:lpstr>'EXPERIENCIA PROG.SEGUROS '!Área_de_impresión</vt:lpstr>
      <vt:lpstr>'PONDERACION PRIMAS'!Área_de_impresión</vt:lpstr>
      <vt:lpstr>PRIMAS!Área_de_impresión</vt:lpstr>
      <vt:lpstr>'COND. COMPL. R.C.E.'!Títulos_a_imprimir</vt:lpstr>
      <vt:lpstr>'COND. COMPL. SOAT'!Títulos_a_imprimir</vt:lpstr>
      <vt:lpstr>'COND. COMPL.AUTOS'!Títulos_a_imprimir</vt:lpstr>
      <vt:lpstr>'COND. COMPL.MANEJO'!Títulos_a_imprimir</vt:lpstr>
      <vt:lpstr>'COND. COMPL.TRDM'!Títulos_a_imprimir</vt:lpstr>
    </vt:vector>
  </TitlesOfParts>
  <Company>JLT COLOMBIA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jmoncada</dc:creator>
  <cp:lastModifiedBy>Daniel chaparro</cp:lastModifiedBy>
  <cp:lastPrinted>2013-08-23T19:49:00Z</cp:lastPrinted>
  <dcterms:created xsi:type="dcterms:W3CDTF">2005-04-20T13:48:02Z</dcterms:created>
  <dcterms:modified xsi:type="dcterms:W3CDTF">2013-08-23T19:50:31Z</dcterms:modified>
</cp:coreProperties>
</file>