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firstSheet="4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0">'ENERO'!$A$1:$G$129</definedName>
    <definedName name="_xlnm.Print_Area" localSheetId="1">'FEBRERO'!$A$1:$G$129</definedName>
  </definedNames>
  <calcPr fullCalcOnLoad="1"/>
</workbook>
</file>

<file path=xl/sharedStrings.xml><?xml version="1.0" encoding="utf-8"?>
<sst xmlns="http://schemas.openxmlformats.org/spreadsheetml/2006/main" count="1731" uniqueCount="113">
  <si>
    <t>INFORME MENSUAL DE EJECUCION DEL PRESUPUESTO DE GASTOS</t>
  </si>
  <si>
    <t>CUENTAS POR PAGAR</t>
  </si>
  <si>
    <t>AGENCIA NACIONAL DE INFRAESTRUCTURA</t>
  </si>
  <si>
    <t xml:space="preserve">SECCION:           2413 </t>
  </si>
  <si>
    <t xml:space="preserve">                                         UNIDAD EJECUTORA:        00</t>
  </si>
  <si>
    <t xml:space="preserve">                  MES:              </t>
  </si>
  <si>
    <t>RECURSOS ADMINISTRADOS:</t>
  </si>
  <si>
    <t>CODIFICACION
PRESUPUESTAL
 (1)</t>
  </si>
  <si>
    <t>DESCRIPCION
 (2)</t>
  </si>
  <si>
    <t>CUENTAS POR PAGAR CONSTITUIDAS 
(3)</t>
  </si>
  <si>
    <t>CANCELACIONES CUENTAS POR PAGAR 
(4)</t>
  </si>
  <si>
    <t>CUENTAS POR PAGAR VIGENTES CONSTITUIDAS 
(5)=(3)-(4)</t>
  </si>
  <si>
    <t xml:space="preserve">TOTAL PAGOS
 (6)
</t>
  </si>
  <si>
    <t>A</t>
  </si>
  <si>
    <t>FUNCIONAMIENTO</t>
  </si>
  <si>
    <t>GASTOS DE PERSONAL</t>
  </si>
  <si>
    <t>SERVICIOS PERSONALES ASOCIADOS A NOMINA</t>
  </si>
  <si>
    <t>SUELDOS DEL PERSONAL DE NOMINA</t>
  </si>
  <si>
    <t>INCAPACIDADES Y LICENCIA DE MATERNIDAD</t>
  </si>
  <si>
    <t>PRIMA TECNICA</t>
  </si>
  <si>
    <t>PRIMA TÉCNICA SALARIAL</t>
  </si>
  <si>
    <t>OTROS</t>
  </si>
  <si>
    <t>BONIFICACION ESPECIAL DE RECREACION</t>
  </si>
  <si>
    <t>SUBSIDIO DE ALIMENTACION</t>
  </si>
  <si>
    <t>PRIMA DE VACACIONES</t>
  </si>
  <si>
    <t>PRIMA DE NAVIDAD</t>
  </si>
  <si>
    <t>BONIFICACION DE DIRECCION</t>
  </si>
  <si>
    <t>HORAS EXTRAS DIAS FESTIVOS E INDEMNIZACION POR VACACIONES</t>
  </si>
  <si>
    <t>INDEMNIZACION POR VACACIONES</t>
  </si>
  <si>
    <t>SERVICIOS PERSONALES INDIRECTOS</t>
  </si>
  <si>
    <t>HONORARIOS</t>
  </si>
  <si>
    <t>REMUNERACION SERVICIOS TECNICOS</t>
  </si>
  <si>
    <t>GASTOS GENERALES</t>
  </si>
  <si>
    <t>ADQUISICION DE BIENES Y SERVICIOS</t>
  </si>
  <si>
    <t>MATERIALES Y SUMINISTROS</t>
  </si>
  <si>
    <t>COMBUSTIBLE Y LUBRICANTES</t>
  </si>
  <si>
    <t>MANTENIMIENTO</t>
  </si>
  <si>
    <t>MANTENIMIENTO DE BIENES MUEBLES,EQUIPOS Y ENSERES</t>
  </si>
  <si>
    <t>SERVICIO DE SEGURIDAD Y VIGILANCIA</t>
  </si>
  <si>
    <t>COMUNICACIONES Y TRANSPORTES</t>
  </si>
  <si>
    <t>CORREO</t>
  </si>
  <si>
    <t>SERVICIOS DE TRANSMISION DE INFORMACION</t>
  </si>
  <si>
    <t>IMPRESOS Y PUBLICACIONES</t>
  </si>
  <si>
    <t>OTROS GASTOS POR IMPRESOS Y PUBLICACIONES</t>
  </si>
  <si>
    <t>SERVICIOS PUBLICOS</t>
  </si>
  <si>
    <t>ACUEDUCTOALCANTARILLADO Y ASEO</t>
  </si>
  <si>
    <t>ENERGIA</t>
  </si>
  <si>
    <t>TELEFONIA MOVIL CELULAR</t>
  </si>
  <si>
    <t>TELEFONO FAX Y OTROS</t>
  </si>
  <si>
    <t>SEGUROS</t>
  </si>
  <si>
    <t>OTROS GASTOS POR ADQUISICION DE SERVICIOS</t>
  </si>
  <si>
    <t>TRANSFERENCIAS CORRIENTES</t>
  </si>
  <si>
    <t>OTRAS TRANSFERENCIAS</t>
  </si>
  <si>
    <t>SENTENCIAS Y CONCILIACIONES</t>
  </si>
  <si>
    <t>C</t>
  </si>
  <si>
    <t>INVERSION</t>
  </si>
  <si>
    <t>MEJORAMIENTO Y MANTENIMIENTO DE INFRAESTRUCTURA PROPIA DEL SECTOR</t>
  </si>
  <si>
    <t>INTERSUBSECTORIAL TRANSPORTE</t>
  </si>
  <si>
    <t>TRANSPORTE FÉRREO</t>
  </si>
  <si>
    <t>REHABILITACION DE VIAS FERREAS A NIVEL NACIONAL, A TRAVES DEL SISTEMA DE CONCESIONES</t>
  </si>
  <si>
    <t>ADMINISTRACION, ATENCION, CONTROL Y ORGANIZACION INSTITUCIONAL PARA LA ADMINISTRACION DEL ESTADO</t>
  </si>
  <si>
    <t>APOYO Y DOTACION TECNICO Y ADMINISTRATIVO PARA EL FORTALECIMIENTO INSTITUCIONAL DEL INCO NACIONAL</t>
  </si>
  <si>
    <t>APOYO A LA GESTION DEL ESTADO. ASESORIAS Y CONSULTORIAS. CONTRATOS DE CONCESION.</t>
  </si>
  <si>
    <t>ATENCION, CONTROL Y ORGANIZACION INSTITUCIONAL PARA APOYO A LA GESTION DEL ESTADO</t>
  </si>
  <si>
    <t xml:space="preserve">                             TOTAL ACUMULADO: (A+C):</t>
  </si>
  <si>
    <t xml:space="preserve">                           ______________________________________</t>
  </si>
  <si>
    <t xml:space="preserve">  ______________________________________</t>
  </si>
  <si>
    <t xml:space="preserve">                             MARÍA CLARA GARRIDO GARRIDO</t>
  </si>
  <si>
    <t xml:space="preserve">                             VICEPRESIDENTE ADTIVA Y FINANCIERA</t>
  </si>
  <si>
    <t xml:space="preserve">   _____________________________________</t>
  </si>
  <si>
    <t xml:space="preserve">   ELSA LILIANA LIÉVANO TORRES</t>
  </si>
  <si>
    <t xml:space="preserve">   EXPG3-6 CON FUNCIONES JEFE DE PPTO</t>
  </si>
  <si>
    <t>ENERO</t>
  </si>
  <si>
    <t>PRIMA TECNICA NO SALARIAL</t>
  </si>
  <si>
    <t>BONIFICACION POR SERVICIOS PRESTADOS</t>
  </si>
  <si>
    <t>MEJORAMIENTO APOYO ESTATAL PROYECTO DE CONCESION RUTA DEL SOL  SECTOR I NACIONAL</t>
  </si>
  <si>
    <t>TRANSPORTE MARITIMO</t>
  </si>
  <si>
    <t>APOYO ESTATAL A LOS PUESRTOS NIVEL NACIONAL</t>
  </si>
  <si>
    <t xml:space="preserve">ADQUISICION, PRODUCCION Y MANTENIMIENTO DE LA DOTACION ADMINISTRATIVA </t>
  </si>
  <si>
    <t>FORTALECIMIENTO DE LA GESTIÓN  FUNCIONAL CON TECNOLOGÍAS DE LA INFORMACIÓN Y COMUNICACIONES AGENCIA NACIONAL DE INFRAESTRUCTURA</t>
  </si>
  <si>
    <t xml:space="preserve">                         ______________________________________</t>
  </si>
  <si>
    <t xml:space="preserve">                            EXP.G3-6 CON FUNCIONES JEFE DE CONTABILIDAD</t>
  </si>
  <si>
    <t xml:space="preserve">                            MIREYI VARGAS OLIVEROS</t>
  </si>
  <si>
    <t xml:space="preserve">EXP.G3-6 CON FUNCIONES DE TESORERA         </t>
  </si>
  <si>
    <t xml:space="preserve">  NELCY JENITH MALDONADO BALLEN</t>
  </si>
  <si>
    <t xml:space="preserve"> COORGRUPO INT. TRAB ADTIVO Y FCRO</t>
  </si>
  <si>
    <t xml:space="preserve"> JUANA CELINA CARVAJAL</t>
  </si>
  <si>
    <t>VIGENCIA FISCAL: 2016</t>
  </si>
  <si>
    <t>PRIMA DE SERVICIO</t>
  </si>
  <si>
    <t>SEGUROS GENERALES</t>
  </si>
  <si>
    <t>APOYO PARA EL DESARROLLO Y GESTION INSTITUCIONAL DE LA ANI, NACIONAL</t>
  </si>
  <si>
    <t>APOYO A LA GESTION DEL ESTADO. OBRAS COMPLEMENTARIAS Y COMPRA DE PREDIOS. CONTRATOS DE CONCESION.</t>
  </si>
  <si>
    <t>FEBRERO</t>
  </si>
  <si>
    <t>MARZO</t>
  </si>
  <si>
    <t>ACUEDUCTO, ALCANTARILLADO Y ASEO</t>
  </si>
  <si>
    <t>APOYO ESTATAL A LOS PUERTOS NIVEL NACIONAL</t>
  </si>
  <si>
    <t>ABRIL</t>
  </si>
  <si>
    <t>MAYO</t>
  </si>
  <si>
    <t>JUNIO</t>
  </si>
  <si>
    <t xml:space="preserve">  EXP.G3-6 CON FUNCIONES JEFE DE CONTABILIDAD (E )</t>
  </si>
  <si>
    <t xml:space="preserve">                             ELSA LILIANA LIÉVANO TORRES</t>
  </si>
  <si>
    <t xml:space="preserve">                             EXPG3-6 CON FUNCIONES JEFE DE PRESUPUESTO</t>
  </si>
  <si>
    <t>JULIO</t>
  </si>
  <si>
    <t xml:space="preserve">                                   ______________________________________ </t>
  </si>
  <si>
    <t>_____________________________________</t>
  </si>
  <si>
    <t xml:space="preserve">                                   MIREYI VARGAS OLIVEROS</t>
  </si>
  <si>
    <t xml:space="preserve">                                   EXP.G3-6 CON FUNCIONES JEFE DE CONTABILIDAD</t>
  </si>
  <si>
    <t>AGOSTO</t>
  </si>
  <si>
    <t>SEPTIEMBRE</t>
  </si>
  <si>
    <t>OCTUBRE</t>
  </si>
  <si>
    <t>NOVIEMBRE</t>
  </si>
  <si>
    <t>DICIEMBRE</t>
  </si>
  <si>
    <t>DICEIMBRE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</si>
</sst>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9" fontId="2" fillId="33" borderId="10" xfId="53" applyFont="1" applyFill="1" applyBorder="1" applyAlignment="1">
      <alignment/>
    </xf>
    <xf numFmtId="9" fontId="2" fillId="33" borderId="10" xfId="53" applyFont="1" applyFill="1" applyBorder="1" applyAlignment="1">
      <alignment wrapText="1"/>
    </xf>
    <xf numFmtId="43" fontId="2" fillId="33" borderId="0" xfId="0" applyNumberFormat="1" applyFont="1" applyFill="1" applyBorder="1" applyAlignment="1">
      <alignment horizontal="center"/>
    </xf>
    <xf numFmtId="43" fontId="2" fillId="33" borderId="0" xfId="0" applyNumberFormat="1" applyFont="1" applyFill="1" applyBorder="1" applyAlignment="1">
      <alignment horizontal="center" wrapText="1"/>
    </xf>
    <xf numFmtId="43" fontId="5" fillId="33" borderId="10" xfId="0" applyNumberFormat="1" applyFont="1" applyFill="1" applyBorder="1" applyAlignment="1">
      <alignment horizontal="center"/>
    </xf>
    <xf numFmtId="43" fontId="5" fillId="33" borderId="11" xfId="0" applyNumberFormat="1" applyFont="1" applyFill="1" applyBorder="1" applyAlignment="1">
      <alignment horizontal="center"/>
    </xf>
    <xf numFmtId="43" fontId="5" fillId="33" borderId="12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43" fontId="5" fillId="33" borderId="10" xfId="0" applyNumberFormat="1" applyFont="1" applyFill="1" applyBorder="1" applyAlignment="1">
      <alignment horizontal="center" wrapText="1"/>
    </xf>
    <xf numFmtId="43" fontId="5" fillId="33" borderId="12" xfId="0" applyNumberFormat="1" applyFont="1" applyFill="1" applyBorder="1" applyAlignment="1">
      <alignment horizontal="center" wrapText="1"/>
    </xf>
    <xf numFmtId="43" fontId="5" fillId="33" borderId="13" xfId="0" applyNumberFormat="1" applyFont="1" applyFill="1" applyBorder="1" applyAlignment="1">
      <alignment horizontal="center" wrapText="1"/>
    </xf>
    <xf numFmtId="43" fontId="5" fillId="33" borderId="0" xfId="0" applyNumberFormat="1" applyFont="1" applyFill="1" applyBorder="1" applyAlignment="1">
      <alignment horizontal="center"/>
    </xf>
    <xf numFmtId="9" fontId="2" fillId="33" borderId="0" xfId="53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43" fontId="4" fillId="33" borderId="15" xfId="0" applyNumberFormat="1" applyFont="1" applyFill="1" applyBorder="1" applyAlignment="1">
      <alignment horizontal="center"/>
    </xf>
    <xf numFmtId="43" fontId="4" fillId="33" borderId="16" xfId="47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39" fontId="5" fillId="33" borderId="11" xfId="47" applyNumberFormat="1" applyFont="1" applyFill="1" applyBorder="1" applyAlignment="1">
      <alignment horizontal="right"/>
    </xf>
    <xf numFmtId="39" fontId="5" fillId="33" borderId="18" xfId="47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39" fontId="4" fillId="33" borderId="15" xfId="47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39" fontId="5" fillId="33" borderId="10" xfId="47" applyNumberFormat="1" applyFont="1" applyFill="1" applyBorder="1" applyAlignment="1">
      <alignment horizontal="right"/>
    </xf>
    <xf numFmtId="39" fontId="5" fillId="33" borderId="20" xfId="47" applyNumberFormat="1" applyFont="1" applyFill="1" applyBorder="1" applyAlignment="1">
      <alignment horizontal="right"/>
    </xf>
    <xf numFmtId="39" fontId="2" fillId="33" borderId="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43" fontId="2" fillId="33" borderId="0" xfId="47" applyFont="1" applyFill="1" applyBorder="1" applyAlignment="1">
      <alignment/>
    </xf>
    <xf numFmtId="43" fontId="2" fillId="33" borderId="22" xfId="47" applyFont="1" applyFill="1" applyBorder="1" applyAlignment="1">
      <alignment/>
    </xf>
    <xf numFmtId="0" fontId="3" fillId="33" borderId="21" xfId="0" applyFont="1" applyFill="1" applyBorder="1" applyAlignment="1">
      <alignment/>
    </xf>
    <xf numFmtId="14" fontId="2" fillId="33" borderId="22" xfId="47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43" fontId="2" fillId="33" borderId="27" xfId="47" applyFont="1" applyFill="1" applyBorder="1" applyAlignment="1">
      <alignment/>
    </xf>
    <xf numFmtId="43" fontId="2" fillId="33" borderId="28" xfId="47" applyFont="1" applyFill="1" applyBorder="1" applyAlignment="1">
      <alignment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3" fontId="2" fillId="33" borderId="30" xfId="47" applyFont="1" applyFill="1" applyBorder="1" applyAlignment="1">
      <alignment horizontal="center" vertical="center" wrapText="1"/>
    </xf>
    <xf numFmtId="43" fontId="2" fillId="33" borderId="31" xfId="47" applyFont="1" applyFill="1" applyBorder="1" applyAlignment="1">
      <alignment horizontal="center" vertical="center" wrapText="1"/>
    </xf>
    <xf numFmtId="43" fontId="2" fillId="33" borderId="0" xfId="0" applyNumberFormat="1" applyFont="1" applyFill="1" applyBorder="1" applyAlignment="1">
      <alignment/>
    </xf>
    <xf numFmtId="0" fontId="5" fillId="33" borderId="32" xfId="0" applyFont="1" applyFill="1" applyBorder="1" applyAlignment="1">
      <alignment horizontal="left"/>
    </xf>
    <xf numFmtId="0" fontId="5" fillId="33" borderId="33" xfId="0" applyFont="1" applyFill="1" applyBorder="1" applyAlignment="1">
      <alignment/>
    </xf>
    <xf numFmtId="39" fontId="5" fillId="33" borderId="33" xfId="47" applyNumberFormat="1" applyFont="1" applyFill="1" applyBorder="1" applyAlignment="1">
      <alignment horizontal="right"/>
    </xf>
    <xf numFmtId="0" fontId="5" fillId="33" borderId="34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43" fontId="5" fillId="33" borderId="12" xfId="47" applyFont="1" applyFill="1" applyBorder="1" applyAlignment="1">
      <alignment horizontal="right"/>
    </xf>
    <xf numFmtId="39" fontId="5" fillId="33" borderId="12" xfId="47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3" fontId="5" fillId="33" borderId="0" xfId="47" applyFont="1" applyFill="1" applyBorder="1" applyAlignment="1">
      <alignment horizontal="right"/>
    </xf>
    <xf numFmtId="39" fontId="5" fillId="33" borderId="0" xfId="47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43" fontId="2" fillId="33" borderId="15" xfId="47" applyFont="1" applyFill="1" applyBorder="1" applyAlignment="1">
      <alignment/>
    </xf>
    <xf numFmtId="43" fontId="2" fillId="33" borderId="16" xfId="47" applyFont="1" applyFill="1" applyBorder="1" applyAlignment="1">
      <alignment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3" fontId="2" fillId="33" borderId="33" xfId="47" applyFont="1" applyFill="1" applyBorder="1" applyAlignment="1">
      <alignment horizontal="center" vertical="center" wrapText="1"/>
    </xf>
    <xf numFmtId="43" fontId="2" fillId="33" borderId="35" xfId="47" applyFont="1" applyFill="1" applyBorder="1" applyAlignment="1">
      <alignment horizontal="center" vertical="center" wrapText="1"/>
    </xf>
    <xf numFmtId="39" fontId="5" fillId="33" borderId="36" xfId="47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39" fontId="2" fillId="33" borderId="0" xfId="47" applyNumberFormat="1" applyFont="1" applyFill="1" applyBorder="1" applyAlignment="1">
      <alignment horizontal="right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3" fontId="2" fillId="33" borderId="13" xfId="47" applyFont="1" applyFill="1" applyBorder="1" applyAlignment="1">
      <alignment horizontal="center" vertical="center" wrapText="1"/>
    </xf>
    <xf numFmtId="43" fontId="2" fillId="33" borderId="38" xfId="47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wrapText="1"/>
    </xf>
    <xf numFmtId="0" fontId="5" fillId="33" borderId="19" xfId="0" applyFont="1" applyFill="1" applyBorder="1" applyAlignment="1">
      <alignment horizontal="left" wrapText="1"/>
    </xf>
    <xf numFmtId="39" fontId="5" fillId="33" borderId="10" xfId="47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wrapText="1"/>
    </xf>
    <xf numFmtId="39" fontId="5" fillId="33" borderId="20" xfId="47" applyNumberFormat="1" applyFont="1" applyFill="1" applyBorder="1" applyAlignment="1">
      <alignment horizontal="right" wrapText="1"/>
    </xf>
    <xf numFmtId="0" fontId="5" fillId="33" borderId="34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wrapText="1"/>
    </xf>
    <xf numFmtId="39" fontId="5" fillId="33" borderId="12" xfId="47" applyNumberFormat="1" applyFont="1" applyFill="1" applyBorder="1" applyAlignment="1">
      <alignment horizontal="right" wrapText="1"/>
    </xf>
    <xf numFmtId="39" fontId="5" fillId="33" borderId="36" xfId="47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left" wrapText="1"/>
    </xf>
    <xf numFmtId="39" fontId="2" fillId="33" borderId="0" xfId="47" applyNumberFormat="1" applyFont="1" applyFill="1" applyBorder="1" applyAlignment="1">
      <alignment horizontal="right" wrapText="1"/>
    </xf>
    <xf numFmtId="39" fontId="2" fillId="33" borderId="0" xfId="0" applyNumberFormat="1" applyFont="1" applyFill="1" applyBorder="1" applyAlignment="1">
      <alignment wrapText="1"/>
    </xf>
    <xf numFmtId="0" fontId="5" fillId="33" borderId="37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wrapText="1"/>
    </xf>
    <xf numFmtId="39" fontId="5" fillId="33" borderId="13" xfId="47" applyNumberFormat="1" applyFont="1" applyFill="1" applyBorder="1" applyAlignment="1">
      <alignment horizontal="right" wrapText="1"/>
    </xf>
    <xf numFmtId="39" fontId="5" fillId="33" borderId="38" xfId="47" applyNumberFormat="1" applyFont="1" applyFill="1" applyBorder="1" applyAlignment="1">
      <alignment horizontal="right" wrapText="1"/>
    </xf>
    <xf numFmtId="39" fontId="4" fillId="33" borderId="39" xfId="47" applyNumberFormat="1" applyFont="1" applyFill="1" applyBorder="1" applyAlignment="1">
      <alignment horizontal="right"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43" fontId="2" fillId="33" borderId="41" xfId="47" applyFont="1" applyFill="1" applyBorder="1" applyAlignment="1">
      <alignment/>
    </xf>
    <xf numFmtId="43" fontId="2" fillId="33" borderId="42" xfId="47" applyFont="1" applyFill="1" applyBorder="1" applyAlignment="1">
      <alignment/>
    </xf>
    <xf numFmtId="43" fontId="2" fillId="33" borderId="24" xfId="47" applyFont="1" applyFill="1" applyBorder="1" applyAlignment="1">
      <alignment/>
    </xf>
    <xf numFmtId="14" fontId="2" fillId="33" borderId="25" xfId="47" applyNumberFormat="1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3" fontId="7" fillId="33" borderId="0" xfId="47" applyFont="1" applyFill="1" applyBorder="1" applyAlignment="1">
      <alignment/>
    </xf>
    <xf numFmtId="43" fontId="7" fillId="33" borderId="22" xfId="47" applyFont="1" applyFill="1" applyBorder="1" applyAlignment="1">
      <alignment/>
    </xf>
    <xf numFmtId="43" fontId="6" fillId="33" borderId="0" xfId="47" applyFont="1" applyFill="1" applyBorder="1" applyAlignment="1">
      <alignment/>
    </xf>
    <xf numFmtId="43" fontId="6" fillId="33" borderId="22" xfId="47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43" fontId="8" fillId="33" borderId="0" xfId="47" applyFont="1" applyFill="1" applyBorder="1" applyAlignment="1">
      <alignment/>
    </xf>
    <xf numFmtId="0" fontId="7" fillId="33" borderId="22" xfId="0" applyFont="1" applyFill="1" applyBorder="1" applyAlignment="1">
      <alignment/>
    </xf>
    <xf numFmtId="43" fontId="3" fillId="33" borderId="0" xfId="47" applyFont="1" applyFill="1" applyBorder="1" applyAlignment="1">
      <alignment/>
    </xf>
    <xf numFmtId="43" fontId="2" fillId="33" borderId="25" xfId="47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4" fontId="2" fillId="33" borderId="0" xfId="47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0" fontId="2" fillId="33" borderId="26" xfId="0" applyFont="1" applyFill="1" applyBorder="1" applyAlignment="1">
      <alignment/>
    </xf>
    <xf numFmtId="4" fontId="2" fillId="33" borderId="27" xfId="47" applyNumberFormat="1" applyFont="1" applyFill="1" applyBorder="1" applyAlignment="1">
      <alignment horizontal="right"/>
    </xf>
    <xf numFmtId="0" fontId="2" fillId="33" borderId="40" xfId="0" applyFont="1" applyFill="1" applyBorder="1" applyAlignment="1">
      <alignment horizontal="center" vertical="center" wrapText="1"/>
    </xf>
    <xf numFmtId="4" fontId="2" fillId="33" borderId="30" xfId="47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right"/>
    </xf>
    <xf numFmtId="0" fontId="5" fillId="33" borderId="43" xfId="0" applyFont="1" applyFill="1" applyBorder="1" applyAlignment="1">
      <alignment horizontal="left"/>
    </xf>
    <xf numFmtId="0" fontId="5" fillId="33" borderId="32" xfId="0" applyFont="1" applyFill="1" applyBorder="1" applyAlignment="1">
      <alignment/>
    </xf>
    <xf numFmtId="4" fontId="5" fillId="33" borderId="33" xfId="47" applyNumberFormat="1" applyFont="1" applyFill="1" applyBorder="1" applyAlignment="1">
      <alignment horizontal="right"/>
    </xf>
    <xf numFmtId="39" fontId="5" fillId="33" borderId="35" xfId="47" applyNumberFormat="1" applyFont="1" applyFill="1" applyBorder="1" applyAlignment="1">
      <alignment horizontal="right"/>
    </xf>
    <xf numFmtId="0" fontId="5" fillId="33" borderId="44" xfId="0" applyFont="1" applyFill="1" applyBorder="1" applyAlignment="1">
      <alignment horizontal="left"/>
    </xf>
    <xf numFmtId="0" fontId="5" fillId="33" borderId="19" xfId="0" applyFont="1" applyFill="1" applyBorder="1" applyAlignment="1">
      <alignment/>
    </xf>
    <xf numFmtId="4" fontId="5" fillId="33" borderId="10" xfId="47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5" fillId="33" borderId="45" xfId="0" applyFont="1" applyFill="1" applyBorder="1" applyAlignment="1">
      <alignment horizontal="left"/>
    </xf>
    <xf numFmtId="0" fontId="5" fillId="33" borderId="34" xfId="0" applyFont="1" applyFill="1" applyBorder="1" applyAlignment="1">
      <alignment/>
    </xf>
    <xf numFmtId="4" fontId="5" fillId="33" borderId="12" xfId="47" applyNumberFormat="1" applyFont="1" applyFill="1" applyBorder="1" applyAlignment="1">
      <alignment horizontal="right"/>
    </xf>
    <xf numFmtId="43" fontId="5" fillId="33" borderId="36" xfId="47" applyFont="1" applyFill="1" applyBorder="1" applyAlignment="1">
      <alignment horizontal="right"/>
    </xf>
    <xf numFmtId="4" fontId="5" fillId="33" borderId="0" xfId="0" applyNumberFormat="1" applyFont="1" applyFill="1" applyBorder="1" applyAlignment="1">
      <alignment horizontal="right"/>
    </xf>
    <xf numFmtId="4" fontId="2" fillId="33" borderId="33" xfId="47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33" borderId="13" xfId="47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right"/>
    </xf>
    <xf numFmtId="4" fontId="4" fillId="33" borderId="15" xfId="47" applyNumberFormat="1" applyFont="1" applyFill="1" applyBorder="1" applyAlignment="1">
      <alignment horizontal="right"/>
    </xf>
    <xf numFmtId="39" fontId="4" fillId="33" borderId="16" xfId="47" applyNumberFormat="1" applyFont="1" applyFill="1" applyBorder="1" applyAlignment="1">
      <alignment horizontal="right"/>
    </xf>
    <xf numFmtId="4" fontId="5" fillId="33" borderId="10" xfId="47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2" xfId="0" applyNumberFormat="1" applyFont="1" applyFill="1" applyBorder="1" applyAlignment="1">
      <alignment horizontal="right" wrapText="1"/>
    </xf>
    <xf numFmtId="4" fontId="2" fillId="33" borderId="0" xfId="0" applyNumberFormat="1" applyFont="1" applyFill="1" applyBorder="1" applyAlignment="1">
      <alignment horizontal="right" wrapText="1"/>
    </xf>
    <xf numFmtId="4" fontId="5" fillId="33" borderId="13" xfId="0" applyNumberFormat="1" applyFont="1" applyFill="1" applyBorder="1" applyAlignment="1">
      <alignment horizontal="right" wrapText="1"/>
    </xf>
    <xf numFmtId="4" fontId="4" fillId="33" borderId="39" xfId="47" applyNumberFormat="1" applyFont="1" applyFill="1" applyBorder="1" applyAlignment="1">
      <alignment horizontal="right"/>
    </xf>
    <xf numFmtId="4" fontId="2" fillId="33" borderId="41" xfId="47" applyNumberFormat="1" applyFont="1" applyFill="1" applyBorder="1" applyAlignment="1">
      <alignment horizontal="right"/>
    </xf>
    <xf numFmtId="4" fontId="2" fillId="33" borderId="24" xfId="47" applyNumberFormat="1" applyFont="1" applyFill="1" applyBorder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4" fontId="8" fillId="33" borderId="0" xfId="47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43" fontId="3" fillId="33" borderId="0" xfId="47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3" fontId="2" fillId="33" borderId="15" xfId="47" applyFont="1" applyFill="1" applyBorder="1" applyAlignment="1">
      <alignment horizontal="center" vertical="center" wrapText="1"/>
    </xf>
    <xf numFmtId="4" fontId="2" fillId="33" borderId="15" xfId="47" applyNumberFormat="1" applyFont="1" applyFill="1" applyBorder="1" applyAlignment="1">
      <alignment horizontal="center" vertical="center" wrapText="1"/>
    </xf>
    <xf numFmtId="43" fontId="2" fillId="33" borderId="16" xfId="47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24">
      <selection activeCell="F139" sqref="F139:G146"/>
    </sheetView>
  </sheetViews>
  <sheetFormatPr defaultColWidth="11.421875" defaultRowHeight="15"/>
  <cols>
    <col min="1" max="1" width="20.28125" style="23" customWidth="1"/>
    <col min="2" max="2" width="7.28125" style="23" customWidth="1"/>
    <col min="3" max="3" width="60.421875" style="23" customWidth="1"/>
    <col min="4" max="4" width="23.421875" style="33" customWidth="1"/>
    <col min="5" max="5" width="19.421875" style="33" customWidth="1"/>
    <col min="6" max="6" width="20.00390625" style="33" customWidth="1"/>
    <col min="7" max="7" width="25.140625" style="33" customWidth="1"/>
    <col min="8" max="8" width="4.421875" style="23" customWidth="1"/>
    <col min="9" max="9" width="13.421875" style="23" bestFit="1" customWidth="1"/>
    <col min="10" max="10" width="18.421875" style="23" bestFit="1" customWidth="1"/>
    <col min="11" max="11" width="11.421875" style="23" customWidth="1"/>
    <col min="12" max="12" width="17.421875" style="23" customWidth="1"/>
    <col min="13" max="16384" width="11.421875" style="23" customWidth="1"/>
  </cols>
  <sheetData>
    <row r="1" spans="1:7" ht="15">
      <c r="A1" s="170" t="s">
        <v>0</v>
      </c>
      <c r="B1" s="171"/>
      <c r="C1" s="171"/>
      <c r="D1" s="171"/>
      <c r="E1" s="171"/>
      <c r="F1" s="171"/>
      <c r="G1" s="172"/>
    </row>
    <row r="2" spans="1:7" ht="15">
      <c r="A2" s="167" t="s">
        <v>1</v>
      </c>
      <c r="B2" s="168"/>
      <c r="C2" s="168"/>
      <c r="D2" s="168"/>
      <c r="E2" s="168"/>
      <c r="F2" s="168"/>
      <c r="G2" s="169"/>
    </row>
    <row r="3" spans="1:7" ht="15">
      <c r="A3" s="32"/>
      <c r="G3" s="34"/>
    </row>
    <row r="4" spans="1:7" ht="15">
      <c r="A4" s="35" t="s">
        <v>2</v>
      </c>
      <c r="G4" s="34"/>
    </row>
    <row r="5" spans="1:7" ht="15">
      <c r="A5" s="32"/>
      <c r="G5" s="36"/>
    </row>
    <row r="6" spans="1:7" ht="15">
      <c r="A6" s="32" t="s">
        <v>3</v>
      </c>
      <c r="C6" s="23" t="s">
        <v>4</v>
      </c>
      <c r="D6" s="33" t="s">
        <v>5</v>
      </c>
      <c r="F6" s="33" t="s">
        <v>72</v>
      </c>
      <c r="G6" s="34" t="s">
        <v>87</v>
      </c>
    </row>
    <row r="7" spans="1:7" ht="15.75" thickBot="1">
      <c r="A7" s="37"/>
      <c r="B7" s="38"/>
      <c r="C7" s="38"/>
      <c r="D7" s="38"/>
      <c r="E7" s="38"/>
      <c r="F7" s="38"/>
      <c r="G7" s="39"/>
    </row>
    <row r="8" spans="1:7" ht="15.75" thickBot="1">
      <c r="A8" s="40" t="s">
        <v>6</v>
      </c>
      <c r="B8" s="41"/>
      <c r="C8" s="41"/>
      <c r="D8" s="42"/>
      <c r="E8" s="42"/>
      <c r="F8" s="42"/>
      <c r="G8" s="43"/>
    </row>
    <row r="9" spans="1:7" ht="57.75" customHeight="1" thickBot="1">
      <c r="A9" s="44" t="s">
        <v>7</v>
      </c>
      <c r="B9" s="45"/>
      <c r="C9" s="45" t="s">
        <v>8</v>
      </c>
      <c r="D9" s="46" t="s">
        <v>9</v>
      </c>
      <c r="E9" s="46" t="s">
        <v>10</v>
      </c>
      <c r="F9" s="46" t="s">
        <v>11</v>
      </c>
      <c r="G9" s="47" t="s">
        <v>12</v>
      </c>
    </row>
    <row r="10" spans="1:7" ht="16.5" thickBot="1">
      <c r="A10" s="14" t="s">
        <v>13</v>
      </c>
      <c r="B10" s="15"/>
      <c r="C10" s="16" t="s">
        <v>14</v>
      </c>
      <c r="D10" s="17">
        <f>+D11+D33+D77</f>
        <v>2484968153.22</v>
      </c>
      <c r="E10" s="17">
        <f>+E11+E33+E77</f>
        <v>0</v>
      </c>
      <c r="F10" s="17">
        <f>+F11+F33+F77</f>
        <v>2484968153.22</v>
      </c>
      <c r="G10" s="18">
        <f>+G11+G33+G77</f>
        <v>151968403</v>
      </c>
    </row>
    <row r="11" spans="1:7" ht="15.75">
      <c r="A11" s="49">
        <v>1</v>
      </c>
      <c r="B11" s="50"/>
      <c r="C11" s="50" t="s">
        <v>15</v>
      </c>
      <c r="D11" s="51">
        <f>+D12</f>
        <v>333180603.63</v>
      </c>
      <c r="E11" s="51">
        <f>+E12</f>
        <v>0</v>
      </c>
      <c r="F11" s="51">
        <f>+D11-E11</f>
        <v>333180603.63</v>
      </c>
      <c r="G11" s="51">
        <f>+G12</f>
        <v>136636663</v>
      </c>
    </row>
    <row r="12" spans="1:7" ht="15.75">
      <c r="A12" s="27">
        <v>10</v>
      </c>
      <c r="B12" s="28"/>
      <c r="C12" s="28" t="s">
        <v>15</v>
      </c>
      <c r="D12" s="29">
        <f>+D13+D29</f>
        <v>333180603.63</v>
      </c>
      <c r="E12" s="29">
        <f>+E13+E29</f>
        <v>0</v>
      </c>
      <c r="F12" s="29">
        <f>+D12-E12</f>
        <v>333180603.63</v>
      </c>
      <c r="G12" s="29">
        <f>+G13+G29</f>
        <v>136636663</v>
      </c>
    </row>
    <row r="13" spans="1:7" ht="18" customHeight="1">
      <c r="A13" s="27">
        <v>101</v>
      </c>
      <c r="B13" s="28"/>
      <c r="C13" s="28" t="s">
        <v>16</v>
      </c>
      <c r="D13" s="29">
        <f>+D14+D16+D19+D27</f>
        <v>41584630.67</v>
      </c>
      <c r="E13" s="29">
        <f>+E14+E16+E19+E27</f>
        <v>0</v>
      </c>
      <c r="F13" s="29">
        <f>+D13-E13</f>
        <v>41584630.67</v>
      </c>
      <c r="G13" s="29">
        <f>+G14+G16+G19+G27</f>
        <v>0</v>
      </c>
    </row>
    <row r="14" spans="1:7" ht="15.75">
      <c r="A14" s="27">
        <v>1011</v>
      </c>
      <c r="B14" s="28"/>
      <c r="C14" s="28" t="s">
        <v>17</v>
      </c>
      <c r="D14" s="29">
        <f>+D15</f>
        <v>5594490</v>
      </c>
      <c r="E14" s="29">
        <f>+E15</f>
        <v>0</v>
      </c>
      <c r="F14" s="29">
        <f>+D14-E14</f>
        <v>5594490</v>
      </c>
      <c r="G14" s="29">
        <f>+G15</f>
        <v>0</v>
      </c>
    </row>
    <row r="15" spans="1:7" ht="15.75">
      <c r="A15" s="27">
        <v>10114</v>
      </c>
      <c r="B15" s="28">
        <v>20</v>
      </c>
      <c r="C15" s="28" t="s">
        <v>18</v>
      </c>
      <c r="D15" s="29">
        <v>5594490</v>
      </c>
      <c r="E15" s="5">
        <v>0</v>
      </c>
      <c r="F15" s="29">
        <f aca="true" t="shared" si="0" ref="F15:F32">+D15-E15</f>
        <v>5594490</v>
      </c>
      <c r="G15" s="30">
        <v>0</v>
      </c>
    </row>
    <row r="16" spans="1:7" ht="15.75">
      <c r="A16" s="27">
        <v>1014</v>
      </c>
      <c r="B16" s="28"/>
      <c r="C16" s="28" t="s">
        <v>19</v>
      </c>
      <c r="D16" s="29">
        <f>+D17+D18</f>
        <v>12347699</v>
      </c>
      <c r="E16" s="29">
        <f>+E17+E18</f>
        <v>0</v>
      </c>
      <c r="F16" s="29">
        <f>+D16-E16</f>
        <v>12347699</v>
      </c>
      <c r="G16" s="29">
        <f>+G17+G18</f>
        <v>0</v>
      </c>
    </row>
    <row r="17" spans="1:7" ht="15.75">
      <c r="A17" s="27">
        <v>10141</v>
      </c>
      <c r="B17" s="28">
        <v>20</v>
      </c>
      <c r="C17" s="28" t="s">
        <v>20</v>
      </c>
      <c r="D17" s="29">
        <v>2234217</v>
      </c>
      <c r="E17" s="5">
        <v>0</v>
      </c>
      <c r="F17" s="29">
        <f t="shared" si="0"/>
        <v>2234217</v>
      </c>
      <c r="G17" s="30">
        <v>0</v>
      </c>
    </row>
    <row r="18" spans="1:7" ht="15.75">
      <c r="A18" s="27">
        <v>10142</v>
      </c>
      <c r="B18" s="28">
        <v>20</v>
      </c>
      <c r="C18" s="28" t="s">
        <v>73</v>
      </c>
      <c r="D18" s="29">
        <v>10113482</v>
      </c>
      <c r="E18" s="5">
        <v>0</v>
      </c>
      <c r="F18" s="29">
        <f t="shared" si="0"/>
        <v>10113482</v>
      </c>
      <c r="G18" s="30">
        <v>0</v>
      </c>
    </row>
    <row r="19" spans="1:7" ht="14.25" customHeight="1">
      <c r="A19" s="27">
        <v>1015</v>
      </c>
      <c r="B19" s="28"/>
      <c r="C19" s="28" t="s">
        <v>21</v>
      </c>
      <c r="D19" s="29">
        <f>SUM(D20:D26)</f>
        <v>18512299.67</v>
      </c>
      <c r="E19" s="29">
        <f>+E20+E21+E22+E24+E25+E26</f>
        <v>0</v>
      </c>
      <c r="F19" s="29">
        <f>+D19-E19</f>
        <v>18512299.67</v>
      </c>
      <c r="G19" s="29">
        <f>SUM(G20:G26)</f>
        <v>0</v>
      </c>
    </row>
    <row r="20" spans="1:7" ht="15.75">
      <c r="A20" s="27">
        <v>10152</v>
      </c>
      <c r="B20" s="28">
        <v>20</v>
      </c>
      <c r="C20" s="28" t="s">
        <v>74</v>
      </c>
      <c r="D20" s="29">
        <v>4308916</v>
      </c>
      <c r="E20" s="5">
        <v>0</v>
      </c>
      <c r="F20" s="29">
        <f t="shared" si="0"/>
        <v>4308916</v>
      </c>
      <c r="G20" s="30">
        <v>0</v>
      </c>
    </row>
    <row r="21" spans="1:7" ht="15.75">
      <c r="A21" s="27">
        <v>10155</v>
      </c>
      <c r="B21" s="28">
        <v>20</v>
      </c>
      <c r="C21" s="28" t="s">
        <v>22</v>
      </c>
      <c r="D21" s="29">
        <v>397384</v>
      </c>
      <c r="E21" s="5">
        <v>0</v>
      </c>
      <c r="F21" s="29">
        <f t="shared" si="0"/>
        <v>397384</v>
      </c>
      <c r="G21" s="30">
        <v>0</v>
      </c>
    </row>
    <row r="22" spans="1:7" ht="15.75">
      <c r="A22" s="27">
        <v>101512</v>
      </c>
      <c r="B22" s="28">
        <v>20</v>
      </c>
      <c r="C22" s="28" t="s">
        <v>23</v>
      </c>
      <c r="D22" s="29">
        <v>0</v>
      </c>
      <c r="E22" s="5">
        <v>0</v>
      </c>
      <c r="F22" s="29">
        <f t="shared" si="0"/>
        <v>0</v>
      </c>
      <c r="G22" s="30">
        <v>0</v>
      </c>
    </row>
    <row r="23" spans="1:7" ht="15.75">
      <c r="A23" s="27">
        <v>101514</v>
      </c>
      <c r="B23" s="28">
        <v>20</v>
      </c>
      <c r="C23" s="28" t="s">
        <v>88</v>
      </c>
      <c r="D23" s="29">
        <v>3548289.67</v>
      </c>
      <c r="E23" s="5">
        <v>0</v>
      </c>
      <c r="F23" s="29">
        <f t="shared" si="0"/>
        <v>3548289.67</v>
      </c>
      <c r="G23" s="30">
        <v>0</v>
      </c>
    </row>
    <row r="24" spans="1:7" ht="15.75">
      <c r="A24" s="27">
        <v>101515</v>
      </c>
      <c r="B24" s="28">
        <v>20</v>
      </c>
      <c r="C24" s="28" t="s">
        <v>24</v>
      </c>
      <c r="D24" s="29">
        <v>3135087</v>
      </c>
      <c r="E24" s="5">
        <v>0</v>
      </c>
      <c r="F24" s="29">
        <f t="shared" si="0"/>
        <v>3135087</v>
      </c>
      <c r="G24" s="30">
        <v>0</v>
      </c>
    </row>
    <row r="25" spans="1:7" ht="15.75">
      <c r="A25" s="27">
        <v>101516</v>
      </c>
      <c r="B25" s="28">
        <v>20</v>
      </c>
      <c r="C25" s="28" t="s">
        <v>25</v>
      </c>
      <c r="D25" s="29">
        <v>7122623</v>
      </c>
      <c r="E25" s="5">
        <v>0</v>
      </c>
      <c r="F25" s="29">
        <f t="shared" si="0"/>
        <v>7122623</v>
      </c>
      <c r="G25" s="30">
        <v>0</v>
      </c>
    </row>
    <row r="26" spans="1:7" ht="15.75">
      <c r="A26" s="27">
        <v>101592</v>
      </c>
      <c r="B26" s="28">
        <v>20</v>
      </c>
      <c r="C26" s="28" t="s">
        <v>26</v>
      </c>
      <c r="D26" s="29">
        <v>0</v>
      </c>
      <c r="E26" s="5">
        <v>0</v>
      </c>
      <c r="F26" s="29">
        <f t="shared" si="0"/>
        <v>0</v>
      </c>
      <c r="G26" s="30">
        <v>0</v>
      </c>
    </row>
    <row r="27" spans="1:7" ht="30.75" customHeight="1">
      <c r="A27" s="27">
        <v>1019</v>
      </c>
      <c r="B27" s="28"/>
      <c r="C27" s="8" t="s">
        <v>27</v>
      </c>
      <c r="D27" s="29">
        <f>+D28</f>
        <v>5130142</v>
      </c>
      <c r="E27" s="29">
        <f>+E28</f>
        <v>0</v>
      </c>
      <c r="F27" s="29">
        <f>+D27-E27</f>
        <v>5130142</v>
      </c>
      <c r="G27" s="29">
        <f>+G28</f>
        <v>0</v>
      </c>
    </row>
    <row r="28" spans="1:7" ht="15.75">
      <c r="A28" s="27">
        <v>10193</v>
      </c>
      <c r="B28" s="28">
        <v>20</v>
      </c>
      <c r="C28" s="28" t="s">
        <v>28</v>
      </c>
      <c r="D28" s="29">
        <v>5130142</v>
      </c>
      <c r="E28" s="5">
        <v>0</v>
      </c>
      <c r="F28" s="29">
        <f t="shared" si="0"/>
        <v>5130142</v>
      </c>
      <c r="G28" s="30">
        <v>0</v>
      </c>
    </row>
    <row r="29" spans="1:7" ht="15.75">
      <c r="A29" s="27">
        <v>102</v>
      </c>
      <c r="B29" s="28"/>
      <c r="C29" s="28" t="s">
        <v>29</v>
      </c>
      <c r="D29" s="29">
        <f>+D30+D31+D32</f>
        <v>291595972.96</v>
      </c>
      <c r="E29" s="29">
        <f>+E30+E31+E32</f>
        <v>0</v>
      </c>
      <c r="F29" s="29">
        <f>+D29-E29</f>
        <v>291595972.96</v>
      </c>
      <c r="G29" s="29">
        <f>+G30+G31+G32</f>
        <v>136636663</v>
      </c>
    </row>
    <row r="30" spans="1:7" ht="15.75">
      <c r="A30" s="27">
        <v>10212</v>
      </c>
      <c r="B30" s="28">
        <v>21</v>
      </c>
      <c r="C30" s="28" t="s">
        <v>30</v>
      </c>
      <c r="D30" s="29">
        <v>121800000</v>
      </c>
      <c r="E30" s="5">
        <v>0</v>
      </c>
      <c r="F30" s="29">
        <f t="shared" si="0"/>
        <v>121800000</v>
      </c>
      <c r="G30" s="30">
        <v>0</v>
      </c>
    </row>
    <row r="31" spans="1:7" ht="15.75">
      <c r="A31" s="27">
        <v>10214</v>
      </c>
      <c r="B31" s="28">
        <v>20</v>
      </c>
      <c r="C31" s="28" t="s">
        <v>31</v>
      </c>
      <c r="D31" s="29">
        <v>117114501</v>
      </c>
      <c r="E31" s="5">
        <v>0</v>
      </c>
      <c r="F31" s="29">
        <f>+D31-E31</f>
        <v>117114501</v>
      </c>
      <c r="G31" s="30">
        <v>93353745</v>
      </c>
    </row>
    <row r="32" spans="1:7" ht="15.75">
      <c r="A32" s="27">
        <v>10214</v>
      </c>
      <c r="B32" s="28">
        <v>21</v>
      </c>
      <c r="C32" s="28" t="s">
        <v>31</v>
      </c>
      <c r="D32" s="29">
        <v>52681471.96</v>
      </c>
      <c r="E32" s="5">
        <v>0</v>
      </c>
      <c r="F32" s="29">
        <f t="shared" si="0"/>
        <v>52681471.96</v>
      </c>
      <c r="G32" s="30">
        <v>43282918</v>
      </c>
    </row>
    <row r="33" spans="1:7" ht="16.5" thickBot="1">
      <c r="A33" s="52">
        <v>2</v>
      </c>
      <c r="B33" s="53"/>
      <c r="C33" s="53" t="s">
        <v>32</v>
      </c>
      <c r="D33" s="54">
        <f>+D45</f>
        <v>92216610.52</v>
      </c>
      <c r="E33" s="54">
        <f>+E45</f>
        <v>0</v>
      </c>
      <c r="F33" s="55">
        <f>+D33-E33</f>
        <v>92216610.52</v>
      </c>
      <c r="G33" s="54">
        <f>+G45</f>
        <v>15331740</v>
      </c>
    </row>
    <row r="34" spans="1:7" ht="16.5" thickBot="1">
      <c r="A34" s="56"/>
      <c r="B34" s="57"/>
      <c r="C34" s="57"/>
      <c r="D34" s="58"/>
      <c r="E34" s="12"/>
      <c r="F34" s="59"/>
      <c r="G34" s="58"/>
    </row>
    <row r="35" spans="1:7" ht="15">
      <c r="A35" s="170"/>
      <c r="B35" s="171"/>
      <c r="C35" s="171"/>
      <c r="D35" s="171"/>
      <c r="E35" s="171"/>
      <c r="F35" s="171"/>
      <c r="G35" s="172"/>
    </row>
    <row r="36" spans="1:7" ht="15">
      <c r="A36" s="167" t="s">
        <v>0</v>
      </c>
      <c r="B36" s="168"/>
      <c r="C36" s="168"/>
      <c r="D36" s="168"/>
      <c r="E36" s="168"/>
      <c r="F36" s="168"/>
      <c r="G36" s="169"/>
    </row>
    <row r="37" spans="1:7" ht="15">
      <c r="A37" s="167" t="s">
        <v>1</v>
      </c>
      <c r="B37" s="168"/>
      <c r="C37" s="168"/>
      <c r="D37" s="168"/>
      <c r="E37" s="168"/>
      <c r="F37" s="168"/>
      <c r="G37" s="169"/>
    </row>
    <row r="38" spans="1:7" ht="2.25" customHeight="1">
      <c r="A38" s="32"/>
      <c r="G38" s="34"/>
    </row>
    <row r="39" spans="1:7" ht="15">
      <c r="A39" s="35" t="s">
        <v>2</v>
      </c>
      <c r="G39" s="34"/>
    </row>
    <row r="40" spans="1:7" ht="5.25" customHeight="1">
      <c r="A40" s="32"/>
      <c r="G40" s="36"/>
    </row>
    <row r="41" spans="1:7" ht="15">
      <c r="A41" s="32" t="s">
        <v>3</v>
      </c>
      <c r="C41" s="23" t="s">
        <v>4</v>
      </c>
      <c r="D41" s="33" t="str">
        <f>D6</f>
        <v>                  MES:              </v>
      </c>
      <c r="F41" s="33" t="str">
        <f>F6</f>
        <v>ENERO</v>
      </c>
      <c r="G41" s="34" t="s">
        <v>87</v>
      </c>
    </row>
    <row r="42" spans="1:7" ht="5.25" customHeight="1" thickBot="1">
      <c r="A42" s="32"/>
      <c r="G42" s="34"/>
    </row>
    <row r="43" spans="1:7" ht="15.75" thickBot="1">
      <c r="A43" s="60" t="s">
        <v>6</v>
      </c>
      <c r="B43" s="61"/>
      <c r="C43" s="61"/>
      <c r="D43" s="62"/>
      <c r="E43" s="62"/>
      <c r="F43" s="62"/>
      <c r="G43" s="63"/>
    </row>
    <row r="44" spans="1:7" ht="57.75" customHeight="1">
      <c r="A44" s="64" t="s">
        <v>7</v>
      </c>
      <c r="B44" s="65"/>
      <c r="C44" s="65" t="s">
        <v>8</v>
      </c>
      <c r="D44" s="66" t="s">
        <v>9</v>
      </c>
      <c r="E44" s="66" t="s">
        <v>10</v>
      </c>
      <c r="F44" s="66" t="s">
        <v>11</v>
      </c>
      <c r="G44" s="67" t="s">
        <v>12</v>
      </c>
    </row>
    <row r="45" spans="1:7" ht="15.75">
      <c r="A45" s="27">
        <v>20</v>
      </c>
      <c r="B45" s="28"/>
      <c r="C45" s="28" t="s">
        <v>32</v>
      </c>
      <c r="D45" s="29">
        <f>+D46</f>
        <v>92216610.52</v>
      </c>
      <c r="E45" s="29">
        <f>+E46</f>
        <v>0</v>
      </c>
      <c r="F45" s="29">
        <f aca="true" t="shared" si="1" ref="F45:F66">+D45-E45</f>
        <v>92216610.52</v>
      </c>
      <c r="G45" s="29">
        <f>+G46</f>
        <v>15331740</v>
      </c>
    </row>
    <row r="46" spans="1:7" ht="15.75">
      <c r="A46" s="27">
        <v>204</v>
      </c>
      <c r="B46" s="28"/>
      <c r="C46" s="28" t="s">
        <v>33</v>
      </c>
      <c r="D46" s="29">
        <f>+D47+D49+D52+D55+D57+D62+D65</f>
        <v>92216610.52</v>
      </c>
      <c r="E46" s="29">
        <f>+E47+E49+E52+E55+E57+E62+E65</f>
        <v>0</v>
      </c>
      <c r="F46" s="29">
        <f t="shared" si="1"/>
        <v>92216610.52</v>
      </c>
      <c r="G46" s="29">
        <f>+G47+G49+G52+G55+G57+G62+G65</f>
        <v>15331740</v>
      </c>
    </row>
    <row r="47" spans="1:7" ht="15.75">
      <c r="A47" s="27">
        <v>2044</v>
      </c>
      <c r="B47" s="28"/>
      <c r="C47" s="28" t="s">
        <v>34</v>
      </c>
      <c r="D47" s="29">
        <f>+D48</f>
        <v>7439875</v>
      </c>
      <c r="E47" s="29">
        <f>+E48</f>
        <v>0</v>
      </c>
      <c r="F47" s="29">
        <f t="shared" si="1"/>
        <v>7439875</v>
      </c>
      <c r="G47" s="29">
        <f>+G48</f>
        <v>0</v>
      </c>
    </row>
    <row r="48" spans="1:7" ht="15.75">
      <c r="A48" s="27">
        <v>20441</v>
      </c>
      <c r="B48" s="28">
        <v>20</v>
      </c>
      <c r="C48" s="28" t="s">
        <v>35</v>
      </c>
      <c r="D48" s="29">
        <v>7439875</v>
      </c>
      <c r="E48" s="5">
        <v>0</v>
      </c>
      <c r="F48" s="29">
        <f t="shared" si="1"/>
        <v>7439875</v>
      </c>
      <c r="G48" s="30">
        <v>0</v>
      </c>
    </row>
    <row r="49" spans="1:7" ht="15.75">
      <c r="A49" s="27">
        <v>2045</v>
      </c>
      <c r="B49" s="28"/>
      <c r="C49" s="28" t="s">
        <v>36</v>
      </c>
      <c r="D49" s="29">
        <f>+D50+D51</f>
        <v>35670562</v>
      </c>
      <c r="E49" s="29">
        <f>+E50+E51</f>
        <v>0</v>
      </c>
      <c r="F49" s="29">
        <f t="shared" si="1"/>
        <v>35670562</v>
      </c>
      <c r="G49" s="29">
        <f>+G50+G51</f>
        <v>0</v>
      </c>
    </row>
    <row r="50" spans="1:7" ht="15.75">
      <c r="A50" s="27">
        <v>20452</v>
      </c>
      <c r="B50" s="28">
        <v>20</v>
      </c>
      <c r="C50" s="28" t="s">
        <v>37</v>
      </c>
      <c r="D50" s="29">
        <v>6640370</v>
      </c>
      <c r="E50" s="5">
        <v>0</v>
      </c>
      <c r="F50" s="29">
        <f t="shared" si="1"/>
        <v>6640370</v>
      </c>
      <c r="G50" s="30">
        <v>0</v>
      </c>
    </row>
    <row r="51" spans="1:7" ht="15.75">
      <c r="A51" s="27">
        <v>204510</v>
      </c>
      <c r="B51" s="28">
        <v>20</v>
      </c>
      <c r="C51" s="28" t="s">
        <v>38</v>
      </c>
      <c r="D51" s="29">
        <v>29030192</v>
      </c>
      <c r="E51" s="5">
        <v>0</v>
      </c>
      <c r="F51" s="29">
        <f t="shared" si="1"/>
        <v>29030192</v>
      </c>
      <c r="G51" s="30">
        <v>0</v>
      </c>
    </row>
    <row r="52" spans="1:7" ht="15.75">
      <c r="A52" s="27">
        <v>2046</v>
      </c>
      <c r="B52" s="28"/>
      <c r="C52" s="28" t="s">
        <v>39</v>
      </c>
      <c r="D52" s="29">
        <f>+D53+D54</f>
        <v>7533173</v>
      </c>
      <c r="E52" s="29">
        <f>+E53+E54</f>
        <v>0</v>
      </c>
      <c r="F52" s="29">
        <f t="shared" si="1"/>
        <v>7533173</v>
      </c>
      <c r="G52" s="29">
        <f>+G53+G54</f>
        <v>5446273</v>
      </c>
    </row>
    <row r="53" spans="1:7" ht="15.75">
      <c r="A53" s="27">
        <v>20462</v>
      </c>
      <c r="B53" s="28">
        <v>20</v>
      </c>
      <c r="C53" s="28" t="s">
        <v>40</v>
      </c>
      <c r="D53" s="29">
        <v>2086900</v>
      </c>
      <c r="E53" s="5">
        <v>0</v>
      </c>
      <c r="F53" s="29">
        <f t="shared" si="1"/>
        <v>2086900</v>
      </c>
      <c r="G53" s="30">
        <v>0</v>
      </c>
    </row>
    <row r="54" spans="1:7" ht="15.75">
      <c r="A54" s="27">
        <v>20465</v>
      </c>
      <c r="B54" s="28">
        <v>20</v>
      </c>
      <c r="C54" s="28" t="s">
        <v>41</v>
      </c>
      <c r="D54" s="29">
        <v>5446273</v>
      </c>
      <c r="E54" s="5">
        <v>0</v>
      </c>
      <c r="F54" s="29">
        <f t="shared" si="1"/>
        <v>5446273</v>
      </c>
      <c r="G54" s="30">
        <v>5446273</v>
      </c>
    </row>
    <row r="55" spans="1:7" ht="15.75">
      <c r="A55" s="27">
        <v>2047</v>
      </c>
      <c r="B55" s="28"/>
      <c r="C55" s="28" t="s">
        <v>42</v>
      </c>
      <c r="D55" s="29">
        <f>+D56</f>
        <v>12880213</v>
      </c>
      <c r="E55" s="29">
        <f>+E56</f>
        <v>0</v>
      </c>
      <c r="F55" s="29">
        <f t="shared" si="1"/>
        <v>12880213</v>
      </c>
      <c r="G55" s="29">
        <f>+G56</f>
        <v>0</v>
      </c>
    </row>
    <row r="56" spans="1:7" ht="15.75">
      <c r="A56" s="27">
        <v>20476</v>
      </c>
      <c r="B56" s="28">
        <v>20</v>
      </c>
      <c r="C56" s="28" t="s">
        <v>43</v>
      </c>
      <c r="D56" s="29">
        <v>12880213</v>
      </c>
      <c r="E56" s="5">
        <v>0</v>
      </c>
      <c r="F56" s="29">
        <f t="shared" si="1"/>
        <v>12880213</v>
      </c>
      <c r="G56" s="30">
        <v>0</v>
      </c>
    </row>
    <row r="57" spans="1:7" ht="15.75">
      <c r="A57" s="27">
        <v>2048</v>
      </c>
      <c r="B57" s="28"/>
      <c r="C57" s="28" t="s">
        <v>44</v>
      </c>
      <c r="D57" s="29">
        <f>+D58+D59+D60+D61</f>
        <v>3933692.52</v>
      </c>
      <c r="E57" s="29">
        <f>+E58+E59+E60+E61</f>
        <v>0</v>
      </c>
      <c r="F57" s="29">
        <f t="shared" si="1"/>
        <v>3933692.52</v>
      </c>
      <c r="G57" s="29">
        <f>+G58+G59+G60+G61</f>
        <v>3839467</v>
      </c>
    </row>
    <row r="58" spans="1:7" ht="15.75">
      <c r="A58" s="27">
        <v>20481</v>
      </c>
      <c r="B58" s="28">
        <v>20</v>
      </c>
      <c r="C58" s="28" t="s">
        <v>45</v>
      </c>
      <c r="D58" s="29">
        <v>232090</v>
      </c>
      <c r="E58" s="5">
        <v>0</v>
      </c>
      <c r="F58" s="29">
        <f t="shared" si="1"/>
        <v>232090</v>
      </c>
      <c r="G58" s="30">
        <v>232090</v>
      </c>
    </row>
    <row r="59" spans="1:7" ht="15.75">
      <c r="A59" s="27">
        <v>20482</v>
      </c>
      <c r="B59" s="28">
        <v>20</v>
      </c>
      <c r="C59" s="28" t="s">
        <v>46</v>
      </c>
      <c r="D59" s="29">
        <v>62093.76</v>
      </c>
      <c r="E59" s="5">
        <v>0</v>
      </c>
      <c r="F59" s="29">
        <f t="shared" si="1"/>
        <v>62093.76</v>
      </c>
      <c r="G59" s="30">
        <v>0</v>
      </c>
    </row>
    <row r="60" spans="1:7" ht="15.75">
      <c r="A60" s="27">
        <v>20485</v>
      </c>
      <c r="B60" s="28">
        <v>20</v>
      </c>
      <c r="C60" s="28" t="s">
        <v>47</v>
      </c>
      <c r="D60" s="29">
        <v>32131.76</v>
      </c>
      <c r="E60" s="5">
        <v>0</v>
      </c>
      <c r="F60" s="29">
        <f t="shared" si="1"/>
        <v>32131.76</v>
      </c>
      <c r="G60" s="30">
        <v>0</v>
      </c>
    </row>
    <row r="61" spans="1:7" ht="15.75">
      <c r="A61" s="27">
        <v>20486</v>
      </c>
      <c r="B61" s="28">
        <v>20</v>
      </c>
      <c r="C61" s="28" t="s">
        <v>48</v>
      </c>
      <c r="D61" s="29">
        <v>3607377</v>
      </c>
      <c r="E61" s="5">
        <v>0</v>
      </c>
      <c r="F61" s="29">
        <f t="shared" si="1"/>
        <v>3607377</v>
      </c>
      <c r="G61" s="30">
        <v>3607377</v>
      </c>
    </row>
    <row r="62" spans="1:7" ht="15.75">
      <c r="A62" s="27">
        <v>2049</v>
      </c>
      <c r="B62" s="28"/>
      <c r="C62" s="28" t="s">
        <v>49</v>
      </c>
      <c r="D62" s="29">
        <f>+D63+D64</f>
        <v>1952093</v>
      </c>
      <c r="E62" s="29">
        <f>+E63+E64</f>
        <v>0</v>
      </c>
      <c r="F62" s="29">
        <f t="shared" si="1"/>
        <v>1952093</v>
      </c>
      <c r="G62" s="29">
        <f>+G63+G64</f>
        <v>0</v>
      </c>
    </row>
    <row r="63" spans="1:7" ht="15.75">
      <c r="A63" s="27">
        <v>204911</v>
      </c>
      <c r="B63" s="28">
        <v>20</v>
      </c>
      <c r="C63" s="28" t="s">
        <v>89</v>
      </c>
      <c r="D63" s="29">
        <v>495250</v>
      </c>
      <c r="E63" s="5">
        <v>0</v>
      </c>
      <c r="F63" s="29">
        <f t="shared" si="1"/>
        <v>495250</v>
      </c>
      <c r="G63" s="30">
        <v>0</v>
      </c>
    </row>
    <row r="64" spans="1:7" ht="15.75">
      <c r="A64" s="27">
        <v>204911</v>
      </c>
      <c r="B64" s="28">
        <v>21</v>
      </c>
      <c r="C64" s="28" t="s">
        <v>89</v>
      </c>
      <c r="D64" s="29">
        <v>1456843</v>
      </c>
      <c r="E64" s="5">
        <v>0</v>
      </c>
      <c r="F64" s="29">
        <f t="shared" si="1"/>
        <v>1456843</v>
      </c>
      <c r="G64" s="30">
        <v>0</v>
      </c>
    </row>
    <row r="65" spans="1:7" ht="15.75">
      <c r="A65" s="27">
        <v>20441</v>
      </c>
      <c r="B65" s="28"/>
      <c r="C65" s="28" t="s">
        <v>50</v>
      </c>
      <c r="D65" s="29">
        <f>+D66</f>
        <v>22807002</v>
      </c>
      <c r="E65" s="29">
        <f>+E66</f>
        <v>0</v>
      </c>
      <c r="F65" s="29">
        <f t="shared" si="1"/>
        <v>22807002</v>
      </c>
      <c r="G65" s="29">
        <f>+G66</f>
        <v>6046000</v>
      </c>
    </row>
    <row r="66" spans="1:7" ht="16.5" thickBot="1">
      <c r="A66" s="52">
        <v>2044113</v>
      </c>
      <c r="B66" s="53">
        <v>20</v>
      </c>
      <c r="C66" s="53" t="s">
        <v>50</v>
      </c>
      <c r="D66" s="55">
        <v>22807002</v>
      </c>
      <c r="E66" s="7">
        <v>0</v>
      </c>
      <c r="F66" s="55">
        <f t="shared" si="1"/>
        <v>22807002</v>
      </c>
      <c r="G66" s="68">
        <v>6046000</v>
      </c>
    </row>
    <row r="67" spans="1:7" ht="15.75" thickBot="1">
      <c r="A67" s="69"/>
      <c r="D67" s="70"/>
      <c r="E67" s="3"/>
      <c r="F67" s="70"/>
      <c r="G67" s="70"/>
    </row>
    <row r="68" spans="1:7" ht="15">
      <c r="A68" s="170" t="s">
        <v>0</v>
      </c>
      <c r="B68" s="171"/>
      <c r="C68" s="171"/>
      <c r="D68" s="171"/>
      <c r="E68" s="171"/>
      <c r="F68" s="171"/>
      <c r="G68" s="172"/>
    </row>
    <row r="69" spans="1:7" ht="15.75" customHeight="1">
      <c r="A69" s="167" t="s">
        <v>1</v>
      </c>
      <c r="B69" s="168"/>
      <c r="C69" s="168"/>
      <c r="D69" s="168"/>
      <c r="E69" s="168"/>
      <c r="F69" s="168"/>
      <c r="G69" s="169"/>
    </row>
    <row r="70" spans="1:7" ht="5.25" customHeight="1">
      <c r="A70" s="32"/>
      <c r="G70" s="34"/>
    </row>
    <row r="71" spans="1:7" ht="15">
      <c r="A71" s="35" t="s">
        <v>2</v>
      </c>
      <c r="G71" s="34"/>
    </row>
    <row r="72" spans="1:7" ht="6" customHeight="1">
      <c r="A72" s="32"/>
      <c r="G72" s="36"/>
    </row>
    <row r="73" spans="1:7" ht="15">
      <c r="A73" s="32" t="s">
        <v>3</v>
      </c>
      <c r="C73" s="23" t="s">
        <v>4</v>
      </c>
      <c r="F73" s="33" t="str">
        <f>F41</f>
        <v>ENERO</v>
      </c>
      <c r="G73" s="34" t="s">
        <v>87</v>
      </c>
    </row>
    <row r="74" spans="1:7" ht="5.25" customHeight="1" thickBot="1">
      <c r="A74" s="32"/>
      <c r="G74" s="34"/>
    </row>
    <row r="75" spans="1:7" ht="15.75" thickBot="1">
      <c r="A75" s="40" t="s">
        <v>6</v>
      </c>
      <c r="B75" s="41"/>
      <c r="C75" s="41"/>
      <c r="D75" s="42"/>
      <c r="E75" s="42"/>
      <c r="F75" s="42"/>
      <c r="G75" s="43"/>
    </row>
    <row r="76" spans="1:7" ht="60">
      <c r="A76" s="71" t="s">
        <v>7</v>
      </c>
      <c r="B76" s="72"/>
      <c r="C76" s="72" t="s">
        <v>8</v>
      </c>
      <c r="D76" s="73" t="s">
        <v>9</v>
      </c>
      <c r="E76" s="73" t="s">
        <v>10</v>
      </c>
      <c r="F76" s="73" t="s">
        <v>11</v>
      </c>
      <c r="G76" s="74" t="s">
        <v>12</v>
      </c>
    </row>
    <row r="77" spans="1:7" ht="15.75">
      <c r="A77" s="27">
        <v>3</v>
      </c>
      <c r="B77" s="28"/>
      <c r="C77" s="28" t="s">
        <v>51</v>
      </c>
      <c r="D77" s="29">
        <f>+D78</f>
        <v>2059570939.07</v>
      </c>
      <c r="E77" s="29">
        <f>+E78</f>
        <v>0</v>
      </c>
      <c r="F77" s="29">
        <f aca="true" t="shared" si="2" ref="F77:F82">+D77-E77</f>
        <v>2059570939.07</v>
      </c>
      <c r="G77" s="29">
        <f>+G78</f>
        <v>0</v>
      </c>
    </row>
    <row r="78" spans="1:7" ht="15.75">
      <c r="A78" s="27">
        <v>36</v>
      </c>
      <c r="B78" s="28"/>
      <c r="C78" s="28" t="s">
        <v>52</v>
      </c>
      <c r="D78" s="29">
        <f>+D79</f>
        <v>2059570939.07</v>
      </c>
      <c r="E78" s="29">
        <f>+E79</f>
        <v>0</v>
      </c>
      <c r="F78" s="29">
        <f t="shared" si="2"/>
        <v>2059570939.07</v>
      </c>
      <c r="G78" s="29">
        <f>+G79</f>
        <v>0</v>
      </c>
    </row>
    <row r="79" spans="1:7" ht="15.75">
      <c r="A79" s="27">
        <v>361</v>
      </c>
      <c r="B79" s="28"/>
      <c r="C79" s="28" t="s">
        <v>53</v>
      </c>
      <c r="D79" s="29">
        <f>+D80+D81+D82+D83</f>
        <v>2059570939.07</v>
      </c>
      <c r="E79" s="29">
        <f>+E80+E81+E82+E83</f>
        <v>0</v>
      </c>
      <c r="F79" s="29">
        <f t="shared" si="2"/>
        <v>2059570939.07</v>
      </c>
      <c r="G79" s="29">
        <f>+G80+G81+G82+G83</f>
        <v>0</v>
      </c>
    </row>
    <row r="80" spans="1:7" ht="15.75">
      <c r="A80" s="19">
        <v>3611</v>
      </c>
      <c r="B80" s="20">
        <v>10</v>
      </c>
      <c r="C80" s="20" t="s">
        <v>53</v>
      </c>
      <c r="D80" s="21">
        <v>550799407</v>
      </c>
      <c r="E80" s="6">
        <v>0</v>
      </c>
      <c r="F80" s="21">
        <f t="shared" si="2"/>
        <v>550799407</v>
      </c>
      <c r="G80" s="22">
        <v>0</v>
      </c>
    </row>
    <row r="81" spans="1:7" ht="15.75">
      <c r="A81" s="19">
        <v>3611</v>
      </c>
      <c r="B81" s="20">
        <v>11</v>
      </c>
      <c r="C81" s="20" t="s">
        <v>53</v>
      </c>
      <c r="D81" s="21">
        <v>679823352.03</v>
      </c>
      <c r="E81" s="6">
        <v>0</v>
      </c>
      <c r="F81" s="21">
        <f t="shared" si="2"/>
        <v>679823352.03</v>
      </c>
      <c r="G81" s="22">
        <v>0</v>
      </c>
    </row>
    <row r="82" spans="1:7" ht="15.75">
      <c r="A82" s="19">
        <v>3611</v>
      </c>
      <c r="B82" s="20">
        <v>20</v>
      </c>
      <c r="C82" s="20" t="s">
        <v>53</v>
      </c>
      <c r="D82" s="21">
        <v>690190031.44</v>
      </c>
      <c r="E82" s="6">
        <v>0</v>
      </c>
      <c r="F82" s="21">
        <f t="shared" si="2"/>
        <v>690190031.44</v>
      </c>
      <c r="G82" s="22">
        <v>0</v>
      </c>
    </row>
    <row r="83" spans="1:7" ht="16.5" thickBot="1">
      <c r="A83" s="19">
        <v>3611</v>
      </c>
      <c r="B83" s="20">
        <v>21</v>
      </c>
      <c r="C83" s="20" t="s">
        <v>53</v>
      </c>
      <c r="D83" s="21">
        <v>138758148.6</v>
      </c>
      <c r="E83" s="6">
        <v>0</v>
      </c>
      <c r="F83" s="21">
        <f>+D83-E83</f>
        <v>138758148.6</v>
      </c>
      <c r="G83" s="22">
        <v>0</v>
      </c>
    </row>
    <row r="84" spans="1:7" ht="16.5" thickBot="1">
      <c r="A84" s="24" t="s">
        <v>54</v>
      </c>
      <c r="B84" s="25"/>
      <c r="C84" s="25" t="s">
        <v>55</v>
      </c>
      <c r="D84" s="26">
        <f>+D85+D92+D95+D110</f>
        <v>57895587708.97</v>
      </c>
      <c r="E84" s="26">
        <f>+E85+E92+E95+E110</f>
        <v>0</v>
      </c>
      <c r="F84" s="26">
        <f>+D84-E84</f>
        <v>57895587708.97</v>
      </c>
      <c r="G84" s="26">
        <f>+G85+G92+G95+G110</f>
        <v>9578714539</v>
      </c>
    </row>
    <row r="85" spans="1:9" ht="35.25" customHeight="1">
      <c r="A85" s="49">
        <v>113</v>
      </c>
      <c r="B85" s="50"/>
      <c r="C85" s="75" t="s">
        <v>56</v>
      </c>
      <c r="D85" s="51">
        <f>+D86+D88+D90</f>
        <v>32271907491.22</v>
      </c>
      <c r="E85" s="51">
        <f>+E86+E88+E90</f>
        <v>0</v>
      </c>
      <c r="F85" s="51">
        <f>+D85-E85</f>
        <v>32271907491.22</v>
      </c>
      <c r="G85" s="51">
        <f>+G86+G88+G90</f>
        <v>2721931</v>
      </c>
      <c r="I85" s="31"/>
    </row>
    <row r="86" spans="1:7" ht="15.75">
      <c r="A86" s="27">
        <v>113600</v>
      </c>
      <c r="B86" s="28"/>
      <c r="C86" s="8" t="s">
        <v>57</v>
      </c>
      <c r="D86" s="29">
        <f>+D87</f>
        <v>21312600000</v>
      </c>
      <c r="E86" s="29">
        <f>+E87</f>
        <v>0</v>
      </c>
      <c r="F86" s="29">
        <f>+D86-E86</f>
        <v>21312600000</v>
      </c>
      <c r="G86" s="29">
        <f>+G87</f>
        <v>0</v>
      </c>
    </row>
    <row r="87" spans="1:7" ht="36" customHeight="1">
      <c r="A87" s="27">
        <v>113600134</v>
      </c>
      <c r="B87" s="28">
        <v>20</v>
      </c>
      <c r="C87" s="8" t="s">
        <v>75</v>
      </c>
      <c r="D87" s="29">
        <v>21312600000</v>
      </c>
      <c r="E87" s="5">
        <v>0</v>
      </c>
      <c r="F87" s="29">
        <f aca="true" t="shared" si="3" ref="F87:F98">+D87-E87</f>
        <v>21312600000</v>
      </c>
      <c r="G87" s="30">
        <v>0</v>
      </c>
    </row>
    <row r="88" spans="1:10" ht="15.75">
      <c r="A88" s="27">
        <v>113605</v>
      </c>
      <c r="B88" s="28"/>
      <c r="C88" s="8" t="s">
        <v>58</v>
      </c>
      <c r="D88" s="29">
        <f>+D89</f>
        <v>10619912514.22</v>
      </c>
      <c r="E88" s="29">
        <f>+E89</f>
        <v>0</v>
      </c>
      <c r="F88" s="29">
        <f>+D88-E88</f>
        <v>10619912514.22</v>
      </c>
      <c r="G88" s="29">
        <f>+G89</f>
        <v>2721931</v>
      </c>
      <c r="J88" s="31"/>
    </row>
    <row r="89" spans="1:7" ht="33" customHeight="1">
      <c r="A89" s="27">
        <v>1136057</v>
      </c>
      <c r="B89" s="28">
        <v>20</v>
      </c>
      <c r="C89" s="8" t="s">
        <v>59</v>
      </c>
      <c r="D89" s="29">
        <v>10619912514.22</v>
      </c>
      <c r="E89" s="5">
        <v>0</v>
      </c>
      <c r="F89" s="29">
        <f t="shared" si="3"/>
        <v>10619912514.22</v>
      </c>
      <c r="G89" s="30">
        <v>2721931</v>
      </c>
    </row>
    <row r="90" spans="1:7" s="78" customFormat="1" ht="16.5" customHeight="1">
      <c r="A90" s="76">
        <v>113607</v>
      </c>
      <c r="B90" s="8"/>
      <c r="C90" s="8" t="s">
        <v>76</v>
      </c>
      <c r="D90" s="77">
        <f>+D91</f>
        <v>339394977</v>
      </c>
      <c r="E90" s="77">
        <f>+E91</f>
        <v>0</v>
      </c>
      <c r="F90" s="29">
        <f>+D90-E90</f>
        <v>339394977</v>
      </c>
      <c r="G90" s="77">
        <f>+G91</f>
        <v>0</v>
      </c>
    </row>
    <row r="91" spans="1:7" s="78" customFormat="1" ht="16.5" customHeight="1">
      <c r="A91" s="76">
        <v>1136071</v>
      </c>
      <c r="B91" s="8">
        <v>20</v>
      </c>
      <c r="C91" s="8" t="s">
        <v>77</v>
      </c>
      <c r="D91" s="77">
        <v>339394977</v>
      </c>
      <c r="E91" s="9">
        <v>0</v>
      </c>
      <c r="F91" s="29">
        <f t="shared" si="3"/>
        <v>339394977</v>
      </c>
      <c r="G91" s="30">
        <v>0</v>
      </c>
    </row>
    <row r="92" spans="1:7" s="78" customFormat="1" ht="32.25" customHeight="1">
      <c r="A92" s="76">
        <v>223</v>
      </c>
      <c r="B92" s="8"/>
      <c r="C92" s="8" t="s">
        <v>78</v>
      </c>
      <c r="D92" s="77">
        <f>+D93</f>
        <v>216901412</v>
      </c>
      <c r="E92" s="77">
        <f>+E93</f>
        <v>0</v>
      </c>
      <c r="F92" s="29">
        <f>+D92-E92</f>
        <v>216901412</v>
      </c>
      <c r="G92" s="77">
        <f>+G93</f>
        <v>0</v>
      </c>
    </row>
    <row r="93" spans="1:7" s="78" customFormat="1" ht="17.25" customHeight="1">
      <c r="A93" s="76">
        <v>223600</v>
      </c>
      <c r="B93" s="8"/>
      <c r="C93" s="8" t="s">
        <v>57</v>
      </c>
      <c r="D93" s="77">
        <f>+D94</f>
        <v>216901412</v>
      </c>
      <c r="E93" s="77">
        <f>+E94</f>
        <v>0</v>
      </c>
      <c r="F93" s="29">
        <f>+D93-E93</f>
        <v>216901412</v>
      </c>
      <c r="G93" s="77">
        <f>+G94</f>
        <v>0</v>
      </c>
    </row>
    <row r="94" spans="1:7" s="78" customFormat="1" ht="45" customHeight="1">
      <c r="A94" s="76">
        <v>2236001</v>
      </c>
      <c r="B94" s="8">
        <v>20</v>
      </c>
      <c r="C94" s="8" t="s">
        <v>79</v>
      </c>
      <c r="D94" s="77">
        <v>216901412</v>
      </c>
      <c r="E94" s="9">
        <v>0</v>
      </c>
      <c r="F94" s="29">
        <f t="shared" si="3"/>
        <v>216901412</v>
      </c>
      <c r="G94" s="30">
        <v>0</v>
      </c>
    </row>
    <row r="95" spans="1:7" s="78" customFormat="1" ht="36.75" customHeight="1">
      <c r="A95" s="76">
        <v>520</v>
      </c>
      <c r="B95" s="8"/>
      <c r="C95" s="8" t="s">
        <v>60</v>
      </c>
      <c r="D95" s="77">
        <f>+D96</f>
        <v>1610051680.25</v>
      </c>
      <c r="E95" s="77">
        <f>+E96</f>
        <v>0</v>
      </c>
      <c r="F95" s="29">
        <f>+D95-E95</f>
        <v>1610051680.25</v>
      </c>
      <c r="G95" s="77">
        <f>+G96</f>
        <v>298573789</v>
      </c>
    </row>
    <row r="96" spans="1:12" s="78" customFormat="1" ht="18.75" customHeight="1">
      <c r="A96" s="76">
        <v>520600</v>
      </c>
      <c r="B96" s="8"/>
      <c r="C96" s="8" t="s">
        <v>57</v>
      </c>
      <c r="D96" s="77">
        <f>+D97+D98+D99+D107+D109+D108</f>
        <v>1610051680.25</v>
      </c>
      <c r="E96" s="77">
        <f>+E97+E98+E99+E107+E109+E108</f>
        <v>0</v>
      </c>
      <c r="F96" s="29">
        <f>+D96-E96</f>
        <v>1610051680.25</v>
      </c>
      <c r="G96" s="77">
        <f>+G97+G98+G99+G107+G109+G108</f>
        <v>298573789</v>
      </c>
      <c r="L96" s="31"/>
    </row>
    <row r="97" spans="1:7" s="78" customFormat="1" ht="32.25" customHeight="1">
      <c r="A97" s="76">
        <v>5206001</v>
      </c>
      <c r="B97" s="8">
        <v>20</v>
      </c>
      <c r="C97" s="8" t="s">
        <v>61</v>
      </c>
      <c r="D97" s="77">
        <v>138150314</v>
      </c>
      <c r="E97" s="9">
        <v>0</v>
      </c>
      <c r="F97" s="29">
        <f t="shared" si="3"/>
        <v>138150314</v>
      </c>
      <c r="G97" s="79">
        <v>0</v>
      </c>
    </row>
    <row r="98" spans="1:7" s="78" customFormat="1" ht="33.75" customHeight="1">
      <c r="A98" s="76">
        <v>5206002</v>
      </c>
      <c r="B98" s="8">
        <v>10</v>
      </c>
      <c r="C98" s="8" t="s">
        <v>62</v>
      </c>
      <c r="D98" s="77">
        <v>112881560</v>
      </c>
      <c r="E98" s="9">
        <v>0</v>
      </c>
      <c r="F98" s="29">
        <f t="shared" si="3"/>
        <v>112881560</v>
      </c>
      <c r="G98" s="79">
        <v>0</v>
      </c>
    </row>
    <row r="99" spans="1:7" s="78" customFormat="1" ht="36.75" customHeight="1" thickBot="1">
      <c r="A99" s="80">
        <v>5206002</v>
      </c>
      <c r="B99" s="81">
        <v>20</v>
      </c>
      <c r="C99" s="81" t="s">
        <v>62</v>
      </c>
      <c r="D99" s="82">
        <v>525335107</v>
      </c>
      <c r="E99" s="10">
        <v>0</v>
      </c>
      <c r="F99" s="82">
        <f>+D99-E99</f>
        <v>525335107</v>
      </c>
      <c r="G99" s="83">
        <v>22283000</v>
      </c>
    </row>
    <row r="100" spans="1:7" s="78" customFormat="1" ht="21" customHeight="1" thickBot="1">
      <c r="A100" s="84"/>
      <c r="D100" s="85"/>
      <c r="E100" s="4"/>
      <c r="F100" s="85"/>
      <c r="G100" s="85"/>
    </row>
    <row r="101" spans="1:8" s="78" customFormat="1" ht="21" customHeight="1">
      <c r="A101" s="170" t="s">
        <v>0</v>
      </c>
      <c r="B101" s="171"/>
      <c r="C101" s="171"/>
      <c r="D101" s="171"/>
      <c r="E101" s="171"/>
      <c r="F101" s="171"/>
      <c r="G101" s="172"/>
      <c r="H101" s="23"/>
    </row>
    <row r="102" spans="1:8" s="78" customFormat="1" ht="12.75" customHeight="1">
      <c r="A102" s="167" t="s">
        <v>1</v>
      </c>
      <c r="B102" s="168"/>
      <c r="C102" s="168"/>
      <c r="D102" s="168"/>
      <c r="E102" s="168"/>
      <c r="F102" s="168"/>
      <c r="G102" s="169"/>
      <c r="H102" s="23"/>
    </row>
    <row r="103" spans="1:8" s="78" customFormat="1" ht="21" customHeight="1">
      <c r="A103" s="35" t="s">
        <v>2</v>
      </c>
      <c r="B103" s="23"/>
      <c r="C103" s="23"/>
      <c r="D103" s="33"/>
      <c r="E103" s="33"/>
      <c r="F103" s="33"/>
      <c r="G103" s="34"/>
      <c r="H103" s="23"/>
    </row>
    <row r="104" spans="1:8" s="78" customFormat="1" ht="7.5" customHeight="1">
      <c r="A104" s="32"/>
      <c r="B104" s="23"/>
      <c r="C104" s="23"/>
      <c r="D104" s="33"/>
      <c r="E104" s="33"/>
      <c r="F104" s="33"/>
      <c r="G104" s="36"/>
      <c r="H104" s="23"/>
    </row>
    <row r="105" spans="1:8" s="78" customFormat="1" ht="21" customHeight="1" thickBot="1">
      <c r="A105" s="32" t="s">
        <v>3</v>
      </c>
      <c r="B105" s="23"/>
      <c r="C105" s="23" t="s">
        <v>4</v>
      </c>
      <c r="D105" s="33"/>
      <c r="E105" s="33"/>
      <c r="F105" s="33" t="str">
        <f>F73</f>
        <v>ENERO</v>
      </c>
      <c r="G105" s="34" t="s">
        <v>87</v>
      </c>
      <c r="H105" s="23"/>
    </row>
    <row r="106" spans="1:8" s="78" customFormat="1" ht="21" customHeight="1" thickBot="1">
      <c r="A106" s="40" t="s">
        <v>6</v>
      </c>
      <c r="B106" s="41"/>
      <c r="C106" s="41"/>
      <c r="D106" s="42"/>
      <c r="E106" s="42"/>
      <c r="F106" s="42"/>
      <c r="G106" s="43"/>
      <c r="H106" s="23"/>
    </row>
    <row r="107" spans="1:7" s="78" customFormat="1" ht="32.25" customHeight="1">
      <c r="A107" s="87">
        <v>5206002</v>
      </c>
      <c r="B107" s="88">
        <v>21</v>
      </c>
      <c r="C107" s="88" t="s">
        <v>62</v>
      </c>
      <c r="D107" s="89">
        <v>246567873</v>
      </c>
      <c r="E107" s="11">
        <v>0</v>
      </c>
      <c r="F107" s="89">
        <f aca="true" t="shared" si="4" ref="F107:F113">+D107-E107</f>
        <v>246567873</v>
      </c>
      <c r="G107" s="90">
        <v>13015852</v>
      </c>
    </row>
    <row r="108" spans="1:7" s="78" customFormat="1" ht="32.25" customHeight="1">
      <c r="A108" s="76">
        <v>5206007</v>
      </c>
      <c r="B108" s="8">
        <v>20</v>
      </c>
      <c r="C108" s="8" t="s">
        <v>90</v>
      </c>
      <c r="D108" s="77">
        <v>506554141.25</v>
      </c>
      <c r="E108" s="9">
        <v>0</v>
      </c>
      <c r="F108" s="77">
        <f>+D108-E108</f>
        <v>506554141.25</v>
      </c>
      <c r="G108" s="79">
        <v>234290800</v>
      </c>
    </row>
    <row r="109" spans="1:7" s="78" customFormat="1" ht="32.25" customHeight="1">
      <c r="A109" s="76">
        <v>5206007</v>
      </c>
      <c r="B109" s="8">
        <v>21</v>
      </c>
      <c r="C109" s="8" t="s">
        <v>90</v>
      </c>
      <c r="D109" s="77">
        <v>80562685</v>
      </c>
      <c r="E109" s="9">
        <v>0</v>
      </c>
      <c r="F109" s="77">
        <f t="shared" si="4"/>
        <v>80562685</v>
      </c>
      <c r="G109" s="79">
        <v>28984137</v>
      </c>
    </row>
    <row r="110" spans="1:7" s="78" customFormat="1" ht="32.25" customHeight="1">
      <c r="A110" s="76">
        <v>530</v>
      </c>
      <c r="B110" s="8"/>
      <c r="C110" s="8" t="s">
        <v>63</v>
      </c>
      <c r="D110" s="77">
        <f>+D111</f>
        <v>23796727125.5</v>
      </c>
      <c r="E110" s="77">
        <f>+E111</f>
        <v>0</v>
      </c>
      <c r="F110" s="77">
        <f>+D110-E110</f>
        <v>23796727125.5</v>
      </c>
      <c r="G110" s="77">
        <f>+G111</f>
        <v>9277418819</v>
      </c>
    </row>
    <row r="111" spans="1:7" s="78" customFormat="1" ht="15.75" customHeight="1">
      <c r="A111" s="76">
        <v>530600</v>
      </c>
      <c r="B111" s="8"/>
      <c r="C111" s="8" t="s">
        <v>57</v>
      </c>
      <c r="D111" s="77">
        <f>+D112+D113</f>
        <v>23796727125.5</v>
      </c>
      <c r="E111" s="77">
        <f>+E112+E113</f>
        <v>0</v>
      </c>
      <c r="F111" s="77">
        <f>+D111-E111</f>
        <v>23796727125.5</v>
      </c>
      <c r="G111" s="77">
        <f>+G112+G113</f>
        <v>9277418819</v>
      </c>
    </row>
    <row r="112" spans="1:7" s="78" customFormat="1" ht="48.75" customHeight="1">
      <c r="A112" s="76">
        <v>5306003</v>
      </c>
      <c r="B112" s="8">
        <v>11</v>
      </c>
      <c r="C112" s="8" t="s">
        <v>91</v>
      </c>
      <c r="D112" s="77">
        <v>14427380131</v>
      </c>
      <c r="E112" s="9">
        <v>0</v>
      </c>
      <c r="F112" s="77">
        <f t="shared" si="4"/>
        <v>14427380131</v>
      </c>
      <c r="G112" s="79">
        <v>0</v>
      </c>
    </row>
    <row r="113" spans="1:7" s="78" customFormat="1" ht="51" customHeight="1" thickBot="1">
      <c r="A113" s="80">
        <v>5306003</v>
      </c>
      <c r="B113" s="81">
        <v>20</v>
      </c>
      <c r="C113" s="8" t="s">
        <v>91</v>
      </c>
      <c r="D113" s="82">
        <v>9369346994.5</v>
      </c>
      <c r="E113" s="10">
        <v>0</v>
      </c>
      <c r="F113" s="77">
        <f t="shared" si="4"/>
        <v>9369346994.5</v>
      </c>
      <c r="G113" s="83">
        <v>9277418819</v>
      </c>
    </row>
    <row r="114" spans="1:7" ht="16.5" thickBot="1">
      <c r="A114" s="173" t="s">
        <v>64</v>
      </c>
      <c r="B114" s="174"/>
      <c r="C114" s="175"/>
      <c r="D114" s="91">
        <f>+D10+D84</f>
        <v>60380555862.19</v>
      </c>
      <c r="E114" s="91">
        <f>+E10+E84</f>
        <v>0</v>
      </c>
      <c r="F114" s="91">
        <f>+F10+F84</f>
        <v>60380555862.19</v>
      </c>
      <c r="G114" s="91">
        <f>+G10+G84</f>
        <v>9730682942</v>
      </c>
    </row>
    <row r="115" spans="1:7" ht="9.75" customHeight="1">
      <c r="A115" s="92"/>
      <c r="B115" s="93"/>
      <c r="C115" s="93"/>
      <c r="D115" s="94"/>
      <c r="E115" s="94"/>
      <c r="F115" s="94"/>
      <c r="G115" s="95"/>
    </row>
    <row r="116" spans="1:7" ht="4.5" customHeight="1" hidden="1">
      <c r="A116" s="37"/>
      <c r="B116" s="38"/>
      <c r="C116" s="38"/>
      <c r="D116" s="96"/>
      <c r="E116" s="96"/>
      <c r="F116" s="96"/>
      <c r="G116" s="97"/>
    </row>
    <row r="117" spans="1:7" ht="15">
      <c r="A117" s="32"/>
      <c r="G117" s="34"/>
    </row>
    <row r="118" spans="1:7" ht="15">
      <c r="A118" s="32"/>
      <c r="G118" s="34"/>
    </row>
    <row r="119" spans="1:8" ht="15">
      <c r="A119" s="98" t="s">
        <v>65</v>
      </c>
      <c r="B119" s="99"/>
      <c r="C119" s="99"/>
      <c r="D119" s="99"/>
      <c r="E119" s="99"/>
      <c r="F119" s="100" t="s">
        <v>66</v>
      </c>
      <c r="G119" s="101"/>
      <c r="H119" s="102"/>
    </row>
    <row r="120" spans="1:8" ht="15">
      <c r="A120" s="104" t="s">
        <v>67</v>
      </c>
      <c r="B120" s="99"/>
      <c r="C120" s="99"/>
      <c r="D120" s="99"/>
      <c r="E120" s="99"/>
      <c r="F120" s="105" t="s">
        <v>84</v>
      </c>
      <c r="G120" s="106"/>
      <c r="H120" s="102"/>
    </row>
    <row r="121" spans="1:8" ht="15">
      <c r="A121" s="104" t="s">
        <v>68</v>
      </c>
      <c r="B121" s="99"/>
      <c r="C121" s="99"/>
      <c r="D121" s="99"/>
      <c r="E121" s="99"/>
      <c r="F121" s="107" t="s">
        <v>85</v>
      </c>
      <c r="G121" s="101"/>
      <c r="H121" s="102"/>
    </row>
    <row r="122" spans="1:8" ht="15">
      <c r="A122" s="104"/>
      <c r="B122" s="99"/>
      <c r="C122" s="99"/>
      <c r="D122" s="99"/>
      <c r="E122" s="99"/>
      <c r="F122" s="107"/>
      <c r="G122" s="101"/>
      <c r="H122" s="102"/>
    </row>
    <row r="123" spans="1:7" ht="15">
      <c r="A123" s="98"/>
      <c r="B123" s="99"/>
      <c r="C123" s="99"/>
      <c r="D123" s="107"/>
      <c r="E123" s="107"/>
      <c r="F123" s="107"/>
      <c r="G123" s="101"/>
    </row>
    <row r="124" spans="1:7" ht="15">
      <c r="A124" s="104"/>
      <c r="B124" s="99"/>
      <c r="C124" s="99"/>
      <c r="D124" s="107"/>
      <c r="E124" s="107"/>
      <c r="F124" s="107"/>
      <c r="G124" s="101"/>
    </row>
    <row r="125" spans="1:7" ht="15">
      <c r="A125" s="104" t="s">
        <v>80</v>
      </c>
      <c r="B125" s="99"/>
      <c r="C125" s="99"/>
      <c r="D125" s="33" t="s">
        <v>69</v>
      </c>
      <c r="F125" s="99" t="s">
        <v>66</v>
      </c>
      <c r="G125" s="108"/>
    </row>
    <row r="126" spans="1:7" ht="15">
      <c r="A126" s="104" t="s">
        <v>82</v>
      </c>
      <c r="B126" s="99"/>
      <c r="C126" s="99"/>
      <c r="D126" s="109" t="s">
        <v>70</v>
      </c>
      <c r="F126" s="105" t="s">
        <v>86</v>
      </c>
      <c r="G126" s="101"/>
    </row>
    <row r="127" spans="1:7" ht="15">
      <c r="A127" s="104" t="s">
        <v>81</v>
      </c>
      <c r="B127" s="99"/>
      <c r="C127" s="99"/>
      <c r="D127" s="109" t="s">
        <v>71</v>
      </c>
      <c r="F127" s="107" t="s">
        <v>83</v>
      </c>
      <c r="G127" s="101"/>
    </row>
    <row r="128" spans="1:7" ht="6" customHeight="1">
      <c r="A128" s="32"/>
      <c r="D128" s="23"/>
      <c r="E128" s="23"/>
      <c r="G128" s="34"/>
    </row>
    <row r="129" spans="1:7" ht="9.75" customHeight="1" thickBot="1">
      <c r="A129" s="37"/>
      <c r="B129" s="38"/>
      <c r="C129" s="38"/>
      <c r="D129" s="96"/>
      <c r="E129" s="96"/>
      <c r="F129" s="96"/>
      <c r="G129" s="110"/>
    </row>
    <row r="141" ht="15">
      <c r="F141" s="109"/>
    </row>
    <row r="142" ht="15">
      <c r="F142" s="155"/>
    </row>
  </sheetData>
  <sheetProtection/>
  <mergeCells count="10">
    <mergeCell ref="A69:G69"/>
    <mergeCell ref="A101:G101"/>
    <mergeCell ref="A102:G102"/>
    <mergeCell ref="A114:C114"/>
    <mergeCell ref="A1:G1"/>
    <mergeCell ref="A2:G2"/>
    <mergeCell ref="A35:G35"/>
    <mergeCell ref="A36:G36"/>
    <mergeCell ref="A37:G37"/>
    <mergeCell ref="A68:G6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59" r:id="rId1"/>
  <rowBreaks count="3" manualBreakCount="3">
    <brk id="33" max="255" man="1"/>
    <brk id="66" max="255" man="1"/>
    <brk id="99" max="6" man="1"/>
  </rowBreaks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1">
      <selection activeCell="F136" sqref="F136:G143"/>
    </sheetView>
  </sheetViews>
  <sheetFormatPr defaultColWidth="11.421875" defaultRowHeight="15"/>
  <cols>
    <col min="1" max="1" width="20.28125" style="23" customWidth="1"/>
    <col min="2" max="2" width="7.28125" style="23" customWidth="1"/>
    <col min="3" max="3" width="59.00390625" style="23" customWidth="1"/>
    <col min="4" max="4" width="23.421875" style="33" customWidth="1"/>
    <col min="5" max="5" width="19.421875" style="113" customWidth="1"/>
    <col min="6" max="6" width="20.00390625" style="33" customWidth="1"/>
    <col min="7" max="7" width="25.140625" style="33" customWidth="1"/>
    <col min="8" max="8" width="4.421875" style="23" customWidth="1"/>
    <col min="9" max="16384" width="11.421875" style="23" customWidth="1"/>
  </cols>
  <sheetData>
    <row r="1" spans="1:7" ht="15">
      <c r="A1" s="170" t="s">
        <v>0</v>
      </c>
      <c r="B1" s="171"/>
      <c r="C1" s="171"/>
      <c r="D1" s="171"/>
      <c r="E1" s="171"/>
      <c r="F1" s="171"/>
      <c r="G1" s="172"/>
    </row>
    <row r="2" spans="1:7" ht="15">
      <c r="A2" s="167" t="s">
        <v>1</v>
      </c>
      <c r="B2" s="168"/>
      <c r="C2" s="168"/>
      <c r="D2" s="168"/>
      <c r="E2" s="168"/>
      <c r="F2" s="168"/>
      <c r="G2" s="169"/>
    </row>
    <row r="3" spans="1:7" ht="15">
      <c r="A3" s="32"/>
      <c r="G3" s="34"/>
    </row>
    <row r="4" spans="1:7" ht="15">
      <c r="A4" s="35" t="s">
        <v>2</v>
      </c>
      <c r="G4" s="34"/>
    </row>
    <row r="5" spans="1:7" ht="15">
      <c r="A5" s="32"/>
      <c r="G5" s="36"/>
    </row>
    <row r="6" spans="1:7" ht="15">
      <c r="A6" s="32" t="s">
        <v>3</v>
      </c>
      <c r="C6" s="23" t="s">
        <v>4</v>
      </c>
      <c r="D6" s="33" t="s">
        <v>5</v>
      </c>
      <c r="F6" s="33" t="s">
        <v>109</v>
      </c>
      <c r="G6" s="34" t="s">
        <v>87</v>
      </c>
    </row>
    <row r="7" spans="1:7" ht="15.75" thickBot="1">
      <c r="A7" s="37"/>
      <c r="B7" s="38"/>
      <c r="C7" s="38"/>
      <c r="D7" s="38"/>
      <c r="E7" s="114"/>
      <c r="F7" s="38"/>
      <c r="G7" s="39"/>
    </row>
    <row r="8" spans="1:7" ht="15.75" thickBot="1">
      <c r="A8" s="40"/>
      <c r="B8" s="115"/>
      <c r="C8" s="41"/>
      <c r="D8" s="42"/>
      <c r="E8" s="116"/>
      <c r="F8" s="42"/>
      <c r="G8" s="43"/>
    </row>
    <row r="9" spans="1:7" ht="57.75" customHeight="1" thickBot="1">
      <c r="A9" s="117" t="s">
        <v>7</v>
      </c>
      <c r="B9" s="44"/>
      <c r="C9" s="45" t="s">
        <v>8</v>
      </c>
      <c r="D9" s="46" t="s">
        <v>9</v>
      </c>
      <c r="E9" s="118" t="s">
        <v>10</v>
      </c>
      <c r="F9" s="46" t="s">
        <v>11</v>
      </c>
      <c r="G9" s="47" t="s">
        <v>12</v>
      </c>
    </row>
    <row r="10" spans="1:7" ht="16.5" thickBot="1">
      <c r="A10" s="119" t="s">
        <v>13</v>
      </c>
      <c r="B10" s="120"/>
      <c r="C10" s="159" t="s">
        <v>14</v>
      </c>
      <c r="D10" s="17">
        <f>+D11+D31+D75</f>
        <v>2484968153.22</v>
      </c>
      <c r="E10" s="121">
        <f>+E11+E31+E75</f>
        <v>97300000</v>
      </c>
      <c r="F10" s="17">
        <f>+F11+F31+F75</f>
        <v>2387668153.22</v>
      </c>
      <c r="G10" s="18">
        <f>+G11+G31+G75</f>
        <v>2387668153.22</v>
      </c>
    </row>
    <row r="11" spans="1:7" ht="15.75">
      <c r="A11" s="122">
        <v>1</v>
      </c>
      <c r="B11" s="123"/>
      <c r="C11" s="50" t="s">
        <v>15</v>
      </c>
      <c r="D11" s="51">
        <f>+D12</f>
        <v>333180603.63</v>
      </c>
      <c r="E11" s="124">
        <f>+E12</f>
        <v>0</v>
      </c>
      <c r="F11" s="51">
        <f>+D11-E11</f>
        <v>333180603.63</v>
      </c>
      <c r="G11" s="125">
        <f>+G12</f>
        <v>333180603.63</v>
      </c>
    </row>
    <row r="12" spans="1:7" ht="15.75">
      <c r="A12" s="126">
        <v>10</v>
      </c>
      <c r="B12" s="127"/>
      <c r="C12" s="28" t="s">
        <v>15</v>
      </c>
      <c r="D12" s="29">
        <f>+D13+D27</f>
        <v>333180603.63</v>
      </c>
      <c r="E12" s="128">
        <f>+E13+E27</f>
        <v>0</v>
      </c>
      <c r="F12" s="29">
        <f>+D12-E12</f>
        <v>333180603.63</v>
      </c>
      <c r="G12" s="30">
        <f>+G13+G27</f>
        <v>333180603.63</v>
      </c>
    </row>
    <row r="13" spans="1:7" ht="18" customHeight="1">
      <c r="A13" s="126">
        <v>101</v>
      </c>
      <c r="B13" s="127"/>
      <c r="C13" s="28" t="s">
        <v>16</v>
      </c>
      <c r="D13" s="29">
        <f>+D14+D16+D19+D25</f>
        <v>41584630.67</v>
      </c>
      <c r="E13" s="128">
        <f>+E14+E16+E19+E25</f>
        <v>0</v>
      </c>
      <c r="F13" s="29">
        <f>+D13-E13</f>
        <v>41584630.67</v>
      </c>
      <c r="G13" s="30">
        <f>+G14+G16+G19+G25</f>
        <v>41584630.67</v>
      </c>
    </row>
    <row r="14" spans="1:7" ht="15.75">
      <c r="A14" s="126">
        <v>1011</v>
      </c>
      <c r="B14" s="127"/>
      <c r="C14" s="28" t="s">
        <v>17</v>
      </c>
      <c r="D14" s="29">
        <f>+D15</f>
        <v>5594490</v>
      </c>
      <c r="E14" s="128">
        <f>+E15</f>
        <v>0</v>
      </c>
      <c r="F14" s="29">
        <f>+D14-E14</f>
        <v>5594490</v>
      </c>
      <c r="G14" s="30">
        <f>+G15</f>
        <v>5594490</v>
      </c>
    </row>
    <row r="15" spans="1:7" ht="15.75">
      <c r="A15" s="126">
        <v>10114</v>
      </c>
      <c r="B15" s="127">
        <v>20</v>
      </c>
      <c r="C15" s="28" t="s">
        <v>18</v>
      </c>
      <c r="D15" s="29">
        <v>5594490</v>
      </c>
      <c r="E15" s="129">
        <v>0</v>
      </c>
      <c r="F15" s="29">
        <f aca="true" t="shared" si="0" ref="F15:F30">+D15-E15</f>
        <v>5594490</v>
      </c>
      <c r="G15" s="30">
        <v>5594490</v>
      </c>
    </row>
    <row r="16" spans="1:7" ht="15.75">
      <c r="A16" s="126">
        <v>1014</v>
      </c>
      <c r="B16" s="127"/>
      <c r="C16" s="28" t="s">
        <v>19</v>
      </c>
      <c r="D16" s="29">
        <f>+D17+D18</f>
        <v>12347699</v>
      </c>
      <c r="E16" s="128">
        <f>+E17+E18</f>
        <v>0</v>
      </c>
      <c r="F16" s="29">
        <f>+D16-E16</f>
        <v>12347699</v>
      </c>
      <c r="G16" s="30">
        <f>+G17+G18</f>
        <v>12347699</v>
      </c>
    </row>
    <row r="17" spans="1:7" ht="15.75">
      <c r="A17" s="126">
        <v>10141</v>
      </c>
      <c r="B17" s="127">
        <v>20</v>
      </c>
      <c r="C17" s="28" t="s">
        <v>20</v>
      </c>
      <c r="D17" s="29">
        <v>2234217</v>
      </c>
      <c r="E17" s="129">
        <v>0</v>
      </c>
      <c r="F17" s="29">
        <f t="shared" si="0"/>
        <v>2234217</v>
      </c>
      <c r="G17" s="30">
        <v>2234217</v>
      </c>
    </row>
    <row r="18" spans="1:7" ht="15.75">
      <c r="A18" s="126">
        <v>10142</v>
      </c>
      <c r="B18" s="127">
        <v>20</v>
      </c>
      <c r="C18" s="28" t="s">
        <v>73</v>
      </c>
      <c r="D18" s="29">
        <v>10113482</v>
      </c>
      <c r="E18" s="129">
        <v>0</v>
      </c>
      <c r="F18" s="29">
        <f t="shared" si="0"/>
        <v>10113482</v>
      </c>
      <c r="G18" s="30">
        <v>10113482</v>
      </c>
    </row>
    <row r="19" spans="1:7" ht="14.25" customHeight="1">
      <c r="A19" s="126">
        <v>1015</v>
      </c>
      <c r="B19" s="127"/>
      <c r="C19" s="28" t="s">
        <v>21</v>
      </c>
      <c r="D19" s="29">
        <f>SUM(D20:D24)</f>
        <v>18512299.67</v>
      </c>
      <c r="E19" s="128">
        <f>+E20+E21+E23+E24</f>
        <v>0</v>
      </c>
      <c r="F19" s="29">
        <f>+D19-E19</f>
        <v>18512299.67</v>
      </c>
      <c r="G19" s="30">
        <f>SUM(G20:G24)</f>
        <v>18512299.67</v>
      </c>
    </row>
    <row r="20" spans="1:7" ht="15.75">
      <c r="A20" s="126">
        <v>10152</v>
      </c>
      <c r="B20" s="127">
        <v>20</v>
      </c>
      <c r="C20" s="28" t="s">
        <v>74</v>
      </c>
      <c r="D20" s="29">
        <v>4308916</v>
      </c>
      <c r="E20" s="129">
        <v>0</v>
      </c>
      <c r="F20" s="29">
        <f t="shared" si="0"/>
        <v>4308916</v>
      </c>
      <c r="G20" s="30">
        <v>4308916</v>
      </c>
    </row>
    <row r="21" spans="1:7" ht="15.75">
      <c r="A21" s="126">
        <v>10155</v>
      </c>
      <c r="B21" s="127">
        <v>20</v>
      </c>
      <c r="C21" s="28" t="s">
        <v>22</v>
      </c>
      <c r="D21" s="29">
        <v>397384</v>
      </c>
      <c r="E21" s="129">
        <v>0</v>
      </c>
      <c r="F21" s="29">
        <f t="shared" si="0"/>
        <v>397384</v>
      </c>
      <c r="G21" s="30">
        <v>397384</v>
      </c>
    </row>
    <row r="22" spans="1:7" ht="15.75">
      <c r="A22" s="126">
        <v>101514</v>
      </c>
      <c r="B22" s="127">
        <v>20</v>
      </c>
      <c r="C22" s="28" t="s">
        <v>88</v>
      </c>
      <c r="D22" s="29">
        <v>3548289.67</v>
      </c>
      <c r="E22" s="129">
        <v>0</v>
      </c>
      <c r="F22" s="29">
        <f t="shared" si="0"/>
        <v>3548289.67</v>
      </c>
      <c r="G22" s="30">
        <v>3548289.67</v>
      </c>
    </row>
    <row r="23" spans="1:7" ht="15.75">
      <c r="A23" s="126">
        <v>101515</v>
      </c>
      <c r="B23" s="127">
        <v>20</v>
      </c>
      <c r="C23" s="28" t="s">
        <v>24</v>
      </c>
      <c r="D23" s="29">
        <v>3135087</v>
      </c>
      <c r="E23" s="129">
        <v>0</v>
      </c>
      <c r="F23" s="29">
        <f t="shared" si="0"/>
        <v>3135087</v>
      </c>
      <c r="G23" s="30">
        <v>3135087</v>
      </c>
    </row>
    <row r="24" spans="1:7" ht="15.75">
      <c r="A24" s="126">
        <v>101516</v>
      </c>
      <c r="B24" s="127">
        <v>20</v>
      </c>
      <c r="C24" s="28" t="s">
        <v>25</v>
      </c>
      <c r="D24" s="29">
        <v>7122623</v>
      </c>
      <c r="E24" s="129">
        <v>0</v>
      </c>
      <c r="F24" s="29">
        <f t="shared" si="0"/>
        <v>7122623</v>
      </c>
      <c r="G24" s="30">
        <v>7122623</v>
      </c>
    </row>
    <row r="25" spans="1:7" ht="30.75" customHeight="1">
      <c r="A25" s="126">
        <v>1019</v>
      </c>
      <c r="B25" s="127"/>
      <c r="C25" s="8" t="s">
        <v>27</v>
      </c>
      <c r="D25" s="29">
        <f>+D26</f>
        <v>5130142</v>
      </c>
      <c r="E25" s="128">
        <f>+E26</f>
        <v>0</v>
      </c>
      <c r="F25" s="29">
        <f>+D25-E25</f>
        <v>5130142</v>
      </c>
      <c r="G25" s="30">
        <f>+G26</f>
        <v>5130142</v>
      </c>
    </row>
    <row r="26" spans="1:7" ht="15.75">
      <c r="A26" s="126">
        <v>10193</v>
      </c>
      <c r="B26" s="127">
        <v>20</v>
      </c>
      <c r="C26" s="28" t="s">
        <v>28</v>
      </c>
      <c r="D26" s="29">
        <v>5130142</v>
      </c>
      <c r="E26" s="129">
        <v>0</v>
      </c>
      <c r="F26" s="29">
        <f t="shared" si="0"/>
        <v>5130142</v>
      </c>
      <c r="G26" s="30">
        <v>5130142</v>
      </c>
    </row>
    <row r="27" spans="1:7" ht="15.75">
      <c r="A27" s="126">
        <v>102</v>
      </c>
      <c r="B27" s="127"/>
      <c r="C27" s="28" t="s">
        <v>29</v>
      </c>
      <c r="D27" s="29">
        <f>+D28+D29+D30</f>
        <v>291595972.96</v>
      </c>
      <c r="E27" s="128">
        <f>+E28+E29+E30</f>
        <v>0</v>
      </c>
      <c r="F27" s="29">
        <f>+D27-E27</f>
        <v>291595972.96</v>
      </c>
      <c r="G27" s="30">
        <f>+G28+G29+G30</f>
        <v>291595972.96</v>
      </c>
    </row>
    <row r="28" spans="1:7" ht="15.75">
      <c r="A28" s="126">
        <v>10212</v>
      </c>
      <c r="B28" s="127">
        <v>21</v>
      </c>
      <c r="C28" s="28" t="s">
        <v>30</v>
      </c>
      <c r="D28" s="29">
        <v>121800000</v>
      </c>
      <c r="E28" s="129">
        <v>0</v>
      </c>
      <c r="F28" s="29">
        <f t="shared" si="0"/>
        <v>121800000</v>
      </c>
      <c r="G28" s="30">
        <v>121800000</v>
      </c>
    </row>
    <row r="29" spans="1:7" ht="15.75">
      <c r="A29" s="126">
        <v>10214</v>
      </c>
      <c r="B29" s="127">
        <v>20</v>
      </c>
      <c r="C29" s="28" t="s">
        <v>31</v>
      </c>
      <c r="D29" s="29">
        <v>117114501</v>
      </c>
      <c r="E29" s="129">
        <v>0</v>
      </c>
      <c r="F29" s="29">
        <f>+D29-E29</f>
        <v>117114501</v>
      </c>
      <c r="G29" s="30">
        <v>117114501</v>
      </c>
    </row>
    <row r="30" spans="1:7" ht="15.75">
      <c r="A30" s="126">
        <v>10214</v>
      </c>
      <c r="B30" s="127">
        <v>21</v>
      </c>
      <c r="C30" s="28" t="s">
        <v>31</v>
      </c>
      <c r="D30" s="29">
        <v>52681471.96</v>
      </c>
      <c r="E30" s="129">
        <v>0</v>
      </c>
      <c r="F30" s="29">
        <f t="shared" si="0"/>
        <v>52681471.96</v>
      </c>
      <c r="G30" s="30">
        <v>52681471.96</v>
      </c>
    </row>
    <row r="31" spans="1:7" ht="16.5" thickBot="1">
      <c r="A31" s="130">
        <v>2</v>
      </c>
      <c r="B31" s="131"/>
      <c r="C31" s="53" t="s">
        <v>32</v>
      </c>
      <c r="D31" s="54">
        <f>+D43</f>
        <v>92216610.52</v>
      </c>
      <c r="E31" s="132">
        <f>+E43</f>
        <v>0</v>
      </c>
      <c r="F31" s="55">
        <f>+D31-E31</f>
        <v>92216610.52</v>
      </c>
      <c r="G31" s="133">
        <f>+G43</f>
        <v>92216610.52</v>
      </c>
    </row>
    <row r="32" spans="1:7" ht="16.5" thickBot="1">
      <c r="A32" s="56"/>
      <c r="B32" s="57"/>
      <c r="C32" s="57"/>
      <c r="D32" s="58"/>
      <c r="E32" s="134"/>
      <c r="F32" s="59"/>
      <c r="G32" s="58"/>
    </row>
    <row r="33" spans="1:7" ht="15">
      <c r="A33" s="170"/>
      <c r="B33" s="171"/>
      <c r="C33" s="171"/>
      <c r="D33" s="171"/>
      <c r="E33" s="171"/>
      <c r="F33" s="171"/>
      <c r="G33" s="172"/>
    </row>
    <row r="34" spans="1:7" ht="15">
      <c r="A34" s="167" t="s">
        <v>0</v>
      </c>
      <c r="B34" s="168"/>
      <c r="C34" s="168"/>
      <c r="D34" s="168"/>
      <c r="E34" s="168"/>
      <c r="F34" s="168"/>
      <c r="G34" s="169"/>
    </row>
    <row r="35" spans="1:7" ht="15">
      <c r="A35" s="167" t="s">
        <v>1</v>
      </c>
      <c r="B35" s="168"/>
      <c r="C35" s="168"/>
      <c r="D35" s="168"/>
      <c r="E35" s="168"/>
      <c r="F35" s="168"/>
      <c r="G35" s="169"/>
    </row>
    <row r="36" spans="1:7" ht="2.25" customHeight="1">
      <c r="A36" s="32"/>
      <c r="G36" s="34"/>
    </row>
    <row r="37" spans="1:7" ht="15">
      <c r="A37" s="35" t="s">
        <v>2</v>
      </c>
      <c r="G37" s="34"/>
    </row>
    <row r="38" spans="1:7" ht="5.25" customHeight="1">
      <c r="A38" s="32"/>
      <c r="G38" s="36"/>
    </row>
    <row r="39" spans="1:7" ht="15">
      <c r="A39" s="32" t="s">
        <v>3</v>
      </c>
      <c r="C39" s="23" t="s">
        <v>4</v>
      </c>
      <c r="D39" s="33" t="str">
        <f>D6</f>
        <v>                  MES:              </v>
      </c>
      <c r="F39" s="33" t="str">
        <f>F6</f>
        <v>OCTUBRE</v>
      </c>
      <c r="G39" s="34" t="s">
        <v>87</v>
      </c>
    </row>
    <row r="40" spans="1:7" ht="5.25" customHeight="1" thickBot="1">
      <c r="A40" s="32"/>
      <c r="G40" s="34"/>
    </row>
    <row r="41" spans="1:7" ht="15.75" thickBot="1">
      <c r="A41" s="40"/>
      <c r="B41" s="115"/>
      <c r="C41" s="41"/>
      <c r="D41" s="42"/>
      <c r="E41" s="116"/>
      <c r="F41" s="42"/>
      <c r="G41" s="43"/>
    </row>
    <row r="42" spans="1:7" ht="57.75" customHeight="1">
      <c r="A42" s="64" t="s">
        <v>7</v>
      </c>
      <c r="B42" s="65"/>
      <c r="C42" s="65" t="s">
        <v>8</v>
      </c>
      <c r="D42" s="66" t="s">
        <v>9</v>
      </c>
      <c r="E42" s="135" t="s">
        <v>10</v>
      </c>
      <c r="F42" s="66" t="s">
        <v>11</v>
      </c>
      <c r="G42" s="67" t="s">
        <v>12</v>
      </c>
    </row>
    <row r="43" spans="1:7" ht="15.75">
      <c r="A43" s="27">
        <v>20</v>
      </c>
      <c r="B43" s="28"/>
      <c r="C43" s="28" t="s">
        <v>32</v>
      </c>
      <c r="D43" s="29">
        <f>+D44</f>
        <v>92216610.52</v>
      </c>
      <c r="E43" s="128">
        <f>+E44</f>
        <v>0</v>
      </c>
      <c r="F43" s="29">
        <f aca="true" t="shared" si="1" ref="F43:F64">+D43-E43</f>
        <v>92216610.52</v>
      </c>
      <c r="G43" s="30">
        <f>+G44</f>
        <v>92216610.52</v>
      </c>
    </row>
    <row r="44" spans="1:7" ht="15.75">
      <c r="A44" s="27">
        <v>204</v>
      </c>
      <c r="B44" s="28"/>
      <c r="C44" s="28" t="s">
        <v>33</v>
      </c>
      <c r="D44" s="29">
        <f>+D45+D47+D50+D53+D55+D60+D63</f>
        <v>92216610.52</v>
      </c>
      <c r="E44" s="128">
        <f>+E45+E47+E50+E53+E55+E60+E63</f>
        <v>0</v>
      </c>
      <c r="F44" s="29">
        <f t="shared" si="1"/>
        <v>92216610.52</v>
      </c>
      <c r="G44" s="30">
        <f>+G45+G47+G50+G53+G55+G60+G63</f>
        <v>92216610.52</v>
      </c>
    </row>
    <row r="45" spans="1:7" ht="15.75">
      <c r="A45" s="27">
        <v>2044</v>
      </c>
      <c r="B45" s="28"/>
      <c r="C45" s="28" t="s">
        <v>34</v>
      </c>
      <c r="D45" s="29">
        <f>+D46</f>
        <v>7439875</v>
      </c>
      <c r="E45" s="128">
        <f>+E46</f>
        <v>0</v>
      </c>
      <c r="F45" s="29">
        <f t="shared" si="1"/>
        <v>7439875</v>
      </c>
      <c r="G45" s="30">
        <f>+G46</f>
        <v>7439875</v>
      </c>
    </row>
    <row r="46" spans="1:7" ht="15.75">
      <c r="A46" s="27">
        <v>20441</v>
      </c>
      <c r="B46" s="28">
        <v>20</v>
      </c>
      <c r="C46" s="28" t="s">
        <v>35</v>
      </c>
      <c r="D46" s="29">
        <v>7439875</v>
      </c>
      <c r="E46" s="129">
        <v>0</v>
      </c>
      <c r="F46" s="29">
        <f t="shared" si="1"/>
        <v>7439875</v>
      </c>
      <c r="G46" s="30">
        <v>7439875</v>
      </c>
    </row>
    <row r="47" spans="1:7" ht="15.75">
      <c r="A47" s="27">
        <v>2045</v>
      </c>
      <c r="B47" s="28"/>
      <c r="C47" s="28" t="s">
        <v>36</v>
      </c>
      <c r="D47" s="29">
        <f>+D48+D49</f>
        <v>35670562</v>
      </c>
      <c r="E47" s="128">
        <f>+E48+E49</f>
        <v>0</v>
      </c>
      <c r="F47" s="29">
        <f t="shared" si="1"/>
        <v>35670562</v>
      </c>
      <c r="G47" s="30">
        <f>+G48+G49</f>
        <v>35670562</v>
      </c>
    </row>
    <row r="48" spans="1:7" ht="15.75">
      <c r="A48" s="27">
        <v>20452</v>
      </c>
      <c r="B48" s="28">
        <v>20</v>
      </c>
      <c r="C48" s="28" t="s">
        <v>37</v>
      </c>
      <c r="D48" s="29">
        <v>6640370</v>
      </c>
      <c r="E48" s="129">
        <v>0</v>
      </c>
      <c r="F48" s="29">
        <f t="shared" si="1"/>
        <v>6640370</v>
      </c>
      <c r="G48" s="30">
        <v>6640370</v>
      </c>
    </row>
    <row r="49" spans="1:7" ht="15.75">
      <c r="A49" s="27">
        <v>204510</v>
      </c>
      <c r="B49" s="28">
        <v>20</v>
      </c>
      <c r="C49" s="28" t="s">
        <v>38</v>
      </c>
      <c r="D49" s="29">
        <v>29030192</v>
      </c>
      <c r="E49" s="129">
        <v>0</v>
      </c>
      <c r="F49" s="29">
        <f t="shared" si="1"/>
        <v>29030192</v>
      </c>
      <c r="G49" s="30">
        <v>29030192</v>
      </c>
    </row>
    <row r="50" spans="1:7" ht="15.75">
      <c r="A50" s="27">
        <v>2046</v>
      </c>
      <c r="B50" s="28"/>
      <c r="C50" s="28" t="s">
        <v>39</v>
      </c>
      <c r="D50" s="29">
        <f>+D51+D52</f>
        <v>7533173</v>
      </c>
      <c r="E50" s="128">
        <f>+E51+E52</f>
        <v>0</v>
      </c>
      <c r="F50" s="29">
        <f t="shared" si="1"/>
        <v>7533173</v>
      </c>
      <c r="G50" s="30">
        <f>+G51+G52</f>
        <v>7533173</v>
      </c>
    </row>
    <row r="51" spans="1:7" ht="15.75">
      <c r="A51" s="27">
        <v>20462</v>
      </c>
      <c r="B51" s="28">
        <v>20</v>
      </c>
      <c r="C51" s="28" t="s">
        <v>40</v>
      </c>
      <c r="D51" s="29">
        <v>2086900</v>
      </c>
      <c r="E51" s="129">
        <v>0</v>
      </c>
      <c r="F51" s="29">
        <f t="shared" si="1"/>
        <v>2086900</v>
      </c>
      <c r="G51" s="30">
        <v>2086900</v>
      </c>
    </row>
    <row r="52" spans="1:7" ht="15.75">
      <c r="A52" s="27">
        <v>20465</v>
      </c>
      <c r="B52" s="28">
        <v>20</v>
      </c>
      <c r="C52" s="28" t="s">
        <v>41</v>
      </c>
      <c r="D52" s="29">
        <v>5446273</v>
      </c>
      <c r="E52" s="129">
        <v>0</v>
      </c>
      <c r="F52" s="29">
        <f t="shared" si="1"/>
        <v>5446273</v>
      </c>
      <c r="G52" s="30">
        <v>5446273</v>
      </c>
    </row>
    <row r="53" spans="1:7" ht="15.75">
      <c r="A53" s="27">
        <v>2047</v>
      </c>
      <c r="B53" s="28"/>
      <c r="C53" s="28" t="s">
        <v>42</v>
      </c>
      <c r="D53" s="29">
        <f>+D54</f>
        <v>12880213</v>
      </c>
      <c r="E53" s="128">
        <f>+E54</f>
        <v>0</v>
      </c>
      <c r="F53" s="29">
        <f t="shared" si="1"/>
        <v>12880213</v>
      </c>
      <c r="G53" s="30">
        <f>+G54</f>
        <v>12880213</v>
      </c>
    </row>
    <row r="54" spans="1:7" ht="15.75">
      <c r="A54" s="27">
        <v>20476</v>
      </c>
      <c r="B54" s="28">
        <v>20</v>
      </c>
      <c r="C54" s="28" t="s">
        <v>43</v>
      </c>
      <c r="D54" s="29">
        <v>12880213</v>
      </c>
      <c r="E54" s="129">
        <v>0</v>
      </c>
      <c r="F54" s="29">
        <f t="shared" si="1"/>
        <v>12880213</v>
      </c>
      <c r="G54" s="30">
        <v>12880213</v>
      </c>
    </row>
    <row r="55" spans="1:7" ht="15.75">
      <c r="A55" s="27">
        <v>2048</v>
      </c>
      <c r="B55" s="28"/>
      <c r="C55" s="28" t="s">
        <v>44</v>
      </c>
      <c r="D55" s="29">
        <f>+D56+D57+D58+D59</f>
        <v>3933692.52</v>
      </c>
      <c r="E55" s="128">
        <f>+E56+E57+E58+E59</f>
        <v>0</v>
      </c>
      <c r="F55" s="29">
        <f t="shared" si="1"/>
        <v>3933692.52</v>
      </c>
      <c r="G55" s="30">
        <f>+G56+G57+G58+G59</f>
        <v>3933692.52</v>
      </c>
    </row>
    <row r="56" spans="1:7" ht="15.75">
      <c r="A56" s="27">
        <v>20481</v>
      </c>
      <c r="B56" s="28">
        <v>20</v>
      </c>
      <c r="C56" s="28" t="s">
        <v>94</v>
      </c>
      <c r="D56" s="29">
        <v>232090</v>
      </c>
      <c r="E56" s="129">
        <v>0</v>
      </c>
      <c r="F56" s="29">
        <f t="shared" si="1"/>
        <v>232090</v>
      </c>
      <c r="G56" s="30">
        <v>232090</v>
      </c>
    </row>
    <row r="57" spans="1:7" ht="15.75">
      <c r="A57" s="27">
        <v>20482</v>
      </c>
      <c r="B57" s="28">
        <v>20</v>
      </c>
      <c r="C57" s="28" t="s">
        <v>46</v>
      </c>
      <c r="D57" s="29">
        <v>62093.76</v>
      </c>
      <c r="E57" s="129">
        <v>0</v>
      </c>
      <c r="F57" s="29">
        <f t="shared" si="1"/>
        <v>62093.76</v>
      </c>
      <c r="G57" s="30">
        <v>62093.76</v>
      </c>
    </row>
    <row r="58" spans="1:7" ht="15.75">
      <c r="A58" s="27">
        <v>20485</v>
      </c>
      <c r="B58" s="28">
        <v>20</v>
      </c>
      <c r="C58" s="28" t="s">
        <v>47</v>
      </c>
      <c r="D58" s="29">
        <v>32131.76</v>
      </c>
      <c r="E58" s="129">
        <v>0</v>
      </c>
      <c r="F58" s="29">
        <f t="shared" si="1"/>
        <v>32131.76</v>
      </c>
      <c r="G58" s="30">
        <v>32131.76</v>
      </c>
    </row>
    <row r="59" spans="1:7" ht="15.75">
      <c r="A59" s="27">
        <v>20486</v>
      </c>
      <c r="B59" s="28">
        <v>20</v>
      </c>
      <c r="C59" s="28" t="s">
        <v>48</v>
      </c>
      <c r="D59" s="29">
        <v>3607377</v>
      </c>
      <c r="E59" s="129">
        <v>0</v>
      </c>
      <c r="F59" s="29">
        <f t="shared" si="1"/>
        <v>3607377</v>
      </c>
      <c r="G59" s="30">
        <v>3607377</v>
      </c>
    </row>
    <row r="60" spans="1:7" ht="15.75">
      <c r="A60" s="27">
        <v>2049</v>
      </c>
      <c r="B60" s="28"/>
      <c r="C60" s="28" t="s">
        <v>49</v>
      </c>
      <c r="D60" s="29">
        <f>+D61+D62</f>
        <v>1952093</v>
      </c>
      <c r="E60" s="128">
        <f>+E61+E62</f>
        <v>0</v>
      </c>
      <c r="F60" s="29">
        <f t="shared" si="1"/>
        <v>1952093</v>
      </c>
      <c r="G60" s="30">
        <f>+G61+G62</f>
        <v>1952093</v>
      </c>
    </row>
    <row r="61" spans="1:7" ht="15.75">
      <c r="A61" s="27">
        <v>204911</v>
      </c>
      <c r="B61" s="28">
        <v>20</v>
      </c>
      <c r="C61" s="28" t="s">
        <v>89</v>
      </c>
      <c r="D61" s="29">
        <v>495250</v>
      </c>
      <c r="E61" s="129">
        <v>0</v>
      </c>
      <c r="F61" s="29">
        <f t="shared" si="1"/>
        <v>495250</v>
      </c>
      <c r="G61" s="30">
        <v>495250</v>
      </c>
    </row>
    <row r="62" spans="1:7" ht="15.75">
      <c r="A62" s="27">
        <v>204911</v>
      </c>
      <c r="B62" s="28">
        <v>21</v>
      </c>
      <c r="C62" s="28" t="s">
        <v>89</v>
      </c>
      <c r="D62" s="29">
        <v>1456843</v>
      </c>
      <c r="E62" s="129">
        <v>0</v>
      </c>
      <c r="F62" s="29">
        <f t="shared" si="1"/>
        <v>1456843</v>
      </c>
      <c r="G62" s="30">
        <v>1456843</v>
      </c>
    </row>
    <row r="63" spans="1:7" ht="15.75">
      <c r="A63" s="27">
        <v>20441</v>
      </c>
      <c r="B63" s="28"/>
      <c r="C63" s="28" t="s">
        <v>50</v>
      </c>
      <c r="D63" s="29">
        <f>+D64</f>
        <v>22807002</v>
      </c>
      <c r="E63" s="128">
        <f>+E64</f>
        <v>0</v>
      </c>
      <c r="F63" s="29">
        <f t="shared" si="1"/>
        <v>22807002</v>
      </c>
      <c r="G63" s="30">
        <f>+G64</f>
        <v>22807002</v>
      </c>
    </row>
    <row r="64" spans="1:7" ht="16.5" thickBot="1">
      <c r="A64" s="52">
        <v>2044113</v>
      </c>
      <c r="B64" s="53">
        <v>20</v>
      </c>
      <c r="C64" s="53" t="s">
        <v>50</v>
      </c>
      <c r="D64" s="55">
        <v>22807002</v>
      </c>
      <c r="E64" s="136">
        <v>0</v>
      </c>
      <c r="F64" s="55">
        <f t="shared" si="1"/>
        <v>22807002</v>
      </c>
      <c r="G64" s="68">
        <v>22807002</v>
      </c>
    </row>
    <row r="65" spans="1:7" ht="15.75" thickBot="1">
      <c r="A65" s="69"/>
      <c r="D65" s="70"/>
      <c r="E65" s="137"/>
      <c r="F65" s="70"/>
      <c r="G65" s="70"/>
    </row>
    <row r="66" spans="1:7" ht="15">
      <c r="A66" s="170" t="s">
        <v>0</v>
      </c>
      <c r="B66" s="171"/>
      <c r="C66" s="171"/>
      <c r="D66" s="171"/>
      <c r="E66" s="171"/>
      <c r="F66" s="171"/>
      <c r="G66" s="172"/>
    </row>
    <row r="67" spans="1:7" ht="15.75" customHeight="1">
      <c r="A67" s="167" t="s">
        <v>1</v>
      </c>
      <c r="B67" s="168"/>
      <c r="C67" s="168"/>
      <c r="D67" s="168"/>
      <c r="E67" s="168"/>
      <c r="F67" s="168"/>
      <c r="G67" s="169"/>
    </row>
    <row r="68" spans="1:7" ht="5.25" customHeight="1">
      <c r="A68" s="32"/>
      <c r="G68" s="34"/>
    </row>
    <row r="69" spans="1:7" ht="15">
      <c r="A69" s="35" t="s">
        <v>2</v>
      </c>
      <c r="G69" s="34"/>
    </row>
    <row r="70" spans="1:7" ht="6" customHeight="1">
      <c r="A70" s="32"/>
      <c r="G70" s="36"/>
    </row>
    <row r="71" spans="1:7" ht="15">
      <c r="A71" s="32" t="s">
        <v>3</v>
      </c>
      <c r="C71" s="23" t="s">
        <v>4</v>
      </c>
      <c r="F71" s="33" t="str">
        <f>F39</f>
        <v>OCTUBRE</v>
      </c>
      <c r="G71" s="34" t="s">
        <v>87</v>
      </c>
    </row>
    <row r="72" spans="1:7" ht="5.25" customHeight="1" thickBot="1">
      <c r="A72" s="32"/>
      <c r="G72" s="34"/>
    </row>
    <row r="73" spans="1:7" ht="15.75" thickBot="1">
      <c r="A73" s="40"/>
      <c r="B73" s="41"/>
      <c r="C73" s="41"/>
      <c r="D73" s="42"/>
      <c r="E73" s="116"/>
      <c r="F73" s="42"/>
      <c r="G73" s="43"/>
    </row>
    <row r="74" spans="1:7" ht="60">
      <c r="A74" s="71" t="s">
        <v>7</v>
      </c>
      <c r="B74" s="72"/>
      <c r="C74" s="72" t="s">
        <v>8</v>
      </c>
      <c r="D74" s="73" t="s">
        <v>9</v>
      </c>
      <c r="E74" s="138" t="s">
        <v>10</v>
      </c>
      <c r="F74" s="73" t="s">
        <v>11</v>
      </c>
      <c r="G74" s="74" t="s">
        <v>12</v>
      </c>
    </row>
    <row r="75" spans="1:7" ht="15.75">
      <c r="A75" s="27">
        <v>3</v>
      </c>
      <c r="B75" s="28"/>
      <c r="C75" s="28" t="s">
        <v>51</v>
      </c>
      <c r="D75" s="29">
        <f>+D76</f>
        <v>2059570939.07</v>
      </c>
      <c r="E75" s="128">
        <f>+E76</f>
        <v>97300000</v>
      </c>
      <c r="F75" s="29">
        <f aca="true" t="shared" si="2" ref="F75:F80">+D75-E75</f>
        <v>1962270939.07</v>
      </c>
      <c r="G75" s="30">
        <f>+G76</f>
        <v>1962270939.07</v>
      </c>
    </row>
    <row r="76" spans="1:7" ht="15.75">
      <c r="A76" s="27">
        <v>36</v>
      </c>
      <c r="B76" s="28"/>
      <c r="C76" s="28" t="s">
        <v>52</v>
      </c>
      <c r="D76" s="29">
        <f>+D77</f>
        <v>2059570939.07</v>
      </c>
      <c r="E76" s="128">
        <f>+E77</f>
        <v>97300000</v>
      </c>
      <c r="F76" s="29">
        <f t="shared" si="2"/>
        <v>1962270939.07</v>
      </c>
      <c r="G76" s="30">
        <f>+G77</f>
        <v>1962270939.07</v>
      </c>
    </row>
    <row r="77" spans="1:7" ht="15.75">
      <c r="A77" s="27">
        <v>361</v>
      </c>
      <c r="B77" s="28"/>
      <c r="C77" s="28" t="s">
        <v>53</v>
      </c>
      <c r="D77" s="29">
        <f>+D78+D79+D80+D81</f>
        <v>2059570939.07</v>
      </c>
      <c r="E77" s="128">
        <f>+E78+E79+E80+E81</f>
        <v>97300000</v>
      </c>
      <c r="F77" s="29">
        <f t="shared" si="2"/>
        <v>1962270939.07</v>
      </c>
      <c r="G77" s="30">
        <f>+G78+G79+G80+G81</f>
        <v>1962270939.07</v>
      </c>
    </row>
    <row r="78" spans="1:7" ht="15.75">
      <c r="A78" s="19">
        <v>3611</v>
      </c>
      <c r="B78" s="20">
        <v>10</v>
      </c>
      <c r="C78" s="20" t="s">
        <v>53</v>
      </c>
      <c r="D78" s="21">
        <v>550799407</v>
      </c>
      <c r="E78" s="139">
        <v>0</v>
      </c>
      <c r="F78" s="21">
        <f t="shared" si="2"/>
        <v>550799407</v>
      </c>
      <c r="G78" s="22">
        <v>550799407</v>
      </c>
    </row>
    <row r="79" spans="1:7" ht="15.75">
      <c r="A79" s="19">
        <v>3611</v>
      </c>
      <c r="B79" s="20">
        <v>11</v>
      </c>
      <c r="C79" s="20" t="s">
        <v>53</v>
      </c>
      <c r="D79" s="21">
        <v>679823352.03</v>
      </c>
      <c r="E79" s="139">
        <v>97300000</v>
      </c>
      <c r="F79" s="21">
        <f t="shared" si="2"/>
        <v>582523352.03</v>
      </c>
      <c r="G79" s="22">
        <v>582523352.03</v>
      </c>
    </row>
    <row r="80" spans="1:7" ht="15.75">
      <c r="A80" s="19">
        <v>3611</v>
      </c>
      <c r="B80" s="20">
        <v>20</v>
      </c>
      <c r="C80" s="20" t="s">
        <v>53</v>
      </c>
      <c r="D80" s="21">
        <v>690190031.44</v>
      </c>
      <c r="E80" s="139">
        <v>0</v>
      </c>
      <c r="F80" s="21">
        <f t="shared" si="2"/>
        <v>690190031.44</v>
      </c>
      <c r="G80" s="22">
        <v>690190031.44</v>
      </c>
    </row>
    <row r="81" spans="1:7" ht="16.5" thickBot="1">
      <c r="A81" s="19">
        <v>3611</v>
      </c>
      <c r="B81" s="20">
        <v>21</v>
      </c>
      <c r="C81" s="20" t="s">
        <v>53</v>
      </c>
      <c r="D81" s="21">
        <v>138758148.6</v>
      </c>
      <c r="E81" s="139">
        <v>0</v>
      </c>
      <c r="F81" s="21">
        <f>+D81-E81</f>
        <v>138758148.6</v>
      </c>
      <c r="G81" s="22">
        <v>138758148.6</v>
      </c>
    </row>
    <row r="82" spans="1:7" ht="16.5" thickBot="1">
      <c r="A82" s="24" t="s">
        <v>54</v>
      </c>
      <c r="B82" s="25"/>
      <c r="C82" s="25" t="s">
        <v>55</v>
      </c>
      <c r="D82" s="26">
        <f>+D83+D90+D93+D109</f>
        <v>57895587708.97</v>
      </c>
      <c r="E82" s="140">
        <f>+E83+E90+E93+E109</f>
        <v>0</v>
      </c>
      <c r="F82" s="26">
        <f>+D82-E82</f>
        <v>57895587708.97</v>
      </c>
      <c r="G82" s="141">
        <f>+G83+G90+G93+G109</f>
        <v>57895587708.97</v>
      </c>
    </row>
    <row r="83" spans="1:7" ht="35.25" customHeight="1">
      <c r="A83" s="49">
        <v>113</v>
      </c>
      <c r="B83" s="50"/>
      <c r="C83" s="75" t="s">
        <v>56</v>
      </c>
      <c r="D83" s="51">
        <f>+D84+D86+D88</f>
        <v>32271907491.22</v>
      </c>
      <c r="E83" s="124">
        <f>+E84+E86+E88</f>
        <v>0</v>
      </c>
      <c r="F83" s="51">
        <f>+D83-E83</f>
        <v>32271907491.22</v>
      </c>
      <c r="G83" s="51">
        <f>+G84+G86+G88</f>
        <v>32271907491.22</v>
      </c>
    </row>
    <row r="84" spans="1:7" ht="15.75">
      <c r="A84" s="27">
        <v>113600</v>
      </c>
      <c r="B84" s="28"/>
      <c r="C84" s="8" t="s">
        <v>57</v>
      </c>
      <c r="D84" s="29">
        <f>+D85</f>
        <v>21312600000</v>
      </c>
      <c r="E84" s="128">
        <f>+E85</f>
        <v>0</v>
      </c>
      <c r="F84" s="29">
        <f>+D84-E84</f>
        <v>21312600000</v>
      </c>
      <c r="G84" s="30">
        <f>+G85</f>
        <v>21312600000</v>
      </c>
    </row>
    <row r="85" spans="1:7" ht="36" customHeight="1">
      <c r="A85" s="27">
        <v>113600134</v>
      </c>
      <c r="B85" s="28">
        <v>20</v>
      </c>
      <c r="C85" s="8" t="s">
        <v>75</v>
      </c>
      <c r="D85" s="29">
        <v>21312600000</v>
      </c>
      <c r="E85" s="129">
        <v>0</v>
      </c>
      <c r="F85" s="29">
        <f aca="true" t="shared" si="3" ref="F85:F96">+D85-E85</f>
        <v>21312600000</v>
      </c>
      <c r="G85" s="30">
        <v>21312600000</v>
      </c>
    </row>
    <row r="86" spans="1:7" ht="15.75">
      <c r="A86" s="27">
        <v>113605</v>
      </c>
      <c r="B86" s="28"/>
      <c r="C86" s="8" t="s">
        <v>58</v>
      </c>
      <c r="D86" s="29">
        <f>+D87</f>
        <v>10619912514.22</v>
      </c>
      <c r="E86" s="128">
        <f>+E87</f>
        <v>0</v>
      </c>
      <c r="F86" s="29">
        <f>+D86-E86</f>
        <v>10619912514.22</v>
      </c>
      <c r="G86" s="30">
        <f>+G87</f>
        <v>10619912514.22</v>
      </c>
    </row>
    <row r="87" spans="1:7" ht="33" customHeight="1">
      <c r="A87" s="27">
        <v>1136057</v>
      </c>
      <c r="B87" s="28">
        <v>20</v>
      </c>
      <c r="C87" s="8" t="s">
        <v>59</v>
      </c>
      <c r="D87" s="29">
        <v>10619912514.22</v>
      </c>
      <c r="E87" s="129">
        <v>0</v>
      </c>
      <c r="F87" s="29">
        <f t="shared" si="3"/>
        <v>10619912514.22</v>
      </c>
      <c r="G87" s="30">
        <v>10619912514.22</v>
      </c>
    </row>
    <row r="88" spans="1:7" s="78" customFormat="1" ht="16.5" customHeight="1">
      <c r="A88" s="76">
        <v>113607</v>
      </c>
      <c r="B88" s="8"/>
      <c r="C88" s="8" t="s">
        <v>76</v>
      </c>
      <c r="D88" s="77">
        <f>+D89</f>
        <v>339394977</v>
      </c>
      <c r="E88" s="142">
        <f>+E89</f>
        <v>0</v>
      </c>
      <c r="F88" s="29">
        <f>+D88-E88</f>
        <v>339394977</v>
      </c>
      <c r="G88" s="29">
        <f>+G89</f>
        <v>339394977</v>
      </c>
    </row>
    <row r="89" spans="1:7" s="78" customFormat="1" ht="16.5" customHeight="1">
      <c r="A89" s="76">
        <v>1136071</v>
      </c>
      <c r="B89" s="8">
        <v>20</v>
      </c>
      <c r="C89" s="8" t="s">
        <v>95</v>
      </c>
      <c r="D89" s="77">
        <v>339394977</v>
      </c>
      <c r="E89" s="143">
        <v>0</v>
      </c>
      <c r="F89" s="29">
        <f t="shared" si="3"/>
        <v>339394977</v>
      </c>
      <c r="G89" s="29">
        <v>339394977</v>
      </c>
    </row>
    <row r="90" spans="1:7" s="78" customFormat="1" ht="32.25" customHeight="1">
      <c r="A90" s="76">
        <v>223</v>
      </c>
      <c r="B90" s="8"/>
      <c r="C90" s="8" t="s">
        <v>78</v>
      </c>
      <c r="D90" s="77">
        <f>+D91</f>
        <v>216901412</v>
      </c>
      <c r="E90" s="142">
        <f>+E91</f>
        <v>0</v>
      </c>
      <c r="F90" s="29">
        <f>+D90-E90</f>
        <v>216901412</v>
      </c>
      <c r="G90" s="79">
        <f>+G91</f>
        <v>216901412</v>
      </c>
    </row>
    <row r="91" spans="1:7" s="78" customFormat="1" ht="17.25" customHeight="1">
      <c r="A91" s="76">
        <v>223600</v>
      </c>
      <c r="B91" s="8"/>
      <c r="C91" s="8" t="s">
        <v>57</v>
      </c>
      <c r="D91" s="77">
        <f>+D92</f>
        <v>216901412</v>
      </c>
      <c r="E91" s="142">
        <f>+E92</f>
        <v>0</v>
      </c>
      <c r="F91" s="29">
        <f>+D91-E91</f>
        <v>216901412</v>
      </c>
      <c r="G91" s="79">
        <f>+G92</f>
        <v>216901412</v>
      </c>
    </row>
    <row r="92" spans="1:7" s="78" customFormat="1" ht="45" customHeight="1">
      <c r="A92" s="76">
        <v>2236001</v>
      </c>
      <c r="B92" s="8">
        <v>20</v>
      </c>
      <c r="C92" s="8" t="s">
        <v>79</v>
      </c>
      <c r="D92" s="77">
        <v>216901412</v>
      </c>
      <c r="E92" s="143">
        <v>0</v>
      </c>
      <c r="F92" s="29">
        <f t="shared" si="3"/>
        <v>216901412</v>
      </c>
      <c r="G92" s="30">
        <v>216901412</v>
      </c>
    </row>
    <row r="93" spans="1:7" s="78" customFormat="1" ht="36.75" customHeight="1">
      <c r="A93" s="76">
        <v>520</v>
      </c>
      <c r="B93" s="8"/>
      <c r="C93" s="8" t="s">
        <v>60</v>
      </c>
      <c r="D93" s="77">
        <f>+D94</f>
        <v>1610051680.25</v>
      </c>
      <c r="E93" s="142">
        <f>+E94</f>
        <v>0</v>
      </c>
      <c r="F93" s="29">
        <f>+D93-E93</f>
        <v>1610051680.25</v>
      </c>
      <c r="G93" s="79">
        <f>+G94</f>
        <v>1610051680.25</v>
      </c>
    </row>
    <row r="94" spans="1:7" s="78" customFormat="1" ht="18.75" customHeight="1">
      <c r="A94" s="76">
        <v>520600</v>
      </c>
      <c r="B94" s="8"/>
      <c r="C94" s="8" t="s">
        <v>57</v>
      </c>
      <c r="D94" s="77">
        <f>+D95+D96+D97+D106+D108+D107</f>
        <v>1610051680.25</v>
      </c>
      <c r="E94" s="142">
        <f>+E95+E96+E97+E106+E108+E107</f>
        <v>0</v>
      </c>
      <c r="F94" s="29">
        <f>+D94-E94</f>
        <v>1610051680.25</v>
      </c>
      <c r="G94" s="79">
        <f>+G95+G96+G97+G106+G108+G107</f>
        <v>1610051680.25</v>
      </c>
    </row>
    <row r="95" spans="1:7" s="78" customFormat="1" ht="32.25" customHeight="1">
      <c r="A95" s="76">
        <v>5206001</v>
      </c>
      <c r="B95" s="8">
        <v>20</v>
      </c>
      <c r="C95" s="8" t="s">
        <v>61</v>
      </c>
      <c r="D95" s="77">
        <v>138150314</v>
      </c>
      <c r="E95" s="143">
        <v>0</v>
      </c>
      <c r="F95" s="29">
        <f t="shared" si="3"/>
        <v>138150314</v>
      </c>
      <c r="G95" s="79">
        <v>138150314</v>
      </c>
    </row>
    <row r="96" spans="1:7" s="78" customFormat="1" ht="33.75" customHeight="1">
      <c r="A96" s="76">
        <v>5206002</v>
      </c>
      <c r="B96" s="8">
        <v>10</v>
      </c>
      <c r="C96" s="8" t="s">
        <v>62</v>
      </c>
      <c r="D96" s="77">
        <v>112881560</v>
      </c>
      <c r="E96" s="143">
        <v>0</v>
      </c>
      <c r="F96" s="29">
        <f t="shared" si="3"/>
        <v>112881560</v>
      </c>
      <c r="G96" s="79">
        <v>112881560</v>
      </c>
    </row>
    <row r="97" spans="1:7" s="78" customFormat="1" ht="36.75" customHeight="1" thickBot="1">
      <c r="A97" s="80">
        <v>5206002</v>
      </c>
      <c r="B97" s="81">
        <v>20</v>
      </c>
      <c r="C97" s="81" t="s">
        <v>62</v>
      </c>
      <c r="D97" s="82">
        <v>525335107</v>
      </c>
      <c r="E97" s="144">
        <v>0</v>
      </c>
      <c r="F97" s="82">
        <f>+D97-E97</f>
        <v>525335107</v>
      </c>
      <c r="G97" s="83">
        <v>525335107</v>
      </c>
    </row>
    <row r="98" spans="1:7" s="78" customFormat="1" ht="21" customHeight="1" thickBot="1">
      <c r="A98" s="84"/>
      <c r="D98" s="85"/>
      <c r="E98" s="145"/>
      <c r="F98" s="85"/>
      <c r="G98" s="85"/>
    </row>
    <row r="99" spans="1:8" s="78" customFormat="1" ht="21" customHeight="1">
      <c r="A99" s="170" t="s">
        <v>0</v>
      </c>
      <c r="B99" s="171"/>
      <c r="C99" s="171"/>
      <c r="D99" s="171"/>
      <c r="E99" s="171"/>
      <c r="F99" s="171"/>
      <c r="G99" s="172"/>
      <c r="H99" s="23"/>
    </row>
    <row r="100" spans="1:8" s="78" customFormat="1" ht="12.75" customHeight="1">
      <c r="A100" s="167" t="s">
        <v>1</v>
      </c>
      <c r="B100" s="168"/>
      <c r="C100" s="168"/>
      <c r="D100" s="168"/>
      <c r="E100" s="168"/>
      <c r="F100" s="168"/>
      <c r="G100" s="169"/>
      <c r="H100" s="23"/>
    </row>
    <row r="101" spans="1:8" s="78" customFormat="1" ht="21" customHeight="1">
      <c r="A101" s="35" t="s">
        <v>2</v>
      </c>
      <c r="B101" s="23"/>
      <c r="C101" s="23"/>
      <c r="D101" s="33"/>
      <c r="E101" s="113"/>
      <c r="F101" s="33"/>
      <c r="G101" s="34"/>
      <c r="H101" s="23"/>
    </row>
    <row r="102" spans="1:8" s="78" customFormat="1" ht="7.5" customHeight="1">
      <c r="A102" s="32"/>
      <c r="B102" s="23"/>
      <c r="C102" s="23"/>
      <c r="D102" s="33"/>
      <c r="E102" s="113"/>
      <c r="F102" s="33"/>
      <c r="G102" s="36"/>
      <c r="H102" s="23"/>
    </row>
    <row r="103" spans="1:8" s="78" customFormat="1" ht="21" customHeight="1" thickBot="1">
      <c r="A103" s="32" t="s">
        <v>3</v>
      </c>
      <c r="B103" s="23"/>
      <c r="C103" s="23" t="s">
        <v>4</v>
      </c>
      <c r="D103" s="33"/>
      <c r="E103" s="113"/>
      <c r="F103" s="33" t="str">
        <f>F71</f>
        <v>OCTUBRE</v>
      </c>
      <c r="G103" s="34" t="s">
        <v>87</v>
      </c>
      <c r="H103" s="23"/>
    </row>
    <row r="104" spans="1:8" s="78" customFormat="1" ht="21" customHeight="1" thickBot="1">
      <c r="A104" s="40"/>
      <c r="B104" s="41"/>
      <c r="C104" s="41"/>
      <c r="D104" s="42"/>
      <c r="E104" s="116"/>
      <c r="F104" s="42"/>
      <c r="G104" s="43"/>
      <c r="H104" s="23"/>
    </row>
    <row r="105" spans="1:7" ht="60.75" thickBot="1">
      <c r="A105" s="71" t="s">
        <v>7</v>
      </c>
      <c r="B105" s="72"/>
      <c r="C105" s="72" t="s">
        <v>8</v>
      </c>
      <c r="D105" s="73" t="s">
        <v>9</v>
      </c>
      <c r="E105" s="138" t="s">
        <v>10</v>
      </c>
      <c r="F105" s="73" t="s">
        <v>11</v>
      </c>
      <c r="G105" s="74" t="s">
        <v>12</v>
      </c>
    </row>
    <row r="106" spans="1:7" s="78" customFormat="1" ht="32.25" customHeight="1">
      <c r="A106" s="87">
        <v>5206002</v>
      </c>
      <c r="B106" s="88">
        <v>21</v>
      </c>
      <c r="C106" s="88" t="s">
        <v>62</v>
      </c>
      <c r="D106" s="89">
        <v>246567873</v>
      </c>
      <c r="E106" s="146">
        <v>0</v>
      </c>
      <c r="F106" s="89">
        <f aca="true" t="shared" si="4" ref="F106:F112">+D106-E106</f>
        <v>246567873</v>
      </c>
      <c r="G106" s="90">
        <v>246567873</v>
      </c>
    </row>
    <row r="107" spans="1:7" s="78" customFormat="1" ht="32.25" customHeight="1">
      <c r="A107" s="76">
        <v>5206007</v>
      </c>
      <c r="B107" s="8">
        <v>20</v>
      </c>
      <c r="C107" s="8" t="s">
        <v>90</v>
      </c>
      <c r="D107" s="77">
        <v>506554141.25</v>
      </c>
      <c r="E107" s="143">
        <v>0</v>
      </c>
      <c r="F107" s="77">
        <f>+D107-E107</f>
        <v>506554141.25</v>
      </c>
      <c r="G107" s="79">
        <v>506554141.25</v>
      </c>
    </row>
    <row r="108" spans="1:7" s="78" customFormat="1" ht="32.25" customHeight="1">
      <c r="A108" s="76">
        <v>5206007</v>
      </c>
      <c r="B108" s="8">
        <v>21</v>
      </c>
      <c r="C108" s="8" t="s">
        <v>90</v>
      </c>
      <c r="D108" s="77">
        <v>80562685</v>
      </c>
      <c r="E108" s="143">
        <v>0</v>
      </c>
      <c r="F108" s="77">
        <f t="shared" si="4"/>
        <v>80562685</v>
      </c>
      <c r="G108" s="79">
        <v>80562685</v>
      </c>
    </row>
    <row r="109" spans="1:7" s="78" customFormat="1" ht="32.25" customHeight="1">
      <c r="A109" s="76">
        <v>530</v>
      </c>
      <c r="B109" s="8"/>
      <c r="C109" s="8" t="s">
        <v>63</v>
      </c>
      <c r="D109" s="77">
        <f>+D110</f>
        <v>23796727125.5</v>
      </c>
      <c r="E109" s="142">
        <f>+E110</f>
        <v>0</v>
      </c>
      <c r="F109" s="77">
        <f>+D109-E109</f>
        <v>23796727125.5</v>
      </c>
      <c r="G109" s="79">
        <f>+G110</f>
        <v>23796727125.5</v>
      </c>
    </row>
    <row r="110" spans="1:7" s="78" customFormat="1" ht="15.75" customHeight="1">
      <c r="A110" s="76">
        <v>530600</v>
      </c>
      <c r="B110" s="8"/>
      <c r="C110" s="8" t="s">
        <v>57</v>
      </c>
      <c r="D110" s="77">
        <f>+D111+D112</f>
        <v>23796727125.5</v>
      </c>
      <c r="E110" s="142">
        <f>+E111+E112</f>
        <v>0</v>
      </c>
      <c r="F110" s="77">
        <f>+D110-E110</f>
        <v>23796727125.5</v>
      </c>
      <c r="G110" s="79">
        <f>+G111+G112</f>
        <v>23796727125.5</v>
      </c>
    </row>
    <row r="111" spans="1:7" s="78" customFormat="1" ht="48.75" customHeight="1">
      <c r="A111" s="76">
        <v>5306003</v>
      </c>
      <c r="B111" s="8">
        <v>11</v>
      </c>
      <c r="C111" s="8" t="s">
        <v>91</v>
      </c>
      <c r="D111" s="77">
        <v>14427380131</v>
      </c>
      <c r="E111" s="143">
        <v>0</v>
      </c>
      <c r="F111" s="77">
        <f t="shared" si="4"/>
        <v>14427380131</v>
      </c>
      <c r="G111" s="79">
        <v>14427380131</v>
      </c>
    </row>
    <row r="112" spans="1:7" s="78" customFormat="1" ht="51" customHeight="1" thickBot="1">
      <c r="A112" s="80">
        <v>5306003</v>
      </c>
      <c r="B112" s="81">
        <v>20</v>
      </c>
      <c r="C112" s="8" t="s">
        <v>91</v>
      </c>
      <c r="D112" s="82">
        <v>9369346994.5</v>
      </c>
      <c r="E112" s="144">
        <v>0</v>
      </c>
      <c r="F112" s="77">
        <f t="shared" si="4"/>
        <v>9369346994.5</v>
      </c>
      <c r="G112" s="83">
        <v>9369346994.5</v>
      </c>
    </row>
    <row r="113" spans="1:7" ht="16.5" thickBot="1">
      <c r="A113" s="173" t="s">
        <v>64</v>
      </c>
      <c r="B113" s="174"/>
      <c r="C113" s="175"/>
      <c r="D113" s="91">
        <f>+D10+D82</f>
        <v>60380555862.19</v>
      </c>
      <c r="E113" s="147">
        <f>+E10+E82</f>
        <v>97300000</v>
      </c>
      <c r="F113" s="91">
        <f>+F10+F82</f>
        <v>60283255862.19</v>
      </c>
      <c r="G113" s="91">
        <f>+G10+G82</f>
        <v>60283255862.19</v>
      </c>
    </row>
    <row r="114" spans="1:7" ht="9.75" customHeight="1">
      <c r="A114" s="92"/>
      <c r="B114" s="93"/>
      <c r="C114" s="93"/>
      <c r="D114" s="94"/>
      <c r="E114" s="148"/>
      <c r="F114" s="94"/>
      <c r="G114" s="95"/>
    </row>
    <row r="115" spans="1:7" ht="4.5" customHeight="1" hidden="1">
      <c r="A115" s="37"/>
      <c r="B115" s="38"/>
      <c r="C115" s="38"/>
      <c r="D115" s="96"/>
      <c r="E115" s="149"/>
      <c r="F115" s="96"/>
      <c r="G115" s="97"/>
    </row>
    <row r="116" spans="1:7" ht="15">
      <c r="A116" s="32"/>
      <c r="G116" s="34"/>
    </row>
    <row r="117" spans="1:7" ht="15">
      <c r="A117" s="32"/>
      <c r="G117" s="34"/>
    </row>
    <row r="118" spans="1:8" ht="15">
      <c r="A118" s="98" t="s">
        <v>65</v>
      </c>
      <c r="B118" s="99"/>
      <c r="C118" s="99"/>
      <c r="D118" s="99"/>
      <c r="E118" s="100" t="s">
        <v>66</v>
      </c>
      <c r="F118" s="100"/>
      <c r="G118" s="101"/>
      <c r="H118" s="102"/>
    </row>
    <row r="119" spans="1:8" ht="15">
      <c r="A119" s="104" t="s">
        <v>67</v>
      </c>
      <c r="B119" s="99"/>
      <c r="C119" s="99"/>
      <c r="D119" s="99"/>
      <c r="E119" s="105" t="s">
        <v>84</v>
      </c>
      <c r="F119" s="105"/>
      <c r="G119" s="106"/>
      <c r="H119" s="102"/>
    </row>
    <row r="120" spans="1:8" ht="15">
      <c r="A120" s="104" t="s">
        <v>68</v>
      </c>
      <c r="B120" s="99"/>
      <c r="C120" s="99"/>
      <c r="D120" s="99"/>
      <c r="E120" s="107" t="s">
        <v>85</v>
      </c>
      <c r="F120" s="100"/>
      <c r="G120" s="101"/>
      <c r="H120" s="102"/>
    </row>
    <row r="121" spans="1:8" ht="15">
      <c r="A121" s="104"/>
      <c r="B121" s="99"/>
      <c r="C121" s="99"/>
      <c r="D121" s="99"/>
      <c r="E121" s="105"/>
      <c r="F121" s="105"/>
      <c r="G121" s="106"/>
      <c r="H121" s="102"/>
    </row>
    <row r="122" spans="1:7" ht="15">
      <c r="A122" s="98"/>
      <c r="B122" s="99"/>
      <c r="C122" s="99"/>
      <c r="D122" s="107"/>
      <c r="E122" s="151"/>
      <c r="F122" s="107"/>
      <c r="G122" s="101"/>
    </row>
    <row r="123" spans="1:7" ht="15">
      <c r="A123" s="104"/>
      <c r="B123" s="99"/>
      <c r="C123" s="99"/>
      <c r="D123" s="107"/>
      <c r="E123" s="151"/>
      <c r="F123" s="107"/>
      <c r="G123" s="101"/>
    </row>
    <row r="124" spans="1:7" ht="15">
      <c r="A124" s="104" t="s">
        <v>80</v>
      </c>
      <c r="B124" s="99"/>
      <c r="C124" s="99"/>
      <c r="D124" s="33" t="s">
        <v>69</v>
      </c>
      <c r="F124" s="99" t="s">
        <v>66</v>
      </c>
      <c r="G124" s="108"/>
    </row>
    <row r="125" spans="1:7" ht="15">
      <c r="A125" s="104" t="s">
        <v>82</v>
      </c>
      <c r="B125" s="99"/>
      <c r="C125" s="99"/>
      <c r="D125" s="109" t="s">
        <v>70</v>
      </c>
      <c r="F125" s="105" t="s">
        <v>86</v>
      </c>
      <c r="G125" s="101"/>
    </row>
    <row r="126" spans="1:7" ht="15">
      <c r="A126" s="104" t="s">
        <v>81</v>
      </c>
      <c r="B126" s="99"/>
      <c r="C126" s="99"/>
      <c r="D126" s="109" t="s">
        <v>71</v>
      </c>
      <c r="F126" s="107" t="s">
        <v>83</v>
      </c>
      <c r="G126" s="101"/>
    </row>
    <row r="127" spans="1:7" ht="6" customHeight="1" thickBot="1">
      <c r="A127" s="37"/>
      <c r="B127" s="38"/>
      <c r="C127" s="38"/>
      <c r="D127" s="38"/>
      <c r="E127" s="96"/>
      <c r="F127" s="96"/>
      <c r="G127" s="110"/>
    </row>
    <row r="138" ht="15">
      <c r="F138" s="109"/>
    </row>
    <row r="139" ht="15">
      <c r="F139" s="155"/>
    </row>
  </sheetData>
  <sheetProtection/>
  <mergeCells count="10">
    <mergeCell ref="A67:G67"/>
    <mergeCell ref="A99:G99"/>
    <mergeCell ref="A100:G100"/>
    <mergeCell ref="A113:C113"/>
    <mergeCell ref="A1:G1"/>
    <mergeCell ref="A2:G2"/>
    <mergeCell ref="A33:G33"/>
    <mergeCell ref="A34:G34"/>
    <mergeCell ref="A35:G35"/>
    <mergeCell ref="A66:G6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9"/>
  <sheetViews>
    <sheetView zoomScalePageLayoutView="0" workbookViewId="0" topLeftCell="A1">
      <selection activeCell="J117" sqref="J117:J122"/>
    </sheetView>
  </sheetViews>
  <sheetFormatPr defaultColWidth="11.421875" defaultRowHeight="15"/>
  <cols>
    <col min="1" max="1" width="20.28125" style="23" customWidth="1"/>
    <col min="2" max="2" width="7.28125" style="23" customWidth="1"/>
    <col min="3" max="3" width="59.00390625" style="23" customWidth="1"/>
    <col min="4" max="4" width="23.421875" style="33" customWidth="1"/>
    <col min="5" max="5" width="19.421875" style="113" customWidth="1"/>
    <col min="6" max="6" width="20.00390625" style="33" customWidth="1"/>
    <col min="7" max="7" width="25.140625" style="33" customWidth="1"/>
    <col min="8" max="8" width="4.421875" style="23" customWidth="1"/>
    <col min="9" max="9" width="11.421875" style="23" customWidth="1"/>
    <col min="10" max="10" width="19.28125" style="23" customWidth="1"/>
    <col min="11" max="11" width="18.421875" style="23" bestFit="1" customWidth="1"/>
    <col min="12" max="12" width="13.421875" style="23" bestFit="1" customWidth="1"/>
    <col min="13" max="13" width="18.421875" style="23" bestFit="1" customWidth="1"/>
    <col min="14" max="14" width="11.421875" style="23" customWidth="1"/>
    <col min="15" max="15" width="17.421875" style="23" customWidth="1"/>
    <col min="16" max="16384" width="11.421875" style="23" customWidth="1"/>
  </cols>
  <sheetData>
    <row r="1" spans="1:7" ht="15">
      <c r="A1" s="170" t="s">
        <v>0</v>
      </c>
      <c r="B1" s="171"/>
      <c r="C1" s="171"/>
      <c r="D1" s="171"/>
      <c r="E1" s="171"/>
      <c r="F1" s="171"/>
      <c r="G1" s="172"/>
    </row>
    <row r="2" spans="1:7" ht="15">
      <c r="A2" s="167" t="s">
        <v>1</v>
      </c>
      <c r="B2" s="168"/>
      <c r="C2" s="168"/>
      <c r="D2" s="168"/>
      <c r="E2" s="168"/>
      <c r="F2" s="168"/>
      <c r="G2" s="169"/>
    </row>
    <row r="3" spans="1:7" ht="15">
      <c r="A3" s="32"/>
      <c r="G3" s="34"/>
    </row>
    <row r="4" spans="1:7" ht="15">
      <c r="A4" s="35" t="s">
        <v>2</v>
      </c>
      <c r="G4" s="34"/>
    </row>
    <row r="5" spans="1:7" ht="15">
      <c r="A5" s="32"/>
      <c r="G5" s="36"/>
    </row>
    <row r="6" spans="1:7" ht="15">
      <c r="A6" s="32" t="s">
        <v>3</v>
      </c>
      <c r="C6" s="23" t="s">
        <v>4</v>
      </c>
      <c r="D6" s="33" t="s">
        <v>5</v>
      </c>
      <c r="F6" s="33" t="s">
        <v>110</v>
      </c>
      <c r="G6" s="34" t="s">
        <v>87</v>
      </c>
    </row>
    <row r="7" spans="1:7" ht="15.75" thickBot="1">
      <c r="A7" s="37"/>
      <c r="B7" s="38"/>
      <c r="C7" s="38"/>
      <c r="D7" s="38"/>
      <c r="E7" s="114"/>
      <c r="F7" s="38"/>
      <c r="G7" s="39"/>
    </row>
    <row r="8" spans="1:7" ht="15.75" thickBot="1">
      <c r="A8" s="40"/>
      <c r="B8" s="115"/>
      <c r="C8" s="41"/>
      <c r="D8" s="42"/>
      <c r="E8" s="116"/>
      <c r="F8" s="42"/>
      <c r="G8" s="43"/>
    </row>
    <row r="9" spans="1:10" ht="57.75" customHeight="1" thickBot="1">
      <c r="A9" s="117" t="s">
        <v>7</v>
      </c>
      <c r="B9" s="44"/>
      <c r="C9" s="45" t="s">
        <v>8</v>
      </c>
      <c r="D9" s="46" t="s">
        <v>9</v>
      </c>
      <c r="E9" s="118" t="s">
        <v>10</v>
      </c>
      <c r="F9" s="46" t="s">
        <v>11</v>
      </c>
      <c r="G9" s="47" t="s">
        <v>12</v>
      </c>
      <c r="J9" s="48"/>
    </row>
    <row r="10" spans="1:11" ht="16.5" thickBot="1">
      <c r="A10" s="119" t="s">
        <v>13</v>
      </c>
      <c r="B10" s="120"/>
      <c r="C10" s="160" t="s">
        <v>14</v>
      </c>
      <c r="D10" s="17">
        <f>+D11+D31+D75</f>
        <v>2484968153.22</v>
      </c>
      <c r="E10" s="121">
        <f>+E11+E31+E75</f>
        <v>97300000</v>
      </c>
      <c r="F10" s="17">
        <f>+F11+F31+F75</f>
        <v>2387668153.22</v>
      </c>
      <c r="G10" s="18">
        <f>+G11+G31+G75</f>
        <v>2387668153.22</v>
      </c>
      <c r="J10" s="48"/>
      <c r="K10" s="48"/>
    </row>
    <row r="11" spans="1:11" ht="15.75">
      <c r="A11" s="122">
        <v>1</v>
      </c>
      <c r="B11" s="123"/>
      <c r="C11" s="50" t="s">
        <v>15</v>
      </c>
      <c r="D11" s="51">
        <f>+D12</f>
        <v>333180603.63</v>
      </c>
      <c r="E11" s="124">
        <f>+E12</f>
        <v>0</v>
      </c>
      <c r="F11" s="51">
        <f>+D11-E11</f>
        <v>333180603.63</v>
      </c>
      <c r="G11" s="125">
        <f>+G12</f>
        <v>333180603.63</v>
      </c>
      <c r="J11" s="31"/>
      <c r="K11" s="31"/>
    </row>
    <row r="12" spans="1:10" ht="15.75">
      <c r="A12" s="126">
        <v>10</v>
      </c>
      <c r="B12" s="127"/>
      <c r="C12" s="28" t="s">
        <v>15</v>
      </c>
      <c r="D12" s="29">
        <f>+D13+D27</f>
        <v>333180603.63</v>
      </c>
      <c r="E12" s="128">
        <f>+E13+E27</f>
        <v>0</v>
      </c>
      <c r="F12" s="29">
        <f>+D12-E12</f>
        <v>333180603.63</v>
      </c>
      <c r="G12" s="30">
        <f>+G13+G27</f>
        <v>333180603.63</v>
      </c>
      <c r="J12" s="31"/>
    </row>
    <row r="13" spans="1:10" ht="18" customHeight="1">
      <c r="A13" s="126">
        <v>101</v>
      </c>
      <c r="B13" s="127"/>
      <c r="C13" s="28" t="s">
        <v>16</v>
      </c>
      <c r="D13" s="29">
        <f>+D14+D16+D19+D25</f>
        <v>41584630.67</v>
      </c>
      <c r="E13" s="128">
        <f>+E14+E16+E19+E25</f>
        <v>0</v>
      </c>
      <c r="F13" s="29">
        <f>+D13-E13</f>
        <v>41584630.67</v>
      </c>
      <c r="G13" s="30">
        <f>+G14+G16+G19+G25</f>
        <v>41584630.67</v>
      </c>
      <c r="J13" s="31"/>
    </row>
    <row r="14" spans="1:10" ht="15.75">
      <c r="A14" s="126">
        <v>1011</v>
      </c>
      <c r="B14" s="127"/>
      <c r="C14" s="28" t="s">
        <v>17</v>
      </c>
      <c r="D14" s="29">
        <f>+D15</f>
        <v>5594490</v>
      </c>
      <c r="E14" s="128">
        <f>+E15</f>
        <v>0</v>
      </c>
      <c r="F14" s="29">
        <f>+D14-E14</f>
        <v>5594490</v>
      </c>
      <c r="G14" s="30">
        <f>+G15</f>
        <v>5594490</v>
      </c>
      <c r="J14" s="31"/>
    </row>
    <row r="15" spans="1:10" ht="15.75">
      <c r="A15" s="126">
        <v>10114</v>
      </c>
      <c r="B15" s="127">
        <v>20</v>
      </c>
      <c r="C15" s="28" t="s">
        <v>18</v>
      </c>
      <c r="D15" s="29">
        <v>5594490</v>
      </c>
      <c r="E15" s="129">
        <v>0</v>
      </c>
      <c r="F15" s="29">
        <f aca="true" t="shared" si="0" ref="F15:F30">+D15-E15</f>
        <v>5594490</v>
      </c>
      <c r="G15" s="30">
        <v>5594490</v>
      </c>
      <c r="J15" s="31"/>
    </row>
    <row r="16" spans="1:10" ht="15.75">
      <c r="A16" s="126">
        <v>1014</v>
      </c>
      <c r="B16" s="127"/>
      <c r="C16" s="28" t="s">
        <v>19</v>
      </c>
      <c r="D16" s="29">
        <f>+D17+D18</f>
        <v>12347699</v>
      </c>
      <c r="E16" s="128">
        <f>+E17+E18</f>
        <v>0</v>
      </c>
      <c r="F16" s="29">
        <f>+D16-E16</f>
        <v>12347699</v>
      </c>
      <c r="G16" s="30">
        <f>+G17+G18</f>
        <v>12347699</v>
      </c>
      <c r="J16" s="31"/>
    </row>
    <row r="17" spans="1:10" ht="15.75">
      <c r="A17" s="126">
        <v>10141</v>
      </c>
      <c r="B17" s="127">
        <v>20</v>
      </c>
      <c r="C17" s="28" t="s">
        <v>20</v>
      </c>
      <c r="D17" s="29">
        <v>2234217</v>
      </c>
      <c r="E17" s="129">
        <v>0</v>
      </c>
      <c r="F17" s="29">
        <f t="shared" si="0"/>
        <v>2234217</v>
      </c>
      <c r="G17" s="30">
        <v>2234217</v>
      </c>
      <c r="J17" s="31"/>
    </row>
    <row r="18" spans="1:10" ht="15.75">
      <c r="A18" s="126">
        <v>10142</v>
      </c>
      <c r="B18" s="127">
        <v>20</v>
      </c>
      <c r="C18" s="28" t="s">
        <v>73</v>
      </c>
      <c r="D18" s="29">
        <v>10113482</v>
      </c>
      <c r="E18" s="129">
        <v>0</v>
      </c>
      <c r="F18" s="29">
        <f t="shared" si="0"/>
        <v>10113482</v>
      </c>
      <c r="G18" s="30">
        <v>10113482</v>
      </c>
      <c r="J18" s="31"/>
    </row>
    <row r="19" spans="1:10" ht="14.25" customHeight="1">
      <c r="A19" s="126">
        <v>1015</v>
      </c>
      <c r="B19" s="127"/>
      <c r="C19" s="28" t="s">
        <v>21</v>
      </c>
      <c r="D19" s="29">
        <f>SUM(D20:D24)</f>
        <v>18512299.67</v>
      </c>
      <c r="E19" s="128">
        <f>+E20+E21+E23+E24</f>
        <v>0</v>
      </c>
      <c r="F19" s="29">
        <f>+D19-E19</f>
        <v>18512299.67</v>
      </c>
      <c r="G19" s="30">
        <f>SUM(G20:G24)</f>
        <v>18512299.67</v>
      </c>
      <c r="J19" s="31"/>
    </row>
    <row r="20" spans="1:10" ht="15.75">
      <c r="A20" s="126">
        <v>10152</v>
      </c>
      <c r="B20" s="127">
        <v>20</v>
      </c>
      <c r="C20" s="28" t="s">
        <v>74</v>
      </c>
      <c r="D20" s="29">
        <v>4308916</v>
      </c>
      <c r="E20" s="129">
        <v>0</v>
      </c>
      <c r="F20" s="29">
        <f t="shared" si="0"/>
        <v>4308916</v>
      </c>
      <c r="G20" s="30">
        <v>4308916</v>
      </c>
      <c r="J20" s="31"/>
    </row>
    <row r="21" spans="1:10" ht="15.75">
      <c r="A21" s="126">
        <v>10155</v>
      </c>
      <c r="B21" s="127">
        <v>20</v>
      </c>
      <c r="C21" s="28" t="s">
        <v>22</v>
      </c>
      <c r="D21" s="29">
        <v>397384</v>
      </c>
      <c r="E21" s="129">
        <v>0</v>
      </c>
      <c r="F21" s="29">
        <f t="shared" si="0"/>
        <v>397384</v>
      </c>
      <c r="G21" s="30">
        <v>397384</v>
      </c>
      <c r="J21" s="31"/>
    </row>
    <row r="22" spans="1:10" ht="15.75">
      <c r="A22" s="126">
        <v>101514</v>
      </c>
      <c r="B22" s="127">
        <v>20</v>
      </c>
      <c r="C22" s="28" t="s">
        <v>88</v>
      </c>
      <c r="D22" s="29">
        <v>3548289.67</v>
      </c>
      <c r="E22" s="129">
        <v>0</v>
      </c>
      <c r="F22" s="29">
        <f t="shared" si="0"/>
        <v>3548289.67</v>
      </c>
      <c r="G22" s="30">
        <v>3548289.67</v>
      </c>
      <c r="J22" s="31"/>
    </row>
    <row r="23" spans="1:10" ht="15.75">
      <c r="A23" s="126">
        <v>101515</v>
      </c>
      <c r="B23" s="127">
        <v>20</v>
      </c>
      <c r="C23" s="28" t="s">
        <v>24</v>
      </c>
      <c r="D23" s="29">
        <v>3135087</v>
      </c>
      <c r="E23" s="129">
        <v>0</v>
      </c>
      <c r="F23" s="29">
        <f t="shared" si="0"/>
        <v>3135087</v>
      </c>
      <c r="G23" s="30">
        <v>3135087</v>
      </c>
      <c r="J23" s="31"/>
    </row>
    <row r="24" spans="1:10" ht="15.75">
      <c r="A24" s="126">
        <v>101516</v>
      </c>
      <c r="B24" s="127">
        <v>20</v>
      </c>
      <c r="C24" s="28" t="s">
        <v>25</v>
      </c>
      <c r="D24" s="29">
        <v>7122623</v>
      </c>
      <c r="E24" s="129">
        <v>0</v>
      </c>
      <c r="F24" s="29">
        <f t="shared" si="0"/>
        <v>7122623</v>
      </c>
      <c r="G24" s="30">
        <v>7122623</v>
      </c>
      <c r="J24" s="31"/>
    </row>
    <row r="25" spans="1:10" ht="30.75" customHeight="1">
      <c r="A25" s="126">
        <v>1019</v>
      </c>
      <c r="B25" s="127"/>
      <c r="C25" s="8" t="s">
        <v>27</v>
      </c>
      <c r="D25" s="29">
        <f>+D26</f>
        <v>5130142</v>
      </c>
      <c r="E25" s="128">
        <f>+E26</f>
        <v>0</v>
      </c>
      <c r="F25" s="29">
        <f>+D25-E25</f>
        <v>5130142</v>
      </c>
      <c r="G25" s="30">
        <f>+G26</f>
        <v>5130142</v>
      </c>
      <c r="J25" s="31"/>
    </row>
    <row r="26" spans="1:10" ht="15.75">
      <c r="A26" s="126">
        <v>10193</v>
      </c>
      <c r="B26" s="127">
        <v>20</v>
      </c>
      <c r="C26" s="28" t="s">
        <v>28</v>
      </c>
      <c r="D26" s="29">
        <v>5130142</v>
      </c>
      <c r="E26" s="129">
        <v>0</v>
      </c>
      <c r="F26" s="29">
        <f t="shared" si="0"/>
        <v>5130142</v>
      </c>
      <c r="G26" s="30">
        <v>5130142</v>
      </c>
      <c r="J26" s="31"/>
    </row>
    <row r="27" spans="1:10" ht="15.75">
      <c r="A27" s="126">
        <v>102</v>
      </c>
      <c r="B27" s="127"/>
      <c r="C27" s="28" t="s">
        <v>29</v>
      </c>
      <c r="D27" s="29">
        <f>+D28+D29+D30</f>
        <v>291595972.96</v>
      </c>
      <c r="E27" s="128">
        <f>+E28+E29+E30</f>
        <v>0</v>
      </c>
      <c r="F27" s="29">
        <f>+D27-E27</f>
        <v>291595972.96</v>
      </c>
      <c r="G27" s="30">
        <f>+G28+G29+G30</f>
        <v>291595972.96</v>
      </c>
      <c r="J27" s="31"/>
    </row>
    <row r="28" spans="1:10" ht="15.75">
      <c r="A28" s="126">
        <v>10212</v>
      </c>
      <c r="B28" s="127">
        <v>21</v>
      </c>
      <c r="C28" s="28" t="s">
        <v>30</v>
      </c>
      <c r="D28" s="29">
        <v>121800000</v>
      </c>
      <c r="E28" s="129">
        <v>0</v>
      </c>
      <c r="F28" s="29">
        <f t="shared" si="0"/>
        <v>121800000</v>
      </c>
      <c r="G28" s="30">
        <v>121800000</v>
      </c>
      <c r="J28" s="31"/>
    </row>
    <row r="29" spans="1:10" ht="15.75">
      <c r="A29" s="126">
        <v>10214</v>
      </c>
      <c r="B29" s="127">
        <v>20</v>
      </c>
      <c r="C29" s="28" t="s">
        <v>31</v>
      </c>
      <c r="D29" s="29">
        <v>117114501</v>
      </c>
      <c r="E29" s="129">
        <v>0</v>
      </c>
      <c r="F29" s="29">
        <f>+D29-E29</f>
        <v>117114501</v>
      </c>
      <c r="G29" s="30">
        <v>117114501</v>
      </c>
      <c r="J29" s="31"/>
    </row>
    <row r="30" spans="1:10" ht="15.75">
      <c r="A30" s="126">
        <v>10214</v>
      </c>
      <c r="B30" s="127">
        <v>21</v>
      </c>
      <c r="C30" s="28" t="s">
        <v>31</v>
      </c>
      <c r="D30" s="29">
        <v>52681471.96</v>
      </c>
      <c r="E30" s="129">
        <v>0</v>
      </c>
      <c r="F30" s="29">
        <f t="shared" si="0"/>
        <v>52681471.96</v>
      </c>
      <c r="G30" s="30">
        <v>52681471.96</v>
      </c>
      <c r="J30" s="31"/>
    </row>
    <row r="31" spans="1:10" ht="16.5" thickBot="1">
      <c r="A31" s="130">
        <v>2</v>
      </c>
      <c r="B31" s="131"/>
      <c r="C31" s="53" t="s">
        <v>32</v>
      </c>
      <c r="D31" s="54">
        <f>+D43</f>
        <v>92216610.52</v>
      </c>
      <c r="E31" s="132">
        <f>+E43</f>
        <v>0</v>
      </c>
      <c r="F31" s="55">
        <f>+D31-E31</f>
        <v>92216610.52</v>
      </c>
      <c r="G31" s="133">
        <f>+G43</f>
        <v>92216610.52</v>
      </c>
      <c r="J31" s="31"/>
    </row>
    <row r="32" spans="1:10" ht="16.5" thickBot="1">
      <c r="A32" s="56"/>
      <c r="B32" s="57"/>
      <c r="C32" s="57"/>
      <c r="D32" s="58"/>
      <c r="E32" s="134"/>
      <c r="F32" s="59"/>
      <c r="G32" s="58"/>
      <c r="J32" s="31"/>
    </row>
    <row r="33" spans="1:7" ht="15">
      <c r="A33" s="170"/>
      <c r="B33" s="171"/>
      <c r="C33" s="171"/>
      <c r="D33" s="171"/>
      <c r="E33" s="171"/>
      <c r="F33" s="171"/>
      <c r="G33" s="172"/>
    </row>
    <row r="34" spans="1:7" ht="15">
      <c r="A34" s="167" t="s">
        <v>0</v>
      </c>
      <c r="B34" s="168"/>
      <c r="C34" s="168"/>
      <c r="D34" s="168"/>
      <c r="E34" s="168"/>
      <c r="F34" s="168"/>
      <c r="G34" s="169"/>
    </row>
    <row r="35" spans="1:7" ht="15">
      <c r="A35" s="167" t="s">
        <v>1</v>
      </c>
      <c r="B35" s="168"/>
      <c r="C35" s="168"/>
      <c r="D35" s="168"/>
      <c r="E35" s="168"/>
      <c r="F35" s="168"/>
      <c r="G35" s="169"/>
    </row>
    <row r="36" spans="1:7" ht="2.25" customHeight="1">
      <c r="A36" s="32"/>
      <c r="G36" s="34"/>
    </row>
    <row r="37" spans="1:7" ht="15">
      <c r="A37" s="35" t="s">
        <v>2</v>
      </c>
      <c r="G37" s="34"/>
    </row>
    <row r="38" spans="1:7" ht="5.25" customHeight="1">
      <c r="A38" s="32"/>
      <c r="G38" s="36"/>
    </row>
    <row r="39" spans="1:7" ht="15">
      <c r="A39" s="32" t="s">
        <v>3</v>
      </c>
      <c r="C39" s="23" t="s">
        <v>4</v>
      </c>
      <c r="D39" s="33" t="str">
        <f>D6</f>
        <v>                  MES:              </v>
      </c>
      <c r="F39" s="33" t="str">
        <f>F6</f>
        <v>NOVIEMBRE</v>
      </c>
      <c r="G39" s="34" t="s">
        <v>87</v>
      </c>
    </row>
    <row r="40" spans="1:7" ht="5.25" customHeight="1" thickBot="1">
      <c r="A40" s="32"/>
      <c r="G40" s="34"/>
    </row>
    <row r="41" spans="1:7" ht="15.75" thickBot="1">
      <c r="A41" s="40"/>
      <c r="B41" s="115"/>
      <c r="C41" s="41"/>
      <c r="D41" s="42"/>
      <c r="E41" s="116"/>
      <c r="F41" s="42"/>
      <c r="G41" s="43"/>
    </row>
    <row r="42" spans="1:7" ht="57.75" customHeight="1" thickBot="1">
      <c r="A42" s="162" t="s">
        <v>7</v>
      </c>
      <c r="B42" s="163"/>
      <c r="C42" s="163" t="s">
        <v>8</v>
      </c>
      <c r="D42" s="164" t="s">
        <v>9</v>
      </c>
      <c r="E42" s="165" t="s">
        <v>10</v>
      </c>
      <c r="F42" s="164" t="s">
        <v>11</v>
      </c>
      <c r="G42" s="166" t="s">
        <v>12</v>
      </c>
    </row>
    <row r="43" spans="1:10" ht="15.75">
      <c r="A43" s="49">
        <v>20</v>
      </c>
      <c r="B43" s="50"/>
      <c r="C43" s="50" t="s">
        <v>32</v>
      </c>
      <c r="D43" s="51">
        <f>+D44</f>
        <v>92216610.52</v>
      </c>
      <c r="E43" s="124">
        <f>+E44</f>
        <v>0</v>
      </c>
      <c r="F43" s="51">
        <f aca="true" t="shared" si="1" ref="F43:F64">+D43-E43</f>
        <v>92216610.52</v>
      </c>
      <c r="G43" s="125">
        <f>+G44</f>
        <v>92216610.52</v>
      </c>
      <c r="J43" s="31"/>
    </row>
    <row r="44" spans="1:10" ht="15.75">
      <c r="A44" s="27">
        <v>204</v>
      </c>
      <c r="B44" s="28"/>
      <c r="C44" s="28" t="s">
        <v>33</v>
      </c>
      <c r="D44" s="29">
        <f>+D45+D47+D50+D53+D55+D60+D63</f>
        <v>92216610.52</v>
      </c>
      <c r="E44" s="128">
        <f>+E45+E47+E50+E53+E55+E60+E63</f>
        <v>0</v>
      </c>
      <c r="F44" s="29">
        <f t="shared" si="1"/>
        <v>92216610.52</v>
      </c>
      <c r="G44" s="30">
        <f>+G45+G47+G50+G53+G55+G60+G63</f>
        <v>92216610.52</v>
      </c>
      <c r="J44" s="31"/>
    </row>
    <row r="45" spans="1:10" ht="15.75">
      <c r="A45" s="27">
        <v>2044</v>
      </c>
      <c r="B45" s="28"/>
      <c r="C45" s="28" t="s">
        <v>34</v>
      </c>
      <c r="D45" s="29">
        <f>+D46</f>
        <v>7439875</v>
      </c>
      <c r="E45" s="128">
        <f>+E46</f>
        <v>0</v>
      </c>
      <c r="F45" s="29">
        <f t="shared" si="1"/>
        <v>7439875</v>
      </c>
      <c r="G45" s="30">
        <f>+G46</f>
        <v>7439875</v>
      </c>
      <c r="J45" s="31"/>
    </row>
    <row r="46" spans="1:10" ht="15.75">
      <c r="A46" s="27">
        <v>20441</v>
      </c>
      <c r="B46" s="28">
        <v>20</v>
      </c>
      <c r="C46" s="28" t="s">
        <v>35</v>
      </c>
      <c r="D46" s="29">
        <v>7439875</v>
      </c>
      <c r="E46" s="129">
        <v>0</v>
      </c>
      <c r="F46" s="29">
        <f t="shared" si="1"/>
        <v>7439875</v>
      </c>
      <c r="G46" s="30">
        <v>7439875</v>
      </c>
      <c r="J46" s="31"/>
    </row>
    <row r="47" spans="1:10" ht="15.75">
      <c r="A47" s="27">
        <v>2045</v>
      </c>
      <c r="B47" s="28"/>
      <c r="C47" s="28" t="s">
        <v>36</v>
      </c>
      <c r="D47" s="29">
        <f>+D48+D49</f>
        <v>35670562</v>
      </c>
      <c r="E47" s="128">
        <f>+E48+E49</f>
        <v>0</v>
      </c>
      <c r="F47" s="29">
        <f t="shared" si="1"/>
        <v>35670562</v>
      </c>
      <c r="G47" s="30">
        <f>+G48+G49</f>
        <v>35670562</v>
      </c>
      <c r="J47" s="31"/>
    </row>
    <row r="48" spans="1:10" ht="15.75">
      <c r="A48" s="27">
        <v>20452</v>
      </c>
      <c r="B48" s="28">
        <v>20</v>
      </c>
      <c r="C48" s="28" t="s">
        <v>37</v>
      </c>
      <c r="D48" s="29">
        <v>6640370</v>
      </c>
      <c r="E48" s="129">
        <v>0</v>
      </c>
      <c r="F48" s="29">
        <f t="shared" si="1"/>
        <v>6640370</v>
      </c>
      <c r="G48" s="30">
        <v>6640370</v>
      </c>
      <c r="J48" s="31"/>
    </row>
    <row r="49" spans="1:10" ht="15.75">
      <c r="A49" s="27">
        <v>204510</v>
      </c>
      <c r="B49" s="28">
        <v>20</v>
      </c>
      <c r="C49" s="28" t="s">
        <v>38</v>
      </c>
      <c r="D49" s="29">
        <v>29030192</v>
      </c>
      <c r="E49" s="129">
        <v>0</v>
      </c>
      <c r="F49" s="29">
        <f t="shared" si="1"/>
        <v>29030192</v>
      </c>
      <c r="G49" s="30">
        <v>29030192</v>
      </c>
      <c r="J49" s="31"/>
    </row>
    <row r="50" spans="1:10" ht="15.75">
      <c r="A50" s="27">
        <v>2046</v>
      </c>
      <c r="B50" s="28"/>
      <c r="C50" s="28" t="s">
        <v>39</v>
      </c>
      <c r="D50" s="29">
        <f>+D51+D52</f>
        <v>7533173</v>
      </c>
      <c r="E50" s="128">
        <f>+E51+E52</f>
        <v>0</v>
      </c>
      <c r="F50" s="29">
        <f t="shared" si="1"/>
        <v>7533173</v>
      </c>
      <c r="G50" s="30">
        <f>+G51+G52</f>
        <v>7533173</v>
      </c>
      <c r="J50" s="31"/>
    </row>
    <row r="51" spans="1:10" ht="15.75">
      <c r="A51" s="27">
        <v>20462</v>
      </c>
      <c r="B51" s="28">
        <v>20</v>
      </c>
      <c r="C51" s="28" t="s">
        <v>40</v>
      </c>
      <c r="D51" s="29">
        <v>2086900</v>
      </c>
      <c r="E51" s="129">
        <v>0</v>
      </c>
      <c r="F51" s="29">
        <f t="shared" si="1"/>
        <v>2086900</v>
      </c>
      <c r="G51" s="30">
        <v>2086900</v>
      </c>
      <c r="J51" s="31"/>
    </row>
    <row r="52" spans="1:10" ht="15.75">
      <c r="A52" s="27">
        <v>20465</v>
      </c>
      <c r="B52" s="28">
        <v>20</v>
      </c>
      <c r="C52" s="28" t="s">
        <v>41</v>
      </c>
      <c r="D52" s="29">
        <v>5446273</v>
      </c>
      <c r="E52" s="129">
        <v>0</v>
      </c>
      <c r="F52" s="29">
        <f t="shared" si="1"/>
        <v>5446273</v>
      </c>
      <c r="G52" s="30">
        <v>5446273</v>
      </c>
      <c r="J52" s="31"/>
    </row>
    <row r="53" spans="1:10" ht="15.75">
      <c r="A53" s="27">
        <v>2047</v>
      </c>
      <c r="B53" s="28"/>
      <c r="C53" s="28" t="s">
        <v>42</v>
      </c>
      <c r="D53" s="29">
        <f>+D54</f>
        <v>12880213</v>
      </c>
      <c r="E53" s="128">
        <f>+E54</f>
        <v>0</v>
      </c>
      <c r="F53" s="29">
        <f t="shared" si="1"/>
        <v>12880213</v>
      </c>
      <c r="G53" s="30">
        <f>+G54</f>
        <v>12880213</v>
      </c>
      <c r="J53" s="31"/>
    </row>
    <row r="54" spans="1:10" ht="15.75">
      <c r="A54" s="27">
        <v>20476</v>
      </c>
      <c r="B54" s="28">
        <v>20</v>
      </c>
      <c r="C54" s="28" t="s">
        <v>43</v>
      </c>
      <c r="D54" s="29">
        <v>12880213</v>
      </c>
      <c r="E54" s="129">
        <v>0</v>
      </c>
      <c r="F54" s="29">
        <f t="shared" si="1"/>
        <v>12880213</v>
      </c>
      <c r="G54" s="30">
        <v>12880213</v>
      </c>
      <c r="J54" s="31"/>
    </row>
    <row r="55" spans="1:10" ht="15.75">
      <c r="A55" s="27">
        <v>2048</v>
      </c>
      <c r="B55" s="28"/>
      <c r="C55" s="28" t="s">
        <v>44</v>
      </c>
      <c r="D55" s="29">
        <f>+D56+D57+D58+D59</f>
        <v>3933692.52</v>
      </c>
      <c r="E55" s="128">
        <f>+E56+E57+E58+E59</f>
        <v>0</v>
      </c>
      <c r="F55" s="29">
        <f t="shared" si="1"/>
        <v>3933692.52</v>
      </c>
      <c r="G55" s="30">
        <f>+G56+G57+G58+G59</f>
        <v>3933692.52</v>
      </c>
      <c r="J55" s="31"/>
    </row>
    <row r="56" spans="1:10" ht="15.75">
      <c r="A56" s="27">
        <v>20481</v>
      </c>
      <c r="B56" s="28">
        <v>20</v>
      </c>
      <c r="C56" s="28" t="s">
        <v>94</v>
      </c>
      <c r="D56" s="29">
        <v>232090</v>
      </c>
      <c r="E56" s="129">
        <v>0</v>
      </c>
      <c r="F56" s="29">
        <f t="shared" si="1"/>
        <v>232090</v>
      </c>
      <c r="G56" s="30">
        <v>232090</v>
      </c>
      <c r="J56" s="31"/>
    </row>
    <row r="57" spans="1:10" ht="15.75">
      <c r="A57" s="27">
        <v>20482</v>
      </c>
      <c r="B57" s="28">
        <v>20</v>
      </c>
      <c r="C57" s="28" t="s">
        <v>46</v>
      </c>
      <c r="D57" s="29">
        <v>62093.76</v>
      </c>
      <c r="E57" s="129">
        <v>0</v>
      </c>
      <c r="F57" s="29">
        <f t="shared" si="1"/>
        <v>62093.76</v>
      </c>
      <c r="G57" s="30">
        <v>62093.76</v>
      </c>
      <c r="J57" s="31"/>
    </row>
    <row r="58" spans="1:10" ht="15.75">
      <c r="A58" s="27">
        <v>20485</v>
      </c>
      <c r="B58" s="28">
        <v>20</v>
      </c>
      <c r="C58" s="28" t="s">
        <v>47</v>
      </c>
      <c r="D58" s="29">
        <v>32131.76</v>
      </c>
      <c r="E58" s="129">
        <v>0</v>
      </c>
      <c r="F58" s="29">
        <f t="shared" si="1"/>
        <v>32131.76</v>
      </c>
      <c r="G58" s="30">
        <v>32131.76</v>
      </c>
      <c r="J58" s="31"/>
    </row>
    <row r="59" spans="1:10" ht="15.75">
      <c r="A59" s="27">
        <v>20486</v>
      </c>
      <c r="B59" s="28">
        <v>20</v>
      </c>
      <c r="C59" s="28" t="s">
        <v>48</v>
      </c>
      <c r="D59" s="29">
        <v>3607377</v>
      </c>
      <c r="E59" s="129">
        <v>0</v>
      </c>
      <c r="F59" s="29">
        <f t="shared" si="1"/>
        <v>3607377</v>
      </c>
      <c r="G59" s="30">
        <v>3607377</v>
      </c>
      <c r="J59" s="31"/>
    </row>
    <row r="60" spans="1:10" ht="15.75">
      <c r="A60" s="27">
        <v>2049</v>
      </c>
      <c r="B60" s="28"/>
      <c r="C60" s="28" t="s">
        <v>49</v>
      </c>
      <c r="D60" s="29">
        <f>+D61+D62</f>
        <v>1952093</v>
      </c>
      <c r="E60" s="128">
        <f>+E61+E62</f>
        <v>0</v>
      </c>
      <c r="F60" s="29">
        <f t="shared" si="1"/>
        <v>1952093</v>
      </c>
      <c r="G60" s="30">
        <f>+G61+G62</f>
        <v>1952093</v>
      </c>
      <c r="J60" s="31"/>
    </row>
    <row r="61" spans="1:10" ht="15.75">
      <c r="A61" s="27">
        <v>204911</v>
      </c>
      <c r="B61" s="28">
        <v>20</v>
      </c>
      <c r="C61" s="28" t="s">
        <v>89</v>
      </c>
      <c r="D61" s="29">
        <v>495250</v>
      </c>
      <c r="E61" s="129">
        <v>0</v>
      </c>
      <c r="F61" s="29">
        <f t="shared" si="1"/>
        <v>495250</v>
      </c>
      <c r="G61" s="30">
        <v>495250</v>
      </c>
      <c r="J61" s="31"/>
    </row>
    <row r="62" spans="1:10" ht="15.75">
      <c r="A62" s="27">
        <v>204911</v>
      </c>
      <c r="B62" s="28">
        <v>21</v>
      </c>
      <c r="C62" s="28" t="s">
        <v>89</v>
      </c>
      <c r="D62" s="29">
        <v>1456843</v>
      </c>
      <c r="E62" s="129">
        <v>0</v>
      </c>
      <c r="F62" s="29">
        <f t="shared" si="1"/>
        <v>1456843</v>
      </c>
      <c r="G62" s="30">
        <v>1456843</v>
      </c>
      <c r="J62" s="31"/>
    </row>
    <row r="63" spans="1:10" ht="15.75">
      <c r="A63" s="27">
        <v>20441</v>
      </c>
      <c r="B63" s="28"/>
      <c r="C63" s="28" t="s">
        <v>50</v>
      </c>
      <c r="D63" s="29">
        <f>+D64</f>
        <v>22807002</v>
      </c>
      <c r="E63" s="128">
        <f>+E64</f>
        <v>0</v>
      </c>
      <c r="F63" s="29">
        <f t="shared" si="1"/>
        <v>22807002</v>
      </c>
      <c r="G63" s="30">
        <f>+G64</f>
        <v>22807002</v>
      </c>
      <c r="J63" s="31"/>
    </row>
    <row r="64" spans="1:10" ht="16.5" thickBot="1">
      <c r="A64" s="52">
        <v>2044113</v>
      </c>
      <c r="B64" s="53">
        <v>20</v>
      </c>
      <c r="C64" s="53" t="s">
        <v>50</v>
      </c>
      <c r="D64" s="55">
        <v>22807002</v>
      </c>
      <c r="E64" s="136">
        <v>0</v>
      </c>
      <c r="F64" s="55">
        <f t="shared" si="1"/>
        <v>22807002</v>
      </c>
      <c r="G64" s="68">
        <v>22807002</v>
      </c>
      <c r="J64" s="31"/>
    </row>
    <row r="65" spans="1:10" ht="15.75" thickBot="1">
      <c r="A65" s="69"/>
      <c r="D65" s="70"/>
      <c r="E65" s="137"/>
      <c r="F65" s="70"/>
      <c r="G65" s="70"/>
      <c r="J65" s="31"/>
    </row>
    <row r="66" spans="1:10" ht="15">
      <c r="A66" s="170" t="s">
        <v>0</v>
      </c>
      <c r="B66" s="171"/>
      <c r="C66" s="171"/>
      <c r="D66" s="171"/>
      <c r="E66" s="171"/>
      <c r="F66" s="171"/>
      <c r="G66" s="172"/>
      <c r="J66" s="31"/>
    </row>
    <row r="67" spans="1:10" ht="15.75" customHeight="1">
      <c r="A67" s="167" t="s">
        <v>1</v>
      </c>
      <c r="B67" s="168"/>
      <c r="C67" s="168"/>
      <c r="D67" s="168"/>
      <c r="E67" s="168"/>
      <c r="F67" s="168"/>
      <c r="G67" s="169"/>
      <c r="J67" s="31"/>
    </row>
    <row r="68" spans="1:10" ht="5.25" customHeight="1">
      <c r="A68" s="32"/>
      <c r="G68" s="34"/>
      <c r="J68" s="31"/>
    </row>
    <row r="69" spans="1:10" ht="15">
      <c r="A69" s="35" t="s">
        <v>2</v>
      </c>
      <c r="G69" s="34"/>
      <c r="J69" s="31"/>
    </row>
    <row r="70" spans="1:10" ht="6" customHeight="1">
      <c r="A70" s="32"/>
      <c r="G70" s="36"/>
      <c r="J70" s="31"/>
    </row>
    <row r="71" spans="1:10" ht="15">
      <c r="A71" s="32" t="s">
        <v>3</v>
      </c>
      <c r="C71" s="23" t="s">
        <v>4</v>
      </c>
      <c r="F71" s="33" t="str">
        <f>F39</f>
        <v>NOVIEMBRE</v>
      </c>
      <c r="G71" s="34" t="s">
        <v>87</v>
      </c>
      <c r="J71" s="31"/>
    </row>
    <row r="72" spans="1:10" ht="5.25" customHeight="1" thickBot="1">
      <c r="A72" s="32"/>
      <c r="G72" s="34"/>
      <c r="J72" s="31"/>
    </row>
    <row r="73" spans="1:10" ht="15.75" thickBot="1">
      <c r="A73" s="40"/>
      <c r="B73" s="41"/>
      <c r="C73" s="41"/>
      <c r="D73" s="42"/>
      <c r="E73" s="116"/>
      <c r="F73" s="42"/>
      <c r="G73" s="43"/>
      <c r="J73" s="31"/>
    </row>
    <row r="74" spans="1:10" ht="60.75" thickBot="1">
      <c r="A74" s="162" t="s">
        <v>7</v>
      </c>
      <c r="B74" s="163"/>
      <c r="C74" s="163" t="s">
        <v>8</v>
      </c>
      <c r="D74" s="164" t="s">
        <v>9</v>
      </c>
      <c r="E74" s="165" t="s">
        <v>10</v>
      </c>
      <c r="F74" s="164" t="s">
        <v>11</v>
      </c>
      <c r="G74" s="166" t="s">
        <v>12</v>
      </c>
      <c r="J74" s="31"/>
    </row>
    <row r="75" spans="1:10" ht="15.75">
      <c r="A75" s="49">
        <v>3</v>
      </c>
      <c r="B75" s="50"/>
      <c r="C75" s="50" t="s">
        <v>51</v>
      </c>
      <c r="D75" s="51">
        <f>+D76</f>
        <v>2059570939.07</v>
      </c>
      <c r="E75" s="124">
        <f>+E76</f>
        <v>97300000</v>
      </c>
      <c r="F75" s="51">
        <f aca="true" t="shared" si="2" ref="F75:F80">+D75-E75</f>
        <v>1962270939.07</v>
      </c>
      <c r="G75" s="125">
        <f>+G76</f>
        <v>1962270939.07</v>
      </c>
      <c r="J75" s="31"/>
    </row>
    <row r="76" spans="1:10" ht="15.75">
      <c r="A76" s="27">
        <v>36</v>
      </c>
      <c r="B76" s="28"/>
      <c r="C76" s="28" t="s">
        <v>52</v>
      </c>
      <c r="D76" s="29">
        <f>+D77</f>
        <v>2059570939.07</v>
      </c>
      <c r="E76" s="128">
        <f>+E77</f>
        <v>97300000</v>
      </c>
      <c r="F76" s="29">
        <f t="shared" si="2"/>
        <v>1962270939.07</v>
      </c>
      <c r="G76" s="30">
        <f>+G77</f>
        <v>1962270939.07</v>
      </c>
      <c r="J76" s="31"/>
    </row>
    <row r="77" spans="1:11" ht="15.75">
      <c r="A77" s="27">
        <v>361</v>
      </c>
      <c r="B77" s="28"/>
      <c r="C77" s="28" t="s">
        <v>53</v>
      </c>
      <c r="D77" s="29">
        <f>+D78+D79+D80+D81</f>
        <v>2059570939.07</v>
      </c>
      <c r="E77" s="128">
        <f>+E78+E79+E80+E81</f>
        <v>97300000</v>
      </c>
      <c r="F77" s="29">
        <f t="shared" si="2"/>
        <v>1962270939.07</v>
      </c>
      <c r="G77" s="30">
        <f>+G78+G79+G80+G81</f>
        <v>1962270939.07</v>
      </c>
      <c r="J77" s="31"/>
      <c r="K77" s="31"/>
    </row>
    <row r="78" spans="1:10" ht="15.75">
      <c r="A78" s="19">
        <v>3611</v>
      </c>
      <c r="B78" s="20">
        <v>10</v>
      </c>
      <c r="C78" s="20" t="s">
        <v>53</v>
      </c>
      <c r="D78" s="21">
        <v>550799407</v>
      </c>
      <c r="E78" s="139">
        <v>0</v>
      </c>
      <c r="F78" s="21">
        <f t="shared" si="2"/>
        <v>550799407</v>
      </c>
      <c r="G78" s="22">
        <v>550799407</v>
      </c>
      <c r="J78" s="31"/>
    </row>
    <row r="79" spans="1:10" ht="15.75">
      <c r="A79" s="19">
        <v>3611</v>
      </c>
      <c r="B79" s="20">
        <v>11</v>
      </c>
      <c r="C79" s="20" t="s">
        <v>53</v>
      </c>
      <c r="D79" s="21">
        <v>679823352.03</v>
      </c>
      <c r="E79" s="139">
        <v>97300000</v>
      </c>
      <c r="F79" s="21">
        <f t="shared" si="2"/>
        <v>582523352.03</v>
      </c>
      <c r="G79" s="22">
        <v>582523352.03</v>
      </c>
      <c r="J79" s="31"/>
    </row>
    <row r="80" spans="1:10" ht="15.75">
      <c r="A80" s="19">
        <v>3611</v>
      </c>
      <c r="B80" s="20">
        <v>20</v>
      </c>
      <c r="C80" s="20" t="s">
        <v>53</v>
      </c>
      <c r="D80" s="21">
        <v>690190031.44</v>
      </c>
      <c r="E80" s="139">
        <v>0</v>
      </c>
      <c r="F80" s="21">
        <f t="shared" si="2"/>
        <v>690190031.44</v>
      </c>
      <c r="G80" s="22">
        <v>690190031.44</v>
      </c>
      <c r="J80" s="31"/>
    </row>
    <row r="81" spans="1:10" ht="16.5" thickBot="1">
      <c r="A81" s="19">
        <v>3611</v>
      </c>
      <c r="B81" s="20">
        <v>21</v>
      </c>
      <c r="C81" s="20" t="s">
        <v>53</v>
      </c>
      <c r="D81" s="21">
        <v>138758148.6</v>
      </c>
      <c r="E81" s="139">
        <v>0</v>
      </c>
      <c r="F81" s="21">
        <f>+D81-E81</f>
        <v>138758148.6</v>
      </c>
      <c r="G81" s="22">
        <v>138758148.6</v>
      </c>
      <c r="J81" s="31"/>
    </row>
    <row r="82" spans="1:10" ht="16.5" thickBot="1">
      <c r="A82" s="24" t="s">
        <v>54</v>
      </c>
      <c r="B82" s="25"/>
      <c r="C82" s="25" t="s">
        <v>55</v>
      </c>
      <c r="D82" s="26">
        <f>+D83+D90+D93+D109</f>
        <v>57895587708.97</v>
      </c>
      <c r="E82" s="140">
        <f>+E83+E90+E93+E109</f>
        <v>0</v>
      </c>
      <c r="F82" s="26">
        <f>+D82-E82</f>
        <v>57895587708.97</v>
      </c>
      <c r="G82" s="141">
        <f>+G83+G90+G93+G109</f>
        <v>57895587708.97</v>
      </c>
      <c r="J82" s="31"/>
    </row>
    <row r="83" spans="1:12" ht="35.25" customHeight="1">
      <c r="A83" s="49">
        <v>113</v>
      </c>
      <c r="B83" s="50"/>
      <c r="C83" s="75" t="s">
        <v>56</v>
      </c>
      <c r="D83" s="51">
        <f>+D84+D86+D88</f>
        <v>32271907491.22</v>
      </c>
      <c r="E83" s="124">
        <f>+E84+E86+E88</f>
        <v>0</v>
      </c>
      <c r="F83" s="51">
        <f>+D83-E83</f>
        <v>32271907491.22</v>
      </c>
      <c r="G83" s="51">
        <f>+G84+G86+G88</f>
        <v>32271907491.22</v>
      </c>
      <c r="J83" s="31"/>
      <c r="K83" s="31"/>
      <c r="L83" s="31"/>
    </row>
    <row r="84" spans="1:11" ht="15.75">
      <c r="A84" s="27">
        <v>113600</v>
      </c>
      <c r="B84" s="28"/>
      <c r="C84" s="8" t="s">
        <v>57</v>
      </c>
      <c r="D84" s="29">
        <f>+D85</f>
        <v>21312600000</v>
      </c>
      <c r="E84" s="128">
        <f>+E85</f>
        <v>0</v>
      </c>
      <c r="F84" s="29">
        <f>+D84-E84</f>
        <v>21312600000</v>
      </c>
      <c r="G84" s="30">
        <f>+G85</f>
        <v>21312600000</v>
      </c>
      <c r="J84" s="31"/>
      <c r="K84" s="31"/>
    </row>
    <row r="85" spans="1:10" ht="36" customHeight="1">
      <c r="A85" s="27">
        <v>113600134</v>
      </c>
      <c r="B85" s="28">
        <v>20</v>
      </c>
      <c r="C85" s="8" t="s">
        <v>75</v>
      </c>
      <c r="D85" s="29">
        <v>21312600000</v>
      </c>
      <c r="E85" s="129">
        <v>0</v>
      </c>
      <c r="F85" s="29">
        <f aca="true" t="shared" si="3" ref="F85:F96">+D85-E85</f>
        <v>21312600000</v>
      </c>
      <c r="G85" s="30">
        <v>21312600000</v>
      </c>
      <c r="J85" s="31"/>
    </row>
    <row r="86" spans="1:13" ht="15.75">
      <c r="A86" s="27">
        <v>113605</v>
      </c>
      <c r="B86" s="28"/>
      <c r="C86" s="8" t="s">
        <v>58</v>
      </c>
      <c r="D86" s="29">
        <f>+D87</f>
        <v>10619912514.22</v>
      </c>
      <c r="E86" s="128">
        <f>+E87</f>
        <v>0</v>
      </c>
      <c r="F86" s="29">
        <f>+D86-E86</f>
        <v>10619912514.22</v>
      </c>
      <c r="G86" s="30">
        <f>+G87</f>
        <v>10619912514.22</v>
      </c>
      <c r="J86" s="31"/>
      <c r="M86" s="31"/>
    </row>
    <row r="87" spans="1:10" ht="33" customHeight="1">
      <c r="A87" s="27">
        <v>1136057</v>
      </c>
      <c r="B87" s="28">
        <v>20</v>
      </c>
      <c r="C87" s="8" t="s">
        <v>59</v>
      </c>
      <c r="D87" s="29">
        <v>10619912514.22</v>
      </c>
      <c r="E87" s="129">
        <v>0</v>
      </c>
      <c r="F87" s="29">
        <f t="shared" si="3"/>
        <v>10619912514.22</v>
      </c>
      <c r="G87" s="30">
        <v>10619912514.22</v>
      </c>
      <c r="J87" s="31"/>
    </row>
    <row r="88" spans="1:10" s="78" customFormat="1" ht="16.5" customHeight="1">
      <c r="A88" s="76">
        <v>113607</v>
      </c>
      <c r="B88" s="8"/>
      <c r="C88" s="8" t="s">
        <v>76</v>
      </c>
      <c r="D88" s="77">
        <f>+D89</f>
        <v>339394977</v>
      </c>
      <c r="E88" s="142">
        <f>+E89</f>
        <v>0</v>
      </c>
      <c r="F88" s="29">
        <f>+D88-E88</f>
        <v>339394977</v>
      </c>
      <c r="G88" s="29">
        <f>+G89</f>
        <v>339394977</v>
      </c>
      <c r="J88" s="31"/>
    </row>
    <row r="89" spans="1:10" s="78" customFormat="1" ht="16.5" customHeight="1">
      <c r="A89" s="76">
        <v>1136071</v>
      </c>
      <c r="B89" s="8">
        <v>20</v>
      </c>
      <c r="C89" s="8" t="s">
        <v>95</v>
      </c>
      <c r="D89" s="77">
        <v>339394977</v>
      </c>
      <c r="E89" s="143">
        <v>0</v>
      </c>
      <c r="F89" s="29">
        <f t="shared" si="3"/>
        <v>339394977</v>
      </c>
      <c r="G89" s="29">
        <v>339394977</v>
      </c>
      <c r="J89" s="31"/>
    </row>
    <row r="90" spans="1:10" s="78" customFormat="1" ht="32.25" customHeight="1">
      <c r="A90" s="76">
        <v>223</v>
      </c>
      <c r="B90" s="8"/>
      <c r="C90" s="8" t="s">
        <v>78</v>
      </c>
      <c r="D90" s="77">
        <f>+D91</f>
        <v>216901412</v>
      </c>
      <c r="E90" s="142">
        <f>+E91</f>
        <v>0</v>
      </c>
      <c r="F90" s="29">
        <f>+D90-E90</f>
        <v>216901412</v>
      </c>
      <c r="G90" s="79">
        <f>+G91</f>
        <v>216901412</v>
      </c>
      <c r="J90" s="31"/>
    </row>
    <row r="91" spans="1:10" s="78" customFormat="1" ht="17.25" customHeight="1">
      <c r="A91" s="76">
        <v>223600</v>
      </c>
      <c r="B91" s="8"/>
      <c r="C91" s="8" t="s">
        <v>57</v>
      </c>
      <c r="D91" s="77">
        <f>+D92</f>
        <v>216901412</v>
      </c>
      <c r="E91" s="142">
        <f>+E92</f>
        <v>0</v>
      </c>
      <c r="F91" s="29">
        <f>+D91-E91</f>
        <v>216901412</v>
      </c>
      <c r="G91" s="79">
        <f>+G92</f>
        <v>216901412</v>
      </c>
      <c r="J91" s="31"/>
    </row>
    <row r="92" spans="1:10" s="78" customFormat="1" ht="45" customHeight="1">
      <c r="A92" s="76">
        <v>2236001</v>
      </c>
      <c r="B92" s="8">
        <v>20</v>
      </c>
      <c r="C92" s="8" t="s">
        <v>79</v>
      </c>
      <c r="D92" s="77">
        <v>216901412</v>
      </c>
      <c r="E92" s="143">
        <v>0</v>
      </c>
      <c r="F92" s="29">
        <f t="shared" si="3"/>
        <v>216901412</v>
      </c>
      <c r="G92" s="30">
        <v>216901412</v>
      </c>
      <c r="J92" s="31"/>
    </row>
    <row r="93" spans="1:11" s="78" customFormat="1" ht="36.75" customHeight="1">
      <c r="A93" s="76">
        <v>520</v>
      </c>
      <c r="B93" s="8"/>
      <c r="C93" s="8" t="s">
        <v>60</v>
      </c>
      <c r="D93" s="77">
        <f>+D94</f>
        <v>1610051680.25</v>
      </c>
      <c r="E93" s="142">
        <f>+E94</f>
        <v>0</v>
      </c>
      <c r="F93" s="29">
        <f>+D93-E93</f>
        <v>1610051680.25</v>
      </c>
      <c r="G93" s="79">
        <f>+G94</f>
        <v>1610051680.25</v>
      </c>
      <c r="J93" s="31"/>
      <c r="K93" s="31"/>
    </row>
    <row r="94" spans="1:15" s="78" customFormat="1" ht="18.75" customHeight="1">
      <c r="A94" s="76">
        <v>520600</v>
      </c>
      <c r="B94" s="8"/>
      <c r="C94" s="8" t="s">
        <v>57</v>
      </c>
      <c r="D94" s="77">
        <f>+D95+D96+D97+D106+D108+D107</f>
        <v>1610051680.25</v>
      </c>
      <c r="E94" s="142">
        <f>+E95+E96+E97+E106+E108+E107</f>
        <v>0</v>
      </c>
      <c r="F94" s="29">
        <f>+D94-E94</f>
        <v>1610051680.25</v>
      </c>
      <c r="G94" s="79">
        <f>+G95+G96+G97+G106+G108+G107</f>
        <v>1610051680.25</v>
      </c>
      <c r="J94" s="31"/>
      <c r="O94" s="31">
        <f>3896358790+1937900303</f>
        <v>5834259093</v>
      </c>
    </row>
    <row r="95" spans="1:10" s="78" customFormat="1" ht="32.25" customHeight="1">
      <c r="A95" s="76">
        <v>5206001</v>
      </c>
      <c r="B95" s="8">
        <v>20</v>
      </c>
      <c r="C95" s="8" t="s">
        <v>61</v>
      </c>
      <c r="D95" s="77">
        <v>138150314</v>
      </c>
      <c r="E95" s="143">
        <v>0</v>
      </c>
      <c r="F95" s="29">
        <f t="shared" si="3"/>
        <v>138150314</v>
      </c>
      <c r="G95" s="79">
        <v>138150314</v>
      </c>
      <c r="J95" s="31"/>
    </row>
    <row r="96" spans="1:10" s="78" customFormat="1" ht="33.75" customHeight="1">
      <c r="A96" s="76">
        <v>5206002</v>
      </c>
      <c r="B96" s="8">
        <v>10</v>
      </c>
      <c r="C96" s="8" t="s">
        <v>62</v>
      </c>
      <c r="D96" s="77">
        <v>112881560</v>
      </c>
      <c r="E96" s="143">
        <v>0</v>
      </c>
      <c r="F96" s="29">
        <f t="shared" si="3"/>
        <v>112881560</v>
      </c>
      <c r="G96" s="79">
        <v>112881560</v>
      </c>
      <c r="J96" s="31"/>
    </row>
    <row r="97" spans="1:10" s="78" customFormat="1" ht="36.75" customHeight="1" thickBot="1">
      <c r="A97" s="80">
        <v>5206002</v>
      </c>
      <c r="B97" s="81">
        <v>20</v>
      </c>
      <c r="C97" s="81" t="s">
        <v>62</v>
      </c>
      <c r="D97" s="82">
        <v>525335107</v>
      </c>
      <c r="E97" s="144">
        <v>0</v>
      </c>
      <c r="F97" s="82">
        <f>+D97-E97</f>
        <v>525335107</v>
      </c>
      <c r="G97" s="83">
        <v>525335107</v>
      </c>
      <c r="J97" s="31"/>
    </row>
    <row r="98" spans="1:10" s="78" customFormat="1" ht="21" customHeight="1" thickBot="1">
      <c r="A98" s="84"/>
      <c r="D98" s="85"/>
      <c r="E98" s="145"/>
      <c r="F98" s="85"/>
      <c r="G98" s="85"/>
      <c r="J98" s="86"/>
    </row>
    <row r="99" spans="1:10" s="78" customFormat="1" ht="21" customHeight="1">
      <c r="A99" s="170" t="s">
        <v>0</v>
      </c>
      <c r="B99" s="171"/>
      <c r="C99" s="171"/>
      <c r="D99" s="171"/>
      <c r="E99" s="171"/>
      <c r="F99" s="171"/>
      <c r="G99" s="172"/>
      <c r="H99" s="23"/>
      <c r="J99" s="86"/>
    </row>
    <row r="100" spans="1:10" s="78" customFormat="1" ht="12.75" customHeight="1">
      <c r="A100" s="167" t="s">
        <v>1</v>
      </c>
      <c r="B100" s="168"/>
      <c r="C100" s="168"/>
      <c r="D100" s="168"/>
      <c r="E100" s="168"/>
      <c r="F100" s="168"/>
      <c r="G100" s="169"/>
      <c r="H100" s="23"/>
      <c r="J100" s="86"/>
    </row>
    <row r="101" spans="1:10" s="78" customFormat="1" ht="21" customHeight="1">
      <c r="A101" s="35" t="s">
        <v>2</v>
      </c>
      <c r="B101" s="23"/>
      <c r="C101" s="23"/>
      <c r="D101" s="33"/>
      <c r="E101" s="113"/>
      <c r="F101" s="33"/>
      <c r="G101" s="34"/>
      <c r="H101" s="23"/>
      <c r="J101" s="86"/>
    </row>
    <row r="102" spans="1:10" s="78" customFormat="1" ht="7.5" customHeight="1">
      <c r="A102" s="32"/>
      <c r="B102" s="23"/>
      <c r="C102" s="23"/>
      <c r="D102" s="33"/>
      <c r="E102" s="113"/>
      <c r="F102" s="33"/>
      <c r="G102" s="36"/>
      <c r="H102" s="23"/>
      <c r="J102" s="86"/>
    </row>
    <row r="103" spans="1:10" s="78" customFormat="1" ht="21" customHeight="1" thickBot="1">
      <c r="A103" s="32" t="s">
        <v>3</v>
      </c>
      <c r="B103" s="23"/>
      <c r="C103" s="23" t="s">
        <v>4</v>
      </c>
      <c r="D103" s="33"/>
      <c r="E103" s="113"/>
      <c r="F103" s="33" t="str">
        <f>F71</f>
        <v>NOVIEMBRE</v>
      </c>
      <c r="G103" s="34" t="s">
        <v>87</v>
      </c>
      <c r="H103" s="23"/>
      <c r="J103" s="86"/>
    </row>
    <row r="104" spans="1:10" s="78" customFormat="1" ht="21" customHeight="1" thickBot="1">
      <c r="A104" s="40"/>
      <c r="B104" s="41"/>
      <c r="C104" s="41"/>
      <c r="D104" s="42"/>
      <c r="E104" s="116"/>
      <c r="F104" s="42"/>
      <c r="G104" s="43"/>
      <c r="H104" s="23"/>
      <c r="J104" s="86"/>
    </row>
    <row r="105" spans="1:10" ht="60.75" thickBot="1">
      <c r="A105" s="71" t="s">
        <v>7</v>
      </c>
      <c r="B105" s="72"/>
      <c r="C105" s="72" t="s">
        <v>8</v>
      </c>
      <c r="D105" s="73" t="s">
        <v>9</v>
      </c>
      <c r="E105" s="138" t="s">
        <v>10</v>
      </c>
      <c r="F105" s="73" t="s">
        <v>11</v>
      </c>
      <c r="G105" s="74" t="s">
        <v>12</v>
      </c>
      <c r="J105" s="31"/>
    </row>
    <row r="106" spans="1:10" s="78" customFormat="1" ht="32.25" customHeight="1">
      <c r="A106" s="87">
        <v>5206002</v>
      </c>
      <c r="B106" s="88">
        <v>21</v>
      </c>
      <c r="C106" s="88" t="s">
        <v>62</v>
      </c>
      <c r="D106" s="89">
        <v>246567873</v>
      </c>
      <c r="E106" s="146">
        <v>0</v>
      </c>
      <c r="F106" s="89">
        <f aca="true" t="shared" si="4" ref="F106:F112">+D106-E106</f>
        <v>246567873</v>
      </c>
      <c r="G106" s="90">
        <v>246567873</v>
      </c>
      <c r="J106" s="31"/>
    </row>
    <row r="107" spans="1:10" s="78" customFormat="1" ht="32.25" customHeight="1">
      <c r="A107" s="76">
        <v>5206007</v>
      </c>
      <c r="B107" s="8">
        <v>20</v>
      </c>
      <c r="C107" s="8" t="s">
        <v>90</v>
      </c>
      <c r="D107" s="77">
        <v>506554141.25</v>
      </c>
      <c r="E107" s="143">
        <v>0</v>
      </c>
      <c r="F107" s="77">
        <f>+D107-E107</f>
        <v>506554141.25</v>
      </c>
      <c r="G107" s="79">
        <v>506554141.25</v>
      </c>
      <c r="J107" s="31"/>
    </row>
    <row r="108" spans="1:10" s="78" customFormat="1" ht="32.25" customHeight="1">
      <c r="A108" s="76">
        <v>5206007</v>
      </c>
      <c r="B108" s="8">
        <v>21</v>
      </c>
      <c r="C108" s="8" t="s">
        <v>90</v>
      </c>
      <c r="D108" s="77">
        <v>80562685</v>
      </c>
      <c r="E108" s="143">
        <v>0</v>
      </c>
      <c r="F108" s="77">
        <f t="shared" si="4"/>
        <v>80562685</v>
      </c>
      <c r="G108" s="79">
        <v>80562685</v>
      </c>
      <c r="J108" s="31"/>
    </row>
    <row r="109" spans="1:10" s="78" customFormat="1" ht="32.25" customHeight="1">
      <c r="A109" s="76">
        <v>530</v>
      </c>
      <c r="B109" s="8"/>
      <c r="C109" s="8" t="s">
        <v>63</v>
      </c>
      <c r="D109" s="77">
        <f>+D110</f>
        <v>23796727125.5</v>
      </c>
      <c r="E109" s="142">
        <f>+E110</f>
        <v>0</v>
      </c>
      <c r="F109" s="77">
        <f>+D109-E109</f>
        <v>23796727125.5</v>
      </c>
      <c r="G109" s="79">
        <f>+G110</f>
        <v>23796727125.5</v>
      </c>
      <c r="J109" s="31"/>
    </row>
    <row r="110" spans="1:10" s="78" customFormat="1" ht="15.75" customHeight="1">
      <c r="A110" s="76">
        <v>530600</v>
      </c>
      <c r="B110" s="8"/>
      <c r="C110" s="8" t="s">
        <v>57</v>
      </c>
      <c r="D110" s="77">
        <f>+D111+D112</f>
        <v>23796727125.5</v>
      </c>
      <c r="E110" s="142">
        <f>+E111+E112</f>
        <v>0</v>
      </c>
      <c r="F110" s="77">
        <f>+D110-E110</f>
        <v>23796727125.5</v>
      </c>
      <c r="G110" s="79">
        <f>+G111+G112</f>
        <v>23796727125.5</v>
      </c>
      <c r="J110" s="31"/>
    </row>
    <row r="111" spans="1:10" s="78" customFormat="1" ht="48.75" customHeight="1">
      <c r="A111" s="76">
        <v>5306003</v>
      </c>
      <c r="B111" s="8">
        <v>11</v>
      </c>
      <c r="C111" s="8" t="s">
        <v>91</v>
      </c>
      <c r="D111" s="77">
        <v>14427380131</v>
      </c>
      <c r="E111" s="143">
        <v>0</v>
      </c>
      <c r="F111" s="77">
        <f t="shared" si="4"/>
        <v>14427380131</v>
      </c>
      <c r="G111" s="79">
        <v>14427380131</v>
      </c>
      <c r="J111" s="31"/>
    </row>
    <row r="112" spans="1:10" s="78" customFormat="1" ht="51" customHeight="1" thickBot="1">
      <c r="A112" s="80">
        <v>5306003</v>
      </c>
      <c r="B112" s="81">
        <v>20</v>
      </c>
      <c r="C112" s="8" t="s">
        <v>91</v>
      </c>
      <c r="D112" s="82">
        <v>9369346994.5</v>
      </c>
      <c r="E112" s="144">
        <v>0</v>
      </c>
      <c r="F112" s="77">
        <f t="shared" si="4"/>
        <v>9369346994.5</v>
      </c>
      <c r="G112" s="83">
        <v>9369346994.5</v>
      </c>
      <c r="J112" s="31"/>
    </row>
    <row r="113" spans="1:10" ht="16.5" thickBot="1">
      <c r="A113" s="173" t="s">
        <v>64</v>
      </c>
      <c r="B113" s="174"/>
      <c r="C113" s="175"/>
      <c r="D113" s="91">
        <f>+D10+D82</f>
        <v>60380555862.19</v>
      </c>
      <c r="E113" s="147">
        <f>+E10+E82</f>
        <v>97300000</v>
      </c>
      <c r="F113" s="91">
        <f>+F10+F82</f>
        <v>60283255862.19</v>
      </c>
      <c r="G113" s="91">
        <f>+G10+G82</f>
        <v>60283255862.19</v>
      </c>
      <c r="J113" s="31"/>
    </row>
    <row r="114" spans="1:7" ht="9.75" customHeight="1">
      <c r="A114" s="92"/>
      <c r="B114" s="93"/>
      <c r="C114" s="93"/>
      <c r="D114" s="94"/>
      <c r="E114" s="148"/>
      <c r="F114" s="94"/>
      <c r="G114" s="95"/>
    </row>
    <row r="115" spans="1:7" ht="4.5" customHeight="1" hidden="1">
      <c r="A115" s="37"/>
      <c r="B115" s="38"/>
      <c r="C115" s="38"/>
      <c r="D115" s="96"/>
      <c r="E115" s="149"/>
      <c r="F115" s="96"/>
      <c r="G115" s="97"/>
    </row>
    <row r="116" spans="1:7" ht="15">
      <c r="A116" s="32"/>
      <c r="G116" s="34"/>
    </row>
    <row r="117" spans="1:7" ht="15">
      <c r="A117" s="32"/>
      <c r="G117" s="34"/>
    </row>
    <row r="118" spans="1:9" ht="15">
      <c r="A118" s="98" t="s">
        <v>65</v>
      </c>
      <c r="B118" s="99"/>
      <c r="C118" s="99"/>
      <c r="D118" s="99"/>
      <c r="E118" s="100" t="s">
        <v>66</v>
      </c>
      <c r="F118" s="100"/>
      <c r="G118" s="101"/>
      <c r="H118" s="102"/>
      <c r="I118" s="102"/>
    </row>
    <row r="119" spans="1:9" ht="15">
      <c r="A119" s="104" t="s">
        <v>67</v>
      </c>
      <c r="B119" s="99"/>
      <c r="C119" s="99"/>
      <c r="D119" s="99"/>
      <c r="E119" s="105" t="s">
        <v>84</v>
      </c>
      <c r="F119" s="105"/>
      <c r="G119" s="106"/>
      <c r="H119" s="102"/>
      <c r="I119" s="102"/>
    </row>
    <row r="120" spans="1:9" ht="15">
      <c r="A120" s="104" t="s">
        <v>68</v>
      </c>
      <c r="B120" s="99"/>
      <c r="C120" s="99"/>
      <c r="D120" s="99"/>
      <c r="E120" s="107" t="s">
        <v>85</v>
      </c>
      <c r="F120" s="100"/>
      <c r="G120" s="101"/>
      <c r="H120" s="102"/>
      <c r="I120" s="102"/>
    </row>
    <row r="121" spans="1:9" ht="15">
      <c r="A121" s="104"/>
      <c r="B121" s="99"/>
      <c r="C121" s="99"/>
      <c r="D121" s="99"/>
      <c r="E121" s="105"/>
      <c r="F121" s="105"/>
      <c r="G121" s="106"/>
      <c r="H121" s="102"/>
      <c r="I121" s="102"/>
    </row>
    <row r="122" spans="1:7" ht="15">
      <c r="A122" s="98"/>
      <c r="B122" s="99"/>
      <c r="C122" s="99"/>
      <c r="D122" s="107"/>
      <c r="E122" s="151"/>
      <c r="F122" s="107"/>
      <c r="G122" s="101"/>
    </row>
    <row r="123" spans="1:7" ht="15">
      <c r="A123" s="104"/>
      <c r="B123" s="99"/>
      <c r="C123" s="99"/>
      <c r="D123" s="107"/>
      <c r="E123" s="151"/>
      <c r="F123" s="107"/>
      <c r="G123" s="101"/>
    </row>
    <row r="124" spans="1:7" ht="15">
      <c r="A124" s="104" t="s">
        <v>80</v>
      </c>
      <c r="B124" s="99"/>
      <c r="C124" s="99"/>
      <c r="D124" s="33" t="s">
        <v>69</v>
      </c>
      <c r="F124" s="99" t="s">
        <v>66</v>
      </c>
      <c r="G124" s="108"/>
    </row>
    <row r="125" spans="1:7" ht="15">
      <c r="A125" s="104" t="s">
        <v>82</v>
      </c>
      <c r="B125" s="99"/>
      <c r="C125" s="99"/>
      <c r="D125" s="109" t="s">
        <v>70</v>
      </c>
      <c r="F125" s="105" t="s">
        <v>86</v>
      </c>
      <c r="G125" s="101"/>
    </row>
    <row r="126" spans="1:7" ht="15">
      <c r="A126" s="104" t="s">
        <v>81</v>
      </c>
      <c r="B126" s="99"/>
      <c r="C126" s="99"/>
      <c r="D126" s="109" t="s">
        <v>71</v>
      </c>
      <c r="F126" s="107" t="s">
        <v>83</v>
      </c>
      <c r="G126" s="101"/>
    </row>
    <row r="127" spans="1:7" ht="6" customHeight="1" thickBot="1">
      <c r="A127" s="37"/>
      <c r="B127" s="38"/>
      <c r="C127" s="38"/>
      <c r="D127" s="38"/>
      <c r="E127" s="96"/>
      <c r="F127" s="96"/>
      <c r="G127" s="110"/>
    </row>
    <row r="138" ht="15">
      <c r="F138" s="109"/>
    </row>
    <row r="139" ht="15">
      <c r="F139" s="155"/>
    </row>
  </sheetData>
  <sheetProtection/>
  <mergeCells count="10">
    <mergeCell ref="A67:G67"/>
    <mergeCell ref="A99:G99"/>
    <mergeCell ref="A100:G100"/>
    <mergeCell ref="A113:C113"/>
    <mergeCell ref="A1:G1"/>
    <mergeCell ref="A2:G2"/>
    <mergeCell ref="A33:G33"/>
    <mergeCell ref="A34:G34"/>
    <mergeCell ref="A35:G35"/>
    <mergeCell ref="A66:G6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20">
      <selection activeCell="C134" sqref="C134"/>
    </sheetView>
  </sheetViews>
  <sheetFormatPr defaultColWidth="11.421875" defaultRowHeight="15"/>
  <cols>
    <col min="1" max="1" width="20.28125" style="23" customWidth="1"/>
    <col min="2" max="2" width="7.28125" style="23" customWidth="1"/>
    <col min="3" max="3" width="59.00390625" style="23" customWidth="1"/>
    <col min="4" max="4" width="23.421875" style="33" customWidth="1"/>
    <col min="5" max="5" width="19.421875" style="113" customWidth="1"/>
    <col min="6" max="6" width="20.00390625" style="33" customWidth="1"/>
    <col min="7" max="7" width="25.140625" style="33" customWidth="1"/>
    <col min="8" max="8" width="4.421875" style="23" customWidth="1"/>
    <col min="9" max="16384" width="11.421875" style="23" customWidth="1"/>
  </cols>
  <sheetData>
    <row r="1" spans="1:7" ht="15">
      <c r="A1" s="170" t="s">
        <v>0</v>
      </c>
      <c r="B1" s="171"/>
      <c r="C1" s="171"/>
      <c r="D1" s="171"/>
      <c r="E1" s="171"/>
      <c r="F1" s="171"/>
      <c r="G1" s="172"/>
    </row>
    <row r="2" spans="1:7" ht="15">
      <c r="A2" s="167" t="s">
        <v>1</v>
      </c>
      <c r="B2" s="168"/>
      <c r="C2" s="168"/>
      <c r="D2" s="168"/>
      <c r="E2" s="168"/>
      <c r="F2" s="168"/>
      <c r="G2" s="169"/>
    </row>
    <row r="3" spans="1:7" ht="15">
      <c r="A3" s="32"/>
      <c r="G3" s="34"/>
    </row>
    <row r="4" spans="1:7" ht="15">
      <c r="A4" s="35" t="s">
        <v>2</v>
      </c>
      <c r="G4" s="34"/>
    </row>
    <row r="5" spans="1:7" ht="15">
      <c r="A5" s="32"/>
      <c r="G5" s="36"/>
    </row>
    <row r="6" spans="1:7" ht="15">
      <c r="A6" s="32" t="s">
        <v>3</v>
      </c>
      <c r="C6" s="23" t="s">
        <v>4</v>
      </c>
      <c r="D6" s="33" t="s">
        <v>5</v>
      </c>
      <c r="F6" s="33" t="s">
        <v>111</v>
      </c>
      <c r="G6" s="34" t="s">
        <v>87</v>
      </c>
    </row>
    <row r="7" spans="1:7" ht="15.75" thickBot="1">
      <c r="A7" s="37"/>
      <c r="B7" s="38"/>
      <c r="C7" s="38"/>
      <c r="D7" s="38"/>
      <c r="E7" s="114"/>
      <c r="F7" s="38"/>
      <c r="G7" s="39"/>
    </row>
    <row r="8" spans="1:7" ht="15.75" thickBot="1">
      <c r="A8" s="40"/>
      <c r="B8" s="115"/>
      <c r="C8" s="41"/>
      <c r="D8" s="42"/>
      <c r="E8" s="116"/>
      <c r="F8" s="42"/>
      <c r="G8" s="43"/>
    </row>
    <row r="9" spans="1:7" ht="57.75" customHeight="1" thickBot="1">
      <c r="A9" s="117" t="s">
        <v>7</v>
      </c>
      <c r="B9" s="44"/>
      <c r="C9" s="45" t="s">
        <v>8</v>
      </c>
      <c r="D9" s="46" t="s">
        <v>9</v>
      </c>
      <c r="E9" s="118" t="s">
        <v>10</v>
      </c>
      <c r="F9" s="46" t="s">
        <v>11</v>
      </c>
      <c r="G9" s="47" t="s">
        <v>12</v>
      </c>
    </row>
    <row r="10" spans="1:7" ht="16.5" thickBot="1">
      <c r="A10" s="119" t="s">
        <v>13</v>
      </c>
      <c r="B10" s="120"/>
      <c r="C10" s="161" t="s">
        <v>14</v>
      </c>
      <c r="D10" s="17">
        <f>+D11+D31+D75</f>
        <v>2484968153.22</v>
      </c>
      <c r="E10" s="121">
        <f>+E11+E31+E75</f>
        <v>97300000</v>
      </c>
      <c r="F10" s="17">
        <f>+F11+F31+F75</f>
        <v>2387668153.22</v>
      </c>
      <c r="G10" s="18">
        <f>+G11+G31+G75</f>
        <v>2387668153.22</v>
      </c>
    </row>
    <row r="11" spans="1:7" ht="15.75">
      <c r="A11" s="122">
        <v>1</v>
      </c>
      <c r="B11" s="123"/>
      <c r="C11" s="50" t="s">
        <v>15</v>
      </c>
      <c r="D11" s="51">
        <f>+D12</f>
        <v>333180603.63</v>
      </c>
      <c r="E11" s="124">
        <f>+E12</f>
        <v>0</v>
      </c>
      <c r="F11" s="51">
        <f>+D11-E11</f>
        <v>333180603.63</v>
      </c>
      <c r="G11" s="125">
        <f>+G12</f>
        <v>333180603.63</v>
      </c>
    </row>
    <row r="12" spans="1:7" ht="15.75">
      <c r="A12" s="126">
        <v>10</v>
      </c>
      <c r="B12" s="127"/>
      <c r="C12" s="28" t="s">
        <v>15</v>
      </c>
      <c r="D12" s="29">
        <f>+D13+D27</f>
        <v>333180603.63</v>
      </c>
      <c r="E12" s="128">
        <f>+E13+E27</f>
        <v>0</v>
      </c>
      <c r="F12" s="29">
        <f>+D12-E12</f>
        <v>333180603.63</v>
      </c>
      <c r="G12" s="30">
        <f>+G13+G27</f>
        <v>333180603.63</v>
      </c>
    </row>
    <row r="13" spans="1:7" ht="18" customHeight="1">
      <c r="A13" s="126">
        <v>101</v>
      </c>
      <c r="B13" s="127"/>
      <c r="C13" s="28" t="s">
        <v>16</v>
      </c>
      <c r="D13" s="29">
        <f>+D14+D16+D19+D25</f>
        <v>41584630.67</v>
      </c>
      <c r="E13" s="128">
        <f>+E14+E16+E19+E25</f>
        <v>0</v>
      </c>
      <c r="F13" s="29">
        <f>+D13-E13</f>
        <v>41584630.67</v>
      </c>
      <c r="G13" s="30">
        <f>+G14+G16+G19+G25</f>
        <v>41584630.67</v>
      </c>
    </row>
    <row r="14" spans="1:7" ht="15.75">
      <c r="A14" s="126">
        <v>1011</v>
      </c>
      <c r="B14" s="127"/>
      <c r="C14" s="28" t="s">
        <v>17</v>
      </c>
      <c r="D14" s="29">
        <f>+D15</f>
        <v>5594490</v>
      </c>
      <c r="E14" s="128">
        <f>+E15</f>
        <v>0</v>
      </c>
      <c r="F14" s="29">
        <f>+D14-E14</f>
        <v>5594490</v>
      </c>
      <c r="G14" s="30">
        <f>+G15</f>
        <v>5594490</v>
      </c>
    </row>
    <row r="15" spans="1:7" ht="15.75">
      <c r="A15" s="126">
        <v>10114</v>
      </c>
      <c r="B15" s="127">
        <v>20</v>
      </c>
      <c r="C15" s="28" t="s">
        <v>18</v>
      </c>
      <c r="D15" s="29">
        <v>5594490</v>
      </c>
      <c r="E15" s="129">
        <v>0</v>
      </c>
      <c r="F15" s="29">
        <f aca="true" t="shared" si="0" ref="F15:F30">+D15-E15</f>
        <v>5594490</v>
      </c>
      <c r="G15" s="30">
        <v>5594490</v>
      </c>
    </row>
    <row r="16" spans="1:7" ht="15.75">
      <c r="A16" s="126">
        <v>1014</v>
      </c>
      <c r="B16" s="127"/>
      <c r="C16" s="28" t="s">
        <v>19</v>
      </c>
      <c r="D16" s="29">
        <f>+D17+D18</f>
        <v>12347699</v>
      </c>
      <c r="E16" s="128">
        <f>+E17+E18</f>
        <v>0</v>
      </c>
      <c r="F16" s="29">
        <f>+D16-E16</f>
        <v>12347699</v>
      </c>
      <c r="G16" s="30">
        <f>+G17+G18</f>
        <v>12347699</v>
      </c>
    </row>
    <row r="17" spans="1:7" ht="15.75">
      <c r="A17" s="126">
        <v>10141</v>
      </c>
      <c r="B17" s="127">
        <v>20</v>
      </c>
      <c r="C17" s="28" t="s">
        <v>20</v>
      </c>
      <c r="D17" s="29">
        <v>2234217</v>
      </c>
      <c r="E17" s="129">
        <v>0</v>
      </c>
      <c r="F17" s="29">
        <f t="shared" si="0"/>
        <v>2234217</v>
      </c>
      <c r="G17" s="30">
        <v>2234217</v>
      </c>
    </row>
    <row r="18" spans="1:7" ht="15.75">
      <c r="A18" s="126">
        <v>10142</v>
      </c>
      <c r="B18" s="127">
        <v>20</v>
      </c>
      <c r="C18" s="28" t="s">
        <v>73</v>
      </c>
      <c r="D18" s="29">
        <v>10113482</v>
      </c>
      <c r="E18" s="129">
        <v>0</v>
      </c>
      <c r="F18" s="29">
        <f t="shared" si="0"/>
        <v>10113482</v>
      </c>
      <c r="G18" s="30">
        <v>10113482</v>
      </c>
    </row>
    <row r="19" spans="1:7" ht="14.25" customHeight="1">
      <c r="A19" s="126">
        <v>1015</v>
      </c>
      <c r="B19" s="127"/>
      <c r="C19" s="28" t="s">
        <v>21</v>
      </c>
      <c r="D19" s="29">
        <f>SUM(D20:D24)</f>
        <v>18512299.67</v>
      </c>
      <c r="E19" s="128">
        <f>+E20+E21+E23+E24</f>
        <v>0</v>
      </c>
      <c r="F19" s="29">
        <f>+D19-E19</f>
        <v>18512299.67</v>
      </c>
      <c r="G19" s="30">
        <f>SUM(G20:G24)</f>
        <v>18512299.67</v>
      </c>
    </row>
    <row r="20" spans="1:7" ht="15.75">
      <c r="A20" s="126">
        <v>10152</v>
      </c>
      <c r="B20" s="127">
        <v>20</v>
      </c>
      <c r="C20" s="28" t="s">
        <v>74</v>
      </c>
      <c r="D20" s="29">
        <v>4308916</v>
      </c>
      <c r="E20" s="129">
        <v>0</v>
      </c>
      <c r="F20" s="29">
        <f t="shared" si="0"/>
        <v>4308916</v>
      </c>
      <c r="G20" s="30">
        <v>4308916</v>
      </c>
    </row>
    <row r="21" spans="1:7" ht="15.75">
      <c r="A21" s="126">
        <v>10155</v>
      </c>
      <c r="B21" s="127">
        <v>20</v>
      </c>
      <c r="C21" s="28" t="s">
        <v>22</v>
      </c>
      <c r="D21" s="29">
        <v>397384</v>
      </c>
      <c r="E21" s="129">
        <v>0</v>
      </c>
      <c r="F21" s="29">
        <f t="shared" si="0"/>
        <v>397384</v>
      </c>
      <c r="G21" s="30">
        <v>397384</v>
      </c>
    </row>
    <row r="22" spans="1:7" ht="15.75">
      <c r="A22" s="126">
        <v>101514</v>
      </c>
      <c r="B22" s="127">
        <v>20</v>
      </c>
      <c r="C22" s="28" t="s">
        <v>88</v>
      </c>
      <c r="D22" s="29">
        <v>3548289.67</v>
      </c>
      <c r="E22" s="129">
        <v>0</v>
      </c>
      <c r="F22" s="29">
        <f t="shared" si="0"/>
        <v>3548289.67</v>
      </c>
      <c r="G22" s="30">
        <v>3548289.67</v>
      </c>
    </row>
    <row r="23" spans="1:7" ht="15.75">
      <c r="A23" s="126">
        <v>101515</v>
      </c>
      <c r="B23" s="127">
        <v>20</v>
      </c>
      <c r="C23" s="28" t="s">
        <v>24</v>
      </c>
      <c r="D23" s="29">
        <v>3135087</v>
      </c>
      <c r="E23" s="129">
        <v>0</v>
      </c>
      <c r="F23" s="29">
        <f t="shared" si="0"/>
        <v>3135087</v>
      </c>
      <c r="G23" s="30">
        <v>3135087</v>
      </c>
    </row>
    <row r="24" spans="1:7" ht="15.75">
      <c r="A24" s="126">
        <v>101516</v>
      </c>
      <c r="B24" s="127">
        <v>20</v>
      </c>
      <c r="C24" s="28" t="s">
        <v>25</v>
      </c>
      <c r="D24" s="29">
        <v>7122623</v>
      </c>
      <c r="E24" s="129">
        <v>0</v>
      </c>
      <c r="F24" s="29">
        <f t="shared" si="0"/>
        <v>7122623</v>
      </c>
      <c r="G24" s="30">
        <v>7122623</v>
      </c>
    </row>
    <row r="25" spans="1:7" ht="30.75" customHeight="1">
      <c r="A25" s="126">
        <v>1019</v>
      </c>
      <c r="B25" s="127"/>
      <c r="C25" s="8" t="s">
        <v>27</v>
      </c>
      <c r="D25" s="29">
        <f>+D26</f>
        <v>5130142</v>
      </c>
      <c r="E25" s="128">
        <f>+E26</f>
        <v>0</v>
      </c>
      <c r="F25" s="29">
        <f>+D25-E25</f>
        <v>5130142</v>
      </c>
      <c r="G25" s="30">
        <f>+G26</f>
        <v>5130142</v>
      </c>
    </row>
    <row r="26" spans="1:7" ht="15.75">
      <c r="A26" s="126">
        <v>10193</v>
      </c>
      <c r="B26" s="127">
        <v>20</v>
      </c>
      <c r="C26" s="28" t="s">
        <v>28</v>
      </c>
      <c r="D26" s="29">
        <v>5130142</v>
      </c>
      <c r="E26" s="129">
        <v>0</v>
      </c>
      <c r="F26" s="29">
        <f t="shared" si="0"/>
        <v>5130142</v>
      </c>
      <c r="G26" s="30">
        <v>5130142</v>
      </c>
    </row>
    <row r="27" spans="1:7" ht="15.75">
      <c r="A27" s="126">
        <v>102</v>
      </c>
      <c r="B27" s="127"/>
      <c r="C27" s="28" t="s">
        <v>29</v>
      </c>
      <c r="D27" s="29">
        <f>+D28+D29+D30</f>
        <v>291595972.96</v>
      </c>
      <c r="E27" s="128">
        <f>+E28+E29+E30</f>
        <v>0</v>
      </c>
      <c r="F27" s="29">
        <f>+D27-E27</f>
        <v>291595972.96</v>
      </c>
      <c r="G27" s="30">
        <f>+G28+G29+G30</f>
        <v>291595972.96</v>
      </c>
    </row>
    <row r="28" spans="1:7" ht="15.75">
      <c r="A28" s="126">
        <v>10212</v>
      </c>
      <c r="B28" s="127">
        <v>21</v>
      </c>
      <c r="C28" s="28" t="s">
        <v>30</v>
      </c>
      <c r="D28" s="29">
        <v>121800000</v>
      </c>
      <c r="E28" s="129">
        <v>0</v>
      </c>
      <c r="F28" s="29">
        <f t="shared" si="0"/>
        <v>121800000</v>
      </c>
      <c r="G28" s="30">
        <v>121800000</v>
      </c>
    </row>
    <row r="29" spans="1:7" ht="15.75">
      <c r="A29" s="126">
        <v>10214</v>
      </c>
      <c r="B29" s="127">
        <v>20</v>
      </c>
      <c r="C29" s="28" t="s">
        <v>31</v>
      </c>
      <c r="D29" s="29">
        <v>117114501</v>
      </c>
      <c r="E29" s="129">
        <v>0</v>
      </c>
      <c r="F29" s="29">
        <f>+D29-E29</f>
        <v>117114501</v>
      </c>
      <c r="G29" s="30">
        <v>117114501</v>
      </c>
    </row>
    <row r="30" spans="1:7" ht="15.75">
      <c r="A30" s="126">
        <v>10214</v>
      </c>
      <c r="B30" s="127">
        <v>21</v>
      </c>
      <c r="C30" s="28" t="s">
        <v>31</v>
      </c>
      <c r="D30" s="29">
        <v>52681471.96</v>
      </c>
      <c r="E30" s="129">
        <v>0</v>
      </c>
      <c r="F30" s="29">
        <f t="shared" si="0"/>
        <v>52681471.96</v>
      </c>
      <c r="G30" s="30">
        <v>52681471.96</v>
      </c>
    </row>
    <row r="31" spans="1:7" ht="16.5" thickBot="1">
      <c r="A31" s="130">
        <v>2</v>
      </c>
      <c r="B31" s="131"/>
      <c r="C31" s="53" t="s">
        <v>32</v>
      </c>
      <c r="D31" s="54">
        <f>+D43</f>
        <v>92216610.52</v>
      </c>
      <c r="E31" s="132">
        <f>+E43</f>
        <v>0</v>
      </c>
      <c r="F31" s="55">
        <f>+D31-E31</f>
        <v>92216610.52</v>
      </c>
      <c r="G31" s="133">
        <f>+G43</f>
        <v>92216610.52</v>
      </c>
    </row>
    <row r="32" spans="1:7" ht="16.5" thickBot="1">
      <c r="A32" s="56"/>
      <c r="B32" s="57"/>
      <c r="C32" s="57"/>
      <c r="D32" s="58"/>
      <c r="E32" s="134"/>
      <c r="F32" s="59"/>
      <c r="G32" s="58"/>
    </row>
    <row r="33" spans="1:7" ht="15">
      <c r="A33" s="170"/>
      <c r="B33" s="171"/>
      <c r="C33" s="171"/>
      <c r="D33" s="171"/>
      <c r="E33" s="171"/>
      <c r="F33" s="171"/>
      <c r="G33" s="172"/>
    </row>
    <row r="34" spans="1:7" ht="15">
      <c r="A34" s="167" t="s">
        <v>0</v>
      </c>
      <c r="B34" s="168"/>
      <c r="C34" s="168"/>
      <c r="D34" s="168"/>
      <c r="E34" s="168"/>
      <c r="F34" s="168"/>
      <c r="G34" s="169"/>
    </row>
    <row r="35" spans="1:7" ht="15">
      <c r="A35" s="167" t="s">
        <v>1</v>
      </c>
      <c r="B35" s="168"/>
      <c r="C35" s="168"/>
      <c r="D35" s="168"/>
      <c r="E35" s="168"/>
      <c r="F35" s="168"/>
      <c r="G35" s="169"/>
    </row>
    <row r="36" spans="1:7" ht="2.25" customHeight="1">
      <c r="A36" s="32"/>
      <c r="G36" s="34"/>
    </row>
    <row r="37" spans="1:7" ht="15">
      <c r="A37" s="35" t="s">
        <v>2</v>
      </c>
      <c r="G37" s="34"/>
    </row>
    <row r="38" spans="1:7" ht="5.25" customHeight="1">
      <c r="A38" s="32"/>
      <c r="G38" s="36"/>
    </row>
    <row r="39" spans="1:7" ht="15">
      <c r="A39" s="32" t="s">
        <v>3</v>
      </c>
      <c r="C39" s="23" t="s">
        <v>4</v>
      </c>
      <c r="D39" s="33" t="str">
        <f>D6</f>
        <v>                  MES:              </v>
      </c>
      <c r="F39" s="33" t="str">
        <f>F6</f>
        <v>DICIEMBRE</v>
      </c>
      <c r="G39" s="34" t="s">
        <v>87</v>
      </c>
    </row>
    <row r="40" spans="1:7" ht="5.25" customHeight="1" thickBot="1">
      <c r="A40" s="32"/>
      <c r="G40" s="34"/>
    </row>
    <row r="41" spans="1:7" ht="15.75" thickBot="1">
      <c r="A41" s="40"/>
      <c r="B41" s="115"/>
      <c r="C41" s="41"/>
      <c r="D41" s="42"/>
      <c r="E41" s="116"/>
      <c r="F41" s="42"/>
      <c r="G41" s="43"/>
    </row>
    <row r="42" spans="1:7" ht="57.75" customHeight="1" thickBot="1">
      <c r="A42" s="162" t="s">
        <v>7</v>
      </c>
      <c r="B42" s="163"/>
      <c r="C42" s="163" t="s">
        <v>8</v>
      </c>
      <c r="D42" s="164" t="s">
        <v>9</v>
      </c>
      <c r="E42" s="165" t="s">
        <v>10</v>
      </c>
      <c r="F42" s="164" t="s">
        <v>11</v>
      </c>
      <c r="G42" s="166" t="s">
        <v>12</v>
      </c>
    </row>
    <row r="43" spans="1:7" ht="15.75">
      <c r="A43" s="49">
        <v>20</v>
      </c>
      <c r="B43" s="50"/>
      <c r="C43" s="50" t="s">
        <v>32</v>
      </c>
      <c r="D43" s="51">
        <f>+D44</f>
        <v>92216610.52</v>
      </c>
      <c r="E43" s="124">
        <f>+E44</f>
        <v>0</v>
      </c>
      <c r="F43" s="51">
        <f aca="true" t="shared" si="1" ref="F43:F64">+D43-E43</f>
        <v>92216610.52</v>
      </c>
      <c r="G43" s="125">
        <f>+G44</f>
        <v>92216610.52</v>
      </c>
    </row>
    <row r="44" spans="1:7" ht="15.75">
      <c r="A44" s="27">
        <v>204</v>
      </c>
      <c r="B44" s="28"/>
      <c r="C44" s="28" t="s">
        <v>33</v>
      </c>
      <c r="D44" s="29">
        <f>+D45+D47+D50+D53+D55+D60+D63</f>
        <v>92216610.52</v>
      </c>
      <c r="E44" s="128">
        <f>+E45+E47+E50+E53+E55+E60+E63</f>
        <v>0</v>
      </c>
      <c r="F44" s="29">
        <f t="shared" si="1"/>
        <v>92216610.52</v>
      </c>
      <c r="G44" s="30">
        <f>+G45+G47+G50+G53+G55+G60+G63</f>
        <v>92216610.52</v>
      </c>
    </row>
    <row r="45" spans="1:7" ht="15.75">
      <c r="A45" s="27">
        <v>2044</v>
      </c>
      <c r="B45" s="28"/>
      <c r="C45" s="28" t="s">
        <v>34</v>
      </c>
      <c r="D45" s="29">
        <f>+D46</f>
        <v>7439875</v>
      </c>
      <c r="E45" s="128">
        <f>+E46</f>
        <v>0</v>
      </c>
      <c r="F45" s="29">
        <f t="shared" si="1"/>
        <v>7439875</v>
      </c>
      <c r="G45" s="30">
        <f>+G46</f>
        <v>7439875</v>
      </c>
    </row>
    <row r="46" spans="1:7" ht="15.75">
      <c r="A46" s="27">
        <v>20441</v>
      </c>
      <c r="B46" s="28">
        <v>20</v>
      </c>
      <c r="C46" s="28" t="s">
        <v>35</v>
      </c>
      <c r="D46" s="29">
        <v>7439875</v>
      </c>
      <c r="E46" s="129">
        <v>0</v>
      </c>
      <c r="F46" s="29">
        <f t="shared" si="1"/>
        <v>7439875</v>
      </c>
      <c r="G46" s="30">
        <v>7439875</v>
      </c>
    </row>
    <row r="47" spans="1:7" ht="15.75">
      <c r="A47" s="27">
        <v>2045</v>
      </c>
      <c r="B47" s="28"/>
      <c r="C47" s="28" t="s">
        <v>36</v>
      </c>
      <c r="D47" s="29">
        <f>+D48+D49</f>
        <v>35670562</v>
      </c>
      <c r="E47" s="128">
        <f>+E48+E49</f>
        <v>0</v>
      </c>
      <c r="F47" s="29">
        <f t="shared" si="1"/>
        <v>35670562</v>
      </c>
      <c r="G47" s="30">
        <f>+G48+G49</f>
        <v>35670562</v>
      </c>
    </row>
    <row r="48" spans="1:7" ht="15.75">
      <c r="A48" s="27">
        <v>20452</v>
      </c>
      <c r="B48" s="28">
        <v>20</v>
      </c>
      <c r="C48" s="28" t="s">
        <v>37</v>
      </c>
      <c r="D48" s="29">
        <v>6640370</v>
      </c>
      <c r="E48" s="129">
        <v>0</v>
      </c>
      <c r="F48" s="29">
        <f t="shared" si="1"/>
        <v>6640370</v>
      </c>
      <c r="G48" s="30">
        <v>6640370</v>
      </c>
    </row>
    <row r="49" spans="1:7" ht="15.75">
      <c r="A49" s="27">
        <v>204510</v>
      </c>
      <c r="B49" s="28">
        <v>20</v>
      </c>
      <c r="C49" s="28" t="s">
        <v>38</v>
      </c>
      <c r="D49" s="29">
        <v>29030192</v>
      </c>
      <c r="E49" s="129">
        <v>0</v>
      </c>
      <c r="F49" s="29">
        <f t="shared" si="1"/>
        <v>29030192</v>
      </c>
      <c r="G49" s="30">
        <v>29030192</v>
      </c>
    </row>
    <row r="50" spans="1:7" ht="15.75">
      <c r="A50" s="27">
        <v>2046</v>
      </c>
      <c r="B50" s="28"/>
      <c r="C50" s="28" t="s">
        <v>39</v>
      </c>
      <c r="D50" s="29">
        <f>+D51+D52</f>
        <v>7533173</v>
      </c>
      <c r="E50" s="128">
        <f>+E51+E52</f>
        <v>0</v>
      </c>
      <c r="F50" s="29">
        <f t="shared" si="1"/>
        <v>7533173</v>
      </c>
      <c r="G50" s="30">
        <f>+G51+G52</f>
        <v>7533173</v>
      </c>
    </row>
    <row r="51" spans="1:7" ht="15.75">
      <c r="A51" s="27">
        <v>20462</v>
      </c>
      <c r="B51" s="28">
        <v>20</v>
      </c>
      <c r="C51" s="28" t="s">
        <v>40</v>
      </c>
      <c r="D51" s="29">
        <v>2086900</v>
      </c>
      <c r="E51" s="129">
        <v>0</v>
      </c>
      <c r="F51" s="29">
        <f t="shared" si="1"/>
        <v>2086900</v>
      </c>
      <c r="G51" s="30">
        <v>2086900</v>
      </c>
    </row>
    <row r="52" spans="1:7" ht="15.75">
      <c r="A52" s="27">
        <v>20465</v>
      </c>
      <c r="B52" s="28">
        <v>20</v>
      </c>
      <c r="C52" s="28" t="s">
        <v>41</v>
      </c>
      <c r="D52" s="29">
        <v>5446273</v>
      </c>
      <c r="E52" s="129">
        <v>0</v>
      </c>
      <c r="F52" s="29">
        <f t="shared" si="1"/>
        <v>5446273</v>
      </c>
      <c r="G52" s="30">
        <v>5446273</v>
      </c>
    </row>
    <row r="53" spans="1:7" ht="15.75">
      <c r="A53" s="27">
        <v>2047</v>
      </c>
      <c r="B53" s="28"/>
      <c r="C53" s="28" t="s">
        <v>42</v>
      </c>
      <c r="D53" s="29">
        <f>+D54</f>
        <v>12880213</v>
      </c>
      <c r="E53" s="128">
        <f>+E54</f>
        <v>0</v>
      </c>
      <c r="F53" s="29">
        <f t="shared" si="1"/>
        <v>12880213</v>
      </c>
      <c r="G53" s="30">
        <f>+G54</f>
        <v>12880213</v>
      </c>
    </row>
    <row r="54" spans="1:7" ht="15.75">
      <c r="A54" s="27">
        <v>20476</v>
      </c>
      <c r="B54" s="28">
        <v>20</v>
      </c>
      <c r="C54" s="28" t="s">
        <v>43</v>
      </c>
      <c r="D54" s="29">
        <v>12880213</v>
      </c>
      <c r="E54" s="129">
        <v>0</v>
      </c>
      <c r="F54" s="29">
        <f t="shared" si="1"/>
        <v>12880213</v>
      </c>
      <c r="G54" s="30">
        <v>12880213</v>
      </c>
    </row>
    <row r="55" spans="1:7" ht="15.75">
      <c r="A55" s="27">
        <v>2048</v>
      </c>
      <c r="B55" s="28"/>
      <c r="C55" s="28" t="s">
        <v>44</v>
      </c>
      <c r="D55" s="29">
        <f>+D56+D57+D58+D59</f>
        <v>3933692.52</v>
      </c>
      <c r="E55" s="128">
        <f>+E56+E57+E58+E59</f>
        <v>0</v>
      </c>
      <c r="F55" s="29">
        <f t="shared" si="1"/>
        <v>3933692.52</v>
      </c>
      <c r="G55" s="30">
        <f>+G56+G57+G58+G59</f>
        <v>3933692.52</v>
      </c>
    </row>
    <row r="56" spans="1:7" ht="15.75">
      <c r="A56" s="27">
        <v>20481</v>
      </c>
      <c r="B56" s="28">
        <v>20</v>
      </c>
      <c r="C56" s="28" t="s">
        <v>94</v>
      </c>
      <c r="D56" s="29">
        <v>232090</v>
      </c>
      <c r="E56" s="129">
        <v>0</v>
      </c>
      <c r="F56" s="29">
        <f t="shared" si="1"/>
        <v>232090</v>
      </c>
      <c r="G56" s="30">
        <v>232090</v>
      </c>
    </row>
    <row r="57" spans="1:7" ht="15.75">
      <c r="A57" s="27">
        <v>20482</v>
      </c>
      <c r="B57" s="28">
        <v>20</v>
      </c>
      <c r="C57" s="28" t="s">
        <v>46</v>
      </c>
      <c r="D57" s="29">
        <v>62093.76</v>
      </c>
      <c r="E57" s="129">
        <v>0</v>
      </c>
      <c r="F57" s="29">
        <f t="shared" si="1"/>
        <v>62093.76</v>
      </c>
      <c r="G57" s="30">
        <v>62093.76</v>
      </c>
    </row>
    <row r="58" spans="1:7" ht="15.75">
      <c r="A58" s="27">
        <v>20485</v>
      </c>
      <c r="B58" s="28">
        <v>20</v>
      </c>
      <c r="C58" s="28" t="s">
        <v>47</v>
      </c>
      <c r="D58" s="29">
        <v>32131.76</v>
      </c>
      <c r="E58" s="129">
        <v>0</v>
      </c>
      <c r="F58" s="29">
        <f t="shared" si="1"/>
        <v>32131.76</v>
      </c>
      <c r="G58" s="30">
        <v>32131.76</v>
      </c>
    </row>
    <row r="59" spans="1:7" ht="15.75">
      <c r="A59" s="27">
        <v>20486</v>
      </c>
      <c r="B59" s="28">
        <v>20</v>
      </c>
      <c r="C59" s="28" t="s">
        <v>48</v>
      </c>
      <c r="D59" s="29">
        <v>3607377</v>
      </c>
      <c r="E59" s="129">
        <v>0</v>
      </c>
      <c r="F59" s="29">
        <f t="shared" si="1"/>
        <v>3607377</v>
      </c>
      <c r="G59" s="30">
        <v>3607377</v>
      </c>
    </row>
    <row r="60" spans="1:7" ht="15.75">
      <c r="A60" s="27">
        <v>2049</v>
      </c>
      <c r="B60" s="28"/>
      <c r="C60" s="28" t="s">
        <v>49</v>
      </c>
      <c r="D60" s="29">
        <f>+D61+D62</f>
        <v>1952093</v>
      </c>
      <c r="E60" s="128">
        <f>+E61+E62</f>
        <v>0</v>
      </c>
      <c r="F60" s="29">
        <f t="shared" si="1"/>
        <v>1952093</v>
      </c>
      <c r="G60" s="30">
        <f>+G61+G62</f>
        <v>1952093</v>
      </c>
    </row>
    <row r="61" spans="1:7" ht="15.75">
      <c r="A61" s="27">
        <v>204911</v>
      </c>
      <c r="B61" s="28">
        <v>20</v>
      </c>
      <c r="C61" s="28" t="s">
        <v>89</v>
      </c>
      <c r="D61" s="29">
        <v>495250</v>
      </c>
      <c r="E61" s="129">
        <v>0</v>
      </c>
      <c r="F61" s="29">
        <f t="shared" si="1"/>
        <v>495250</v>
      </c>
      <c r="G61" s="30">
        <v>495250</v>
      </c>
    </row>
    <row r="62" spans="1:7" ht="15.75">
      <c r="A62" s="27">
        <v>204911</v>
      </c>
      <c r="B62" s="28">
        <v>21</v>
      </c>
      <c r="C62" s="28" t="s">
        <v>89</v>
      </c>
      <c r="D62" s="29">
        <v>1456843</v>
      </c>
      <c r="E62" s="129">
        <v>0</v>
      </c>
      <c r="F62" s="29">
        <f t="shared" si="1"/>
        <v>1456843</v>
      </c>
      <c r="G62" s="30">
        <v>1456843</v>
      </c>
    </row>
    <row r="63" spans="1:7" ht="15.75">
      <c r="A63" s="27">
        <v>20441</v>
      </c>
      <c r="B63" s="28"/>
      <c r="C63" s="28" t="s">
        <v>50</v>
      </c>
      <c r="D63" s="29">
        <f>+D64</f>
        <v>22807002</v>
      </c>
      <c r="E63" s="128">
        <f>+E64</f>
        <v>0</v>
      </c>
      <c r="F63" s="29">
        <f t="shared" si="1"/>
        <v>22807002</v>
      </c>
      <c r="G63" s="30">
        <f>+G64</f>
        <v>22807002</v>
      </c>
    </row>
    <row r="64" spans="1:7" ht="16.5" thickBot="1">
      <c r="A64" s="52">
        <v>2044113</v>
      </c>
      <c r="B64" s="53">
        <v>20</v>
      </c>
      <c r="C64" s="53" t="s">
        <v>50</v>
      </c>
      <c r="D64" s="55">
        <v>22807002</v>
      </c>
      <c r="E64" s="136">
        <v>0</v>
      </c>
      <c r="F64" s="55">
        <f t="shared" si="1"/>
        <v>22807002</v>
      </c>
      <c r="G64" s="68">
        <v>22807002</v>
      </c>
    </row>
    <row r="65" spans="1:7" ht="15.75" thickBot="1">
      <c r="A65" s="69"/>
      <c r="D65" s="70"/>
      <c r="E65" s="137"/>
      <c r="F65" s="70"/>
      <c r="G65" s="70"/>
    </row>
    <row r="66" spans="1:7" ht="15">
      <c r="A66" s="170" t="s">
        <v>0</v>
      </c>
      <c r="B66" s="171"/>
      <c r="C66" s="171"/>
      <c r="D66" s="171"/>
      <c r="E66" s="171"/>
      <c r="F66" s="171"/>
      <c r="G66" s="172"/>
    </row>
    <row r="67" spans="1:7" ht="15.75" customHeight="1">
      <c r="A67" s="167" t="s">
        <v>1</v>
      </c>
      <c r="B67" s="168"/>
      <c r="C67" s="168"/>
      <c r="D67" s="168"/>
      <c r="E67" s="168"/>
      <c r="F67" s="168"/>
      <c r="G67" s="169"/>
    </row>
    <row r="68" spans="1:7" ht="5.25" customHeight="1">
      <c r="A68" s="32"/>
      <c r="G68" s="34"/>
    </row>
    <row r="69" spans="1:7" ht="15">
      <c r="A69" s="35" t="s">
        <v>2</v>
      </c>
      <c r="G69" s="34"/>
    </row>
    <row r="70" spans="1:7" ht="6" customHeight="1">
      <c r="A70" s="32"/>
      <c r="G70" s="36"/>
    </row>
    <row r="71" spans="1:7" ht="15">
      <c r="A71" s="32" t="s">
        <v>3</v>
      </c>
      <c r="C71" s="23" t="s">
        <v>4</v>
      </c>
      <c r="F71" s="33" t="str">
        <f>F39</f>
        <v>DICIEMBRE</v>
      </c>
      <c r="G71" s="34" t="s">
        <v>87</v>
      </c>
    </row>
    <row r="72" spans="1:7" ht="5.25" customHeight="1" thickBot="1">
      <c r="A72" s="32"/>
      <c r="G72" s="34"/>
    </row>
    <row r="73" spans="1:7" ht="15.75" thickBot="1">
      <c r="A73" s="40"/>
      <c r="B73" s="41"/>
      <c r="C73" s="41"/>
      <c r="D73" s="42"/>
      <c r="E73" s="116"/>
      <c r="F73" s="42"/>
      <c r="G73" s="43"/>
    </row>
    <row r="74" spans="1:7" ht="60.75" thickBot="1">
      <c r="A74" s="162" t="s">
        <v>7</v>
      </c>
      <c r="B74" s="163"/>
      <c r="C74" s="163" t="s">
        <v>8</v>
      </c>
      <c r="D74" s="164" t="s">
        <v>9</v>
      </c>
      <c r="E74" s="165" t="s">
        <v>10</v>
      </c>
      <c r="F74" s="164" t="s">
        <v>11</v>
      </c>
      <c r="G74" s="166" t="s">
        <v>12</v>
      </c>
    </row>
    <row r="75" spans="1:7" ht="15.75">
      <c r="A75" s="49">
        <v>3</v>
      </c>
      <c r="B75" s="50"/>
      <c r="C75" s="50" t="s">
        <v>51</v>
      </c>
      <c r="D75" s="51">
        <f>+D76</f>
        <v>2059570939.07</v>
      </c>
      <c r="E75" s="124">
        <f>+E76</f>
        <v>97300000</v>
      </c>
      <c r="F75" s="51">
        <f aca="true" t="shared" si="2" ref="F75:F80">+D75-E75</f>
        <v>1962270939.07</v>
      </c>
      <c r="G75" s="125">
        <f>+G76</f>
        <v>1962270939.07</v>
      </c>
    </row>
    <row r="76" spans="1:7" ht="15.75">
      <c r="A76" s="27">
        <v>36</v>
      </c>
      <c r="B76" s="28"/>
      <c r="C76" s="28" t="s">
        <v>52</v>
      </c>
      <c r="D76" s="29">
        <f>+D77</f>
        <v>2059570939.07</v>
      </c>
      <c r="E76" s="128">
        <f>+E77</f>
        <v>97300000</v>
      </c>
      <c r="F76" s="29">
        <f t="shared" si="2"/>
        <v>1962270939.07</v>
      </c>
      <c r="G76" s="30">
        <f>+G77</f>
        <v>1962270939.07</v>
      </c>
    </row>
    <row r="77" spans="1:7" ht="15.75">
      <c r="A77" s="27">
        <v>361</v>
      </c>
      <c r="B77" s="28"/>
      <c r="C77" s="28" t="s">
        <v>53</v>
      </c>
      <c r="D77" s="29">
        <f>+D78+D79+D80+D81</f>
        <v>2059570939.07</v>
      </c>
      <c r="E77" s="128">
        <f>+E78+E79+E80+E81</f>
        <v>97300000</v>
      </c>
      <c r="F77" s="29">
        <f t="shared" si="2"/>
        <v>1962270939.07</v>
      </c>
      <c r="G77" s="30">
        <f>+G78+G79+G80+G81</f>
        <v>1962270939.07</v>
      </c>
    </row>
    <row r="78" spans="1:7" ht="15.75">
      <c r="A78" s="19">
        <v>3611</v>
      </c>
      <c r="B78" s="20">
        <v>10</v>
      </c>
      <c r="C78" s="20" t="s">
        <v>53</v>
      </c>
      <c r="D78" s="21">
        <v>550799407</v>
      </c>
      <c r="E78" s="139">
        <v>0</v>
      </c>
      <c r="F78" s="21">
        <f t="shared" si="2"/>
        <v>550799407</v>
      </c>
      <c r="G78" s="22">
        <v>550799407</v>
      </c>
    </row>
    <row r="79" spans="1:7" ht="15.75">
      <c r="A79" s="19">
        <v>3611</v>
      </c>
      <c r="B79" s="20">
        <v>11</v>
      </c>
      <c r="C79" s="20" t="s">
        <v>53</v>
      </c>
      <c r="D79" s="21">
        <v>679823352.03</v>
      </c>
      <c r="E79" s="139">
        <v>97300000</v>
      </c>
      <c r="F79" s="21">
        <f t="shared" si="2"/>
        <v>582523352.03</v>
      </c>
      <c r="G79" s="22">
        <v>582523352.03</v>
      </c>
    </row>
    <row r="80" spans="1:7" ht="15.75">
      <c r="A80" s="19">
        <v>3611</v>
      </c>
      <c r="B80" s="20">
        <v>20</v>
      </c>
      <c r="C80" s="20" t="s">
        <v>53</v>
      </c>
      <c r="D80" s="21">
        <v>690190031.44</v>
      </c>
      <c r="E80" s="139">
        <v>0</v>
      </c>
      <c r="F80" s="21">
        <f t="shared" si="2"/>
        <v>690190031.44</v>
      </c>
      <c r="G80" s="22">
        <v>690190031.44</v>
      </c>
    </row>
    <row r="81" spans="1:7" ht="16.5" thickBot="1">
      <c r="A81" s="19">
        <v>3611</v>
      </c>
      <c r="B81" s="20">
        <v>21</v>
      </c>
      <c r="C81" s="20" t="s">
        <v>53</v>
      </c>
      <c r="D81" s="21">
        <v>138758148.6</v>
      </c>
      <c r="E81" s="139">
        <v>0</v>
      </c>
      <c r="F81" s="21">
        <f>+D81-E81</f>
        <v>138758148.6</v>
      </c>
      <c r="G81" s="22">
        <v>138758148.6</v>
      </c>
    </row>
    <row r="82" spans="1:7" ht="16.5" thickBot="1">
      <c r="A82" s="24" t="s">
        <v>54</v>
      </c>
      <c r="B82" s="25"/>
      <c r="C82" s="25" t="s">
        <v>55</v>
      </c>
      <c r="D82" s="26">
        <f>+D83+D90+D93+D109</f>
        <v>57895587708.97</v>
      </c>
      <c r="E82" s="140">
        <f>+E83+E90+E93+E109</f>
        <v>0</v>
      </c>
      <c r="F82" s="26">
        <f>+D82-E82</f>
        <v>57895587708.97</v>
      </c>
      <c r="G82" s="141">
        <f>+G83+G90+G93+G109</f>
        <v>57895587708.97</v>
      </c>
    </row>
    <row r="83" spans="1:7" ht="35.25" customHeight="1">
      <c r="A83" s="49">
        <v>113</v>
      </c>
      <c r="B83" s="50"/>
      <c r="C83" s="75" t="s">
        <v>56</v>
      </c>
      <c r="D83" s="51">
        <f>+D84+D86+D88</f>
        <v>32271907491.22</v>
      </c>
      <c r="E83" s="124">
        <f>+E84+E86+E88</f>
        <v>0</v>
      </c>
      <c r="F83" s="51">
        <f>+D83-E83</f>
        <v>32271907491.22</v>
      </c>
      <c r="G83" s="51">
        <f>+G84+G86+G88</f>
        <v>32271907491.22</v>
      </c>
    </row>
    <row r="84" spans="1:7" ht="15.75">
      <c r="A84" s="27">
        <v>113600</v>
      </c>
      <c r="B84" s="28"/>
      <c r="C84" s="8" t="s">
        <v>57</v>
      </c>
      <c r="D84" s="29">
        <f>+D85</f>
        <v>21312600000</v>
      </c>
      <c r="E84" s="128">
        <f>+E85</f>
        <v>0</v>
      </c>
      <c r="F84" s="29">
        <f>+D84-E84</f>
        <v>21312600000</v>
      </c>
      <c r="G84" s="30">
        <f>+G85</f>
        <v>21312600000</v>
      </c>
    </row>
    <row r="85" spans="1:7" ht="36" customHeight="1">
      <c r="A85" s="27">
        <v>113600134</v>
      </c>
      <c r="B85" s="28">
        <v>20</v>
      </c>
      <c r="C85" s="8" t="s">
        <v>75</v>
      </c>
      <c r="D85" s="29">
        <v>21312600000</v>
      </c>
      <c r="E85" s="129">
        <v>0</v>
      </c>
      <c r="F85" s="29">
        <f aca="true" t="shared" si="3" ref="F85:F96">+D85-E85</f>
        <v>21312600000</v>
      </c>
      <c r="G85" s="30">
        <v>21312600000</v>
      </c>
    </row>
    <row r="86" spans="1:7" ht="15.75">
      <c r="A86" s="27">
        <v>113605</v>
      </c>
      <c r="B86" s="28"/>
      <c r="C86" s="8" t="s">
        <v>58</v>
      </c>
      <c r="D86" s="29">
        <f>+D87</f>
        <v>10619912514.22</v>
      </c>
      <c r="E86" s="128">
        <f>+E87</f>
        <v>0</v>
      </c>
      <c r="F86" s="29">
        <f>+D86-E86</f>
        <v>10619912514.22</v>
      </c>
      <c r="G86" s="30">
        <f>+G87</f>
        <v>10619912514.22</v>
      </c>
    </row>
    <row r="87" spans="1:7" ht="33" customHeight="1">
      <c r="A87" s="27">
        <v>1136057</v>
      </c>
      <c r="B87" s="28">
        <v>20</v>
      </c>
      <c r="C87" s="8" t="s">
        <v>59</v>
      </c>
      <c r="D87" s="29">
        <v>10619912514.22</v>
      </c>
      <c r="E87" s="129">
        <v>0</v>
      </c>
      <c r="F87" s="29">
        <f t="shared" si="3"/>
        <v>10619912514.22</v>
      </c>
      <c r="G87" s="30">
        <v>10619912514.22</v>
      </c>
    </row>
    <row r="88" spans="1:7" s="78" customFormat="1" ht="16.5" customHeight="1">
      <c r="A88" s="76">
        <v>113607</v>
      </c>
      <c r="B88" s="8"/>
      <c r="C88" s="8" t="s">
        <v>76</v>
      </c>
      <c r="D88" s="77">
        <f>+D89</f>
        <v>339394977</v>
      </c>
      <c r="E88" s="142">
        <f>+E89</f>
        <v>0</v>
      </c>
      <c r="F88" s="29">
        <f>+D88-E88</f>
        <v>339394977</v>
      </c>
      <c r="G88" s="29">
        <f>+G89</f>
        <v>339394977</v>
      </c>
    </row>
    <row r="89" spans="1:7" s="78" customFormat="1" ht="16.5" customHeight="1">
      <c r="A89" s="76">
        <v>1136071</v>
      </c>
      <c r="B89" s="8">
        <v>20</v>
      </c>
      <c r="C89" s="8" t="s">
        <v>95</v>
      </c>
      <c r="D89" s="77">
        <v>339394977</v>
      </c>
      <c r="E89" s="143">
        <v>0</v>
      </c>
      <c r="F89" s="29">
        <f t="shared" si="3"/>
        <v>339394977</v>
      </c>
      <c r="G89" s="29">
        <v>339394977</v>
      </c>
    </row>
    <row r="90" spans="1:7" s="78" customFormat="1" ht="32.25" customHeight="1">
      <c r="A90" s="76">
        <v>223</v>
      </c>
      <c r="B90" s="8"/>
      <c r="C90" s="8" t="s">
        <v>78</v>
      </c>
      <c r="D90" s="77">
        <f>+D91</f>
        <v>216901412</v>
      </c>
      <c r="E90" s="142">
        <f>+E91</f>
        <v>0</v>
      </c>
      <c r="F90" s="29">
        <f>+D90-E90</f>
        <v>216901412</v>
      </c>
      <c r="G90" s="79">
        <f>+G91</f>
        <v>216901412</v>
      </c>
    </row>
    <row r="91" spans="1:7" s="78" customFormat="1" ht="17.25" customHeight="1">
      <c r="A91" s="76">
        <v>223600</v>
      </c>
      <c r="B91" s="8"/>
      <c r="C91" s="8" t="s">
        <v>57</v>
      </c>
      <c r="D91" s="77">
        <f>+D92</f>
        <v>216901412</v>
      </c>
      <c r="E91" s="142">
        <f>+E92</f>
        <v>0</v>
      </c>
      <c r="F91" s="29">
        <f>+D91-E91</f>
        <v>216901412</v>
      </c>
      <c r="G91" s="79">
        <f>+G92</f>
        <v>216901412</v>
      </c>
    </row>
    <row r="92" spans="1:7" s="78" customFormat="1" ht="45" customHeight="1">
      <c r="A92" s="76">
        <v>2236001</v>
      </c>
      <c r="B92" s="8">
        <v>20</v>
      </c>
      <c r="C92" s="8" t="s">
        <v>79</v>
      </c>
      <c r="D92" s="77">
        <v>216901412</v>
      </c>
      <c r="E92" s="143">
        <v>0</v>
      </c>
      <c r="F92" s="29">
        <f t="shared" si="3"/>
        <v>216901412</v>
      </c>
      <c r="G92" s="30">
        <v>216901412</v>
      </c>
    </row>
    <row r="93" spans="1:7" s="78" customFormat="1" ht="36.75" customHeight="1">
      <c r="A93" s="76">
        <v>520</v>
      </c>
      <c r="B93" s="8"/>
      <c r="C93" s="8" t="s">
        <v>60</v>
      </c>
      <c r="D93" s="77">
        <f>+D94</f>
        <v>1610051680.25</v>
      </c>
      <c r="E93" s="142">
        <f>+E94</f>
        <v>0</v>
      </c>
      <c r="F93" s="29">
        <f>+D93-E93</f>
        <v>1610051680.25</v>
      </c>
      <c r="G93" s="79">
        <f>+G94</f>
        <v>1610051680.25</v>
      </c>
    </row>
    <row r="94" spans="1:7" s="78" customFormat="1" ht="18.75" customHeight="1">
      <c r="A94" s="76">
        <v>520600</v>
      </c>
      <c r="B94" s="8"/>
      <c r="C94" s="8" t="s">
        <v>57</v>
      </c>
      <c r="D94" s="77">
        <f>+D95+D96+D97+D106+D108+D107</f>
        <v>1610051680.25</v>
      </c>
      <c r="E94" s="142">
        <f>+E95+E96+E97+E106+E108+E107</f>
        <v>0</v>
      </c>
      <c r="F94" s="29">
        <f>+D94-E94</f>
        <v>1610051680.25</v>
      </c>
      <c r="G94" s="79">
        <f>+G95+G96+G97+G106+G108+G107</f>
        <v>1610051680.25</v>
      </c>
    </row>
    <row r="95" spans="1:7" s="78" customFormat="1" ht="32.25" customHeight="1">
      <c r="A95" s="76">
        <v>5206001</v>
      </c>
      <c r="B95" s="8">
        <v>20</v>
      </c>
      <c r="C95" s="8" t="s">
        <v>61</v>
      </c>
      <c r="D95" s="77">
        <v>138150314</v>
      </c>
      <c r="E95" s="143">
        <v>0</v>
      </c>
      <c r="F95" s="29">
        <f t="shared" si="3"/>
        <v>138150314</v>
      </c>
      <c r="G95" s="79">
        <v>138150314</v>
      </c>
    </row>
    <row r="96" spans="1:7" s="78" customFormat="1" ht="33.75" customHeight="1">
      <c r="A96" s="76">
        <v>5206002</v>
      </c>
      <c r="B96" s="8">
        <v>10</v>
      </c>
      <c r="C96" s="8" t="s">
        <v>62</v>
      </c>
      <c r="D96" s="77">
        <v>112881560</v>
      </c>
      <c r="E96" s="143">
        <v>0</v>
      </c>
      <c r="F96" s="29">
        <f t="shared" si="3"/>
        <v>112881560</v>
      </c>
      <c r="G96" s="79">
        <v>112881560</v>
      </c>
    </row>
    <row r="97" spans="1:7" s="78" customFormat="1" ht="36.75" customHeight="1" thickBot="1">
      <c r="A97" s="80">
        <v>5206002</v>
      </c>
      <c r="B97" s="81">
        <v>20</v>
      </c>
      <c r="C97" s="81" t="s">
        <v>62</v>
      </c>
      <c r="D97" s="82">
        <v>525335107</v>
      </c>
      <c r="E97" s="144">
        <v>0</v>
      </c>
      <c r="F97" s="82">
        <f>+D97-E97</f>
        <v>525335107</v>
      </c>
      <c r="G97" s="83">
        <v>525335107</v>
      </c>
    </row>
    <row r="98" spans="1:7" s="78" customFormat="1" ht="21" customHeight="1" thickBot="1">
      <c r="A98" s="84"/>
      <c r="D98" s="85"/>
      <c r="E98" s="145"/>
      <c r="F98" s="85"/>
      <c r="G98" s="85"/>
    </row>
    <row r="99" spans="1:8" s="78" customFormat="1" ht="21" customHeight="1">
      <c r="A99" s="170" t="s">
        <v>0</v>
      </c>
      <c r="B99" s="171"/>
      <c r="C99" s="171"/>
      <c r="D99" s="171"/>
      <c r="E99" s="171"/>
      <c r="F99" s="171"/>
      <c r="G99" s="172"/>
      <c r="H99" s="23"/>
    </row>
    <row r="100" spans="1:8" s="78" customFormat="1" ht="12.75" customHeight="1">
      <c r="A100" s="167" t="s">
        <v>1</v>
      </c>
      <c r="B100" s="168"/>
      <c r="C100" s="168"/>
      <c r="D100" s="168"/>
      <c r="E100" s="168"/>
      <c r="F100" s="168"/>
      <c r="G100" s="169"/>
      <c r="H100" s="23"/>
    </row>
    <row r="101" spans="1:8" s="78" customFormat="1" ht="21" customHeight="1">
      <c r="A101" s="35" t="s">
        <v>2</v>
      </c>
      <c r="B101" s="23"/>
      <c r="C101" s="23"/>
      <c r="D101" s="33"/>
      <c r="E101" s="113"/>
      <c r="F101" s="33"/>
      <c r="G101" s="34"/>
      <c r="H101" s="23"/>
    </row>
    <row r="102" spans="1:8" s="78" customFormat="1" ht="7.5" customHeight="1">
      <c r="A102" s="32"/>
      <c r="B102" s="23"/>
      <c r="C102" s="23"/>
      <c r="D102" s="33"/>
      <c r="E102" s="113"/>
      <c r="F102" s="33"/>
      <c r="G102" s="36"/>
      <c r="H102" s="23"/>
    </row>
    <row r="103" spans="1:8" s="78" customFormat="1" ht="21" customHeight="1" thickBot="1">
      <c r="A103" s="32" t="s">
        <v>3</v>
      </c>
      <c r="B103" s="23"/>
      <c r="C103" s="23" t="s">
        <v>4</v>
      </c>
      <c r="D103" s="33"/>
      <c r="E103" s="113"/>
      <c r="F103" s="33" t="s">
        <v>112</v>
      </c>
      <c r="G103" s="34" t="s">
        <v>87</v>
      </c>
      <c r="H103" s="23"/>
    </row>
    <row r="104" spans="1:8" s="78" customFormat="1" ht="21" customHeight="1" thickBot="1">
      <c r="A104" s="40"/>
      <c r="B104" s="41"/>
      <c r="C104" s="41"/>
      <c r="D104" s="42"/>
      <c r="E104" s="116"/>
      <c r="F104" s="42"/>
      <c r="G104" s="43"/>
      <c r="H104" s="23"/>
    </row>
    <row r="105" spans="1:7" ht="60.75" thickBot="1">
      <c r="A105" s="71" t="s">
        <v>7</v>
      </c>
      <c r="B105" s="72"/>
      <c r="C105" s="72" t="s">
        <v>8</v>
      </c>
      <c r="D105" s="73" t="s">
        <v>9</v>
      </c>
      <c r="E105" s="138" t="s">
        <v>10</v>
      </c>
      <c r="F105" s="73" t="s">
        <v>11</v>
      </c>
      <c r="G105" s="74" t="s">
        <v>12</v>
      </c>
    </row>
    <row r="106" spans="1:7" s="78" customFormat="1" ht="32.25" customHeight="1">
      <c r="A106" s="87">
        <v>5206002</v>
      </c>
      <c r="B106" s="88">
        <v>21</v>
      </c>
      <c r="C106" s="88" t="s">
        <v>62</v>
      </c>
      <c r="D106" s="89">
        <v>246567873</v>
      </c>
      <c r="E106" s="146">
        <v>0</v>
      </c>
      <c r="F106" s="89">
        <f aca="true" t="shared" si="4" ref="F106:F112">+D106-E106</f>
        <v>246567873</v>
      </c>
      <c r="G106" s="90">
        <v>246567873</v>
      </c>
    </row>
    <row r="107" spans="1:7" s="78" customFormat="1" ht="32.25" customHeight="1">
      <c r="A107" s="76">
        <v>5206007</v>
      </c>
      <c r="B107" s="8">
        <v>20</v>
      </c>
      <c r="C107" s="8" t="s">
        <v>90</v>
      </c>
      <c r="D107" s="77">
        <v>506554141.25</v>
      </c>
      <c r="E107" s="143">
        <v>0</v>
      </c>
      <c r="F107" s="77">
        <f>+D107-E107</f>
        <v>506554141.25</v>
      </c>
      <c r="G107" s="79">
        <v>506554141.25</v>
      </c>
    </row>
    <row r="108" spans="1:7" s="78" customFormat="1" ht="32.25" customHeight="1">
      <c r="A108" s="76">
        <v>5206007</v>
      </c>
      <c r="B108" s="8">
        <v>21</v>
      </c>
      <c r="C108" s="8" t="s">
        <v>90</v>
      </c>
      <c r="D108" s="77">
        <v>80562685</v>
      </c>
      <c r="E108" s="143">
        <v>0</v>
      </c>
      <c r="F108" s="77">
        <f t="shared" si="4"/>
        <v>80562685</v>
      </c>
      <c r="G108" s="79">
        <v>80562685</v>
      </c>
    </row>
    <row r="109" spans="1:7" s="78" customFormat="1" ht="32.25" customHeight="1">
      <c r="A109" s="76">
        <v>530</v>
      </c>
      <c r="B109" s="8"/>
      <c r="C109" s="8" t="s">
        <v>63</v>
      </c>
      <c r="D109" s="77">
        <f>+D110</f>
        <v>23796727125.5</v>
      </c>
      <c r="E109" s="142">
        <f>+E110</f>
        <v>0</v>
      </c>
      <c r="F109" s="77">
        <f>+D109-E109</f>
        <v>23796727125.5</v>
      </c>
      <c r="G109" s="79">
        <f>+G110</f>
        <v>23796727125.5</v>
      </c>
    </row>
    <row r="110" spans="1:7" s="78" customFormat="1" ht="15.75" customHeight="1">
      <c r="A110" s="76">
        <v>530600</v>
      </c>
      <c r="B110" s="8"/>
      <c r="C110" s="8" t="s">
        <v>57</v>
      </c>
      <c r="D110" s="77">
        <f>+D111+D112</f>
        <v>23796727125.5</v>
      </c>
      <c r="E110" s="142">
        <f>+E111+E112</f>
        <v>0</v>
      </c>
      <c r="F110" s="77">
        <f>+D110-E110</f>
        <v>23796727125.5</v>
      </c>
      <c r="G110" s="79">
        <f>+G111+G112</f>
        <v>23796727125.5</v>
      </c>
    </row>
    <row r="111" spans="1:7" s="78" customFormat="1" ht="48.75" customHeight="1">
      <c r="A111" s="76">
        <v>5306003</v>
      </c>
      <c r="B111" s="8">
        <v>11</v>
      </c>
      <c r="C111" s="8" t="s">
        <v>91</v>
      </c>
      <c r="D111" s="77">
        <v>14427380131</v>
      </c>
      <c r="E111" s="143">
        <v>0</v>
      </c>
      <c r="F111" s="77">
        <f t="shared" si="4"/>
        <v>14427380131</v>
      </c>
      <c r="G111" s="79">
        <v>14427380131</v>
      </c>
    </row>
    <row r="112" spans="1:7" s="78" customFormat="1" ht="51" customHeight="1" thickBot="1">
      <c r="A112" s="80">
        <v>5306003</v>
      </c>
      <c r="B112" s="81">
        <v>20</v>
      </c>
      <c r="C112" s="8" t="s">
        <v>91</v>
      </c>
      <c r="D112" s="82">
        <v>9369346994.5</v>
      </c>
      <c r="E112" s="144">
        <v>0</v>
      </c>
      <c r="F112" s="77">
        <f t="shared" si="4"/>
        <v>9369346994.5</v>
      </c>
      <c r="G112" s="83">
        <v>9369346994.5</v>
      </c>
    </row>
    <row r="113" spans="1:7" ht="16.5" thickBot="1">
      <c r="A113" s="173" t="s">
        <v>64</v>
      </c>
      <c r="B113" s="174"/>
      <c r="C113" s="175"/>
      <c r="D113" s="91">
        <f>+D10+D82</f>
        <v>60380555862.19</v>
      </c>
      <c r="E113" s="147">
        <f>+E10+E82</f>
        <v>97300000</v>
      </c>
      <c r="F113" s="91">
        <f>+F10+F82</f>
        <v>60283255862.19</v>
      </c>
      <c r="G113" s="91">
        <f>+G10+G82</f>
        <v>60283255862.19</v>
      </c>
    </row>
    <row r="114" spans="1:7" ht="9.75" customHeight="1">
      <c r="A114" s="92"/>
      <c r="B114" s="93"/>
      <c r="C114" s="93"/>
      <c r="D114" s="94"/>
      <c r="E114" s="148"/>
      <c r="F114" s="94"/>
      <c r="G114" s="95"/>
    </row>
    <row r="115" spans="1:7" ht="4.5" customHeight="1" hidden="1">
      <c r="A115" s="37"/>
      <c r="B115" s="38"/>
      <c r="C115" s="38"/>
      <c r="D115" s="96"/>
      <c r="E115" s="149"/>
      <c r="F115" s="96"/>
      <c r="G115" s="97"/>
    </row>
    <row r="116" spans="1:7" ht="15">
      <c r="A116" s="32"/>
      <c r="G116" s="34"/>
    </row>
    <row r="117" spans="1:7" ht="15">
      <c r="A117" s="32"/>
      <c r="G117" s="34"/>
    </row>
    <row r="118" spans="1:8" ht="15">
      <c r="A118" s="98" t="s">
        <v>65</v>
      </c>
      <c r="B118" s="99"/>
      <c r="C118" s="99"/>
      <c r="D118" s="99"/>
      <c r="E118" s="100" t="s">
        <v>66</v>
      </c>
      <c r="F118" s="100"/>
      <c r="G118" s="101"/>
      <c r="H118" s="102"/>
    </row>
    <row r="119" spans="1:8" ht="15">
      <c r="A119" s="104" t="s">
        <v>67</v>
      </c>
      <c r="B119" s="99"/>
      <c r="C119" s="99"/>
      <c r="D119" s="99"/>
      <c r="E119" s="105" t="s">
        <v>84</v>
      </c>
      <c r="F119" s="105"/>
      <c r="G119" s="106"/>
      <c r="H119" s="102"/>
    </row>
    <row r="120" spans="1:8" ht="15">
      <c r="A120" s="104" t="s">
        <v>68</v>
      </c>
      <c r="B120" s="99"/>
      <c r="C120" s="99"/>
      <c r="D120" s="99"/>
      <c r="E120" s="107" t="s">
        <v>85</v>
      </c>
      <c r="F120" s="100"/>
      <c r="G120" s="101"/>
      <c r="H120" s="102"/>
    </row>
    <row r="121" spans="1:8" ht="15">
      <c r="A121" s="104"/>
      <c r="B121" s="99"/>
      <c r="C121" s="99"/>
      <c r="D121" s="99"/>
      <c r="E121" s="105"/>
      <c r="F121" s="105"/>
      <c r="G121" s="106"/>
      <c r="H121" s="102"/>
    </row>
    <row r="122" spans="1:7" ht="15">
      <c r="A122" s="98"/>
      <c r="B122" s="99"/>
      <c r="C122" s="99"/>
      <c r="D122" s="107"/>
      <c r="E122" s="151"/>
      <c r="F122" s="107"/>
      <c r="G122" s="101"/>
    </row>
    <row r="123" spans="1:7" ht="15">
      <c r="A123" s="104"/>
      <c r="B123" s="99"/>
      <c r="C123" s="99"/>
      <c r="D123" s="107"/>
      <c r="E123" s="151"/>
      <c r="F123" s="107"/>
      <c r="G123" s="101"/>
    </row>
    <row r="124" spans="1:7" ht="15">
      <c r="A124" s="104" t="s">
        <v>80</v>
      </c>
      <c r="B124" s="99"/>
      <c r="C124" s="99"/>
      <c r="D124" s="33" t="s">
        <v>69</v>
      </c>
      <c r="F124" s="99" t="s">
        <v>66</v>
      </c>
      <c r="G124" s="108"/>
    </row>
    <row r="125" spans="1:7" ht="15">
      <c r="A125" s="104" t="s">
        <v>82</v>
      </c>
      <c r="B125" s="99"/>
      <c r="C125" s="99"/>
      <c r="D125" s="109" t="s">
        <v>70</v>
      </c>
      <c r="F125" s="105" t="s">
        <v>86</v>
      </c>
      <c r="G125" s="101"/>
    </row>
    <row r="126" spans="1:7" ht="15">
      <c r="A126" s="104" t="s">
        <v>81</v>
      </c>
      <c r="B126" s="99"/>
      <c r="C126" s="99"/>
      <c r="D126" s="109" t="s">
        <v>71</v>
      </c>
      <c r="F126" s="107" t="s">
        <v>83</v>
      </c>
      <c r="G126" s="101"/>
    </row>
    <row r="127" spans="1:7" ht="6" customHeight="1" thickBot="1">
      <c r="A127" s="37"/>
      <c r="B127" s="38"/>
      <c r="C127" s="38"/>
      <c r="D127" s="38"/>
      <c r="E127" s="96"/>
      <c r="F127" s="96"/>
      <c r="G127" s="110"/>
    </row>
    <row r="138" ht="15">
      <c r="F138" s="109"/>
    </row>
    <row r="139" ht="15">
      <c r="F139" s="155"/>
    </row>
  </sheetData>
  <sheetProtection/>
  <mergeCells count="10">
    <mergeCell ref="A67:G67"/>
    <mergeCell ref="A99:G99"/>
    <mergeCell ref="A100:G100"/>
    <mergeCell ref="A113:C113"/>
    <mergeCell ref="A1:G1"/>
    <mergeCell ref="A2:G2"/>
    <mergeCell ref="A33:G33"/>
    <mergeCell ref="A34:G34"/>
    <mergeCell ref="A35:G35"/>
    <mergeCell ref="A66:G6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D121">
      <selection activeCell="G139" sqref="F139:G144"/>
    </sheetView>
  </sheetViews>
  <sheetFormatPr defaultColWidth="11.421875" defaultRowHeight="15"/>
  <cols>
    <col min="1" max="1" width="20.28125" style="23" customWidth="1"/>
    <col min="2" max="2" width="7.28125" style="23" customWidth="1"/>
    <col min="3" max="3" width="60.421875" style="23" customWidth="1"/>
    <col min="4" max="4" width="23.421875" style="33" customWidth="1"/>
    <col min="5" max="5" width="19.421875" style="33" customWidth="1"/>
    <col min="6" max="6" width="20.00390625" style="33" customWidth="1"/>
    <col min="7" max="7" width="25.140625" style="33" customWidth="1"/>
    <col min="8" max="8" width="4.421875" style="23" customWidth="1"/>
    <col min="9" max="9" width="17.421875" style="23" customWidth="1"/>
    <col min="10" max="16384" width="11.421875" style="23" customWidth="1"/>
  </cols>
  <sheetData>
    <row r="1" spans="1:7" ht="15">
      <c r="A1" s="170" t="s">
        <v>0</v>
      </c>
      <c r="B1" s="171"/>
      <c r="C1" s="171"/>
      <c r="D1" s="171"/>
      <c r="E1" s="171"/>
      <c r="F1" s="171"/>
      <c r="G1" s="172"/>
    </row>
    <row r="2" spans="1:7" ht="15">
      <c r="A2" s="167" t="s">
        <v>1</v>
      </c>
      <c r="B2" s="168"/>
      <c r="C2" s="168"/>
      <c r="D2" s="168"/>
      <c r="E2" s="168"/>
      <c r="F2" s="168"/>
      <c r="G2" s="169"/>
    </row>
    <row r="3" spans="1:7" ht="15">
      <c r="A3" s="32"/>
      <c r="G3" s="34"/>
    </row>
    <row r="4" spans="1:7" ht="15">
      <c r="A4" s="35" t="s">
        <v>2</v>
      </c>
      <c r="G4" s="34"/>
    </row>
    <row r="5" spans="1:7" ht="15">
      <c r="A5" s="32"/>
      <c r="G5" s="36"/>
    </row>
    <row r="6" spans="1:7" ht="15">
      <c r="A6" s="32" t="s">
        <v>3</v>
      </c>
      <c r="C6" s="23" t="s">
        <v>4</v>
      </c>
      <c r="D6" s="33" t="s">
        <v>5</v>
      </c>
      <c r="F6" s="33" t="s">
        <v>92</v>
      </c>
      <c r="G6" s="34" t="s">
        <v>87</v>
      </c>
    </row>
    <row r="7" spans="1:7" ht="15.75" thickBot="1">
      <c r="A7" s="37"/>
      <c r="B7" s="38"/>
      <c r="C7" s="38"/>
      <c r="D7" s="38"/>
      <c r="E7" s="38"/>
      <c r="F7" s="38"/>
      <c r="G7" s="39"/>
    </row>
    <row r="8" spans="1:7" ht="15.75" thickBot="1">
      <c r="A8" s="40" t="s">
        <v>6</v>
      </c>
      <c r="B8" s="41"/>
      <c r="C8" s="41"/>
      <c r="D8" s="42"/>
      <c r="E8" s="42"/>
      <c r="F8" s="42"/>
      <c r="G8" s="43"/>
    </row>
    <row r="9" spans="1:7" ht="57.75" customHeight="1" thickBot="1">
      <c r="A9" s="44" t="s">
        <v>7</v>
      </c>
      <c r="B9" s="45"/>
      <c r="C9" s="45" t="s">
        <v>8</v>
      </c>
      <c r="D9" s="46" t="s">
        <v>9</v>
      </c>
      <c r="E9" s="46" t="s">
        <v>10</v>
      </c>
      <c r="F9" s="46" t="s">
        <v>11</v>
      </c>
      <c r="G9" s="47" t="s">
        <v>12</v>
      </c>
    </row>
    <row r="10" spans="1:7" ht="16.5" thickBot="1">
      <c r="A10" s="111" t="s">
        <v>13</v>
      </c>
      <c r="B10" s="15"/>
      <c r="C10" s="112" t="s">
        <v>14</v>
      </c>
      <c r="D10" s="17">
        <f>+D11+D33+D77</f>
        <v>2484968153.22</v>
      </c>
      <c r="E10" s="17">
        <f>+E11+E33+E77</f>
        <v>0</v>
      </c>
      <c r="F10" s="17">
        <f>+F11+F33+F77</f>
        <v>2484968153.22</v>
      </c>
      <c r="G10" s="18">
        <f>+G11+G33+G77</f>
        <v>1233496928.19</v>
      </c>
    </row>
    <row r="11" spans="1:7" ht="15.75">
      <c r="A11" s="49">
        <v>1</v>
      </c>
      <c r="B11" s="50"/>
      <c r="C11" s="50" t="s">
        <v>15</v>
      </c>
      <c r="D11" s="51">
        <f>+D12</f>
        <v>333180603.63</v>
      </c>
      <c r="E11" s="51">
        <f>+E12</f>
        <v>0</v>
      </c>
      <c r="F11" s="51">
        <f>+D11-E11</f>
        <v>333180603.63</v>
      </c>
      <c r="G11" s="51">
        <f>+G12</f>
        <v>312332137.63</v>
      </c>
    </row>
    <row r="12" spans="1:7" ht="15.75">
      <c r="A12" s="27">
        <v>10</v>
      </c>
      <c r="B12" s="28"/>
      <c r="C12" s="28" t="s">
        <v>15</v>
      </c>
      <c r="D12" s="29">
        <f>+D13+D29</f>
        <v>333180603.63</v>
      </c>
      <c r="E12" s="29">
        <f>+E13+E29</f>
        <v>0</v>
      </c>
      <c r="F12" s="29">
        <f>+D12-E12</f>
        <v>333180603.63</v>
      </c>
      <c r="G12" s="29">
        <f>+G13+G29</f>
        <v>312332137.63</v>
      </c>
    </row>
    <row r="13" spans="1:7" ht="18" customHeight="1">
      <c r="A13" s="27">
        <v>101</v>
      </c>
      <c r="B13" s="28"/>
      <c r="C13" s="28" t="s">
        <v>16</v>
      </c>
      <c r="D13" s="29">
        <f>+D14+D16+D19+D27</f>
        <v>41584630.67</v>
      </c>
      <c r="E13" s="29">
        <f>+E14+E16+E19+E27</f>
        <v>0</v>
      </c>
      <c r="F13" s="29">
        <f>+D13-E13</f>
        <v>41584630.67</v>
      </c>
      <c r="G13" s="29">
        <f>+G14+G16+G19+G27</f>
        <v>20736164.67</v>
      </c>
    </row>
    <row r="14" spans="1:7" ht="15.75">
      <c r="A14" s="27">
        <v>1011</v>
      </c>
      <c r="B14" s="28"/>
      <c r="C14" s="28" t="s">
        <v>17</v>
      </c>
      <c r="D14" s="29">
        <f>+D15</f>
        <v>5594490</v>
      </c>
      <c r="E14" s="29">
        <f>+E15</f>
        <v>0</v>
      </c>
      <c r="F14" s="29">
        <f>+D14-E14</f>
        <v>5594490</v>
      </c>
      <c r="G14" s="29">
        <f>+G15</f>
        <v>5594490</v>
      </c>
    </row>
    <row r="15" spans="1:7" ht="15.75">
      <c r="A15" s="27">
        <v>10114</v>
      </c>
      <c r="B15" s="28">
        <v>20</v>
      </c>
      <c r="C15" s="28" t="s">
        <v>18</v>
      </c>
      <c r="D15" s="29">
        <v>5594490</v>
      </c>
      <c r="E15" s="5">
        <v>0</v>
      </c>
      <c r="F15" s="29">
        <f aca="true" t="shared" si="0" ref="F15:F32">+D15-E15</f>
        <v>5594490</v>
      </c>
      <c r="G15" s="30">
        <v>5594490</v>
      </c>
    </row>
    <row r="16" spans="1:7" ht="15.75">
      <c r="A16" s="27">
        <v>1014</v>
      </c>
      <c r="B16" s="28"/>
      <c r="C16" s="28" t="s">
        <v>19</v>
      </c>
      <c r="D16" s="29">
        <f>+D17+D18</f>
        <v>12347699</v>
      </c>
      <c r="E16" s="29">
        <f>+E17+E18</f>
        <v>0</v>
      </c>
      <c r="F16" s="29">
        <f>+D16-E16</f>
        <v>12347699</v>
      </c>
      <c r="G16" s="29">
        <f>+G17+G18</f>
        <v>12347699</v>
      </c>
    </row>
    <row r="17" spans="1:7" ht="15.75">
      <c r="A17" s="27">
        <v>10141</v>
      </c>
      <c r="B17" s="28">
        <v>20</v>
      </c>
      <c r="C17" s="28" t="s">
        <v>20</v>
      </c>
      <c r="D17" s="29">
        <v>2234217</v>
      </c>
      <c r="E17" s="5">
        <v>0</v>
      </c>
      <c r="F17" s="29">
        <f t="shared" si="0"/>
        <v>2234217</v>
      </c>
      <c r="G17" s="30">
        <v>2234217</v>
      </c>
    </row>
    <row r="18" spans="1:7" ht="15.75">
      <c r="A18" s="27">
        <v>10142</v>
      </c>
      <c r="B18" s="28">
        <v>20</v>
      </c>
      <c r="C18" s="28" t="s">
        <v>73</v>
      </c>
      <c r="D18" s="29">
        <v>10113482</v>
      </c>
      <c r="E18" s="5">
        <v>0</v>
      </c>
      <c r="F18" s="29">
        <f t="shared" si="0"/>
        <v>10113482</v>
      </c>
      <c r="G18" s="30">
        <v>10113482</v>
      </c>
    </row>
    <row r="19" spans="1:7" ht="14.25" customHeight="1">
      <c r="A19" s="27">
        <v>1015</v>
      </c>
      <c r="B19" s="28"/>
      <c r="C19" s="28" t="s">
        <v>21</v>
      </c>
      <c r="D19" s="29">
        <f>SUM(D20:D26)</f>
        <v>18512299.67</v>
      </c>
      <c r="E19" s="29">
        <f>+E20+E21+E22+E24+E25+E26</f>
        <v>0</v>
      </c>
      <c r="F19" s="29">
        <f>+D19-E19</f>
        <v>18512299.67</v>
      </c>
      <c r="G19" s="29">
        <f>SUM(G20:G26)</f>
        <v>2793975.67</v>
      </c>
    </row>
    <row r="20" spans="1:7" ht="15.75">
      <c r="A20" s="27">
        <v>10152</v>
      </c>
      <c r="B20" s="28">
        <v>20</v>
      </c>
      <c r="C20" s="28" t="s">
        <v>74</v>
      </c>
      <c r="D20" s="29">
        <v>4308916</v>
      </c>
      <c r="E20" s="5">
        <v>0</v>
      </c>
      <c r="F20" s="29">
        <f t="shared" si="0"/>
        <v>4308916</v>
      </c>
      <c r="G20" s="30">
        <v>2254262</v>
      </c>
    </row>
    <row r="21" spans="1:7" ht="15.75">
      <c r="A21" s="27">
        <v>10155</v>
      </c>
      <c r="B21" s="28">
        <v>20</v>
      </c>
      <c r="C21" s="28" t="s">
        <v>22</v>
      </c>
      <c r="D21" s="29">
        <v>397384</v>
      </c>
      <c r="E21" s="5">
        <v>0</v>
      </c>
      <c r="F21" s="29">
        <f t="shared" si="0"/>
        <v>397384</v>
      </c>
      <c r="G21" s="30">
        <v>0</v>
      </c>
    </row>
    <row r="22" spans="1:7" ht="15.75">
      <c r="A22" s="27">
        <v>101512</v>
      </c>
      <c r="B22" s="28">
        <v>20</v>
      </c>
      <c r="C22" s="28" t="s">
        <v>23</v>
      </c>
      <c r="D22" s="29">
        <v>0</v>
      </c>
      <c r="E22" s="5">
        <v>0</v>
      </c>
      <c r="F22" s="29">
        <f t="shared" si="0"/>
        <v>0</v>
      </c>
      <c r="G22" s="30">
        <v>0</v>
      </c>
    </row>
    <row r="23" spans="1:7" ht="15.75">
      <c r="A23" s="27">
        <v>101514</v>
      </c>
      <c r="B23" s="28">
        <v>20</v>
      </c>
      <c r="C23" s="28" t="s">
        <v>88</v>
      </c>
      <c r="D23" s="29">
        <v>3548289.67</v>
      </c>
      <c r="E23" s="5">
        <v>0</v>
      </c>
      <c r="F23" s="29">
        <f t="shared" si="0"/>
        <v>3548289.67</v>
      </c>
      <c r="G23" s="30">
        <v>539713.67</v>
      </c>
    </row>
    <row r="24" spans="1:7" ht="15.75">
      <c r="A24" s="27">
        <v>101515</v>
      </c>
      <c r="B24" s="28">
        <v>20</v>
      </c>
      <c r="C24" s="28" t="s">
        <v>24</v>
      </c>
      <c r="D24" s="29">
        <v>3135087</v>
      </c>
      <c r="E24" s="5">
        <v>0</v>
      </c>
      <c r="F24" s="29">
        <f t="shared" si="0"/>
        <v>3135087</v>
      </c>
      <c r="G24" s="30">
        <v>0</v>
      </c>
    </row>
    <row r="25" spans="1:7" ht="15.75">
      <c r="A25" s="27">
        <v>101516</v>
      </c>
      <c r="B25" s="28">
        <v>20</v>
      </c>
      <c r="C25" s="28" t="s">
        <v>25</v>
      </c>
      <c r="D25" s="29">
        <v>7122623</v>
      </c>
      <c r="E25" s="5">
        <v>0</v>
      </c>
      <c r="F25" s="29">
        <f t="shared" si="0"/>
        <v>7122623</v>
      </c>
      <c r="G25" s="30">
        <v>0</v>
      </c>
    </row>
    <row r="26" spans="1:7" ht="15.75">
      <c r="A26" s="27">
        <v>101592</v>
      </c>
      <c r="B26" s="28">
        <v>20</v>
      </c>
      <c r="C26" s="28" t="s">
        <v>26</v>
      </c>
      <c r="D26" s="29">
        <v>0</v>
      </c>
      <c r="E26" s="5">
        <v>0</v>
      </c>
      <c r="F26" s="29">
        <f t="shared" si="0"/>
        <v>0</v>
      </c>
      <c r="G26" s="30">
        <v>0</v>
      </c>
    </row>
    <row r="27" spans="1:7" ht="30.75" customHeight="1">
      <c r="A27" s="27">
        <v>1019</v>
      </c>
      <c r="B27" s="28"/>
      <c r="C27" s="8" t="s">
        <v>27</v>
      </c>
      <c r="D27" s="29">
        <f>+D28</f>
        <v>5130142</v>
      </c>
      <c r="E27" s="29">
        <f>+E28</f>
        <v>0</v>
      </c>
      <c r="F27" s="29">
        <f>+D27-E27</f>
        <v>5130142</v>
      </c>
      <c r="G27" s="29">
        <f>+G28</f>
        <v>0</v>
      </c>
    </row>
    <row r="28" spans="1:7" ht="15.75">
      <c r="A28" s="27">
        <v>10193</v>
      </c>
      <c r="B28" s="28">
        <v>20</v>
      </c>
      <c r="C28" s="28" t="s">
        <v>28</v>
      </c>
      <c r="D28" s="29">
        <v>5130142</v>
      </c>
      <c r="E28" s="5">
        <v>0</v>
      </c>
      <c r="F28" s="29">
        <f t="shared" si="0"/>
        <v>5130142</v>
      </c>
      <c r="G28" s="30">
        <v>0</v>
      </c>
    </row>
    <row r="29" spans="1:7" ht="15.75">
      <c r="A29" s="27">
        <v>102</v>
      </c>
      <c r="B29" s="28"/>
      <c r="C29" s="28" t="s">
        <v>29</v>
      </c>
      <c r="D29" s="29">
        <f>+D30+D31+D32</f>
        <v>291595972.96</v>
      </c>
      <c r="E29" s="29">
        <f>+E30+E31+E32</f>
        <v>0</v>
      </c>
      <c r="F29" s="29">
        <f>+D29-E29</f>
        <v>291595972.96</v>
      </c>
      <c r="G29" s="29">
        <f>+G30+G31+G32</f>
        <v>291595972.96</v>
      </c>
    </row>
    <row r="30" spans="1:7" ht="15.75">
      <c r="A30" s="27">
        <v>10212</v>
      </c>
      <c r="B30" s="28">
        <v>21</v>
      </c>
      <c r="C30" s="28" t="s">
        <v>30</v>
      </c>
      <c r="D30" s="29">
        <v>121800000</v>
      </c>
      <c r="E30" s="5">
        <v>0</v>
      </c>
      <c r="F30" s="29">
        <f t="shared" si="0"/>
        <v>121800000</v>
      </c>
      <c r="G30" s="30">
        <v>121800000</v>
      </c>
    </row>
    <row r="31" spans="1:7" ht="15.75">
      <c r="A31" s="27">
        <v>10214</v>
      </c>
      <c r="B31" s="28">
        <v>20</v>
      </c>
      <c r="C31" s="28" t="s">
        <v>31</v>
      </c>
      <c r="D31" s="29">
        <v>117114501</v>
      </c>
      <c r="E31" s="5">
        <v>0</v>
      </c>
      <c r="F31" s="29">
        <f>+D31-E31</f>
        <v>117114501</v>
      </c>
      <c r="G31" s="30">
        <v>117114501</v>
      </c>
    </row>
    <row r="32" spans="1:7" ht="15.75">
      <c r="A32" s="27">
        <v>10214</v>
      </c>
      <c r="B32" s="28">
        <v>21</v>
      </c>
      <c r="C32" s="28" t="s">
        <v>31</v>
      </c>
      <c r="D32" s="29">
        <v>52681471.96</v>
      </c>
      <c r="E32" s="5">
        <v>0</v>
      </c>
      <c r="F32" s="29">
        <f t="shared" si="0"/>
        <v>52681471.96</v>
      </c>
      <c r="G32" s="30">
        <v>52681471.96</v>
      </c>
    </row>
    <row r="33" spans="1:7" ht="16.5" thickBot="1">
      <c r="A33" s="52">
        <v>2</v>
      </c>
      <c r="B33" s="53"/>
      <c r="C33" s="53" t="s">
        <v>32</v>
      </c>
      <c r="D33" s="54">
        <f>+D45</f>
        <v>92216610.52</v>
      </c>
      <c r="E33" s="54">
        <f>+E45</f>
        <v>0</v>
      </c>
      <c r="F33" s="55">
        <f>+D33-E33</f>
        <v>92216610.52</v>
      </c>
      <c r="G33" s="54">
        <f>+G45</f>
        <v>92216610.52</v>
      </c>
    </row>
    <row r="34" spans="1:7" ht="16.5" thickBot="1">
      <c r="A34" s="56"/>
      <c r="B34" s="57"/>
      <c r="C34" s="57"/>
      <c r="D34" s="58"/>
      <c r="E34" s="12"/>
      <c r="F34" s="59"/>
      <c r="G34" s="58"/>
    </row>
    <row r="35" spans="1:7" ht="15">
      <c r="A35" s="170"/>
      <c r="B35" s="171"/>
      <c r="C35" s="171"/>
      <c r="D35" s="171"/>
      <c r="E35" s="171"/>
      <c r="F35" s="171"/>
      <c r="G35" s="172"/>
    </row>
    <row r="36" spans="1:7" ht="15">
      <c r="A36" s="167" t="s">
        <v>0</v>
      </c>
      <c r="B36" s="168"/>
      <c r="C36" s="168"/>
      <c r="D36" s="168"/>
      <c r="E36" s="168"/>
      <c r="F36" s="168"/>
      <c r="G36" s="169"/>
    </row>
    <row r="37" spans="1:7" ht="15">
      <c r="A37" s="167" t="s">
        <v>1</v>
      </c>
      <c r="B37" s="168"/>
      <c r="C37" s="168"/>
      <c r="D37" s="168"/>
      <c r="E37" s="168"/>
      <c r="F37" s="168"/>
      <c r="G37" s="169"/>
    </row>
    <row r="38" spans="1:7" ht="2.25" customHeight="1">
      <c r="A38" s="32"/>
      <c r="G38" s="34"/>
    </row>
    <row r="39" spans="1:7" ht="15">
      <c r="A39" s="35" t="s">
        <v>2</v>
      </c>
      <c r="G39" s="34"/>
    </row>
    <row r="40" spans="1:7" ht="5.25" customHeight="1">
      <c r="A40" s="32"/>
      <c r="G40" s="36"/>
    </row>
    <row r="41" spans="1:7" ht="15">
      <c r="A41" s="32" t="s">
        <v>3</v>
      </c>
      <c r="C41" s="23" t="s">
        <v>4</v>
      </c>
      <c r="D41" s="33" t="str">
        <f>D6</f>
        <v>                  MES:              </v>
      </c>
      <c r="F41" s="33" t="str">
        <f>F6</f>
        <v>FEBRERO</v>
      </c>
      <c r="G41" s="34" t="s">
        <v>87</v>
      </c>
    </row>
    <row r="42" spans="1:7" ht="5.25" customHeight="1" thickBot="1">
      <c r="A42" s="32"/>
      <c r="G42" s="34"/>
    </row>
    <row r="43" spans="1:7" ht="15.75" thickBot="1">
      <c r="A43" s="60" t="s">
        <v>6</v>
      </c>
      <c r="B43" s="61"/>
      <c r="C43" s="61"/>
      <c r="D43" s="62"/>
      <c r="E43" s="62"/>
      <c r="F43" s="62"/>
      <c r="G43" s="63"/>
    </row>
    <row r="44" spans="1:7" ht="57.75" customHeight="1">
      <c r="A44" s="64" t="s">
        <v>7</v>
      </c>
      <c r="B44" s="65"/>
      <c r="C44" s="65" t="s">
        <v>8</v>
      </c>
      <c r="D44" s="66" t="s">
        <v>9</v>
      </c>
      <c r="E44" s="66" t="s">
        <v>10</v>
      </c>
      <c r="F44" s="66" t="s">
        <v>11</v>
      </c>
      <c r="G44" s="67" t="s">
        <v>12</v>
      </c>
    </row>
    <row r="45" spans="1:7" ht="15.75">
      <c r="A45" s="27">
        <v>20</v>
      </c>
      <c r="B45" s="28"/>
      <c r="C45" s="28" t="s">
        <v>32</v>
      </c>
      <c r="D45" s="29">
        <f>+D46</f>
        <v>92216610.52</v>
      </c>
      <c r="E45" s="29">
        <f>+E46</f>
        <v>0</v>
      </c>
      <c r="F45" s="29">
        <f aca="true" t="shared" si="1" ref="F45:F66">+D45-E45</f>
        <v>92216610.52</v>
      </c>
      <c r="G45" s="29">
        <f>+G46</f>
        <v>92216610.52</v>
      </c>
    </row>
    <row r="46" spans="1:7" ht="15.75">
      <c r="A46" s="27">
        <v>204</v>
      </c>
      <c r="B46" s="28"/>
      <c r="C46" s="28" t="s">
        <v>33</v>
      </c>
      <c r="D46" s="29">
        <f>+D47+D49+D52+D55+D57+D62+D65</f>
        <v>92216610.52</v>
      </c>
      <c r="E46" s="29">
        <f>+E47+E49+E52+E55+E57+E62+E65</f>
        <v>0</v>
      </c>
      <c r="F46" s="29">
        <f t="shared" si="1"/>
        <v>92216610.52</v>
      </c>
      <c r="G46" s="29">
        <f>+G47+G49+G52+G55+G57+G62+G65</f>
        <v>92216610.52</v>
      </c>
    </row>
    <row r="47" spans="1:7" ht="15.75">
      <c r="A47" s="27">
        <v>2044</v>
      </c>
      <c r="B47" s="28"/>
      <c r="C47" s="28" t="s">
        <v>34</v>
      </c>
      <c r="D47" s="29">
        <f>+D48</f>
        <v>7439875</v>
      </c>
      <c r="E47" s="29">
        <f>+E48</f>
        <v>0</v>
      </c>
      <c r="F47" s="29">
        <f t="shared" si="1"/>
        <v>7439875</v>
      </c>
      <c r="G47" s="29">
        <f>+G48</f>
        <v>7439875</v>
      </c>
    </row>
    <row r="48" spans="1:7" ht="15.75">
      <c r="A48" s="27">
        <v>20441</v>
      </c>
      <c r="B48" s="28">
        <v>20</v>
      </c>
      <c r="C48" s="28" t="s">
        <v>35</v>
      </c>
      <c r="D48" s="29">
        <v>7439875</v>
      </c>
      <c r="E48" s="5">
        <v>0</v>
      </c>
      <c r="F48" s="29">
        <f t="shared" si="1"/>
        <v>7439875</v>
      </c>
      <c r="G48" s="30">
        <v>7439875</v>
      </c>
    </row>
    <row r="49" spans="1:7" ht="15.75">
      <c r="A49" s="27">
        <v>2045</v>
      </c>
      <c r="B49" s="28"/>
      <c r="C49" s="28" t="s">
        <v>36</v>
      </c>
      <c r="D49" s="29">
        <f>+D50+D51</f>
        <v>35670562</v>
      </c>
      <c r="E49" s="29">
        <f>+E50+E51</f>
        <v>0</v>
      </c>
      <c r="F49" s="29">
        <f t="shared" si="1"/>
        <v>35670562</v>
      </c>
      <c r="G49" s="29">
        <f>+G50+G51</f>
        <v>35670562</v>
      </c>
    </row>
    <row r="50" spans="1:7" ht="15.75">
      <c r="A50" s="27">
        <v>20452</v>
      </c>
      <c r="B50" s="28">
        <v>20</v>
      </c>
      <c r="C50" s="28" t="s">
        <v>37</v>
      </c>
      <c r="D50" s="29">
        <v>6640370</v>
      </c>
      <c r="E50" s="5">
        <v>0</v>
      </c>
      <c r="F50" s="29">
        <f t="shared" si="1"/>
        <v>6640370</v>
      </c>
      <c r="G50" s="30">
        <v>6640370</v>
      </c>
    </row>
    <row r="51" spans="1:7" ht="15.75">
      <c r="A51" s="27">
        <v>204510</v>
      </c>
      <c r="B51" s="28">
        <v>20</v>
      </c>
      <c r="C51" s="28" t="s">
        <v>38</v>
      </c>
      <c r="D51" s="29">
        <v>29030192</v>
      </c>
      <c r="E51" s="5">
        <v>0</v>
      </c>
      <c r="F51" s="29">
        <f t="shared" si="1"/>
        <v>29030192</v>
      </c>
      <c r="G51" s="30">
        <v>29030192</v>
      </c>
    </row>
    <row r="52" spans="1:7" ht="15.75">
      <c r="A52" s="27">
        <v>2046</v>
      </c>
      <c r="B52" s="28"/>
      <c r="C52" s="28" t="s">
        <v>39</v>
      </c>
      <c r="D52" s="29">
        <f>+D53+D54</f>
        <v>7533173</v>
      </c>
      <c r="E52" s="29">
        <f>+E53+E54</f>
        <v>0</v>
      </c>
      <c r="F52" s="29">
        <f t="shared" si="1"/>
        <v>7533173</v>
      </c>
      <c r="G52" s="29">
        <f>+G53+G54</f>
        <v>7533173</v>
      </c>
    </row>
    <row r="53" spans="1:7" ht="15.75">
      <c r="A53" s="27">
        <v>20462</v>
      </c>
      <c r="B53" s="28">
        <v>20</v>
      </c>
      <c r="C53" s="28" t="s">
        <v>40</v>
      </c>
      <c r="D53" s="29">
        <v>2086900</v>
      </c>
      <c r="E53" s="5">
        <v>0</v>
      </c>
      <c r="F53" s="29">
        <f t="shared" si="1"/>
        <v>2086900</v>
      </c>
      <c r="G53" s="30">
        <v>2086900</v>
      </c>
    </row>
    <row r="54" spans="1:7" ht="15.75">
      <c r="A54" s="27">
        <v>20465</v>
      </c>
      <c r="B54" s="28">
        <v>20</v>
      </c>
      <c r="C54" s="28" t="s">
        <v>41</v>
      </c>
      <c r="D54" s="29">
        <v>5446273</v>
      </c>
      <c r="E54" s="5">
        <v>0</v>
      </c>
      <c r="F54" s="29">
        <f t="shared" si="1"/>
        <v>5446273</v>
      </c>
      <c r="G54" s="30">
        <v>5446273</v>
      </c>
    </row>
    <row r="55" spans="1:7" ht="15.75">
      <c r="A55" s="27">
        <v>2047</v>
      </c>
      <c r="B55" s="28"/>
      <c r="C55" s="28" t="s">
        <v>42</v>
      </c>
      <c r="D55" s="29">
        <f>+D56</f>
        <v>12880213</v>
      </c>
      <c r="E55" s="29">
        <f>+E56</f>
        <v>0</v>
      </c>
      <c r="F55" s="29">
        <f t="shared" si="1"/>
        <v>12880213</v>
      </c>
      <c r="G55" s="29">
        <f>+G56</f>
        <v>12880213</v>
      </c>
    </row>
    <row r="56" spans="1:7" ht="15.75">
      <c r="A56" s="27">
        <v>20476</v>
      </c>
      <c r="B56" s="28">
        <v>20</v>
      </c>
      <c r="C56" s="28" t="s">
        <v>43</v>
      </c>
      <c r="D56" s="29">
        <v>12880213</v>
      </c>
      <c r="E56" s="5">
        <v>0</v>
      </c>
      <c r="F56" s="29">
        <f t="shared" si="1"/>
        <v>12880213</v>
      </c>
      <c r="G56" s="30">
        <v>12880213</v>
      </c>
    </row>
    <row r="57" spans="1:7" ht="15.75">
      <c r="A57" s="27">
        <v>2048</v>
      </c>
      <c r="B57" s="28"/>
      <c r="C57" s="28" t="s">
        <v>44</v>
      </c>
      <c r="D57" s="29">
        <f>+D58+D59+D60+D61</f>
        <v>3933692.52</v>
      </c>
      <c r="E57" s="29">
        <f>+E58+E59+E60+E61</f>
        <v>0</v>
      </c>
      <c r="F57" s="29">
        <f t="shared" si="1"/>
        <v>3933692.52</v>
      </c>
      <c r="G57" s="29">
        <f>+G58+G59+G60+G61</f>
        <v>3933692.52</v>
      </c>
    </row>
    <row r="58" spans="1:7" ht="15.75">
      <c r="A58" s="27">
        <v>20481</v>
      </c>
      <c r="B58" s="28">
        <v>20</v>
      </c>
      <c r="C58" s="28" t="s">
        <v>45</v>
      </c>
      <c r="D58" s="29">
        <v>232090</v>
      </c>
      <c r="E58" s="5">
        <v>0</v>
      </c>
      <c r="F58" s="29">
        <f t="shared" si="1"/>
        <v>232090</v>
      </c>
      <c r="G58" s="30">
        <v>232090</v>
      </c>
    </row>
    <row r="59" spans="1:7" ht="15.75">
      <c r="A59" s="27">
        <v>20482</v>
      </c>
      <c r="B59" s="28">
        <v>20</v>
      </c>
      <c r="C59" s="28" t="s">
        <v>46</v>
      </c>
      <c r="D59" s="29">
        <v>62093.76</v>
      </c>
      <c r="E59" s="5">
        <v>0</v>
      </c>
      <c r="F59" s="29">
        <f t="shared" si="1"/>
        <v>62093.76</v>
      </c>
      <c r="G59" s="30">
        <v>62093.76</v>
      </c>
    </row>
    <row r="60" spans="1:7" ht="15.75">
      <c r="A60" s="27">
        <v>20485</v>
      </c>
      <c r="B60" s="28">
        <v>20</v>
      </c>
      <c r="C60" s="28" t="s">
        <v>47</v>
      </c>
      <c r="D60" s="29">
        <v>32131.76</v>
      </c>
      <c r="E60" s="5">
        <v>0</v>
      </c>
      <c r="F60" s="29">
        <f t="shared" si="1"/>
        <v>32131.76</v>
      </c>
      <c r="G60" s="30">
        <v>32131.76</v>
      </c>
    </row>
    <row r="61" spans="1:7" ht="15.75">
      <c r="A61" s="27">
        <v>20486</v>
      </c>
      <c r="B61" s="28">
        <v>20</v>
      </c>
      <c r="C61" s="28" t="s">
        <v>48</v>
      </c>
      <c r="D61" s="29">
        <v>3607377</v>
      </c>
      <c r="E61" s="5">
        <v>0</v>
      </c>
      <c r="F61" s="29">
        <f t="shared" si="1"/>
        <v>3607377</v>
      </c>
      <c r="G61" s="30">
        <v>3607377</v>
      </c>
    </row>
    <row r="62" spans="1:7" ht="15.75">
      <c r="A62" s="27">
        <v>2049</v>
      </c>
      <c r="B62" s="28"/>
      <c r="C62" s="28" t="s">
        <v>49</v>
      </c>
      <c r="D62" s="29">
        <f>+D63+D64</f>
        <v>1952093</v>
      </c>
      <c r="E62" s="29">
        <f>+E63+E64</f>
        <v>0</v>
      </c>
      <c r="F62" s="29">
        <f t="shared" si="1"/>
        <v>1952093</v>
      </c>
      <c r="G62" s="29">
        <f>+G63+G64</f>
        <v>1952093</v>
      </c>
    </row>
    <row r="63" spans="1:7" ht="15.75">
      <c r="A63" s="27">
        <v>204911</v>
      </c>
      <c r="B63" s="28">
        <v>20</v>
      </c>
      <c r="C63" s="28" t="s">
        <v>89</v>
      </c>
      <c r="D63" s="29">
        <v>495250</v>
      </c>
      <c r="E63" s="5">
        <v>0</v>
      </c>
      <c r="F63" s="29">
        <f t="shared" si="1"/>
        <v>495250</v>
      </c>
      <c r="G63" s="30">
        <v>495250</v>
      </c>
    </row>
    <row r="64" spans="1:7" ht="15.75">
      <c r="A64" s="27">
        <v>204911</v>
      </c>
      <c r="B64" s="28">
        <v>21</v>
      </c>
      <c r="C64" s="28" t="s">
        <v>89</v>
      </c>
      <c r="D64" s="29">
        <v>1456843</v>
      </c>
      <c r="E64" s="5">
        <v>0</v>
      </c>
      <c r="F64" s="29">
        <f t="shared" si="1"/>
        <v>1456843</v>
      </c>
      <c r="G64" s="30">
        <v>1456843</v>
      </c>
    </row>
    <row r="65" spans="1:7" ht="15.75">
      <c r="A65" s="27">
        <v>20441</v>
      </c>
      <c r="B65" s="28"/>
      <c r="C65" s="28" t="s">
        <v>50</v>
      </c>
      <c r="D65" s="29">
        <f>+D66</f>
        <v>22807002</v>
      </c>
      <c r="E65" s="29">
        <f>+E66</f>
        <v>0</v>
      </c>
      <c r="F65" s="29">
        <f t="shared" si="1"/>
        <v>22807002</v>
      </c>
      <c r="G65" s="29">
        <f>+G66</f>
        <v>22807002</v>
      </c>
    </row>
    <row r="66" spans="1:7" ht="16.5" thickBot="1">
      <c r="A66" s="52">
        <v>2044113</v>
      </c>
      <c r="B66" s="53">
        <v>20</v>
      </c>
      <c r="C66" s="53" t="s">
        <v>50</v>
      </c>
      <c r="D66" s="55">
        <v>22807002</v>
      </c>
      <c r="E66" s="7">
        <v>0</v>
      </c>
      <c r="F66" s="55">
        <f t="shared" si="1"/>
        <v>22807002</v>
      </c>
      <c r="G66" s="68">
        <v>22807002</v>
      </c>
    </row>
    <row r="67" spans="1:7" ht="15.75" thickBot="1">
      <c r="A67" s="69"/>
      <c r="D67" s="70"/>
      <c r="E67" s="3"/>
      <c r="F67" s="70"/>
      <c r="G67" s="70"/>
    </row>
    <row r="68" spans="1:7" ht="15">
      <c r="A68" s="170" t="s">
        <v>0</v>
      </c>
      <c r="B68" s="171"/>
      <c r="C68" s="171"/>
      <c r="D68" s="171"/>
      <c r="E68" s="171"/>
      <c r="F68" s="171"/>
      <c r="G68" s="172"/>
    </row>
    <row r="69" spans="1:7" ht="15.75" customHeight="1">
      <c r="A69" s="167" t="s">
        <v>1</v>
      </c>
      <c r="B69" s="168"/>
      <c r="C69" s="168"/>
      <c r="D69" s="168"/>
      <c r="E69" s="168"/>
      <c r="F69" s="168"/>
      <c r="G69" s="169"/>
    </row>
    <row r="70" spans="1:7" ht="5.25" customHeight="1">
      <c r="A70" s="32"/>
      <c r="G70" s="34"/>
    </row>
    <row r="71" spans="1:7" ht="15">
      <c r="A71" s="35" t="s">
        <v>2</v>
      </c>
      <c r="G71" s="34"/>
    </row>
    <row r="72" spans="1:7" ht="6" customHeight="1">
      <c r="A72" s="32"/>
      <c r="G72" s="36"/>
    </row>
    <row r="73" spans="1:7" ht="15">
      <c r="A73" s="32" t="s">
        <v>3</v>
      </c>
      <c r="C73" s="23" t="s">
        <v>4</v>
      </c>
      <c r="F73" s="33" t="str">
        <f>F41</f>
        <v>FEBRERO</v>
      </c>
      <c r="G73" s="34" t="s">
        <v>87</v>
      </c>
    </row>
    <row r="74" spans="1:7" ht="5.25" customHeight="1" thickBot="1">
      <c r="A74" s="32"/>
      <c r="G74" s="34"/>
    </row>
    <row r="75" spans="1:7" ht="15.75" thickBot="1">
      <c r="A75" s="40" t="s">
        <v>6</v>
      </c>
      <c r="B75" s="41"/>
      <c r="C75" s="41"/>
      <c r="D75" s="42"/>
      <c r="E75" s="42"/>
      <c r="F75" s="42"/>
      <c r="G75" s="43"/>
    </row>
    <row r="76" spans="1:7" ht="60">
      <c r="A76" s="71" t="s">
        <v>7</v>
      </c>
      <c r="B76" s="72"/>
      <c r="C76" s="72" t="s">
        <v>8</v>
      </c>
      <c r="D76" s="73" t="s">
        <v>9</v>
      </c>
      <c r="E76" s="73" t="s">
        <v>10</v>
      </c>
      <c r="F76" s="73" t="s">
        <v>11</v>
      </c>
      <c r="G76" s="74" t="s">
        <v>12</v>
      </c>
    </row>
    <row r="77" spans="1:7" ht="15.75">
      <c r="A77" s="27">
        <v>3</v>
      </c>
      <c r="B77" s="28"/>
      <c r="C77" s="28" t="s">
        <v>51</v>
      </c>
      <c r="D77" s="29">
        <f>+D78</f>
        <v>2059570939.07</v>
      </c>
      <c r="E77" s="29">
        <f>+E78</f>
        <v>0</v>
      </c>
      <c r="F77" s="29">
        <f aca="true" t="shared" si="2" ref="F77:F82">+D77-E77</f>
        <v>2059570939.07</v>
      </c>
      <c r="G77" s="29">
        <f>+G78</f>
        <v>828948180.0400001</v>
      </c>
    </row>
    <row r="78" spans="1:7" ht="15.75">
      <c r="A78" s="27">
        <v>36</v>
      </c>
      <c r="B78" s="28"/>
      <c r="C78" s="28" t="s">
        <v>52</v>
      </c>
      <c r="D78" s="29">
        <f>+D79</f>
        <v>2059570939.07</v>
      </c>
      <c r="E78" s="29">
        <f>+E79</f>
        <v>0</v>
      </c>
      <c r="F78" s="29">
        <f t="shared" si="2"/>
        <v>2059570939.07</v>
      </c>
      <c r="G78" s="29">
        <f>+G79</f>
        <v>828948180.0400001</v>
      </c>
    </row>
    <row r="79" spans="1:7" ht="15.75">
      <c r="A79" s="27">
        <v>361</v>
      </c>
      <c r="B79" s="28"/>
      <c r="C79" s="28" t="s">
        <v>53</v>
      </c>
      <c r="D79" s="29">
        <f>+D80+D81+D82+D83</f>
        <v>2059570939.07</v>
      </c>
      <c r="E79" s="29">
        <f>+E80+E81+E82+E83</f>
        <v>0</v>
      </c>
      <c r="F79" s="29">
        <f t="shared" si="2"/>
        <v>2059570939.07</v>
      </c>
      <c r="G79" s="29">
        <f>+G80+G81+G82+G83</f>
        <v>828948180.0400001</v>
      </c>
    </row>
    <row r="80" spans="1:7" ht="15.75">
      <c r="A80" s="19">
        <v>3611</v>
      </c>
      <c r="B80" s="20">
        <v>10</v>
      </c>
      <c r="C80" s="20" t="s">
        <v>53</v>
      </c>
      <c r="D80" s="21">
        <v>550799407</v>
      </c>
      <c r="E80" s="6">
        <v>0</v>
      </c>
      <c r="F80" s="21">
        <f t="shared" si="2"/>
        <v>550799407</v>
      </c>
      <c r="G80" s="22">
        <v>0</v>
      </c>
    </row>
    <row r="81" spans="1:7" ht="15.75">
      <c r="A81" s="19">
        <v>3611</v>
      </c>
      <c r="B81" s="20">
        <v>11</v>
      </c>
      <c r="C81" s="20" t="s">
        <v>53</v>
      </c>
      <c r="D81" s="21">
        <v>679823352.03</v>
      </c>
      <c r="E81" s="6">
        <v>0</v>
      </c>
      <c r="F81" s="21">
        <f t="shared" si="2"/>
        <v>679823352.03</v>
      </c>
      <c r="G81" s="22">
        <v>0</v>
      </c>
    </row>
    <row r="82" spans="1:7" ht="15.75">
      <c r="A82" s="19">
        <v>3611</v>
      </c>
      <c r="B82" s="20">
        <v>20</v>
      </c>
      <c r="C82" s="20" t="s">
        <v>53</v>
      </c>
      <c r="D82" s="21">
        <v>690190031.44</v>
      </c>
      <c r="E82" s="6">
        <v>0</v>
      </c>
      <c r="F82" s="21">
        <f t="shared" si="2"/>
        <v>690190031.44</v>
      </c>
      <c r="G82" s="22">
        <v>690190031.44</v>
      </c>
    </row>
    <row r="83" spans="1:7" ht="16.5" thickBot="1">
      <c r="A83" s="19">
        <v>3611</v>
      </c>
      <c r="B83" s="20">
        <v>21</v>
      </c>
      <c r="C83" s="20" t="s">
        <v>53</v>
      </c>
      <c r="D83" s="21">
        <v>138758148.6</v>
      </c>
      <c r="E83" s="6">
        <v>0</v>
      </c>
      <c r="F83" s="21">
        <f>+D83-E83</f>
        <v>138758148.6</v>
      </c>
      <c r="G83" s="22">
        <v>138758148.6</v>
      </c>
    </row>
    <row r="84" spans="1:7" ht="16.5" thickBot="1">
      <c r="A84" s="24" t="s">
        <v>54</v>
      </c>
      <c r="B84" s="25"/>
      <c r="C84" s="25" t="s">
        <v>55</v>
      </c>
      <c r="D84" s="26">
        <f>+D85+D92+D95+D110</f>
        <v>57895587708.97</v>
      </c>
      <c r="E84" s="26">
        <f>+E85+E92+E95+E110</f>
        <v>0</v>
      </c>
      <c r="F84" s="26">
        <f>+D84-E84</f>
        <v>57895587708.97</v>
      </c>
      <c r="G84" s="26">
        <f>+G85+G92+G95+G110</f>
        <v>21746578822.97</v>
      </c>
    </row>
    <row r="85" spans="1:7" ht="35.25" customHeight="1">
      <c r="A85" s="49">
        <v>113</v>
      </c>
      <c r="B85" s="50"/>
      <c r="C85" s="75" t="s">
        <v>56</v>
      </c>
      <c r="D85" s="51">
        <f>+D86+D88+D90</f>
        <v>32271907491.22</v>
      </c>
      <c r="E85" s="51">
        <f>+E86+E88+E90</f>
        <v>0</v>
      </c>
      <c r="F85" s="51">
        <f>+D85-E85</f>
        <v>32271907491.22</v>
      </c>
      <c r="G85" s="51">
        <f>+G86+G88+G90</f>
        <v>10958840321.22</v>
      </c>
    </row>
    <row r="86" spans="1:7" ht="15.75">
      <c r="A86" s="27">
        <v>113600</v>
      </c>
      <c r="B86" s="28"/>
      <c r="C86" s="8" t="s">
        <v>57</v>
      </c>
      <c r="D86" s="29">
        <f>+D87</f>
        <v>21312600000</v>
      </c>
      <c r="E86" s="29">
        <f>+E87</f>
        <v>0</v>
      </c>
      <c r="F86" s="29">
        <f>+D86-E86</f>
        <v>21312600000</v>
      </c>
      <c r="G86" s="29">
        <f>+G87</f>
        <v>0</v>
      </c>
    </row>
    <row r="87" spans="1:7" ht="36" customHeight="1">
      <c r="A87" s="27">
        <v>113600134</v>
      </c>
      <c r="B87" s="28">
        <v>20</v>
      </c>
      <c r="C87" s="8" t="s">
        <v>75</v>
      </c>
      <c r="D87" s="29">
        <v>21312600000</v>
      </c>
      <c r="E87" s="5">
        <v>0</v>
      </c>
      <c r="F87" s="29">
        <f aca="true" t="shared" si="3" ref="F87:F98">+D87-E87</f>
        <v>21312600000</v>
      </c>
      <c r="G87" s="30">
        <v>0</v>
      </c>
    </row>
    <row r="88" spans="1:7" ht="15.75">
      <c r="A88" s="27">
        <v>113605</v>
      </c>
      <c r="B88" s="28"/>
      <c r="C88" s="8" t="s">
        <v>58</v>
      </c>
      <c r="D88" s="29">
        <f>+D89</f>
        <v>10619912514.22</v>
      </c>
      <c r="E88" s="29">
        <f>+E89</f>
        <v>0</v>
      </c>
      <c r="F88" s="29">
        <f>+D88-E88</f>
        <v>10619912514.22</v>
      </c>
      <c r="G88" s="29">
        <f>+G89</f>
        <v>10619445344.22</v>
      </c>
    </row>
    <row r="89" spans="1:7" ht="33" customHeight="1">
      <c r="A89" s="27">
        <v>1136057</v>
      </c>
      <c r="B89" s="28">
        <v>20</v>
      </c>
      <c r="C89" s="8" t="s">
        <v>59</v>
      </c>
      <c r="D89" s="29">
        <v>10619912514.22</v>
      </c>
      <c r="E89" s="5">
        <v>0</v>
      </c>
      <c r="F89" s="29">
        <f t="shared" si="3"/>
        <v>10619912514.22</v>
      </c>
      <c r="G89" s="30">
        <v>10619445344.22</v>
      </c>
    </row>
    <row r="90" spans="1:7" s="78" customFormat="1" ht="16.5" customHeight="1">
      <c r="A90" s="76">
        <v>113607</v>
      </c>
      <c r="B90" s="8"/>
      <c r="C90" s="8" t="s">
        <v>76</v>
      </c>
      <c r="D90" s="77">
        <f>+D91</f>
        <v>339394977</v>
      </c>
      <c r="E90" s="77">
        <f>+E91</f>
        <v>0</v>
      </c>
      <c r="F90" s="29">
        <f>+D90-E90</f>
        <v>339394977</v>
      </c>
      <c r="G90" s="77">
        <f>+G91</f>
        <v>339394977</v>
      </c>
    </row>
    <row r="91" spans="1:7" s="78" customFormat="1" ht="16.5" customHeight="1">
      <c r="A91" s="76">
        <v>1136071</v>
      </c>
      <c r="B91" s="8">
        <v>20</v>
      </c>
      <c r="C91" s="8" t="s">
        <v>77</v>
      </c>
      <c r="D91" s="77">
        <v>339394977</v>
      </c>
      <c r="E91" s="9">
        <v>0</v>
      </c>
      <c r="F91" s="29">
        <f t="shared" si="3"/>
        <v>339394977</v>
      </c>
      <c r="G91" s="30">
        <v>339394977</v>
      </c>
    </row>
    <row r="92" spans="1:7" s="78" customFormat="1" ht="32.25" customHeight="1">
      <c r="A92" s="76">
        <v>223</v>
      </c>
      <c r="B92" s="8"/>
      <c r="C92" s="8" t="s">
        <v>78</v>
      </c>
      <c r="D92" s="77">
        <f>+D93</f>
        <v>216901412</v>
      </c>
      <c r="E92" s="77">
        <f>+E93</f>
        <v>0</v>
      </c>
      <c r="F92" s="29">
        <f>+D92-E92</f>
        <v>216901412</v>
      </c>
      <c r="G92" s="77">
        <f>+G93</f>
        <v>216901412</v>
      </c>
    </row>
    <row r="93" spans="1:7" s="78" customFormat="1" ht="17.25" customHeight="1">
      <c r="A93" s="76">
        <v>223600</v>
      </c>
      <c r="B93" s="8"/>
      <c r="C93" s="8" t="s">
        <v>57</v>
      </c>
      <c r="D93" s="77">
        <f>+D94</f>
        <v>216901412</v>
      </c>
      <c r="E93" s="77">
        <f>+E94</f>
        <v>0</v>
      </c>
      <c r="F93" s="29">
        <f>+D93-E93</f>
        <v>216901412</v>
      </c>
      <c r="G93" s="77">
        <f>+G94</f>
        <v>216901412</v>
      </c>
    </row>
    <row r="94" spans="1:7" s="78" customFormat="1" ht="45" customHeight="1">
      <c r="A94" s="76">
        <v>2236001</v>
      </c>
      <c r="B94" s="8">
        <v>20</v>
      </c>
      <c r="C94" s="8" t="s">
        <v>79</v>
      </c>
      <c r="D94" s="77">
        <v>216901412</v>
      </c>
      <c r="E94" s="9">
        <v>0</v>
      </c>
      <c r="F94" s="29">
        <f t="shared" si="3"/>
        <v>216901412</v>
      </c>
      <c r="G94" s="30">
        <v>216901412</v>
      </c>
    </row>
    <row r="95" spans="1:7" s="78" customFormat="1" ht="36.75" customHeight="1">
      <c r="A95" s="76">
        <v>520</v>
      </c>
      <c r="B95" s="8"/>
      <c r="C95" s="8" t="s">
        <v>60</v>
      </c>
      <c r="D95" s="77">
        <f>+D96</f>
        <v>1610051680.25</v>
      </c>
      <c r="E95" s="77">
        <f>+E96</f>
        <v>0</v>
      </c>
      <c r="F95" s="29">
        <f>+D95-E95</f>
        <v>1610051680.25</v>
      </c>
      <c r="G95" s="77">
        <f>+G96</f>
        <v>1261490095.25</v>
      </c>
    </row>
    <row r="96" spans="1:9" s="78" customFormat="1" ht="18.75" customHeight="1">
      <c r="A96" s="76">
        <v>520600</v>
      </c>
      <c r="B96" s="8"/>
      <c r="C96" s="8" t="s">
        <v>57</v>
      </c>
      <c r="D96" s="77">
        <f>+D97+D98+D99+D107+D109+D108</f>
        <v>1610051680.25</v>
      </c>
      <c r="E96" s="77">
        <f>+E97+E98+E99+E107+E109+E108</f>
        <v>0</v>
      </c>
      <c r="F96" s="29">
        <f>+D96-E96</f>
        <v>1610051680.25</v>
      </c>
      <c r="G96" s="77">
        <f>+G97+G98+G99+G107+G109+G108</f>
        <v>1261490095.25</v>
      </c>
      <c r="I96" s="31"/>
    </row>
    <row r="97" spans="1:7" s="78" customFormat="1" ht="32.25" customHeight="1">
      <c r="A97" s="76">
        <v>5206001</v>
      </c>
      <c r="B97" s="8">
        <v>20</v>
      </c>
      <c r="C97" s="8" t="s">
        <v>61</v>
      </c>
      <c r="D97" s="77">
        <v>138150314</v>
      </c>
      <c r="E97" s="9">
        <v>0</v>
      </c>
      <c r="F97" s="29">
        <f t="shared" si="3"/>
        <v>138150314</v>
      </c>
      <c r="G97" s="79">
        <v>20709484</v>
      </c>
    </row>
    <row r="98" spans="1:7" s="78" customFormat="1" ht="33.75" customHeight="1">
      <c r="A98" s="76">
        <v>5206002</v>
      </c>
      <c r="B98" s="8">
        <v>10</v>
      </c>
      <c r="C98" s="8" t="s">
        <v>62</v>
      </c>
      <c r="D98" s="77">
        <v>112881560</v>
      </c>
      <c r="E98" s="9">
        <v>0</v>
      </c>
      <c r="F98" s="29">
        <f t="shared" si="3"/>
        <v>112881560</v>
      </c>
      <c r="G98" s="79">
        <v>0</v>
      </c>
    </row>
    <row r="99" spans="1:7" s="78" customFormat="1" ht="36.75" customHeight="1" thickBot="1">
      <c r="A99" s="80">
        <v>5206002</v>
      </c>
      <c r="B99" s="81">
        <v>20</v>
      </c>
      <c r="C99" s="81" t="s">
        <v>62</v>
      </c>
      <c r="D99" s="82">
        <v>525335107</v>
      </c>
      <c r="E99" s="10">
        <v>0</v>
      </c>
      <c r="F99" s="82">
        <f>+D99-E99</f>
        <v>525335107</v>
      </c>
      <c r="G99" s="83">
        <v>525335107</v>
      </c>
    </row>
    <row r="100" spans="1:7" s="78" customFormat="1" ht="21" customHeight="1" thickBot="1">
      <c r="A100" s="84"/>
      <c r="D100" s="85"/>
      <c r="E100" s="4"/>
      <c r="F100" s="85"/>
      <c r="G100" s="85"/>
    </row>
    <row r="101" spans="1:8" s="78" customFormat="1" ht="21" customHeight="1">
      <c r="A101" s="170" t="s">
        <v>0</v>
      </c>
      <c r="B101" s="171"/>
      <c r="C101" s="171"/>
      <c r="D101" s="171"/>
      <c r="E101" s="171"/>
      <c r="F101" s="171"/>
      <c r="G101" s="172"/>
      <c r="H101" s="23"/>
    </row>
    <row r="102" spans="1:8" s="78" customFormat="1" ht="12.75" customHeight="1">
      <c r="A102" s="167" t="s">
        <v>1</v>
      </c>
      <c r="B102" s="168"/>
      <c r="C102" s="168"/>
      <c r="D102" s="168"/>
      <c r="E102" s="168"/>
      <c r="F102" s="168"/>
      <c r="G102" s="169"/>
      <c r="H102" s="23"/>
    </row>
    <row r="103" spans="1:8" s="78" customFormat="1" ht="21" customHeight="1">
      <c r="A103" s="35" t="s">
        <v>2</v>
      </c>
      <c r="B103" s="23"/>
      <c r="C103" s="23"/>
      <c r="D103" s="33"/>
      <c r="E103" s="33"/>
      <c r="F103" s="33"/>
      <c r="G103" s="34"/>
      <c r="H103" s="23"/>
    </row>
    <row r="104" spans="1:8" s="78" customFormat="1" ht="7.5" customHeight="1">
      <c r="A104" s="32"/>
      <c r="B104" s="23"/>
      <c r="C104" s="23"/>
      <c r="D104" s="33"/>
      <c r="E104" s="33"/>
      <c r="F104" s="33"/>
      <c r="G104" s="36"/>
      <c r="H104" s="23"/>
    </row>
    <row r="105" spans="1:8" s="78" customFormat="1" ht="21" customHeight="1" thickBot="1">
      <c r="A105" s="32" t="s">
        <v>3</v>
      </c>
      <c r="B105" s="23"/>
      <c r="C105" s="23" t="s">
        <v>4</v>
      </c>
      <c r="D105" s="33"/>
      <c r="E105" s="33"/>
      <c r="F105" s="33" t="str">
        <f>F73</f>
        <v>FEBRERO</v>
      </c>
      <c r="G105" s="34" t="s">
        <v>87</v>
      </c>
      <c r="H105" s="23"/>
    </row>
    <row r="106" spans="1:8" s="78" customFormat="1" ht="21" customHeight="1" thickBot="1">
      <c r="A106" s="40" t="s">
        <v>6</v>
      </c>
      <c r="B106" s="41"/>
      <c r="C106" s="41"/>
      <c r="D106" s="42"/>
      <c r="E106" s="42"/>
      <c r="F106" s="42"/>
      <c r="G106" s="43"/>
      <c r="H106" s="23"/>
    </row>
    <row r="107" spans="1:7" s="78" customFormat="1" ht="32.25" customHeight="1">
      <c r="A107" s="87">
        <v>5206002</v>
      </c>
      <c r="B107" s="88">
        <v>21</v>
      </c>
      <c r="C107" s="88" t="s">
        <v>62</v>
      </c>
      <c r="D107" s="89">
        <v>246567873</v>
      </c>
      <c r="E107" s="11">
        <v>0</v>
      </c>
      <c r="F107" s="89">
        <f aca="true" t="shared" si="4" ref="F107:F113">+D107-E107</f>
        <v>246567873</v>
      </c>
      <c r="G107" s="90">
        <v>246567873</v>
      </c>
    </row>
    <row r="108" spans="1:7" s="78" customFormat="1" ht="32.25" customHeight="1">
      <c r="A108" s="76">
        <v>5206007</v>
      </c>
      <c r="B108" s="8">
        <v>20</v>
      </c>
      <c r="C108" s="8" t="s">
        <v>90</v>
      </c>
      <c r="D108" s="77">
        <v>506554141.25</v>
      </c>
      <c r="E108" s="9">
        <v>0</v>
      </c>
      <c r="F108" s="77">
        <f>+D108-E108</f>
        <v>506554141.25</v>
      </c>
      <c r="G108" s="79">
        <v>388439121.25</v>
      </c>
    </row>
    <row r="109" spans="1:7" s="78" customFormat="1" ht="32.25" customHeight="1">
      <c r="A109" s="76">
        <v>5206007</v>
      </c>
      <c r="B109" s="8">
        <v>21</v>
      </c>
      <c r="C109" s="8" t="s">
        <v>90</v>
      </c>
      <c r="D109" s="77">
        <v>80562685</v>
      </c>
      <c r="E109" s="9">
        <v>0</v>
      </c>
      <c r="F109" s="77">
        <f t="shared" si="4"/>
        <v>80562685</v>
      </c>
      <c r="G109" s="79">
        <v>80438510</v>
      </c>
    </row>
    <row r="110" spans="1:7" s="78" customFormat="1" ht="32.25" customHeight="1">
      <c r="A110" s="76">
        <v>530</v>
      </c>
      <c r="B110" s="8"/>
      <c r="C110" s="8" t="s">
        <v>63</v>
      </c>
      <c r="D110" s="77">
        <f>+D111</f>
        <v>23796727125.5</v>
      </c>
      <c r="E110" s="77">
        <f>+E111</f>
        <v>0</v>
      </c>
      <c r="F110" s="77">
        <f>+D110-E110</f>
        <v>23796727125.5</v>
      </c>
      <c r="G110" s="77">
        <f>+G111</f>
        <v>9309346994.5</v>
      </c>
    </row>
    <row r="111" spans="1:7" s="78" customFormat="1" ht="15.75" customHeight="1">
      <c r="A111" s="76">
        <v>530600</v>
      </c>
      <c r="B111" s="8"/>
      <c r="C111" s="8" t="s">
        <v>57</v>
      </c>
      <c r="D111" s="77">
        <f>+D112+D113</f>
        <v>23796727125.5</v>
      </c>
      <c r="E111" s="77">
        <f>+E112+E113</f>
        <v>0</v>
      </c>
      <c r="F111" s="77">
        <f>+D111-E111</f>
        <v>23796727125.5</v>
      </c>
      <c r="G111" s="77">
        <f>+G112+G113</f>
        <v>9309346994.5</v>
      </c>
    </row>
    <row r="112" spans="1:7" s="78" customFormat="1" ht="48.75" customHeight="1">
      <c r="A112" s="76">
        <v>5306003</v>
      </c>
      <c r="B112" s="8">
        <v>11</v>
      </c>
      <c r="C112" s="8" t="s">
        <v>91</v>
      </c>
      <c r="D112" s="77">
        <v>14427380131</v>
      </c>
      <c r="E112" s="9">
        <v>0</v>
      </c>
      <c r="F112" s="77">
        <f t="shared" si="4"/>
        <v>14427380131</v>
      </c>
      <c r="G112" s="79">
        <v>0</v>
      </c>
    </row>
    <row r="113" spans="1:7" s="78" customFormat="1" ht="51" customHeight="1" thickBot="1">
      <c r="A113" s="80">
        <v>5306003</v>
      </c>
      <c r="B113" s="81">
        <v>20</v>
      </c>
      <c r="C113" s="8" t="s">
        <v>91</v>
      </c>
      <c r="D113" s="82">
        <v>9369346994.5</v>
      </c>
      <c r="E113" s="10">
        <v>0</v>
      </c>
      <c r="F113" s="77">
        <f t="shared" si="4"/>
        <v>9369346994.5</v>
      </c>
      <c r="G113" s="83">
        <v>9309346994.5</v>
      </c>
    </row>
    <row r="114" spans="1:7" ht="16.5" thickBot="1">
      <c r="A114" s="173" t="s">
        <v>64</v>
      </c>
      <c r="B114" s="174"/>
      <c r="C114" s="175"/>
      <c r="D114" s="91">
        <f>+D10+D84</f>
        <v>60380555862.19</v>
      </c>
      <c r="E114" s="91">
        <f>+E10+E84</f>
        <v>0</v>
      </c>
      <c r="F114" s="91">
        <f>+F10+F84</f>
        <v>60380555862.19</v>
      </c>
      <c r="G114" s="91">
        <f>+G10+G84</f>
        <v>22980075751.16</v>
      </c>
    </row>
    <row r="115" spans="1:7" ht="9.75" customHeight="1">
      <c r="A115" s="92"/>
      <c r="B115" s="93"/>
      <c r="C115" s="93"/>
      <c r="D115" s="94"/>
      <c r="E115" s="94"/>
      <c r="F115" s="94"/>
      <c r="G115" s="95"/>
    </row>
    <row r="116" spans="1:7" ht="4.5" customHeight="1" hidden="1">
      <c r="A116" s="37"/>
      <c r="B116" s="38"/>
      <c r="C116" s="38"/>
      <c r="D116" s="96"/>
      <c r="E116" s="96"/>
      <c r="F116" s="96"/>
      <c r="G116" s="97"/>
    </row>
    <row r="117" spans="1:7" ht="15">
      <c r="A117" s="32"/>
      <c r="G117" s="34"/>
    </row>
    <row r="118" spans="1:7" ht="15">
      <c r="A118" s="32"/>
      <c r="G118" s="34"/>
    </row>
    <row r="119" spans="1:8" ht="15">
      <c r="A119" s="98" t="s">
        <v>65</v>
      </c>
      <c r="B119" s="99"/>
      <c r="C119" s="99"/>
      <c r="D119" s="99"/>
      <c r="E119" s="99"/>
      <c r="F119" s="100" t="s">
        <v>66</v>
      </c>
      <c r="G119" s="101"/>
      <c r="H119" s="102"/>
    </row>
    <row r="120" spans="1:8" ht="15">
      <c r="A120" s="104" t="s">
        <v>67</v>
      </c>
      <c r="B120" s="99"/>
      <c r="C120" s="99"/>
      <c r="D120" s="99"/>
      <c r="E120" s="99"/>
      <c r="F120" s="105" t="s">
        <v>84</v>
      </c>
      <c r="G120" s="106"/>
      <c r="H120" s="102"/>
    </row>
    <row r="121" spans="1:8" ht="15">
      <c r="A121" s="104" t="s">
        <v>68</v>
      </c>
      <c r="B121" s="99"/>
      <c r="C121" s="99"/>
      <c r="D121" s="99"/>
      <c r="E121" s="99"/>
      <c r="F121" s="107" t="s">
        <v>85</v>
      </c>
      <c r="G121" s="101"/>
      <c r="H121" s="102"/>
    </row>
    <row r="122" spans="1:8" ht="15">
      <c r="A122" s="104"/>
      <c r="B122" s="99"/>
      <c r="C122" s="99"/>
      <c r="D122" s="99"/>
      <c r="E122" s="99"/>
      <c r="F122" s="107"/>
      <c r="G122" s="101"/>
      <c r="H122" s="102"/>
    </row>
    <row r="123" spans="1:7" ht="15">
      <c r="A123" s="98"/>
      <c r="B123" s="99"/>
      <c r="C123" s="99"/>
      <c r="D123" s="107"/>
      <c r="E123" s="107"/>
      <c r="F123" s="107"/>
      <c r="G123" s="101"/>
    </row>
    <row r="124" spans="1:7" ht="15">
      <c r="A124" s="104"/>
      <c r="B124" s="99"/>
      <c r="C124" s="99"/>
      <c r="D124" s="107"/>
      <c r="E124" s="107"/>
      <c r="F124" s="107"/>
      <c r="G124" s="101"/>
    </row>
    <row r="125" spans="1:7" ht="15">
      <c r="A125" s="104" t="s">
        <v>80</v>
      </c>
      <c r="B125" s="99"/>
      <c r="C125" s="99"/>
      <c r="D125" s="33" t="s">
        <v>69</v>
      </c>
      <c r="F125" s="99" t="s">
        <v>66</v>
      </c>
      <c r="G125" s="108"/>
    </row>
    <row r="126" spans="1:7" ht="15">
      <c r="A126" s="104" t="s">
        <v>82</v>
      </c>
      <c r="B126" s="99"/>
      <c r="C126" s="99"/>
      <c r="D126" s="109" t="s">
        <v>70</v>
      </c>
      <c r="F126" s="105" t="s">
        <v>86</v>
      </c>
      <c r="G126" s="101"/>
    </row>
    <row r="127" spans="1:7" ht="15">
      <c r="A127" s="104" t="s">
        <v>81</v>
      </c>
      <c r="B127" s="99"/>
      <c r="C127" s="99"/>
      <c r="D127" s="109" t="s">
        <v>71</v>
      </c>
      <c r="F127" s="107" t="s">
        <v>83</v>
      </c>
      <c r="G127" s="101"/>
    </row>
    <row r="128" spans="1:7" ht="6" customHeight="1">
      <c r="A128" s="32"/>
      <c r="D128" s="23"/>
      <c r="E128" s="23"/>
      <c r="G128" s="34"/>
    </row>
    <row r="129" spans="1:7" ht="9.75" customHeight="1" thickBot="1">
      <c r="A129" s="37"/>
      <c r="B129" s="38"/>
      <c r="C129" s="38"/>
      <c r="D129" s="96"/>
      <c r="E129" s="96"/>
      <c r="F129" s="96"/>
      <c r="G129" s="110"/>
    </row>
    <row r="141" ht="15">
      <c r="F141" s="109"/>
    </row>
    <row r="142" ht="15">
      <c r="F142" s="155"/>
    </row>
  </sheetData>
  <sheetProtection/>
  <mergeCells count="10">
    <mergeCell ref="A69:G69"/>
    <mergeCell ref="A101:G101"/>
    <mergeCell ref="A102:G102"/>
    <mergeCell ref="A114:C114"/>
    <mergeCell ref="A1:G1"/>
    <mergeCell ref="A2:G2"/>
    <mergeCell ref="A35:G35"/>
    <mergeCell ref="A36:G36"/>
    <mergeCell ref="A37:G37"/>
    <mergeCell ref="A68:G6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59" r:id="rId1"/>
  <rowBreaks count="3" manualBreakCount="3">
    <brk id="33" max="255" man="1"/>
    <brk id="66" max="255" man="1"/>
    <brk id="99" max="6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1"/>
  <sheetViews>
    <sheetView zoomScalePageLayoutView="0" workbookViewId="0" topLeftCell="F134">
      <selection activeCell="F138" sqref="F138:G144"/>
    </sheetView>
  </sheetViews>
  <sheetFormatPr defaultColWidth="11.421875" defaultRowHeight="15"/>
  <cols>
    <col min="1" max="1" width="20.28125" style="23" customWidth="1"/>
    <col min="2" max="2" width="7.28125" style="23" customWidth="1"/>
    <col min="3" max="3" width="60.421875" style="23" customWidth="1"/>
    <col min="4" max="4" width="23.421875" style="33" customWidth="1"/>
    <col min="5" max="5" width="19.421875" style="113" customWidth="1"/>
    <col min="6" max="6" width="20.00390625" style="33" customWidth="1"/>
    <col min="7" max="7" width="25.140625" style="33" customWidth="1"/>
    <col min="8" max="8" width="4.421875" style="23" customWidth="1"/>
    <col min="9" max="9" width="0" style="23" hidden="1" customWidth="1"/>
    <col min="10" max="10" width="11.421875" style="23" customWidth="1"/>
    <col min="11" max="11" width="19.28125" style="23" hidden="1" customWidth="1"/>
    <col min="12" max="12" width="18.421875" style="23" hidden="1" customWidth="1"/>
    <col min="13" max="13" width="13.421875" style="23" hidden="1" customWidth="1"/>
    <col min="14" max="14" width="18.421875" style="23" hidden="1" customWidth="1"/>
    <col min="15" max="15" width="0" style="23" hidden="1" customWidth="1"/>
    <col min="16" max="16" width="17.421875" style="23" hidden="1" customWidth="1"/>
    <col min="17" max="16384" width="11.421875" style="23" customWidth="1"/>
  </cols>
  <sheetData>
    <row r="1" spans="1:7" ht="15">
      <c r="A1" s="170" t="s">
        <v>0</v>
      </c>
      <c r="B1" s="171"/>
      <c r="C1" s="171"/>
      <c r="D1" s="171"/>
      <c r="E1" s="171"/>
      <c r="F1" s="171"/>
      <c r="G1" s="172"/>
    </row>
    <row r="2" spans="1:7" ht="15">
      <c r="A2" s="167" t="s">
        <v>1</v>
      </c>
      <c r="B2" s="168"/>
      <c r="C2" s="168"/>
      <c r="D2" s="168"/>
      <c r="E2" s="168"/>
      <c r="F2" s="168"/>
      <c r="G2" s="169"/>
    </row>
    <row r="3" spans="1:7" ht="15">
      <c r="A3" s="32"/>
      <c r="G3" s="34"/>
    </row>
    <row r="4" spans="1:7" ht="15">
      <c r="A4" s="35" t="s">
        <v>2</v>
      </c>
      <c r="G4" s="34"/>
    </row>
    <row r="5" spans="1:7" ht="15">
      <c r="A5" s="32"/>
      <c r="G5" s="36"/>
    </row>
    <row r="6" spans="1:7" ht="15">
      <c r="A6" s="32" t="s">
        <v>3</v>
      </c>
      <c r="C6" s="23" t="s">
        <v>4</v>
      </c>
      <c r="D6" s="33" t="s">
        <v>5</v>
      </c>
      <c r="F6" s="33" t="s">
        <v>93</v>
      </c>
      <c r="G6" s="34" t="s">
        <v>87</v>
      </c>
    </row>
    <row r="7" spans="1:7" ht="15.75" thickBot="1">
      <c r="A7" s="37"/>
      <c r="B7" s="38"/>
      <c r="C7" s="38"/>
      <c r="D7" s="38"/>
      <c r="E7" s="114"/>
      <c r="F7" s="38"/>
      <c r="G7" s="39"/>
    </row>
    <row r="8" spans="1:7" ht="15.75" thickBot="1">
      <c r="A8" s="40" t="s">
        <v>6</v>
      </c>
      <c r="B8" s="115"/>
      <c r="C8" s="41"/>
      <c r="D8" s="42"/>
      <c r="E8" s="116"/>
      <c r="F8" s="42"/>
      <c r="G8" s="43"/>
    </row>
    <row r="9" spans="1:11" ht="57.75" customHeight="1" thickBot="1">
      <c r="A9" s="117" t="s">
        <v>7</v>
      </c>
      <c r="B9" s="44"/>
      <c r="C9" s="45" t="s">
        <v>8</v>
      </c>
      <c r="D9" s="46" t="s">
        <v>9</v>
      </c>
      <c r="E9" s="118" t="s">
        <v>10</v>
      </c>
      <c r="F9" s="46" t="s">
        <v>11</v>
      </c>
      <c r="G9" s="47" t="s">
        <v>12</v>
      </c>
      <c r="K9" s="48"/>
    </row>
    <row r="10" spans="1:12" ht="16.5" thickBot="1">
      <c r="A10" s="119" t="s">
        <v>13</v>
      </c>
      <c r="B10" s="120"/>
      <c r="C10" s="112" t="s">
        <v>14</v>
      </c>
      <c r="D10" s="17">
        <f>+D11+D31+D75</f>
        <v>2484968153.22</v>
      </c>
      <c r="E10" s="121">
        <f>+E11+E31+E75</f>
        <v>0</v>
      </c>
      <c r="F10" s="17">
        <f>+F11+F31+F75</f>
        <v>2484968153.22</v>
      </c>
      <c r="G10" s="18">
        <f>+G11+G31+G75</f>
        <v>2484968153.22</v>
      </c>
      <c r="I10" s="1">
        <f>+D10/G10</f>
        <v>1</v>
      </c>
      <c r="K10" s="48"/>
      <c r="L10" s="48">
        <f>+G10-F10</f>
        <v>0</v>
      </c>
    </row>
    <row r="11" spans="1:12" ht="15.75">
      <c r="A11" s="122">
        <v>1</v>
      </c>
      <c r="B11" s="123"/>
      <c r="C11" s="50" t="s">
        <v>15</v>
      </c>
      <c r="D11" s="51">
        <f>+D12</f>
        <v>333180603.63</v>
      </c>
      <c r="E11" s="124">
        <f>+E12</f>
        <v>0</v>
      </c>
      <c r="F11" s="51">
        <f>+D11-E11</f>
        <v>333180603.63</v>
      </c>
      <c r="G11" s="125">
        <f>+G12</f>
        <v>333180603.63</v>
      </c>
      <c r="I11" s="1">
        <f>+D11/G11</f>
        <v>1</v>
      </c>
      <c r="K11" s="31">
        <f>+F11-G11</f>
        <v>0</v>
      </c>
      <c r="L11" s="31">
        <f>+G11-328050461.63</f>
        <v>5130142</v>
      </c>
    </row>
    <row r="12" spans="1:11" ht="15.75">
      <c r="A12" s="126">
        <v>10</v>
      </c>
      <c r="B12" s="127"/>
      <c r="C12" s="28" t="s">
        <v>15</v>
      </c>
      <c r="D12" s="29">
        <f>+D13+D27</f>
        <v>333180603.63</v>
      </c>
      <c r="E12" s="128">
        <f>+E13+E27</f>
        <v>0</v>
      </c>
      <c r="F12" s="29">
        <f>+D12-E12</f>
        <v>333180603.63</v>
      </c>
      <c r="G12" s="30">
        <f>+G13+G27</f>
        <v>333180603.63</v>
      </c>
      <c r="I12" s="1">
        <f aca="true" t="shared" si="0" ref="I12:I31">+D12/G12</f>
        <v>1</v>
      </c>
      <c r="K12" s="31">
        <f aca="true" t="shared" si="1" ref="K12:K31">+F12-G12</f>
        <v>0</v>
      </c>
    </row>
    <row r="13" spans="1:11" ht="18" customHeight="1">
      <c r="A13" s="126">
        <v>101</v>
      </c>
      <c r="B13" s="127"/>
      <c r="C13" s="28" t="s">
        <v>16</v>
      </c>
      <c r="D13" s="29">
        <f>+D14+D16+D19+D25</f>
        <v>41584630.67</v>
      </c>
      <c r="E13" s="128">
        <f>+E14+E16+E19+E25</f>
        <v>0</v>
      </c>
      <c r="F13" s="29">
        <f>+D13-E13</f>
        <v>41584630.67</v>
      </c>
      <c r="G13" s="30">
        <f>+G14+G16+G19+G25</f>
        <v>41584630.67</v>
      </c>
      <c r="I13" s="1">
        <f t="shared" si="0"/>
        <v>1</v>
      </c>
      <c r="K13" s="31">
        <f t="shared" si="1"/>
        <v>0</v>
      </c>
    </row>
    <row r="14" spans="1:11" ht="15.75">
      <c r="A14" s="126">
        <v>1011</v>
      </c>
      <c r="B14" s="127"/>
      <c r="C14" s="28" t="s">
        <v>17</v>
      </c>
      <c r="D14" s="29">
        <f>+D15</f>
        <v>5594490</v>
      </c>
      <c r="E14" s="128">
        <f>+E15</f>
        <v>0</v>
      </c>
      <c r="F14" s="29">
        <f>+D14-E14</f>
        <v>5594490</v>
      </c>
      <c r="G14" s="30">
        <f>+G15</f>
        <v>5594490</v>
      </c>
      <c r="I14" s="1">
        <f t="shared" si="0"/>
        <v>1</v>
      </c>
      <c r="K14" s="31">
        <f t="shared" si="1"/>
        <v>0</v>
      </c>
    </row>
    <row r="15" spans="1:11" ht="15.75">
      <c r="A15" s="126">
        <v>10114</v>
      </c>
      <c r="B15" s="127">
        <v>20</v>
      </c>
      <c r="C15" s="28" t="s">
        <v>18</v>
      </c>
      <c r="D15" s="29">
        <v>5594490</v>
      </c>
      <c r="E15" s="129">
        <v>0</v>
      </c>
      <c r="F15" s="29">
        <f aca="true" t="shared" si="2" ref="F15:F30">+D15-E15</f>
        <v>5594490</v>
      </c>
      <c r="G15" s="30">
        <v>5594490</v>
      </c>
      <c r="I15" s="1">
        <f t="shared" si="0"/>
        <v>1</v>
      </c>
      <c r="K15" s="31">
        <f t="shared" si="1"/>
        <v>0</v>
      </c>
    </row>
    <row r="16" spans="1:11" ht="15.75">
      <c r="A16" s="126">
        <v>1014</v>
      </c>
      <c r="B16" s="127"/>
      <c r="C16" s="28" t="s">
        <v>19</v>
      </c>
      <c r="D16" s="29">
        <f>+D17+D18</f>
        <v>12347699</v>
      </c>
      <c r="E16" s="128">
        <f>+E17+E18</f>
        <v>0</v>
      </c>
      <c r="F16" s="29">
        <f>+D16-E16</f>
        <v>12347699</v>
      </c>
      <c r="G16" s="30">
        <f>+G17+G18</f>
        <v>12347699</v>
      </c>
      <c r="I16" s="1">
        <f t="shared" si="0"/>
        <v>1</v>
      </c>
      <c r="K16" s="31">
        <f t="shared" si="1"/>
        <v>0</v>
      </c>
    </row>
    <row r="17" spans="1:11" ht="15.75">
      <c r="A17" s="126">
        <v>10141</v>
      </c>
      <c r="B17" s="127">
        <v>20</v>
      </c>
      <c r="C17" s="28" t="s">
        <v>20</v>
      </c>
      <c r="D17" s="29">
        <v>2234217</v>
      </c>
      <c r="E17" s="129">
        <v>0</v>
      </c>
      <c r="F17" s="29">
        <f t="shared" si="2"/>
        <v>2234217</v>
      </c>
      <c r="G17" s="30">
        <v>2234217</v>
      </c>
      <c r="I17" s="1">
        <f t="shared" si="0"/>
        <v>1</v>
      </c>
      <c r="K17" s="31">
        <f t="shared" si="1"/>
        <v>0</v>
      </c>
    </row>
    <row r="18" spans="1:11" ht="15.75">
      <c r="A18" s="126">
        <v>10142</v>
      </c>
      <c r="B18" s="127">
        <v>20</v>
      </c>
      <c r="C18" s="28" t="s">
        <v>73</v>
      </c>
      <c r="D18" s="29">
        <v>10113482</v>
      </c>
      <c r="E18" s="129">
        <v>0</v>
      </c>
      <c r="F18" s="29">
        <f t="shared" si="2"/>
        <v>10113482</v>
      </c>
      <c r="G18" s="30">
        <v>10113482</v>
      </c>
      <c r="I18" s="1">
        <f t="shared" si="0"/>
        <v>1</v>
      </c>
      <c r="K18" s="31">
        <f t="shared" si="1"/>
        <v>0</v>
      </c>
    </row>
    <row r="19" spans="1:11" ht="14.25" customHeight="1">
      <c r="A19" s="126">
        <v>1015</v>
      </c>
      <c r="B19" s="127"/>
      <c r="C19" s="28" t="s">
        <v>21</v>
      </c>
      <c r="D19" s="29">
        <f>SUM(D20:D24)</f>
        <v>18512299.67</v>
      </c>
      <c r="E19" s="128">
        <f>+E20+E21+E23+E24</f>
        <v>0</v>
      </c>
      <c r="F19" s="29">
        <f>+D19-E19</f>
        <v>18512299.67</v>
      </c>
      <c r="G19" s="30">
        <f>SUM(G20:G24)</f>
        <v>18512299.67</v>
      </c>
      <c r="I19" s="1">
        <f t="shared" si="0"/>
        <v>1</v>
      </c>
      <c r="K19" s="31">
        <f t="shared" si="1"/>
        <v>0</v>
      </c>
    </row>
    <row r="20" spans="1:11" ht="15.75">
      <c r="A20" s="126">
        <v>10152</v>
      </c>
      <c r="B20" s="127">
        <v>20</v>
      </c>
      <c r="C20" s="28" t="s">
        <v>74</v>
      </c>
      <c r="D20" s="29">
        <v>4308916</v>
      </c>
      <c r="E20" s="129">
        <v>0</v>
      </c>
      <c r="F20" s="29">
        <f t="shared" si="2"/>
        <v>4308916</v>
      </c>
      <c r="G20" s="30">
        <v>4308916</v>
      </c>
      <c r="I20" s="1">
        <f t="shared" si="0"/>
        <v>1</v>
      </c>
      <c r="K20" s="31">
        <f t="shared" si="1"/>
        <v>0</v>
      </c>
    </row>
    <row r="21" spans="1:11" ht="15.75">
      <c r="A21" s="126">
        <v>10155</v>
      </c>
      <c r="B21" s="127">
        <v>20</v>
      </c>
      <c r="C21" s="28" t="s">
        <v>22</v>
      </c>
      <c r="D21" s="29">
        <v>397384</v>
      </c>
      <c r="E21" s="129">
        <v>0</v>
      </c>
      <c r="F21" s="29">
        <f t="shared" si="2"/>
        <v>397384</v>
      </c>
      <c r="G21" s="30">
        <v>397384</v>
      </c>
      <c r="I21" s="1">
        <f t="shared" si="0"/>
        <v>1</v>
      </c>
      <c r="K21" s="31">
        <f t="shared" si="1"/>
        <v>0</v>
      </c>
    </row>
    <row r="22" spans="1:11" ht="15.75">
      <c r="A22" s="126">
        <v>101514</v>
      </c>
      <c r="B22" s="127">
        <v>20</v>
      </c>
      <c r="C22" s="28" t="s">
        <v>88</v>
      </c>
      <c r="D22" s="29">
        <v>3548289.67</v>
      </c>
      <c r="E22" s="129">
        <v>0</v>
      </c>
      <c r="F22" s="29">
        <f t="shared" si="2"/>
        <v>3548289.67</v>
      </c>
      <c r="G22" s="30">
        <v>3548289.67</v>
      </c>
      <c r="I22" s="1">
        <f t="shared" si="0"/>
        <v>1</v>
      </c>
      <c r="K22" s="31">
        <f t="shared" si="1"/>
        <v>0</v>
      </c>
    </row>
    <row r="23" spans="1:11" ht="15.75">
      <c r="A23" s="126">
        <v>101515</v>
      </c>
      <c r="B23" s="127">
        <v>20</v>
      </c>
      <c r="C23" s="28" t="s">
        <v>24</v>
      </c>
      <c r="D23" s="29">
        <v>3135087</v>
      </c>
      <c r="E23" s="129">
        <v>0</v>
      </c>
      <c r="F23" s="29">
        <f t="shared" si="2"/>
        <v>3135087</v>
      </c>
      <c r="G23" s="30">
        <v>3135087</v>
      </c>
      <c r="I23" s="1">
        <f t="shared" si="0"/>
        <v>1</v>
      </c>
      <c r="K23" s="31">
        <f t="shared" si="1"/>
        <v>0</v>
      </c>
    </row>
    <row r="24" spans="1:11" ht="15.75">
      <c r="A24" s="126">
        <v>101516</v>
      </c>
      <c r="B24" s="127">
        <v>20</v>
      </c>
      <c r="C24" s="28" t="s">
        <v>25</v>
      </c>
      <c r="D24" s="29">
        <v>7122623</v>
      </c>
      <c r="E24" s="129">
        <v>0</v>
      </c>
      <c r="F24" s="29">
        <f t="shared" si="2"/>
        <v>7122623</v>
      </c>
      <c r="G24" s="30">
        <v>7122623</v>
      </c>
      <c r="I24" s="1">
        <f t="shared" si="0"/>
        <v>1</v>
      </c>
      <c r="K24" s="31">
        <f t="shared" si="1"/>
        <v>0</v>
      </c>
    </row>
    <row r="25" spans="1:11" ht="30.75" customHeight="1">
      <c r="A25" s="126">
        <v>1019</v>
      </c>
      <c r="B25" s="127"/>
      <c r="C25" s="8" t="s">
        <v>27</v>
      </c>
      <c r="D25" s="29">
        <f>+D26</f>
        <v>5130142</v>
      </c>
      <c r="E25" s="128">
        <f>+E26</f>
        <v>0</v>
      </c>
      <c r="F25" s="29">
        <f>+D25-E25</f>
        <v>5130142</v>
      </c>
      <c r="G25" s="30">
        <f>+G26</f>
        <v>5130142</v>
      </c>
      <c r="I25" s="1">
        <f t="shared" si="0"/>
        <v>1</v>
      </c>
      <c r="K25" s="31">
        <f t="shared" si="1"/>
        <v>0</v>
      </c>
    </row>
    <row r="26" spans="1:11" ht="15.75">
      <c r="A26" s="126">
        <v>10193</v>
      </c>
      <c r="B26" s="127">
        <v>20</v>
      </c>
      <c r="C26" s="28" t="s">
        <v>28</v>
      </c>
      <c r="D26" s="29">
        <v>5130142</v>
      </c>
      <c r="E26" s="129">
        <v>0</v>
      </c>
      <c r="F26" s="29">
        <f t="shared" si="2"/>
        <v>5130142</v>
      </c>
      <c r="G26" s="30">
        <v>5130142</v>
      </c>
      <c r="I26" s="1">
        <f t="shared" si="0"/>
        <v>1</v>
      </c>
      <c r="K26" s="31">
        <f t="shared" si="1"/>
        <v>0</v>
      </c>
    </row>
    <row r="27" spans="1:11" ht="15.75">
      <c r="A27" s="126">
        <v>102</v>
      </c>
      <c r="B27" s="127"/>
      <c r="C27" s="28" t="s">
        <v>29</v>
      </c>
      <c r="D27" s="29">
        <f>+D28+D29+D30</f>
        <v>291595972.96</v>
      </c>
      <c r="E27" s="128">
        <f>+E28+E29+E30</f>
        <v>0</v>
      </c>
      <c r="F27" s="29">
        <f>+D27-E27</f>
        <v>291595972.96</v>
      </c>
      <c r="G27" s="30">
        <f>+G28+G29+G30</f>
        <v>291595972.96</v>
      </c>
      <c r="I27" s="1">
        <f t="shared" si="0"/>
        <v>1</v>
      </c>
      <c r="K27" s="31">
        <f t="shared" si="1"/>
        <v>0</v>
      </c>
    </row>
    <row r="28" spans="1:11" ht="15.75">
      <c r="A28" s="126">
        <v>10212</v>
      </c>
      <c r="B28" s="127">
        <v>21</v>
      </c>
      <c r="C28" s="28" t="s">
        <v>30</v>
      </c>
      <c r="D28" s="29">
        <v>121800000</v>
      </c>
      <c r="E28" s="129">
        <v>0</v>
      </c>
      <c r="F28" s="29">
        <f t="shared" si="2"/>
        <v>121800000</v>
      </c>
      <c r="G28" s="30">
        <v>121800000</v>
      </c>
      <c r="I28" s="1">
        <f t="shared" si="0"/>
        <v>1</v>
      </c>
      <c r="K28" s="31">
        <f t="shared" si="1"/>
        <v>0</v>
      </c>
    </row>
    <row r="29" spans="1:11" ht="15.75">
      <c r="A29" s="126">
        <v>10214</v>
      </c>
      <c r="B29" s="127">
        <v>20</v>
      </c>
      <c r="C29" s="28" t="s">
        <v>31</v>
      </c>
      <c r="D29" s="29">
        <v>117114501</v>
      </c>
      <c r="E29" s="129">
        <v>0</v>
      </c>
      <c r="F29" s="29">
        <f>+D29-E29</f>
        <v>117114501</v>
      </c>
      <c r="G29" s="30">
        <v>117114501</v>
      </c>
      <c r="I29" s="1"/>
      <c r="K29" s="31"/>
    </row>
    <row r="30" spans="1:11" ht="15.75">
      <c r="A30" s="126">
        <v>10214</v>
      </c>
      <c r="B30" s="127">
        <v>21</v>
      </c>
      <c r="C30" s="28" t="s">
        <v>31</v>
      </c>
      <c r="D30" s="29">
        <v>52681471.96</v>
      </c>
      <c r="E30" s="129">
        <v>0</v>
      </c>
      <c r="F30" s="29">
        <f t="shared" si="2"/>
        <v>52681471.96</v>
      </c>
      <c r="G30" s="30">
        <v>52681471.96</v>
      </c>
      <c r="I30" s="1">
        <f t="shared" si="0"/>
        <v>1</v>
      </c>
      <c r="K30" s="31">
        <f t="shared" si="1"/>
        <v>0</v>
      </c>
    </row>
    <row r="31" spans="1:11" ht="16.5" thickBot="1">
      <c r="A31" s="130">
        <v>2</v>
      </c>
      <c r="B31" s="131"/>
      <c r="C31" s="53" t="s">
        <v>32</v>
      </c>
      <c r="D31" s="54">
        <f>+D43</f>
        <v>92216610.52</v>
      </c>
      <c r="E31" s="132">
        <f>+E43</f>
        <v>0</v>
      </c>
      <c r="F31" s="55">
        <f>+D31-E31</f>
        <v>92216610.52</v>
      </c>
      <c r="G31" s="133">
        <f>+G43</f>
        <v>92216610.52</v>
      </c>
      <c r="I31" s="1">
        <f t="shared" si="0"/>
        <v>1</v>
      </c>
      <c r="K31" s="31">
        <f t="shared" si="1"/>
        <v>0</v>
      </c>
    </row>
    <row r="32" spans="1:11" ht="16.5" thickBot="1">
      <c r="A32" s="56"/>
      <c r="B32" s="57"/>
      <c r="C32" s="57"/>
      <c r="D32" s="58"/>
      <c r="E32" s="134"/>
      <c r="F32" s="59"/>
      <c r="G32" s="58"/>
      <c r="I32" s="13"/>
      <c r="K32" s="31"/>
    </row>
    <row r="33" spans="1:7" ht="15">
      <c r="A33" s="170"/>
      <c r="B33" s="171"/>
      <c r="C33" s="171"/>
      <c r="D33" s="171"/>
      <c r="E33" s="171"/>
      <c r="F33" s="171"/>
      <c r="G33" s="172"/>
    </row>
    <row r="34" spans="1:7" ht="15">
      <c r="A34" s="167" t="s">
        <v>0</v>
      </c>
      <c r="B34" s="168"/>
      <c r="C34" s="168"/>
      <c r="D34" s="168"/>
      <c r="E34" s="168"/>
      <c r="F34" s="168"/>
      <c r="G34" s="169"/>
    </row>
    <row r="35" spans="1:7" ht="15">
      <c r="A35" s="167" t="s">
        <v>1</v>
      </c>
      <c r="B35" s="168"/>
      <c r="C35" s="168"/>
      <c r="D35" s="168"/>
      <c r="E35" s="168"/>
      <c r="F35" s="168"/>
      <c r="G35" s="169"/>
    </row>
    <row r="36" spans="1:7" ht="2.25" customHeight="1">
      <c r="A36" s="32"/>
      <c r="G36" s="34"/>
    </row>
    <row r="37" spans="1:7" ht="15">
      <c r="A37" s="35" t="s">
        <v>2</v>
      </c>
      <c r="G37" s="34"/>
    </row>
    <row r="38" spans="1:7" ht="5.25" customHeight="1">
      <c r="A38" s="32"/>
      <c r="G38" s="36"/>
    </row>
    <row r="39" spans="1:7" ht="15">
      <c r="A39" s="32" t="s">
        <v>3</v>
      </c>
      <c r="C39" s="23" t="s">
        <v>4</v>
      </c>
      <c r="D39" s="33" t="str">
        <f>D6</f>
        <v>                  MES:              </v>
      </c>
      <c r="F39" s="33" t="str">
        <f>F6</f>
        <v>MARZO</v>
      </c>
      <c r="G39" s="34" t="s">
        <v>87</v>
      </c>
    </row>
    <row r="40" spans="1:7" ht="5.25" customHeight="1" thickBot="1">
      <c r="A40" s="32"/>
      <c r="G40" s="34"/>
    </row>
    <row r="41" spans="1:7" ht="15.75" thickBot="1">
      <c r="A41" s="40" t="s">
        <v>6</v>
      </c>
      <c r="B41" s="115"/>
      <c r="C41" s="41"/>
      <c r="D41" s="42"/>
      <c r="E41" s="116"/>
      <c r="F41" s="42"/>
      <c r="G41" s="43"/>
    </row>
    <row r="42" spans="1:7" ht="57.75" customHeight="1">
      <c r="A42" s="64" t="s">
        <v>7</v>
      </c>
      <c r="B42" s="65"/>
      <c r="C42" s="65" t="s">
        <v>8</v>
      </c>
      <c r="D42" s="66" t="s">
        <v>9</v>
      </c>
      <c r="E42" s="135" t="s">
        <v>10</v>
      </c>
      <c r="F42" s="66" t="s">
        <v>11</v>
      </c>
      <c r="G42" s="67" t="s">
        <v>12</v>
      </c>
    </row>
    <row r="43" spans="1:11" ht="15.75">
      <c r="A43" s="27">
        <v>20</v>
      </c>
      <c r="B43" s="28"/>
      <c r="C43" s="28" t="s">
        <v>32</v>
      </c>
      <c r="D43" s="29">
        <f>+D44</f>
        <v>92216610.52</v>
      </c>
      <c r="E43" s="128">
        <f>+E44</f>
        <v>0</v>
      </c>
      <c r="F43" s="29">
        <f aca="true" t="shared" si="3" ref="F43:F64">+D43-E43</f>
        <v>92216610.52</v>
      </c>
      <c r="G43" s="30">
        <f>+G44</f>
        <v>92216610.52</v>
      </c>
      <c r="I43" s="1">
        <f aca="true" t="shared" si="4" ref="I43:I96">+D43/G43</f>
        <v>1</v>
      </c>
      <c r="K43" s="31">
        <f aca="true" t="shared" si="5" ref="K43:K64">+F43-G43</f>
        <v>0</v>
      </c>
    </row>
    <row r="44" spans="1:11" ht="15.75">
      <c r="A44" s="27">
        <v>204</v>
      </c>
      <c r="B44" s="28"/>
      <c r="C44" s="28" t="s">
        <v>33</v>
      </c>
      <c r="D44" s="29">
        <f>+D45+D47+D50+D53+D55+D60+D63</f>
        <v>92216610.52</v>
      </c>
      <c r="E44" s="128">
        <f>+E45+E47+E50+E53+E55+E60+E63</f>
        <v>0</v>
      </c>
      <c r="F44" s="29">
        <f t="shared" si="3"/>
        <v>92216610.52</v>
      </c>
      <c r="G44" s="30">
        <f>+G45+G47+G50+G53+G55+G60+G63</f>
        <v>92216610.52</v>
      </c>
      <c r="I44" s="1">
        <f t="shared" si="4"/>
        <v>1</v>
      </c>
      <c r="K44" s="31">
        <f t="shared" si="5"/>
        <v>0</v>
      </c>
    </row>
    <row r="45" spans="1:11" ht="15.75">
      <c r="A45" s="27">
        <v>2044</v>
      </c>
      <c r="B45" s="28"/>
      <c r="C45" s="28" t="s">
        <v>34</v>
      </c>
      <c r="D45" s="29">
        <f>+D46</f>
        <v>7439875</v>
      </c>
      <c r="E45" s="128">
        <f>+E46</f>
        <v>0</v>
      </c>
      <c r="F45" s="29">
        <f t="shared" si="3"/>
        <v>7439875</v>
      </c>
      <c r="G45" s="30">
        <f>+G46</f>
        <v>7439875</v>
      </c>
      <c r="I45" s="1">
        <f t="shared" si="4"/>
        <v>1</v>
      </c>
      <c r="K45" s="31">
        <f t="shared" si="5"/>
        <v>0</v>
      </c>
    </row>
    <row r="46" spans="1:11" ht="15.75">
      <c r="A46" s="27">
        <v>20441</v>
      </c>
      <c r="B46" s="28">
        <v>20</v>
      </c>
      <c r="C46" s="28" t="s">
        <v>35</v>
      </c>
      <c r="D46" s="29">
        <v>7439875</v>
      </c>
      <c r="E46" s="129">
        <v>0</v>
      </c>
      <c r="F46" s="29">
        <f t="shared" si="3"/>
        <v>7439875</v>
      </c>
      <c r="G46" s="30">
        <v>7439875</v>
      </c>
      <c r="I46" s="1">
        <f t="shared" si="4"/>
        <v>1</v>
      </c>
      <c r="K46" s="31">
        <f t="shared" si="5"/>
        <v>0</v>
      </c>
    </row>
    <row r="47" spans="1:11" ht="15.75">
      <c r="A47" s="27">
        <v>2045</v>
      </c>
      <c r="B47" s="28"/>
      <c r="C47" s="28" t="s">
        <v>36</v>
      </c>
      <c r="D47" s="29">
        <f>+D48+D49</f>
        <v>35670562</v>
      </c>
      <c r="E47" s="128">
        <f>+E48+E49</f>
        <v>0</v>
      </c>
      <c r="F47" s="29">
        <f t="shared" si="3"/>
        <v>35670562</v>
      </c>
      <c r="G47" s="30">
        <f>+G48+G49</f>
        <v>35670562</v>
      </c>
      <c r="I47" s="1">
        <f t="shared" si="4"/>
        <v>1</v>
      </c>
      <c r="K47" s="31">
        <f t="shared" si="5"/>
        <v>0</v>
      </c>
    </row>
    <row r="48" spans="1:11" ht="15.75">
      <c r="A48" s="27">
        <v>20452</v>
      </c>
      <c r="B48" s="28">
        <v>20</v>
      </c>
      <c r="C48" s="28" t="s">
        <v>37</v>
      </c>
      <c r="D48" s="29">
        <v>6640370</v>
      </c>
      <c r="E48" s="129">
        <v>0</v>
      </c>
      <c r="F48" s="29">
        <f t="shared" si="3"/>
        <v>6640370</v>
      </c>
      <c r="G48" s="30">
        <v>6640370</v>
      </c>
      <c r="I48" s="1">
        <f t="shared" si="4"/>
        <v>1</v>
      </c>
      <c r="K48" s="31">
        <f t="shared" si="5"/>
        <v>0</v>
      </c>
    </row>
    <row r="49" spans="1:11" ht="15.75">
      <c r="A49" s="27">
        <v>204510</v>
      </c>
      <c r="B49" s="28">
        <v>20</v>
      </c>
      <c r="C49" s="28" t="s">
        <v>38</v>
      </c>
      <c r="D49" s="29">
        <v>29030192</v>
      </c>
      <c r="E49" s="129">
        <v>0</v>
      </c>
      <c r="F49" s="29">
        <f t="shared" si="3"/>
        <v>29030192</v>
      </c>
      <c r="G49" s="30">
        <v>29030192</v>
      </c>
      <c r="I49" s="1">
        <f t="shared" si="4"/>
        <v>1</v>
      </c>
      <c r="K49" s="31">
        <f t="shared" si="5"/>
        <v>0</v>
      </c>
    </row>
    <row r="50" spans="1:11" ht="15.75">
      <c r="A50" s="27">
        <v>2046</v>
      </c>
      <c r="B50" s="28"/>
      <c r="C50" s="28" t="s">
        <v>39</v>
      </c>
      <c r="D50" s="29">
        <f>+D51+D52</f>
        <v>7533173</v>
      </c>
      <c r="E50" s="128">
        <f>+E51+E52</f>
        <v>0</v>
      </c>
      <c r="F50" s="29">
        <f t="shared" si="3"/>
        <v>7533173</v>
      </c>
      <c r="G50" s="30">
        <f>+G51+G52</f>
        <v>7533173</v>
      </c>
      <c r="I50" s="1">
        <f t="shared" si="4"/>
        <v>1</v>
      </c>
      <c r="K50" s="31">
        <f t="shared" si="5"/>
        <v>0</v>
      </c>
    </row>
    <row r="51" spans="1:11" ht="15.75">
      <c r="A51" s="27">
        <v>20462</v>
      </c>
      <c r="B51" s="28">
        <v>20</v>
      </c>
      <c r="C51" s="28" t="s">
        <v>40</v>
      </c>
      <c r="D51" s="29">
        <v>2086900</v>
      </c>
      <c r="E51" s="129">
        <v>0</v>
      </c>
      <c r="F51" s="29">
        <f t="shared" si="3"/>
        <v>2086900</v>
      </c>
      <c r="G51" s="30">
        <v>2086900</v>
      </c>
      <c r="I51" s="1">
        <f t="shared" si="4"/>
        <v>1</v>
      </c>
      <c r="K51" s="31">
        <f t="shared" si="5"/>
        <v>0</v>
      </c>
    </row>
    <row r="52" spans="1:11" ht="15.75">
      <c r="A52" s="27">
        <v>20465</v>
      </c>
      <c r="B52" s="28">
        <v>20</v>
      </c>
      <c r="C52" s="28" t="s">
        <v>41</v>
      </c>
      <c r="D52" s="29">
        <v>5446273</v>
      </c>
      <c r="E52" s="129">
        <v>0</v>
      </c>
      <c r="F52" s="29">
        <f t="shared" si="3"/>
        <v>5446273</v>
      </c>
      <c r="G52" s="30">
        <v>5446273</v>
      </c>
      <c r="I52" s="1">
        <f t="shared" si="4"/>
        <v>1</v>
      </c>
      <c r="K52" s="31">
        <f t="shared" si="5"/>
        <v>0</v>
      </c>
    </row>
    <row r="53" spans="1:11" ht="15.75">
      <c r="A53" s="27">
        <v>2047</v>
      </c>
      <c r="B53" s="28"/>
      <c r="C53" s="28" t="s">
        <v>42</v>
      </c>
      <c r="D53" s="29">
        <f>+D54</f>
        <v>12880213</v>
      </c>
      <c r="E53" s="128">
        <f>+E54</f>
        <v>0</v>
      </c>
      <c r="F53" s="29">
        <f t="shared" si="3"/>
        <v>12880213</v>
      </c>
      <c r="G53" s="30">
        <f>+G54</f>
        <v>12880213</v>
      </c>
      <c r="I53" s="1">
        <f t="shared" si="4"/>
        <v>1</v>
      </c>
      <c r="K53" s="31">
        <f t="shared" si="5"/>
        <v>0</v>
      </c>
    </row>
    <row r="54" spans="1:11" ht="15.75">
      <c r="A54" s="27">
        <v>20476</v>
      </c>
      <c r="B54" s="28">
        <v>20</v>
      </c>
      <c r="C54" s="28" t="s">
        <v>43</v>
      </c>
      <c r="D54" s="29">
        <v>12880213</v>
      </c>
      <c r="E54" s="129">
        <v>0</v>
      </c>
      <c r="F54" s="29">
        <f t="shared" si="3"/>
        <v>12880213</v>
      </c>
      <c r="G54" s="30">
        <v>12880213</v>
      </c>
      <c r="I54" s="1">
        <f t="shared" si="4"/>
        <v>1</v>
      </c>
      <c r="K54" s="31">
        <f t="shared" si="5"/>
        <v>0</v>
      </c>
    </row>
    <row r="55" spans="1:11" ht="15.75">
      <c r="A55" s="27">
        <v>2048</v>
      </c>
      <c r="B55" s="28"/>
      <c r="C55" s="28" t="s">
        <v>44</v>
      </c>
      <c r="D55" s="29">
        <f>+D56+D57+D58+D59</f>
        <v>3933692.52</v>
      </c>
      <c r="E55" s="128">
        <f>+E56+E57+E58+E59</f>
        <v>0</v>
      </c>
      <c r="F55" s="29">
        <f t="shared" si="3"/>
        <v>3933692.52</v>
      </c>
      <c r="G55" s="30">
        <f>+G56+G57+G58+G59</f>
        <v>3933692.52</v>
      </c>
      <c r="I55" s="1">
        <f t="shared" si="4"/>
        <v>1</v>
      </c>
      <c r="K55" s="31">
        <f t="shared" si="5"/>
        <v>0</v>
      </c>
    </row>
    <row r="56" spans="1:11" ht="15.75">
      <c r="A56" s="27">
        <v>20481</v>
      </c>
      <c r="B56" s="28">
        <v>20</v>
      </c>
      <c r="C56" s="28" t="s">
        <v>94</v>
      </c>
      <c r="D56" s="29">
        <v>232090</v>
      </c>
      <c r="E56" s="129">
        <v>0</v>
      </c>
      <c r="F56" s="29">
        <f t="shared" si="3"/>
        <v>232090</v>
      </c>
      <c r="G56" s="30">
        <v>232090</v>
      </c>
      <c r="I56" s="1">
        <f t="shared" si="4"/>
        <v>1</v>
      </c>
      <c r="K56" s="31">
        <f t="shared" si="5"/>
        <v>0</v>
      </c>
    </row>
    <row r="57" spans="1:11" ht="15.75">
      <c r="A57" s="27">
        <v>20482</v>
      </c>
      <c r="B57" s="28">
        <v>20</v>
      </c>
      <c r="C57" s="28" t="s">
        <v>46</v>
      </c>
      <c r="D57" s="29">
        <v>62093.76</v>
      </c>
      <c r="E57" s="129">
        <v>0</v>
      </c>
      <c r="F57" s="29">
        <f t="shared" si="3"/>
        <v>62093.76</v>
      </c>
      <c r="G57" s="30">
        <v>62093.76</v>
      </c>
      <c r="I57" s="1">
        <f t="shared" si="4"/>
        <v>1</v>
      </c>
      <c r="K57" s="31">
        <f t="shared" si="5"/>
        <v>0</v>
      </c>
    </row>
    <row r="58" spans="1:11" ht="15.75">
      <c r="A58" s="27">
        <v>20485</v>
      </c>
      <c r="B58" s="28">
        <v>20</v>
      </c>
      <c r="C58" s="28" t="s">
        <v>47</v>
      </c>
      <c r="D58" s="29">
        <v>32131.76</v>
      </c>
      <c r="E58" s="129">
        <v>0</v>
      </c>
      <c r="F58" s="29">
        <f t="shared" si="3"/>
        <v>32131.76</v>
      </c>
      <c r="G58" s="30">
        <v>32131.76</v>
      </c>
      <c r="I58" s="1">
        <f t="shared" si="4"/>
        <v>1</v>
      </c>
      <c r="K58" s="31">
        <f t="shared" si="5"/>
        <v>0</v>
      </c>
    </row>
    <row r="59" spans="1:11" ht="15.75">
      <c r="A59" s="27">
        <v>20486</v>
      </c>
      <c r="B59" s="28">
        <v>20</v>
      </c>
      <c r="C59" s="28" t="s">
        <v>48</v>
      </c>
      <c r="D59" s="29">
        <v>3607377</v>
      </c>
      <c r="E59" s="129">
        <v>0</v>
      </c>
      <c r="F59" s="29">
        <f t="shared" si="3"/>
        <v>3607377</v>
      </c>
      <c r="G59" s="30">
        <v>3607377</v>
      </c>
      <c r="I59" s="1">
        <f t="shared" si="4"/>
        <v>1</v>
      </c>
      <c r="K59" s="31">
        <f t="shared" si="5"/>
        <v>0</v>
      </c>
    </row>
    <row r="60" spans="1:11" ht="15.75">
      <c r="A60" s="27">
        <v>2049</v>
      </c>
      <c r="B60" s="28"/>
      <c r="C60" s="28" t="s">
        <v>49</v>
      </c>
      <c r="D60" s="29">
        <f>+D61+D62</f>
        <v>1952093</v>
      </c>
      <c r="E60" s="128">
        <f>+E61+E62</f>
        <v>0</v>
      </c>
      <c r="F60" s="29">
        <f t="shared" si="3"/>
        <v>1952093</v>
      </c>
      <c r="G60" s="30">
        <f>+G61+G62</f>
        <v>1952093</v>
      </c>
      <c r="I60" s="1">
        <f t="shared" si="4"/>
        <v>1</v>
      </c>
      <c r="K60" s="31">
        <f t="shared" si="5"/>
        <v>0</v>
      </c>
    </row>
    <row r="61" spans="1:11" ht="15.75">
      <c r="A61" s="27">
        <v>204911</v>
      </c>
      <c r="B61" s="28">
        <v>20</v>
      </c>
      <c r="C61" s="28" t="s">
        <v>89</v>
      </c>
      <c r="D61" s="29">
        <v>495250</v>
      </c>
      <c r="E61" s="129">
        <v>0</v>
      </c>
      <c r="F61" s="29">
        <f t="shared" si="3"/>
        <v>495250</v>
      </c>
      <c r="G61" s="30">
        <v>495250</v>
      </c>
      <c r="I61" s="1"/>
      <c r="K61" s="31"/>
    </row>
    <row r="62" spans="1:11" ht="15.75">
      <c r="A62" s="27">
        <v>204911</v>
      </c>
      <c r="B62" s="28">
        <v>21</v>
      </c>
      <c r="C62" s="28" t="s">
        <v>89</v>
      </c>
      <c r="D62" s="29">
        <v>1456843</v>
      </c>
      <c r="E62" s="129">
        <v>0</v>
      </c>
      <c r="F62" s="29">
        <f t="shared" si="3"/>
        <v>1456843</v>
      </c>
      <c r="G62" s="30">
        <v>1456843</v>
      </c>
      <c r="I62" s="1">
        <f t="shared" si="4"/>
        <v>1</v>
      </c>
      <c r="K62" s="31">
        <f t="shared" si="5"/>
        <v>0</v>
      </c>
    </row>
    <row r="63" spans="1:11" ht="15.75">
      <c r="A63" s="27">
        <v>20441</v>
      </c>
      <c r="B63" s="28"/>
      <c r="C63" s="28" t="s">
        <v>50</v>
      </c>
      <c r="D63" s="29">
        <f>+D64</f>
        <v>22807002</v>
      </c>
      <c r="E63" s="128">
        <f>+E64</f>
        <v>0</v>
      </c>
      <c r="F63" s="29">
        <f t="shared" si="3"/>
        <v>22807002</v>
      </c>
      <c r="G63" s="30">
        <f>+G64</f>
        <v>22807002</v>
      </c>
      <c r="I63" s="1">
        <f t="shared" si="4"/>
        <v>1</v>
      </c>
      <c r="K63" s="31">
        <f t="shared" si="5"/>
        <v>0</v>
      </c>
    </row>
    <row r="64" spans="1:11" ht="16.5" thickBot="1">
      <c r="A64" s="52">
        <v>2044113</v>
      </c>
      <c r="B64" s="53">
        <v>20</v>
      </c>
      <c r="C64" s="53" t="s">
        <v>50</v>
      </c>
      <c r="D64" s="55">
        <v>22807002</v>
      </c>
      <c r="E64" s="136">
        <v>0</v>
      </c>
      <c r="F64" s="55">
        <f t="shared" si="3"/>
        <v>22807002</v>
      </c>
      <c r="G64" s="68">
        <v>22807002</v>
      </c>
      <c r="I64" s="1">
        <f t="shared" si="4"/>
        <v>1</v>
      </c>
      <c r="K64" s="31">
        <f t="shared" si="5"/>
        <v>0</v>
      </c>
    </row>
    <row r="65" spans="1:11" ht="15.75" thickBot="1">
      <c r="A65" s="69"/>
      <c r="D65" s="70"/>
      <c r="E65" s="137"/>
      <c r="F65" s="70"/>
      <c r="G65" s="70"/>
      <c r="I65" s="1"/>
      <c r="K65" s="31"/>
    </row>
    <row r="66" spans="1:11" ht="15">
      <c r="A66" s="170" t="s">
        <v>0</v>
      </c>
      <c r="B66" s="171"/>
      <c r="C66" s="171"/>
      <c r="D66" s="171"/>
      <c r="E66" s="171"/>
      <c r="F66" s="171"/>
      <c r="G66" s="172"/>
      <c r="I66" s="1"/>
      <c r="K66" s="31"/>
    </row>
    <row r="67" spans="1:11" ht="15.75" customHeight="1">
      <c r="A67" s="167" t="s">
        <v>1</v>
      </c>
      <c r="B67" s="168"/>
      <c r="C67" s="168"/>
      <c r="D67" s="168"/>
      <c r="E67" s="168"/>
      <c r="F67" s="168"/>
      <c r="G67" s="169"/>
      <c r="I67" s="1"/>
      <c r="K67" s="31"/>
    </row>
    <row r="68" spans="1:11" ht="5.25" customHeight="1">
      <c r="A68" s="32"/>
      <c r="G68" s="34"/>
      <c r="I68" s="1"/>
      <c r="K68" s="31"/>
    </row>
    <row r="69" spans="1:11" ht="15">
      <c r="A69" s="35" t="s">
        <v>2</v>
      </c>
      <c r="G69" s="34"/>
      <c r="I69" s="1"/>
      <c r="K69" s="31"/>
    </row>
    <row r="70" spans="1:11" ht="6" customHeight="1">
      <c r="A70" s="32"/>
      <c r="G70" s="36"/>
      <c r="I70" s="1"/>
      <c r="K70" s="31"/>
    </row>
    <row r="71" spans="1:11" ht="15">
      <c r="A71" s="32" t="s">
        <v>3</v>
      </c>
      <c r="C71" s="23" t="s">
        <v>4</v>
      </c>
      <c r="F71" s="33" t="str">
        <f>F39</f>
        <v>MARZO</v>
      </c>
      <c r="G71" s="34" t="s">
        <v>87</v>
      </c>
      <c r="I71" s="1"/>
      <c r="K71" s="31"/>
    </row>
    <row r="72" spans="1:11" ht="5.25" customHeight="1" thickBot="1">
      <c r="A72" s="32"/>
      <c r="G72" s="34"/>
      <c r="I72" s="1"/>
      <c r="K72" s="31"/>
    </row>
    <row r="73" spans="1:11" ht="15.75" thickBot="1">
      <c r="A73" s="40" t="s">
        <v>6</v>
      </c>
      <c r="B73" s="41"/>
      <c r="C73" s="41"/>
      <c r="D73" s="42"/>
      <c r="E73" s="116"/>
      <c r="F73" s="42"/>
      <c r="G73" s="43"/>
      <c r="I73" s="1"/>
      <c r="K73" s="31"/>
    </row>
    <row r="74" spans="1:11" ht="60">
      <c r="A74" s="71" t="s">
        <v>7</v>
      </c>
      <c r="B74" s="72"/>
      <c r="C74" s="72" t="s">
        <v>8</v>
      </c>
      <c r="D74" s="73" t="s">
        <v>9</v>
      </c>
      <c r="E74" s="138" t="s">
        <v>10</v>
      </c>
      <c r="F74" s="73" t="s">
        <v>11</v>
      </c>
      <c r="G74" s="74" t="s">
        <v>12</v>
      </c>
      <c r="I74" s="1"/>
      <c r="K74" s="31"/>
    </row>
    <row r="75" spans="1:11" ht="15.75">
      <c r="A75" s="27">
        <v>3</v>
      </c>
      <c r="B75" s="28"/>
      <c r="C75" s="28" t="s">
        <v>51</v>
      </c>
      <c r="D75" s="29">
        <f>+D76</f>
        <v>2059570939.07</v>
      </c>
      <c r="E75" s="128">
        <f>+E76</f>
        <v>0</v>
      </c>
      <c r="F75" s="29">
        <f aca="true" t="shared" si="6" ref="F75:F80">+D75-E75</f>
        <v>2059570939.07</v>
      </c>
      <c r="G75" s="30">
        <f>+G76</f>
        <v>2059570939.07</v>
      </c>
      <c r="I75" s="1">
        <f t="shared" si="4"/>
        <v>1</v>
      </c>
      <c r="K75" s="31">
        <f aca="true" t="shared" si="7" ref="K75:K97">+F75-G75</f>
        <v>0</v>
      </c>
    </row>
    <row r="76" spans="1:11" ht="15.75">
      <c r="A76" s="27">
        <v>36</v>
      </c>
      <c r="B76" s="28"/>
      <c r="C76" s="28" t="s">
        <v>52</v>
      </c>
      <c r="D76" s="29">
        <f>+D77</f>
        <v>2059570939.07</v>
      </c>
      <c r="E76" s="128">
        <f>+E77</f>
        <v>0</v>
      </c>
      <c r="F76" s="29">
        <f t="shared" si="6"/>
        <v>2059570939.07</v>
      </c>
      <c r="G76" s="30">
        <f>+G77</f>
        <v>2059570939.07</v>
      </c>
      <c r="I76" s="1">
        <f t="shared" si="4"/>
        <v>1</v>
      </c>
      <c r="K76" s="31">
        <f t="shared" si="7"/>
        <v>0</v>
      </c>
    </row>
    <row r="77" spans="1:12" ht="15.75">
      <c r="A77" s="27">
        <v>361</v>
      </c>
      <c r="B77" s="28"/>
      <c r="C77" s="28" t="s">
        <v>53</v>
      </c>
      <c r="D77" s="29">
        <f>+D78+D79+D80+D81</f>
        <v>2059570939.07</v>
      </c>
      <c r="E77" s="128">
        <f>+E78+E79+E80+E81</f>
        <v>0</v>
      </c>
      <c r="F77" s="29">
        <f t="shared" si="6"/>
        <v>2059570939.07</v>
      </c>
      <c r="G77" s="30">
        <f>+G78+G79+G80+G81</f>
        <v>2059570939.07</v>
      </c>
      <c r="I77" s="1">
        <f t="shared" si="4"/>
        <v>1</v>
      </c>
      <c r="K77" s="31">
        <f t="shared" si="7"/>
        <v>0</v>
      </c>
      <c r="L77" s="31"/>
    </row>
    <row r="78" spans="1:11" ht="15.75">
      <c r="A78" s="19">
        <v>3611</v>
      </c>
      <c r="B78" s="20">
        <v>10</v>
      </c>
      <c r="C78" s="20" t="s">
        <v>53</v>
      </c>
      <c r="D78" s="21">
        <v>550799407</v>
      </c>
      <c r="E78" s="139">
        <v>0</v>
      </c>
      <c r="F78" s="21">
        <f t="shared" si="6"/>
        <v>550799407</v>
      </c>
      <c r="G78" s="22">
        <v>550799407</v>
      </c>
      <c r="I78" s="1"/>
      <c r="K78" s="31">
        <f>+G78-448467600</f>
        <v>102331807</v>
      </c>
    </row>
    <row r="79" spans="1:11" ht="15.75">
      <c r="A79" s="19">
        <v>3611</v>
      </c>
      <c r="B79" s="20">
        <v>11</v>
      </c>
      <c r="C79" s="20" t="s">
        <v>53</v>
      </c>
      <c r="D79" s="21">
        <v>679823352.03</v>
      </c>
      <c r="E79" s="139">
        <v>0</v>
      </c>
      <c r="F79" s="21">
        <f t="shared" si="6"/>
        <v>679823352.03</v>
      </c>
      <c r="G79" s="22">
        <v>679823352.03</v>
      </c>
      <c r="I79" s="1"/>
      <c r="K79" s="31"/>
    </row>
    <row r="80" spans="1:11" ht="15.75">
      <c r="A80" s="19">
        <v>3611</v>
      </c>
      <c r="B80" s="20">
        <v>20</v>
      </c>
      <c r="C80" s="20" t="s">
        <v>53</v>
      </c>
      <c r="D80" s="21">
        <v>690190031.44</v>
      </c>
      <c r="E80" s="139">
        <v>0</v>
      </c>
      <c r="F80" s="21">
        <f t="shared" si="6"/>
        <v>690190031.44</v>
      </c>
      <c r="G80" s="22">
        <v>690190031.44</v>
      </c>
      <c r="I80" s="1"/>
      <c r="K80" s="31"/>
    </row>
    <row r="81" spans="1:11" ht="16.5" thickBot="1">
      <c r="A81" s="19">
        <v>3611</v>
      </c>
      <c r="B81" s="20">
        <v>21</v>
      </c>
      <c r="C81" s="20" t="s">
        <v>53</v>
      </c>
      <c r="D81" s="21">
        <v>138758148.6</v>
      </c>
      <c r="E81" s="139">
        <v>0</v>
      </c>
      <c r="F81" s="21">
        <f>+D81-E81</f>
        <v>138758148.6</v>
      </c>
      <c r="G81" s="22">
        <v>138758148.6</v>
      </c>
      <c r="I81" s="1">
        <f t="shared" si="4"/>
        <v>1</v>
      </c>
      <c r="K81" s="31">
        <f t="shared" si="7"/>
        <v>0</v>
      </c>
    </row>
    <row r="82" spans="1:11" ht="16.5" thickBot="1">
      <c r="A82" s="24" t="s">
        <v>54</v>
      </c>
      <c r="B82" s="25"/>
      <c r="C82" s="25" t="s">
        <v>55</v>
      </c>
      <c r="D82" s="26">
        <f>+D83+D90+D93+D109</f>
        <v>57895587708.97</v>
      </c>
      <c r="E82" s="140">
        <f>+E83+E90+E93+E109</f>
        <v>0</v>
      </c>
      <c r="F82" s="26">
        <f>+D82-E82</f>
        <v>57895587708.97</v>
      </c>
      <c r="G82" s="141">
        <f>+G83+G90+G93+G109</f>
        <v>22042258847.97</v>
      </c>
      <c r="I82" s="1">
        <f t="shared" si="4"/>
        <v>2.6265723539628034</v>
      </c>
      <c r="K82" s="31"/>
    </row>
    <row r="83" spans="1:13" ht="35.25" customHeight="1">
      <c r="A83" s="49">
        <v>113</v>
      </c>
      <c r="B83" s="50"/>
      <c r="C83" s="75" t="s">
        <v>56</v>
      </c>
      <c r="D83" s="51">
        <f>+D84+D86+D88</f>
        <v>32271907491.22</v>
      </c>
      <c r="E83" s="124">
        <f>+E84+E86+E88</f>
        <v>0</v>
      </c>
      <c r="F83" s="51">
        <f>+D83-E83</f>
        <v>32271907491.22</v>
      </c>
      <c r="G83" s="51">
        <f>+G84+G86+G88</f>
        <v>10958840321.22</v>
      </c>
      <c r="I83" s="1">
        <f t="shared" si="4"/>
        <v>2.9448286995048862</v>
      </c>
      <c r="K83" s="31">
        <f t="shared" si="7"/>
        <v>21313067170</v>
      </c>
      <c r="L83" s="31">
        <f>32796949651+5515470884+11905760390</f>
        <v>50218180925</v>
      </c>
      <c r="M83" s="31">
        <f>+L83-G83</f>
        <v>39259340603.78</v>
      </c>
    </row>
    <row r="84" spans="1:12" ht="15.75">
      <c r="A84" s="27">
        <v>113600</v>
      </c>
      <c r="B84" s="28"/>
      <c r="C84" s="8" t="s">
        <v>57</v>
      </c>
      <c r="D84" s="29">
        <f>+D85</f>
        <v>21312600000</v>
      </c>
      <c r="E84" s="128">
        <f>+E85</f>
        <v>0</v>
      </c>
      <c r="F84" s="29">
        <f>+D84-E84</f>
        <v>21312600000</v>
      </c>
      <c r="G84" s="30">
        <f>+G85</f>
        <v>0</v>
      </c>
      <c r="I84" s="1" t="e">
        <f>+D84/G84</f>
        <v>#DIV/0!</v>
      </c>
      <c r="K84" s="31">
        <f t="shared" si="7"/>
        <v>21312600000</v>
      </c>
      <c r="L84" s="31"/>
    </row>
    <row r="85" spans="1:11" ht="36" customHeight="1">
      <c r="A85" s="27">
        <v>113600134</v>
      </c>
      <c r="B85" s="28">
        <v>20</v>
      </c>
      <c r="C85" s="8" t="s">
        <v>75</v>
      </c>
      <c r="D85" s="29">
        <v>21312600000</v>
      </c>
      <c r="E85" s="129">
        <v>0</v>
      </c>
      <c r="F85" s="29">
        <f aca="true" t="shared" si="8" ref="F85:F96">+D85-E85</f>
        <v>21312600000</v>
      </c>
      <c r="G85" s="30">
        <v>0</v>
      </c>
      <c r="I85" s="1" t="e">
        <f>+D85/G85</f>
        <v>#DIV/0!</v>
      </c>
      <c r="K85" s="31">
        <f t="shared" si="7"/>
        <v>21312600000</v>
      </c>
    </row>
    <row r="86" spans="1:14" ht="15.75">
      <c r="A86" s="27">
        <v>113605</v>
      </c>
      <c r="B86" s="28"/>
      <c r="C86" s="8" t="s">
        <v>58</v>
      </c>
      <c r="D86" s="29">
        <f>+D87</f>
        <v>10619912514.22</v>
      </c>
      <c r="E86" s="128">
        <f>+E87</f>
        <v>0</v>
      </c>
      <c r="F86" s="29">
        <f>+D86-E86</f>
        <v>10619912514.22</v>
      </c>
      <c r="G86" s="30">
        <f>+G87</f>
        <v>10619445344.22</v>
      </c>
      <c r="I86" s="1">
        <f t="shared" si="4"/>
        <v>1.0000439919397726</v>
      </c>
      <c r="K86" s="31">
        <f t="shared" si="7"/>
        <v>467170</v>
      </c>
      <c r="N86" s="31"/>
    </row>
    <row r="87" spans="1:11" ht="33" customHeight="1">
      <c r="A87" s="27">
        <v>1136057</v>
      </c>
      <c r="B87" s="28">
        <v>20</v>
      </c>
      <c r="C87" s="8" t="s">
        <v>59</v>
      </c>
      <c r="D87" s="29">
        <v>10619912514.22</v>
      </c>
      <c r="E87" s="129">
        <v>0</v>
      </c>
      <c r="F87" s="29">
        <f t="shared" si="8"/>
        <v>10619912514.22</v>
      </c>
      <c r="G87" s="30">
        <v>10619445344.22</v>
      </c>
      <c r="I87" s="1">
        <f t="shared" si="4"/>
        <v>1.0000439919397726</v>
      </c>
      <c r="K87" s="31">
        <f t="shared" si="7"/>
        <v>467170</v>
      </c>
    </row>
    <row r="88" spans="1:11" s="78" customFormat="1" ht="16.5" customHeight="1">
      <c r="A88" s="76">
        <v>113607</v>
      </c>
      <c r="B88" s="8"/>
      <c r="C88" s="8" t="s">
        <v>76</v>
      </c>
      <c r="D88" s="77">
        <f>+D89</f>
        <v>339394977</v>
      </c>
      <c r="E88" s="142">
        <f>+E89</f>
        <v>0</v>
      </c>
      <c r="F88" s="29">
        <f>+D88-E88</f>
        <v>339394977</v>
      </c>
      <c r="G88" s="29">
        <f>+G89</f>
        <v>339394977</v>
      </c>
      <c r="I88" s="2">
        <f t="shared" si="4"/>
        <v>1</v>
      </c>
      <c r="K88" s="31">
        <f t="shared" si="7"/>
        <v>0</v>
      </c>
    </row>
    <row r="89" spans="1:11" s="78" customFormat="1" ht="16.5" customHeight="1">
      <c r="A89" s="76">
        <v>1136071</v>
      </c>
      <c r="B89" s="8">
        <v>20</v>
      </c>
      <c r="C89" s="8" t="s">
        <v>95</v>
      </c>
      <c r="D89" s="77">
        <v>339394977</v>
      </c>
      <c r="E89" s="143">
        <v>0</v>
      </c>
      <c r="F89" s="29">
        <f t="shared" si="8"/>
        <v>339394977</v>
      </c>
      <c r="G89" s="29">
        <v>339394977</v>
      </c>
      <c r="I89" s="2">
        <f t="shared" si="4"/>
        <v>1</v>
      </c>
      <c r="K89" s="31">
        <f t="shared" si="7"/>
        <v>0</v>
      </c>
    </row>
    <row r="90" spans="1:11" s="78" customFormat="1" ht="32.25" customHeight="1">
      <c r="A90" s="76">
        <v>223</v>
      </c>
      <c r="B90" s="8"/>
      <c r="C90" s="8" t="s">
        <v>78</v>
      </c>
      <c r="D90" s="77">
        <f>+D91</f>
        <v>216901412</v>
      </c>
      <c r="E90" s="142">
        <f>+E91</f>
        <v>0</v>
      </c>
      <c r="F90" s="29">
        <f>+D90-E90</f>
        <v>216901412</v>
      </c>
      <c r="G90" s="79">
        <f>+G91</f>
        <v>216901412</v>
      </c>
      <c r="I90" s="2">
        <f t="shared" si="4"/>
        <v>1</v>
      </c>
      <c r="K90" s="31">
        <f t="shared" si="7"/>
        <v>0</v>
      </c>
    </row>
    <row r="91" spans="1:11" s="78" customFormat="1" ht="17.25" customHeight="1">
      <c r="A91" s="76">
        <v>223600</v>
      </c>
      <c r="B91" s="8"/>
      <c r="C91" s="8" t="s">
        <v>57</v>
      </c>
      <c r="D91" s="77">
        <f>+D92</f>
        <v>216901412</v>
      </c>
      <c r="E91" s="142">
        <f>+E92</f>
        <v>0</v>
      </c>
      <c r="F91" s="29">
        <f>+D91-E91</f>
        <v>216901412</v>
      </c>
      <c r="G91" s="79">
        <f>+G92</f>
        <v>216901412</v>
      </c>
      <c r="I91" s="2">
        <f t="shared" si="4"/>
        <v>1</v>
      </c>
      <c r="K91" s="31">
        <f t="shared" si="7"/>
        <v>0</v>
      </c>
    </row>
    <row r="92" spans="1:11" s="78" customFormat="1" ht="45" customHeight="1">
      <c r="A92" s="76">
        <v>2236001</v>
      </c>
      <c r="B92" s="8">
        <v>20</v>
      </c>
      <c r="C92" s="8" t="s">
        <v>79</v>
      </c>
      <c r="D92" s="77">
        <v>216901412</v>
      </c>
      <c r="E92" s="143">
        <v>0</v>
      </c>
      <c r="F92" s="29">
        <f t="shared" si="8"/>
        <v>216901412</v>
      </c>
      <c r="G92" s="30">
        <v>216901412</v>
      </c>
      <c r="I92" s="2">
        <f t="shared" si="4"/>
        <v>1</v>
      </c>
      <c r="K92" s="31">
        <f t="shared" si="7"/>
        <v>0</v>
      </c>
    </row>
    <row r="93" spans="1:12" s="78" customFormat="1" ht="36.75" customHeight="1">
      <c r="A93" s="76">
        <v>520</v>
      </c>
      <c r="B93" s="8"/>
      <c r="C93" s="8" t="s">
        <v>60</v>
      </c>
      <c r="D93" s="77">
        <f>+D94</f>
        <v>1610051680.25</v>
      </c>
      <c r="E93" s="142">
        <f>+E94</f>
        <v>0</v>
      </c>
      <c r="F93" s="29">
        <f>+D93-E93</f>
        <v>1610051680.25</v>
      </c>
      <c r="G93" s="79">
        <f>+G94</f>
        <v>1497170120.25</v>
      </c>
      <c r="I93" s="2">
        <f t="shared" si="4"/>
        <v>1.0753966155704142</v>
      </c>
      <c r="K93" s="31">
        <f t="shared" si="7"/>
        <v>112881560</v>
      </c>
      <c r="L93" s="31">
        <f>2158428082+3896358790</f>
        <v>6054786872</v>
      </c>
    </row>
    <row r="94" spans="1:16" s="78" customFormat="1" ht="18.75" customHeight="1">
      <c r="A94" s="76">
        <v>520600</v>
      </c>
      <c r="B94" s="8"/>
      <c r="C94" s="8" t="s">
        <v>57</v>
      </c>
      <c r="D94" s="77">
        <f>+D95+D96+D97+D106+D108+D107</f>
        <v>1610051680.25</v>
      </c>
      <c r="E94" s="142">
        <f>+E95+E96+E97+E106+E108+E107</f>
        <v>0</v>
      </c>
      <c r="F94" s="29">
        <f>+D94-E94</f>
        <v>1610051680.25</v>
      </c>
      <c r="G94" s="79">
        <f>+G95+G96+G97+G106+G108+G107</f>
        <v>1497170120.25</v>
      </c>
      <c r="I94" s="2">
        <f t="shared" si="4"/>
        <v>1.0753966155704142</v>
      </c>
      <c r="K94" s="31">
        <f t="shared" si="7"/>
        <v>112881560</v>
      </c>
      <c r="P94" s="31">
        <f>3896358790+1937900303</f>
        <v>5834259093</v>
      </c>
    </row>
    <row r="95" spans="1:11" s="78" customFormat="1" ht="32.25" customHeight="1">
      <c r="A95" s="76">
        <v>5206001</v>
      </c>
      <c r="B95" s="8">
        <v>20</v>
      </c>
      <c r="C95" s="8" t="s">
        <v>61</v>
      </c>
      <c r="D95" s="77">
        <v>138150314</v>
      </c>
      <c r="E95" s="143">
        <v>0</v>
      </c>
      <c r="F95" s="29">
        <f t="shared" si="8"/>
        <v>138150314</v>
      </c>
      <c r="G95" s="79">
        <v>138150314</v>
      </c>
      <c r="I95" s="2">
        <f t="shared" si="4"/>
        <v>1</v>
      </c>
      <c r="K95" s="31">
        <f t="shared" si="7"/>
        <v>0</v>
      </c>
    </row>
    <row r="96" spans="1:11" s="78" customFormat="1" ht="33.75" customHeight="1">
      <c r="A96" s="76">
        <v>5206002</v>
      </c>
      <c r="B96" s="8">
        <v>10</v>
      </c>
      <c r="C96" s="8" t="s">
        <v>62</v>
      </c>
      <c r="D96" s="77">
        <v>112881560</v>
      </c>
      <c r="E96" s="143">
        <v>0</v>
      </c>
      <c r="F96" s="29">
        <f t="shared" si="8"/>
        <v>112881560</v>
      </c>
      <c r="G96" s="79">
        <v>0</v>
      </c>
      <c r="I96" s="2" t="e">
        <f t="shared" si="4"/>
        <v>#DIV/0!</v>
      </c>
      <c r="K96" s="31">
        <f t="shared" si="7"/>
        <v>112881560</v>
      </c>
    </row>
    <row r="97" spans="1:11" s="78" customFormat="1" ht="36.75" customHeight="1" thickBot="1">
      <c r="A97" s="80">
        <v>5206002</v>
      </c>
      <c r="B97" s="81">
        <v>20</v>
      </c>
      <c r="C97" s="81" t="s">
        <v>62</v>
      </c>
      <c r="D97" s="82">
        <v>525335107</v>
      </c>
      <c r="E97" s="144">
        <v>0</v>
      </c>
      <c r="F97" s="82">
        <f>+D97-E97</f>
        <v>525335107</v>
      </c>
      <c r="G97" s="83">
        <v>525335107</v>
      </c>
      <c r="I97" s="2">
        <f>+D97/G97</f>
        <v>1</v>
      </c>
      <c r="K97" s="31">
        <f t="shared" si="7"/>
        <v>0</v>
      </c>
    </row>
    <row r="98" spans="1:11" s="78" customFormat="1" ht="21" customHeight="1" thickBot="1">
      <c r="A98" s="84"/>
      <c r="D98" s="85"/>
      <c r="E98" s="145"/>
      <c r="F98" s="85"/>
      <c r="G98" s="85"/>
      <c r="I98" s="2"/>
      <c r="K98" s="86"/>
    </row>
    <row r="99" spans="1:11" s="78" customFormat="1" ht="21" customHeight="1">
      <c r="A99" s="170" t="s">
        <v>0</v>
      </c>
      <c r="B99" s="171"/>
      <c r="C99" s="171"/>
      <c r="D99" s="171"/>
      <c r="E99" s="171"/>
      <c r="F99" s="171"/>
      <c r="G99" s="172"/>
      <c r="H99" s="23"/>
      <c r="I99" s="2"/>
      <c r="K99" s="86"/>
    </row>
    <row r="100" spans="1:11" s="78" customFormat="1" ht="12.75" customHeight="1">
      <c r="A100" s="167" t="s">
        <v>1</v>
      </c>
      <c r="B100" s="168"/>
      <c r="C100" s="168"/>
      <c r="D100" s="168"/>
      <c r="E100" s="168"/>
      <c r="F100" s="168"/>
      <c r="G100" s="169"/>
      <c r="H100" s="23"/>
      <c r="I100" s="2"/>
      <c r="K100" s="86"/>
    </row>
    <row r="101" spans="1:11" s="78" customFormat="1" ht="21" customHeight="1">
      <c r="A101" s="35" t="s">
        <v>2</v>
      </c>
      <c r="B101" s="23"/>
      <c r="C101" s="23"/>
      <c r="D101" s="33"/>
      <c r="E101" s="113"/>
      <c r="F101" s="33"/>
      <c r="G101" s="34"/>
      <c r="H101" s="23"/>
      <c r="I101" s="2"/>
      <c r="K101" s="86"/>
    </row>
    <row r="102" spans="1:11" s="78" customFormat="1" ht="7.5" customHeight="1">
      <c r="A102" s="32"/>
      <c r="B102" s="23"/>
      <c r="C102" s="23"/>
      <c r="D102" s="33"/>
      <c r="E102" s="113"/>
      <c r="F102" s="33"/>
      <c r="G102" s="36"/>
      <c r="H102" s="23"/>
      <c r="I102" s="2"/>
      <c r="K102" s="86"/>
    </row>
    <row r="103" spans="1:11" s="78" customFormat="1" ht="21" customHeight="1" thickBot="1">
      <c r="A103" s="32" t="s">
        <v>3</v>
      </c>
      <c r="B103" s="23"/>
      <c r="C103" s="23" t="s">
        <v>4</v>
      </c>
      <c r="D103" s="33"/>
      <c r="E103" s="113"/>
      <c r="F103" s="33" t="str">
        <f>F71</f>
        <v>MARZO</v>
      </c>
      <c r="G103" s="34" t="s">
        <v>87</v>
      </c>
      <c r="H103" s="23"/>
      <c r="I103" s="2"/>
      <c r="K103" s="86"/>
    </row>
    <row r="104" spans="1:11" s="78" customFormat="1" ht="21" customHeight="1" thickBot="1">
      <c r="A104" s="40" t="s">
        <v>6</v>
      </c>
      <c r="B104" s="41"/>
      <c r="C104" s="41"/>
      <c r="D104" s="42"/>
      <c r="E104" s="116"/>
      <c r="F104" s="42"/>
      <c r="G104" s="43"/>
      <c r="H104" s="23"/>
      <c r="I104" s="2"/>
      <c r="K104" s="86"/>
    </row>
    <row r="105" spans="1:11" ht="60.75" thickBot="1">
      <c r="A105" s="71" t="s">
        <v>7</v>
      </c>
      <c r="B105" s="72"/>
      <c r="C105" s="72" t="s">
        <v>8</v>
      </c>
      <c r="D105" s="73" t="s">
        <v>9</v>
      </c>
      <c r="E105" s="138" t="s">
        <v>10</v>
      </c>
      <c r="F105" s="73" t="s">
        <v>11</v>
      </c>
      <c r="G105" s="74" t="s">
        <v>12</v>
      </c>
      <c r="I105" s="1"/>
      <c r="K105" s="31"/>
    </row>
    <row r="106" spans="1:11" s="78" customFormat="1" ht="32.25" customHeight="1">
      <c r="A106" s="87">
        <v>5206002</v>
      </c>
      <c r="B106" s="88">
        <v>21</v>
      </c>
      <c r="C106" s="88" t="s">
        <v>62</v>
      </c>
      <c r="D106" s="89">
        <v>246567873</v>
      </c>
      <c r="E106" s="146">
        <v>0</v>
      </c>
      <c r="F106" s="89">
        <f aca="true" t="shared" si="9" ref="F106:F112">+D106-E106</f>
        <v>246567873</v>
      </c>
      <c r="G106" s="90">
        <v>246567873</v>
      </c>
      <c r="I106" s="2">
        <f aca="true" t="shared" si="10" ref="I106:I113">+D106/G106</f>
        <v>1</v>
      </c>
      <c r="K106" s="31">
        <f aca="true" t="shared" si="11" ref="K106:K112">+F106-G106</f>
        <v>0</v>
      </c>
    </row>
    <row r="107" spans="1:11" s="78" customFormat="1" ht="32.25" customHeight="1">
      <c r="A107" s="76">
        <v>5206007</v>
      </c>
      <c r="B107" s="8">
        <v>20</v>
      </c>
      <c r="C107" s="8" t="s">
        <v>90</v>
      </c>
      <c r="D107" s="77">
        <v>506554141.25</v>
      </c>
      <c r="E107" s="143">
        <v>0</v>
      </c>
      <c r="F107" s="77">
        <f>+D107-E107</f>
        <v>506554141.25</v>
      </c>
      <c r="G107" s="79">
        <v>506554141.25</v>
      </c>
      <c r="I107" s="2">
        <f t="shared" si="10"/>
        <v>1</v>
      </c>
      <c r="K107" s="31"/>
    </row>
    <row r="108" spans="1:11" s="78" customFormat="1" ht="32.25" customHeight="1">
      <c r="A108" s="76">
        <v>5206007</v>
      </c>
      <c r="B108" s="8">
        <v>21</v>
      </c>
      <c r="C108" s="8" t="s">
        <v>90</v>
      </c>
      <c r="D108" s="77">
        <v>80562685</v>
      </c>
      <c r="E108" s="143">
        <v>0</v>
      </c>
      <c r="F108" s="77">
        <f t="shared" si="9"/>
        <v>80562685</v>
      </c>
      <c r="G108" s="79">
        <v>80562685</v>
      </c>
      <c r="I108" s="2">
        <f t="shared" si="10"/>
        <v>1</v>
      </c>
      <c r="K108" s="31">
        <f t="shared" si="11"/>
        <v>0</v>
      </c>
    </row>
    <row r="109" spans="1:11" s="78" customFormat="1" ht="32.25" customHeight="1">
      <c r="A109" s="76">
        <v>530</v>
      </c>
      <c r="B109" s="8"/>
      <c r="C109" s="8" t="s">
        <v>63</v>
      </c>
      <c r="D109" s="77">
        <f>+D110</f>
        <v>23796727125.5</v>
      </c>
      <c r="E109" s="142">
        <f>+E110</f>
        <v>0</v>
      </c>
      <c r="F109" s="77">
        <f>+D109-E109</f>
        <v>23796727125.5</v>
      </c>
      <c r="G109" s="79">
        <f>+G110</f>
        <v>9369346994.5</v>
      </c>
      <c r="I109" s="2">
        <f t="shared" si="10"/>
        <v>2.53984905665989</v>
      </c>
      <c r="K109" s="31">
        <f t="shared" si="11"/>
        <v>14427380131</v>
      </c>
    </row>
    <row r="110" spans="1:11" s="78" customFormat="1" ht="15.75" customHeight="1">
      <c r="A110" s="76">
        <v>530600</v>
      </c>
      <c r="B110" s="8"/>
      <c r="C110" s="8" t="s">
        <v>57</v>
      </c>
      <c r="D110" s="77">
        <f>+D111+D112</f>
        <v>23796727125.5</v>
      </c>
      <c r="E110" s="142">
        <f>+E111+E112</f>
        <v>0</v>
      </c>
      <c r="F110" s="77">
        <f>+D110-E110</f>
        <v>23796727125.5</v>
      </c>
      <c r="G110" s="79">
        <f>+G111+G112</f>
        <v>9369346994.5</v>
      </c>
      <c r="I110" s="2">
        <f t="shared" si="10"/>
        <v>2.53984905665989</v>
      </c>
      <c r="K110" s="31">
        <f t="shared" si="11"/>
        <v>14427380131</v>
      </c>
    </row>
    <row r="111" spans="1:11" s="78" customFormat="1" ht="48.75" customHeight="1">
      <c r="A111" s="76">
        <v>5306003</v>
      </c>
      <c r="B111" s="8">
        <v>11</v>
      </c>
      <c r="C111" s="8" t="s">
        <v>91</v>
      </c>
      <c r="D111" s="77">
        <v>14427380131</v>
      </c>
      <c r="E111" s="143">
        <v>0</v>
      </c>
      <c r="F111" s="77">
        <f t="shared" si="9"/>
        <v>14427380131</v>
      </c>
      <c r="G111" s="79">
        <v>0</v>
      </c>
      <c r="I111" s="2" t="e">
        <f t="shared" si="10"/>
        <v>#DIV/0!</v>
      </c>
      <c r="K111" s="31">
        <f t="shared" si="11"/>
        <v>14427380131</v>
      </c>
    </row>
    <row r="112" spans="1:11" s="78" customFormat="1" ht="51" customHeight="1" thickBot="1">
      <c r="A112" s="80">
        <v>5306003</v>
      </c>
      <c r="B112" s="81">
        <v>20</v>
      </c>
      <c r="C112" s="8" t="s">
        <v>91</v>
      </c>
      <c r="D112" s="82">
        <v>9369346994.5</v>
      </c>
      <c r="E112" s="144">
        <v>0</v>
      </c>
      <c r="F112" s="77">
        <f t="shared" si="9"/>
        <v>9369346994.5</v>
      </c>
      <c r="G112" s="83">
        <v>9369346994.5</v>
      </c>
      <c r="I112" s="2">
        <f t="shared" si="10"/>
        <v>1</v>
      </c>
      <c r="K112" s="31">
        <f t="shared" si="11"/>
        <v>0</v>
      </c>
    </row>
    <row r="113" spans="1:11" ht="16.5" thickBot="1">
      <c r="A113" s="173" t="s">
        <v>64</v>
      </c>
      <c r="B113" s="174"/>
      <c r="C113" s="175"/>
      <c r="D113" s="91">
        <f>+D10+D82</f>
        <v>60380555862.19</v>
      </c>
      <c r="E113" s="147">
        <f>+E10+E82</f>
        <v>0</v>
      </c>
      <c r="F113" s="91">
        <f>+F10+F82</f>
        <v>60380555862.19</v>
      </c>
      <c r="G113" s="91">
        <f>+G10+G82</f>
        <v>24527227001.190002</v>
      </c>
      <c r="I113" s="1">
        <f t="shared" si="10"/>
        <v>2.461776696536485</v>
      </c>
      <c r="K113" s="31">
        <f>+G113-F113</f>
        <v>-35853328861</v>
      </c>
    </row>
    <row r="114" spans="1:7" ht="9.75" customHeight="1">
      <c r="A114" s="92"/>
      <c r="B114" s="93"/>
      <c r="C114" s="93"/>
      <c r="D114" s="94"/>
      <c r="E114" s="148"/>
      <c r="F114" s="94"/>
      <c r="G114" s="95"/>
    </row>
    <row r="115" spans="1:7" ht="58.5" customHeight="1" hidden="1">
      <c r="A115" s="37"/>
      <c r="B115" s="38"/>
      <c r="C115" s="38"/>
      <c r="D115" s="96"/>
      <c r="E115" s="149"/>
      <c r="F115" s="96"/>
      <c r="G115" s="97"/>
    </row>
    <row r="116" spans="1:7" ht="15">
      <c r="A116" s="32"/>
      <c r="G116" s="34"/>
    </row>
    <row r="117" spans="1:7" ht="15">
      <c r="A117" s="32"/>
      <c r="G117" s="34"/>
    </row>
    <row r="118" spans="1:10" ht="15">
      <c r="A118" s="98" t="s">
        <v>65</v>
      </c>
      <c r="B118" s="99"/>
      <c r="C118" s="99"/>
      <c r="D118" s="99"/>
      <c r="E118" s="150"/>
      <c r="F118" s="100" t="s">
        <v>66</v>
      </c>
      <c r="G118" s="101"/>
      <c r="H118" s="102"/>
      <c r="I118" s="102"/>
      <c r="J118" s="103"/>
    </row>
    <row r="119" spans="1:10" ht="15">
      <c r="A119" s="104" t="s">
        <v>67</v>
      </c>
      <c r="B119" s="99"/>
      <c r="C119" s="99"/>
      <c r="D119" s="99"/>
      <c r="E119" s="150"/>
      <c r="F119" s="105" t="s">
        <v>84</v>
      </c>
      <c r="G119" s="106"/>
      <c r="H119" s="102"/>
      <c r="I119" s="102"/>
      <c r="J119" s="103"/>
    </row>
    <row r="120" spans="1:10" ht="15">
      <c r="A120" s="104" t="s">
        <v>68</v>
      </c>
      <c r="B120" s="99"/>
      <c r="C120" s="99"/>
      <c r="D120" s="99"/>
      <c r="E120" s="150"/>
      <c r="F120" s="107" t="s">
        <v>85</v>
      </c>
      <c r="G120" s="101"/>
      <c r="H120" s="102"/>
      <c r="I120" s="102"/>
      <c r="J120" s="103"/>
    </row>
    <row r="121" spans="1:10" ht="15">
      <c r="A121" s="104"/>
      <c r="B121" s="99"/>
      <c r="C121" s="99"/>
      <c r="D121" s="99"/>
      <c r="E121" s="150"/>
      <c r="F121" s="107"/>
      <c r="G121" s="101"/>
      <c r="H121" s="102"/>
      <c r="I121" s="102"/>
      <c r="J121" s="103"/>
    </row>
    <row r="122" spans="1:7" ht="15">
      <c r="A122" s="98"/>
      <c r="B122" s="99"/>
      <c r="C122" s="99"/>
      <c r="D122" s="107"/>
      <c r="E122" s="151"/>
      <c r="F122" s="107"/>
      <c r="G122" s="101"/>
    </row>
    <row r="123" spans="1:7" ht="15">
      <c r="A123" s="104"/>
      <c r="B123" s="99"/>
      <c r="C123" s="99"/>
      <c r="D123" s="107"/>
      <c r="E123" s="151"/>
      <c r="F123" s="107"/>
      <c r="G123" s="101"/>
    </row>
    <row r="124" spans="1:7" ht="15">
      <c r="A124" s="104" t="s">
        <v>80</v>
      </c>
      <c r="B124" s="99"/>
      <c r="C124" s="99"/>
      <c r="D124" s="33" t="s">
        <v>69</v>
      </c>
      <c r="F124" s="99" t="s">
        <v>66</v>
      </c>
      <c r="G124" s="108"/>
    </row>
    <row r="125" spans="1:7" ht="15">
      <c r="A125" s="104" t="s">
        <v>82</v>
      </c>
      <c r="B125" s="99"/>
      <c r="C125" s="99"/>
      <c r="D125" s="109" t="s">
        <v>70</v>
      </c>
      <c r="F125" s="105" t="s">
        <v>86</v>
      </c>
      <c r="G125" s="101"/>
    </row>
    <row r="126" spans="1:7" ht="15">
      <c r="A126" s="104" t="s">
        <v>81</v>
      </c>
      <c r="B126" s="99"/>
      <c r="C126" s="99"/>
      <c r="D126" s="109" t="s">
        <v>71</v>
      </c>
      <c r="F126" s="107" t="s">
        <v>83</v>
      </c>
      <c r="G126" s="101"/>
    </row>
    <row r="127" spans="1:7" ht="6" customHeight="1">
      <c r="A127" s="32"/>
      <c r="D127" s="23"/>
      <c r="E127" s="137"/>
      <c r="G127" s="34"/>
    </row>
    <row r="128" spans="1:7" ht="9.75" customHeight="1" thickBot="1">
      <c r="A128" s="37"/>
      <c r="B128" s="38"/>
      <c r="C128" s="38"/>
      <c r="D128" s="96"/>
      <c r="E128" s="149"/>
      <c r="F128" s="96"/>
      <c r="G128" s="110"/>
    </row>
    <row r="140" spans="5:6" s="33" customFormat="1" ht="15">
      <c r="E140" s="113"/>
      <c r="F140" s="109"/>
    </row>
    <row r="141" spans="5:6" s="33" customFormat="1" ht="15">
      <c r="E141" s="113"/>
      <c r="F141" s="155"/>
    </row>
  </sheetData>
  <sheetProtection/>
  <mergeCells count="10">
    <mergeCell ref="A67:G67"/>
    <mergeCell ref="A99:G99"/>
    <mergeCell ref="A100:G100"/>
    <mergeCell ref="A113:C113"/>
    <mergeCell ref="A1:G1"/>
    <mergeCell ref="A2:G2"/>
    <mergeCell ref="A33:G33"/>
    <mergeCell ref="A34:G34"/>
    <mergeCell ref="A35:G35"/>
    <mergeCell ref="A66:G6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28">
      <selection activeCell="F135" sqref="F135:G146"/>
    </sheetView>
  </sheetViews>
  <sheetFormatPr defaultColWidth="11.421875" defaultRowHeight="15"/>
  <cols>
    <col min="1" max="1" width="20.28125" style="23" customWidth="1"/>
    <col min="2" max="2" width="7.28125" style="23" customWidth="1"/>
    <col min="3" max="3" width="60.421875" style="23" customWidth="1"/>
    <col min="4" max="4" width="23.421875" style="33" customWidth="1"/>
    <col min="5" max="5" width="19.421875" style="113" customWidth="1"/>
    <col min="6" max="6" width="20.00390625" style="33" customWidth="1"/>
    <col min="7" max="7" width="25.140625" style="33" customWidth="1"/>
    <col min="8" max="8" width="4.421875" style="23" customWidth="1"/>
    <col min="9" max="9" width="11.421875" style="23" customWidth="1"/>
    <col min="10" max="10" width="17.421875" style="23" customWidth="1"/>
    <col min="11" max="16384" width="11.421875" style="23" customWidth="1"/>
  </cols>
  <sheetData>
    <row r="1" spans="1:7" ht="15">
      <c r="A1" s="170" t="s">
        <v>0</v>
      </c>
      <c r="B1" s="171"/>
      <c r="C1" s="171"/>
      <c r="D1" s="171"/>
      <c r="E1" s="171"/>
      <c r="F1" s="171"/>
      <c r="G1" s="172"/>
    </row>
    <row r="2" spans="1:7" ht="15">
      <c r="A2" s="167" t="s">
        <v>1</v>
      </c>
      <c r="B2" s="168"/>
      <c r="C2" s="168"/>
      <c r="D2" s="168"/>
      <c r="E2" s="168"/>
      <c r="F2" s="168"/>
      <c r="G2" s="169"/>
    </row>
    <row r="3" spans="1:7" ht="15">
      <c r="A3" s="32"/>
      <c r="G3" s="34"/>
    </row>
    <row r="4" spans="1:7" ht="15">
      <c r="A4" s="35" t="s">
        <v>2</v>
      </c>
      <c r="G4" s="34"/>
    </row>
    <row r="5" spans="1:7" ht="15">
      <c r="A5" s="32"/>
      <c r="G5" s="36"/>
    </row>
    <row r="6" spans="1:7" ht="15">
      <c r="A6" s="32" t="s">
        <v>3</v>
      </c>
      <c r="C6" s="23" t="s">
        <v>4</v>
      </c>
      <c r="D6" s="33" t="s">
        <v>5</v>
      </c>
      <c r="F6" s="33" t="s">
        <v>96</v>
      </c>
      <c r="G6" s="34" t="s">
        <v>87</v>
      </c>
    </row>
    <row r="7" spans="1:7" ht="15.75" thickBot="1">
      <c r="A7" s="37"/>
      <c r="B7" s="38"/>
      <c r="C7" s="38"/>
      <c r="D7" s="38"/>
      <c r="E7" s="114"/>
      <c r="F7" s="38"/>
      <c r="G7" s="39"/>
    </row>
    <row r="8" spans="1:7" ht="15.75" thickBot="1">
      <c r="A8" s="40" t="s">
        <v>6</v>
      </c>
      <c r="B8" s="115"/>
      <c r="C8" s="41"/>
      <c r="D8" s="42"/>
      <c r="E8" s="116"/>
      <c r="F8" s="42"/>
      <c r="G8" s="43"/>
    </row>
    <row r="9" spans="1:7" ht="57.75" customHeight="1" thickBot="1">
      <c r="A9" s="117" t="s">
        <v>7</v>
      </c>
      <c r="B9" s="44"/>
      <c r="C9" s="45" t="s">
        <v>8</v>
      </c>
      <c r="D9" s="46" t="s">
        <v>9</v>
      </c>
      <c r="E9" s="118" t="s">
        <v>10</v>
      </c>
      <c r="F9" s="46" t="s">
        <v>11</v>
      </c>
      <c r="G9" s="47" t="s">
        <v>12</v>
      </c>
    </row>
    <row r="10" spans="1:7" ht="16.5" thickBot="1">
      <c r="A10" s="119" t="s">
        <v>13</v>
      </c>
      <c r="B10" s="120"/>
      <c r="C10" s="152" t="s">
        <v>14</v>
      </c>
      <c r="D10" s="17">
        <f>+D11+D31+D75</f>
        <v>2484968153.22</v>
      </c>
      <c r="E10" s="121">
        <f>+E11+E31+E75</f>
        <v>97300000</v>
      </c>
      <c r="F10" s="17">
        <f>+F11+F31+F75</f>
        <v>2387668153.22</v>
      </c>
      <c r="G10" s="18">
        <f>+G11+G31+G75</f>
        <v>2387668153.22</v>
      </c>
    </row>
    <row r="11" spans="1:7" ht="15.75">
      <c r="A11" s="122">
        <v>1</v>
      </c>
      <c r="B11" s="123"/>
      <c r="C11" s="50" t="s">
        <v>15</v>
      </c>
      <c r="D11" s="51">
        <f>+D12</f>
        <v>333180603.63</v>
      </c>
      <c r="E11" s="124">
        <f>+E12</f>
        <v>0</v>
      </c>
      <c r="F11" s="51">
        <f>+D11-E11</f>
        <v>333180603.63</v>
      </c>
      <c r="G11" s="125">
        <f>+G12</f>
        <v>333180603.63</v>
      </c>
    </row>
    <row r="12" spans="1:7" ht="15.75">
      <c r="A12" s="126">
        <v>10</v>
      </c>
      <c r="B12" s="127"/>
      <c r="C12" s="28" t="s">
        <v>15</v>
      </c>
      <c r="D12" s="29">
        <f>+D13+D27</f>
        <v>333180603.63</v>
      </c>
      <c r="E12" s="128">
        <f>+E13+E27</f>
        <v>0</v>
      </c>
      <c r="F12" s="29">
        <f>+D12-E12</f>
        <v>333180603.63</v>
      </c>
      <c r="G12" s="30">
        <f>+G13+G27</f>
        <v>333180603.63</v>
      </c>
    </row>
    <row r="13" spans="1:7" ht="18" customHeight="1">
      <c r="A13" s="126">
        <v>101</v>
      </c>
      <c r="B13" s="127"/>
      <c r="C13" s="28" t="s">
        <v>16</v>
      </c>
      <c r="D13" s="29">
        <f>+D14+D16+D19+D25</f>
        <v>41584630.67</v>
      </c>
      <c r="E13" s="128">
        <f>+E14+E16+E19+E25</f>
        <v>0</v>
      </c>
      <c r="F13" s="29">
        <f>+D13-E13</f>
        <v>41584630.67</v>
      </c>
      <c r="G13" s="30">
        <f>+G14+G16+G19+G25</f>
        <v>41584630.67</v>
      </c>
    </row>
    <row r="14" spans="1:7" ht="15.75">
      <c r="A14" s="126">
        <v>1011</v>
      </c>
      <c r="B14" s="127"/>
      <c r="C14" s="28" t="s">
        <v>17</v>
      </c>
      <c r="D14" s="29">
        <f>+D15</f>
        <v>5594490</v>
      </c>
      <c r="E14" s="128">
        <f>+E15</f>
        <v>0</v>
      </c>
      <c r="F14" s="29">
        <f>+D14-E14</f>
        <v>5594490</v>
      </c>
      <c r="G14" s="30">
        <f>+G15</f>
        <v>5594490</v>
      </c>
    </row>
    <row r="15" spans="1:7" ht="15.75">
      <c r="A15" s="126">
        <v>10114</v>
      </c>
      <c r="B15" s="127">
        <v>20</v>
      </c>
      <c r="C15" s="28" t="s">
        <v>18</v>
      </c>
      <c r="D15" s="29">
        <v>5594490</v>
      </c>
      <c r="E15" s="129">
        <v>0</v>
      </c>
      <c r="F15" s="29">
        <f aca="true" t="shared" si="0" ref="F15:F30">+D15-E15</f>
        <v>5594490</v>
      </c>
      <c r="G15" s="30">
        <v>5594490</v>
      </c>
    </row>
    <row r="16" spans="1:7" ht="15.75">
      <c r="A16" s="126">
        <v>1014</v>
      </c>
      <c r="B16" s="127"/>
      <c r="C16" s="28" t="s">
        <v>19</v>
      </c>
      <c r="D16" s="29">
        <f>+D17+D18</f>
        <v>12347699</v>
      </c>
      <c r="E16" s="128">
        <f>+E17+E18</f>
        <v>0</v>
      </c>
      <c r="F16" s="29">
        <f>+D16-E16</f>
        <v>12347699</v>
      </c>
      <c r="G16" s="30">
        <f>+G17+G18</f>
        <v>12347699</v>
      </c>
    </row>
    <row r="17" spans="1:7" ht="15.75">
      <c r="A17" s="126">
        <v>10141</v>
      </c>
      <c r="B17" s="127">
        <v>20</v>
      </c>
      <c r="C17" s="28" t="s">
        <v>20</v>
      </c>
      <c r="D17" s="29">
        <v>2234217</v>
      </c>
      <c r="E17" s="129">
        <v>0</v>
      </c>
      <c r="F17" s="29">
        <f t="shared" si="0"/>
        <v>2234217</v>
      </c>
      <c r="G17" s="30">
        <v>2234217</v>
      </c>
    </row>
    <row r="18" spans="1:7" ht="15.75">
      <c r="A18" s="126">
        <v>10142</v>
      </c>
      <c r="B18" s="127">
        <v>20</v>
      </c>
      <c r="C18" s="28" t="s">
        <v>73</v>
      </c>
      <c r="D18" s="29">
        <v>10113482</v>
      </c>
      <c r="E18" s="129">
        <v>0</v>
      </c>
      <c r="F18" s="29">
        <f t="shared" si="0"/>
        <v>10113482</v>
      </c>
      <c r="G18" s="30">
        <v>10113482</v>
      </c>
    </row>
    <row r="19" spans="1:7" ht="14.25" customHeight="1">
      <c r="A19" s="126">
        <v>1015</v>
      </c>
      <c r="B19" s="127"/>
      <c r="C19" s="28" t="s">
        <v>21</v>
      </c>
      <c r="D19" s="29">
        <f>SUM(D20:D24)</f>
        <v>18512299.67</v>
      </c>
      <c r="E19" s="128">
        <f>+E20+E21+E23+E24</f>
        <v>0</v>
      </c>
      <c r="F19" s="29">
        <f>+D19-E19</f>
        <v>18512299.67</v>
      </c>
      <c r="G19" s="30">
        <f>SUM(G20:G24)</f>
        <v>18512299.67</v>
      </c>
    </row>
    <row r="20" spans="1:7" ht="15.75">
      <c r="A20" s="126">
        <v>10152</v>
      </c>
      <c r="B20" s="127">
        <v>20</v>
      </c>
      <c r="C20" s="28" t="s">
        <v>74</v>
      </c>
      <c r="D20" s="29">
        <v>4308916</v>
      </c>
      <c r="E20" s="129">
        <v>0</v>
      </c>
      <c r="F20" s="29">
        <f t="shared" si="0"/>
        <v>4308916</v>
      </c>
      <c r="G20" s="30">
        <v>4308916</v>
      </c>
    </row>
    <row r="21" spans="1:7" ht="15.75">
      <c r="A21" s="126">
        <v>10155</v>
      </c>
      <c r="B21" s="127">
        <v>20</v>
      </c>
      <c r="C21" s="28" t="s">
        <v>22</v>
      </c>
      <c r="D21" s="29">
        <v>397384</v>
      </c>
      <c r="E21" s="129">
        <v>0</v>
      </c>
      <c r="F21" s="29">
        <f t="shared" si="0"/>
        <v>397384</v>
      </c>
      <c r="G21" s="30">
        <v>397384</v>
      </c>
    </row>
    <row r="22" spans="1:7" ht="15.75">
      <c r="A22" s="126">
        <v>101514</v>
      </c>
      <c r="B22" s="127">
        <v>20</v>
      </c>
      <c r="C22" s="28" t="s">
        <v>88</v>
      </c>
      <c r="D22" s="29">
        <v>3548289.67</v>
      </c>
      <c r="E22" s="129">
        <v>0</v>
      </c>
      <c r="F22" s="29">
        <f t="shared" si="0"/>
        <v>3548289.67</v>
      </c>
      <c r="G22" s="30">
        <v>3548289.67</v>
      </c>
    </row>
    <row r="23" spans="1:7" ht="15.75">
      <c r="A23" s="126">
        <v>101515</v>
      </c>
      <c r="B23" s="127">
        <v>20</v>
      </c>
      <c r="C23" s="28" t="s">
        <v>24</v>
      </c>
      <c r="D23" s="29">
        <v>3135087</v>
      </c>
      <c r="E23" s="129">
        <v>0</v>
      </c>
      <c r="F23" s="29">
        <f t="shared" si="0"/>
        <v>3135087</v>
      </c>
      <c r="G23" s="30">
        <v>3135087</v>
      </c>
    </row>
    <row r="24" spans="1:7" ht="15.75">
      <c r="A24" s="126">
        <v>101516</v>
      </c>
      <c r="B24" s="127">
        <v>20</v>
      </c>
      <c r="C24" s="28" t="s">
        <v>25</v>
      </c>
      <c r="D24" s="29">
        <v>7122623</v>
      </c>
      <c r="E24" s="129">
        <v>0</v>
      </c>
      <c r="F24" s="29">
        <f t="shared" si="0"/>
        <v>7122623</v>
      </c>
      <c r="G24" s="30">
        <v>7122623</v>
      </c>
    </row>
    <row r="25" spans="1:7" ht="30.75" customHeight="1">
      <c r="A25" s="126">
        <v>1019</v>
      </c>
      <c r="B25" s="127"/>
      <c r="C25" s="8" t="s">
        <v>27</v>
      </c>
      <c r="D25" s="29">
        <f>+D26</f>
        <v>5130142</v>
      </c>
      <c r="E25" s="128">
        <f>+E26</f>
        <v>0</v>
      </c>
      <c r="F25" s="29">
        <f>+D25-E25</f>
        <v>5130142</v>
      </c>
      <c r="G25" s="30">
        <f>+G26</f>
        <v>5130142</v>
      </c>
    </row>
    <row r="26" spans="1:7" ht="15.75">
      <c r="A26" s="126">
        <v>10193</v>
      </c>
      <c r="B26" s="127">
        <v>20</v>
      </c>
      <c r="C26" s="28" t="s">
        <v>28</v>
      </c>
      <c r="D26" s="29">
        <v>5130142</v>
      </c>
      <c r="E26" s="129">
        <v>0</v>
      </c>
      <c r="F26" s="29">
        <f t="shared" si="0"/>
        <v>5130142</v>
      </c>
      <c r="G26" s="30">
        <v>5130142</v>
      </c>
    </row>
    <row r="27" spans="1:7" ht="15.75">
      <c r="A27" s="126">
        <v>102</v>
      </c>
      <c r="B27" s="127"/>
      <c r="C27" s="28" t="s">
        <v>29</v>
      </c>
      <c r="D27" s="29">
        <f>+D28+D29+D30</f>
        <v>291595972.96</v>
      </c>
      <c r="E27" s="128">
        <f>+E28+E29+E30</f>
        <v>0</v>
      </c>
      <c r="F27" s="29">
        <f>+D27-E27</f>
        <v>291595972.96</v>
      </c>
      <c r="G27" s="30">
        <f>+G28+G29+G30</f>
        <v>291595972.96</v>
      </c>
    </row>
    <row r="28" spans="1:7" ht="15.75">
      <c r="A28" s="126">
        <v>10212</v>
      </c>
      <c r="B28" s="127">
        <v>21</v>
      </c>
      <c r="C28" s="28" t="s">
        <v>30</v>
      </c>
      <c r="D28" s="29">
        <v>121800000</v>
      </c>
      <c r="E28" s="129">
        <v>0</v>
      </c>
      <c r="F28" s="29">
        <f t="shared" si="0"/>
        <v>121800000</v>
      </c>
      <c r="G28" s="30">
        <v>121800000</v>
      </c>
    </row>
    <row r="29" spans="1:7" ht="15.75">
      <c r="A29" s="126">
        <v>10214</v>
      </c>
      <c r="B29" s="127">
        <v>20</v>
      </c>
      <c r="C29" s="28" t="s">
        <v>31</v>
      </c>
      <c r="D29" s="29">
        <v>117114501</v>
      </c>
      <c r="E29" s="129">
        <v>0</v>
      </c>
      <c r="F29" s="29">
        <f>+D29-E29</f>
        <v>117114501</v>
      </c>
      <c r="G29" s="30">
        <v>117114501</v>
      </c>
    </row>
    <row r="30" spans="1:7" ht="15.75">
      <c r="A30" s="126">
        <v>10214</v>
      </c>
      <c r="B30" s="127">
        <v>21</v>
      </c>
      <c r="C30" s="28" t="s">
        <v>31</v>
      </c>
      <c r="D30" s="29">
        <v>52681471.96</v>
      </c>
      <c r="E30" s="129">
        <v>0</v>
      </c>
      <c r="F30" s="29">
        <f t="shared" si="0"/>
        <v>52681471.96</v>
      </c>
      <c r="G30" s="30">
        <v>52681471.96</v>
      </c>
    </row>
    <row r="31" spans="1:7" ht="16.5" thickBot="1">
      <c r="A31" s="130">
        <v>2</v>
      </c>
      <c r="B31" s="131"/>
      <c r="C31" s="53" t="s">
        <v>32</v>
      </c>
      <c r="D31" s="54">
        <f>+D43</f>
        <v>92216610.52</v>
      </c>
      <c r="E31" s="132">
        <f>+E43</f>
        <v>0</v>
      </c>
      <c r="F31" s="55">
        <f>+D31-E31</f>
        <v>92216610.52</v>
      </c>
      <c r="G31" s="133">
        <f>+G43</f>
        <v>92216610.52</v>
      </c>
    </row>
    <row r="32" spans="1:7" ht="16.5" thickBot="1">
      <c r="A32" s="56"/>
      <c r="B32" s="57"/>
      <c r="C32" s="57"/>
      <c r="D32" s="58"/>
      <c r="E32" s="134"/>
      <c r="F32" s="59"/>
      <c r="G32" s="58"/>
    </row>
    <row r="33" spans="1:7" ht="15">
      <c r="A33" s="170"/>
      <c r="B33" s="171"/>
      <c r="C33" s="171"/>
      <c r="D33" s="171"/>
      <c r="E33" s="171"/>
      <c r="F33" s="171"/>
      <c r="G33" s="172"/>
    </row>
    <row r="34" spans="1:7" ht="15">
      <c r="A34" s="167" t="s">
        <v>0</v>
      </c>
      <c r="B34" s="168"/>
      <c r="C34" s="168"/>
      <c r="D34" s="168"/>
      <c r="E34" s="168"/>
      <c r="F34" s="168"/>
      <c r="G34" s="169"/>
    </row>
    <row r="35" spans="1:7" ht="15">
      <c r="A35" s="167" t="s">
        <v>1</v>
      </c>
      <c r="B35" s="168"/>
      <c r="C35" s="168"/>
      <c r="D35" s="168"/>
      <c r="E35" s="168"/>
      <c r="F35" s="168"/>
      <c r="G35" s="169"/>
    </row>
    <row r="36" spans="1:7" ht="2.25" customHeight="1">
      <c r="A36" s="32"/>
      <c r="G36" s="34"/>
    </row>
    <row r="37" spans="1:7" ht="15">
      <c r="A37" s="35" t="s">
        <v>2</v>
      </c>
      <c r="G37" s="34"/>
    </row>
    <row r="38" spans="1:7" ht="5.25" customHeight="1">
      <c r="A38" s="32"/>
      <c r="G38" s="36"/>
    </row>
    <row r="39" spans="1:7" ht="15">
      <c r="A39" s="32" t="s">
        <v>3</v>
      </c>
      <c r="C39" s="23" t="s">
        <v>4</v>
      </c>
      <c r="D39" s="33" t="str">
        <f>D6</f>
        <v>                  MES:              </v>
      </c>
      <c r="F39" s="33" t="str">
        <f>F6</f>
        <v>ABRIL</v>
      </c>
      <c r="G39" s="34" t="s">
        <v>87</v>
      </c>
    </row>
    <row r="40" spans="1:7" ht="5.25" customHeight="1" thickBot="1">
      <c r="A40" s="32"/>
      <c r="G40" s="34"/>
    </row>
    <row r="41" spans="1:7" ht="15.75" thickBot="1">
      <c r="A41" s="40" t="s">
        <v>6</v>
      </c>
      <c r="B41" s="115"/>
      <c r="C41" s="41"/>
      <c r="D41" s="42"/>
      <c r="E41" s="116"/>
      <c r="F41" s="42"/>
      <c r="G41" s="43"/>
    </row>
    <row r="42" spans="1:7" ht="57.75" customHeight="1">
      <c r="A42" s="64" t="s">
        <v>7</v>
      </c>
      <c r="B42" s="65"/>
      <c r="C42" s="65" t="s">
        <v>8</v>
      </c>
      <c r="D42" s="66" t="s">
        <v>9</v>
      </c>
      <c r="E42" s="135" t="s">
        <v>10</v>
      </c>
      <c r="F42" s="66" t="s">
        <v>11</v>
      </c>
      <c r="G42" s="67" t="s">
        <v>12</v>
      </c>
    </row>
    <row r="43" spans="1:7" ht="15.75">
      <c r="A43" s="27">
        <v>20</v>
      </c>
      <c r="B43" s="28"/>
      <c r="C43" s="28" t="s">
        <v>32</v>
      </c>
      <c r="D43" s="29">
        <f>+D44</f>
        <v>92216610.52</v>
      </c>
      <c r="E43" s="128">
        <f>+E44</f>
        <v>0</v>
      </c>
      <c r="F43" s="29">
        <f aca="true" t="shared" si="1" ref="F43:F64">+D43-E43</f>
        <v>92216610.52</v>
      </c>
      <c r="G43" s="30">
        <f>+G44</f>
        <v>92216610.52</v>
      </c>
    </row>
    <row r="44" spans="1:7" ht="15.75">
      <c r="A44" s="27">
        <v>204</v>
      </c>
      <c r="B44" s="28"/>
      <c r="C44" s="28" t="s">
        <v>33</v>
      </c>
      <c r="D44" s="29">
        <f>+D45+D47+D50+D53+D55+D60+D63</f>
        <v>92216610.52</v>
      </c>
      <c r="E44" s="128">
        <f>+E45+E47+E50+E53+E55+E60+E63</f>
        <v>0</v>
      </c>
      <c r="F44" s="29">
        <f t="shared" si="1"/>
        <v>92216610.52</v>
      </c>
      <c r="G44" s="30">
        <f>+G45+G47+G50+G53+G55+G60+G63</f>
        <v>92216610.52</v>
      </c>
    </row>
    <row r="45" spans="1:7" ht="15.75">
      <c r="A45" s="27">
        <v>2044</v>
      </c>
      <c r="B45" s="28"/>
      <c r="C45" s="28" t="s">
        <v>34</v>
      </c>
      <c r="D45" s="29">
        <f>+D46</f>
        <v>7439875</v>
      </c>
      <c r="E45" s="128">
        <f>+E46</f>
        <v>0</v>
      </c>
      <c r="F45" s="29">
        <f t="shared" si="1"/>
        <v>7439875</v>
      </c>
      <c r="G45" s="30">
        <f>+G46</f>
        <v>7439875</v>
      </c>
    </row>
    <row r="46" spans="1:7" ht="15.75">
      <c r="A46" s="27">
        <v>20441</v>
      </c>
      <c r="B46" s="28">
        <v>20</v>
      </c>
      <c r="C46" s="28" t="s">
        <v>35</v>
      </c>
      <c r="D46" s="29">
        <v>7439875</v>
      </c>
      <c r="E46" s="129">
        <v>0</v>
      </c>
      <c r="F46" s="29">
        <f t="shared" si="1"/>
        <v>7439875</v>
      </c>
      <c r="G46" s="30">
        <v>7439875</v>
      </c>
    </row>
    <row r="47" spans="1:7" ht="15.75">
      <c r="A47" s="27">
        <v>2045</v>
      </c>
      <c r="B47" s="28"/>
      <c r="C47" s="28" t="s">
        <v>36</v>
      </c>
      <c r="D47" s="29">
        <f>+D48+D49</f>
        <v>35670562</v>
      </c>
      <c r="E47" s="128">
        <f>+E48+E49</f>
        <v>0</v>
      </c>
      <c r="F47" s="29">
        <f t="shared" si="1"/>
        <v>35670562</v>
      </c>
      <c r="G47" s="30">
        <f>+G48+G49</f>
        <v>35670562</v>
      </c>
    </row>
    <row r="48" spans="1:7" ht="15.75">
      <c r="A48" s="27">
        <v>20452</v>
      </c>
      <c r="B48" s="28">
        <v>20</v>
      </c>
      <c r="C48" s="28" t="s">
        <v>37</v>
      </c>
      <c r="D48" s="29">
        <v>6640370</v>
      </c>
      <c r="E48" s="129">
        <v>0</v>
      </c>
      <c r="F48" s="29">
        <f t="shared" si="1"/>
        <v>6640370</v>
      </c>
      <c r="G48" s="30">
        <v>6640370</v>
      </c>
    </row>
    <row r="49" spans="1:7" ht="15.75">
      <c r="A49" s="27">
        <v>204510</v>
      </c>
      <c r="B49" s="28">
        <v>20</v>
      </c>
      <c r="C49" s="28" t="s">
        <v>38</v>
      </c>
      <c r="D49" s="29">
        <v>29030192</v>
      </c>
      <c r="E49" s="129">
        <v>0</v>
      </c>
      <c r="F49" s="29">
        <f t="shared" si="1"/>
        <v>29030192</v>
      </c>
      <c r="G49" s="30">
        <v>29030192</v>
      </c>
    </row>
    <row r="50" spans="1:7" ht="15.75">
      <c r="A50" s="27">
        <v>2046</v>
      </c>
      <c r="B50" s="28"/>
      <c r="C50" s="28" t="s">
        <v>39</v>
      </c>
      <c r="D50" s="29">
        <f>+D51+D52</f>
        <v>7533173</v>
      </c>
      <c r="E50" s="128">
        <f>+E51+E52</f>
        <v>0</v>
      </c>
      <c r="F50" s="29">
        <f t="shared" si="1"/>
        <v>7533173</v>
      </c>
      <c r="G50" s="30">
        <f>+G51+G52</f>
        <v>7533173</v>
      </c>
    </row>
    <row r="51" spans="1:7" ht="15.75">
      <c r="A51" s="27">
        <v>20462</v>
      </c>
      <c r="B51" s="28">
        <v>20</v>
      </c>
      <c r="C51" s="28" t="s">
        <v>40</v>
      </c>
      <c r="D51" s="29">
        <v>2086900</v>
      </c>
      <c r="E51" s="129">
        <v>0</v>
      </c>
      <c r="F51" s="29">
        <f t="shared" si="1"/>
        <v>2086900</v>
      </c>
      <c r="G51" s="30">
        <v>2086900</v>
      </c>
    </row>
    <row r="52" spans="1:7" ht="15.75">
      <c r="A52" s="27">
        <v>20465</v>
      </c>
      <c r="B52" s="28">
        <v>20</v>
      </c>
      <c r="C52" s="28" t="s">
        <v>41</v>
      </c>
      <c r="D52" s="29">
        <v>5446273</v>
      </c>
      <c r="E52" s="129">
        <v>0</v>
      </c>
      <c r="F52" s="29">
        <f t="shared" si="1"/>
        <v>5446273</v>
      </c>
      <c r="G52" s="30">
        <v>5446273</v>
      </c>
    </row>
    <row r="53" spans="1:7" ht="15.75">
      <c r="A53" s="27">
        <v>2047</v>
      </c>
      <c r="B53" s="28"/>
      <c r="C53" s="28" t="s">
        <v>42</v>
      </c>
      <c r="D53" s="29">
        <f>+D54</f>
        <v>12880213</v>
      </c>
      <c r="E53" s="128">
        <f>+E54</f>
        <v>0</v>
      </c>
      <c r="F53" s="29">
        <f t="shared" si="1"/>
        <v>12880213</v>
      </c>
      <c r="G53" s="30">
        <f>+G54</f>
        <v>12880213</v>
      </c>
    </row>
    <row r="54" spans="1:7" ht="15.75">
      <c r="A54" s="27">
        <v>20476</v>
      </c>
      <c r="B54" s="28">
        <v>20</v>
      </c>
      <c r="C54" s="28" t="s">
        <v>43</v>
      </c>
      <c r="D54" s="29">
        <v>12880213</v>
      </c>
      <c r="E54" s="129">
        <v>0</v>
      </c>
      <c r="F54" s="29">
        <f t="shared" si="1"/>
        <v>12880213</v>
      </c>
      <c r="G54" s="30">
        <v>12880213</v>
      </c>
    </row>
    <row r="55" spans="1:7" ht="15.75">
      <c r="A55" s="27">
        <v>2048</v>
      </c>
      <c r="B55" s="28"/>
      <c r="C55" s="28" t="s">
        <v>44</v>
      </c>
      <c r="D55" s="29">
        <f>+D56+D57+D58+D59</f>
        <v>3933692.52</v>
      </c>
      <c r="E55" s="128">
        <f>+E56+E57+E58+E59</f>
        <v>0</v>
      </c>
      <c r="F55" s="29">
        <f t="shared" si="1"/>
        <v>3933692.52</v>
      </c>
      <c r="G55" s="30">
        <f>+G56+G57+G58+G59</f>
        <v>3933692.52</v>
      </c>
    </row>
    <row r="56" spans="1:7" ht="15.75">
      <c r="A56" s="27">
        <v>20481</v>
      </c>
      <c r="B56" s="28">
        <v>20</v>
      </c>
      <c r="C56" s="28" t="s">
        <v>94</v>
      </c>
      <c r="D56" s="29">
        <v>232090</v>
      </c>
      <c r="E56" s="129">
        <v>0</v>
      </c>
      <c r="F56" s="29">
        <f t="shared" si="1"/>
        <v>232090</v>
      </c>
      <c r="G56" s="30">
        <v>232090</v>
      </c>
    </row>
    <row r="57" spans="1:7" ht="15.75">
      <c r="A57" s="27">
        <v>20482</v>
      </c>
      <c r="B57" s="28">
        <v>20</v>
      </c>
      <c r="C57" s="28" t="s">
        <v>46</v>
      </c>
      <c r="D57" s="29">
        <v>62093.76</v>
      </c>
      <c r="E57" s="129">
        <v>0</v>
      </c>
      <c r="F57" s="29">
        <f t="shared" si="1"/>
        <v>62093.76</v>
      </c>
      <c r="G57" s="30">
        <v>62093.76</v>
      </c>
    </row>
    <row r="58" spans="1:7" ht="15.75">
      <c r="A58" s="27">
        <v>20485</v>
      </c>
      <c r="B58" s="28">
        <v>20</v>
      </c>
      <c r="C58" s="28" t="s">
        <v>47</v>
      </c>
      <c r="D58" s="29">
        <v>32131.76</v>
      </c>
      <c r="E58" s="129">
        <v>0</v>
      </c>
      <c r="F58" s="29">
        <f t="shared" si="1"/>
        <v>32131.76</v>
      </c>
      <c r="G58" s="30">
        <v>32131.76</v>
      </c>
    </row>
    <row r="59" spans="1:7" ht="15.75">
      <c r="A59" s="27">
        <v>20486</v>
      </c>
      <c r="B59" s="28">
        <v>20</v>
      </c>
      <c r="C59" s="28" t="s">
        <v>48</v>
      </c>
      <c r="D59" s="29">
        <v>3607377</v>
      </c>
      <c r="E59" s="129">
        <v>0</v>
      </c>
      <c r="F59" s="29">
        <f t="shared" si="1"/>
        <v>3607377</v>
      </c>
      <c r="G59" s="30">
        <v>3607377</v>
      </c>
    </row>
    <row r="60" spans="1:7" ht="15.75">
      <c r="A60" s="27">
        <v>2049</v>
      </c>
      <c r="B60" s="28"/>
      <c r="C60" s="28" t="s">
        <v>49</v>
      </c>
      <c r="D60" s="29">
        <f>+D61+D62</f>
        <v>1952093</v>
      </c>
      <c r="E60" s="128">
        <f>+E61+E62</f>
        <v>0</v>
      </c>
      <c r="F60" s="29">
        <f t="shared" si="1"/>
        <v>1952093</v>
      </c>
      <c r="G60" s="30">
        <f>+G61+G62</f>
        <v>1952093</v>
      </c>
    </row>
    <row r="61" spans="1:7" ht="15.75">
      <c r="A61" s="27">
        <v>204911</v>
      </c>
      <c r="B61" s="28">
        <v>20</v>
      </c>
      <c r="C61" s="28" t="s">
        <v>89</v>
      </c>
      <c r="D61" s="29">
        <v>495250</v>
      </c>
      <c r="E61" s="129">
        <v>0</v>
      </c>
      <c r="F61" s="29">
        <f t="shared" si="1"/>
        <v>495250</v>
      </c>
      <c r="G61" s="30">
        <v>495250</v>
      </c>
    </row>
    <row r="62" spans="1:7" ht="15.75">
      <c r="A62" s="27">
        <v>204911</v>
      </c>
      <c r="B62" s="28">
        <v>21</v>
      </c>
      <c r="C62" s="28" t="s">
        <v>89</v>
      </c>
      <c r="D62" s="29">
        <v>1456843</v>
      </c>
      <c r="E62" s="129">
        <v>0</v>
      </c>
      <c r="F62" s="29">
        <f t="shared" si="1"/>
        <v>1456843</v>
      </c>
      <c r="G62" s="30">
        <v>1456843</v>
      </c>
    </row>
    <row r="63" spans="1:7" ht="15.75">
      <c r="A63" s="27">
        <v>20441</v>
      </c>
      <c r="B63" s="28"/>
      <c r="C63" s="28" t="s">
        <v>50</v>
      </c>
      <c r="D63" s="29">
        <f>+D64</f>
        <v>22807002</v>
      </c>
      <c r="E63" s="128">
        <f>+E64</f>
        <v>0</v>
      </c>
      <c r="F63" s="29">
        <f t="shared" si="1"/>
        <v>22807002</v>
      </c>
      <c r="G63" s="30">
        <f>+G64</f>
        <v>22807002</v>
      </c>
    </row>
    <row r="64" spans="1:7" ht="16.5" thickBot="1">
      <c r="A64" s="52">
        <v>2044113</v>
      </c>
      <c r="B64" s="53">
        <v>20</v>
      </c>
      <c r="C64" s="53" t="s">
        <v>50</v>
      </c>
      <c r="D64" s="55">
        <v>22807002</v>
      </c>
      <c r="E64" s="136">
        <v>0</v>
      </c>
      <c r="F64" s="55">
        <f t="shared" si="1"/>
        <v>22807002</v>
      </c>
      <c r="G64" s="68">
        <v>22807002</v>
      </c>
    </row>
    <row r="65" spans="1:7" ht="15.75" thickBot="1">
      <c r="A65" s="69"/>
      <c r="D65" s="70"/>
      <c r="E65" s="137"/>
      <c r="F65" s="70"/>
      <c r="G65" s="70"/>
    </row>
    <row r="66" spans="1:7" ht="15">
      <c r="A66" s="170" t="s">
        <v>0</v>
      </c>
      <c r="B66" s="171"/>
      <c r="C66" s="171"/>
      <c r="D66" s="171"/>
      <c r="E66" s="171"/>
      <c r="F66" s="171"/>
      <c r="G66" s="172"/>
    </row>
    <row r="67" spans="1:7" ht="15.75" customHeight="1">
      <c r="A67" s="167" t="s">
        <v>1</v>
      </c>
      <c r="B67" s="168"/>
      <c r="C67" s="168"/>
      <c r="D67" s="168"/>
      <c r="E67" s="168"/>
      <c r="F67" s="168"/>
      <c r="G67" s="169"/>
    </row>
    <row r="68" spans="1:7" ht="5.25" customHeight="1">
      <c r="A68" s="32"/>
      <c r="G68" s="34"/>
    </row>
    <row r="69" spans="1:7" ht="15">
      <c r="A69" s="35" t="s">
        <v>2</v>
      </c>
      <c r="G69" s="34"/>
    </row>
    <row r="70" spans="1:7" ht="6" customHeight="1">
      <c r="A70" s="32"/>
      <c r="G70" s="36"/>
    </row>
    <row r="71" spans="1:7" ht="15">
      <c r="A71" s="32" t="s">
        <v>3</v>
      </c>
      <c r="C71" s="23" t="s">
        <v>4</v>
      </c>
      <c r="F71" s="33" t="str">
        <f>F39</f>
        <v>ABRIL</v>
      </c>
      <c r="G71" s="34" t="s">
        <v>87</v>
      </c>
    </row>
    <row r="72" spans="1:7" ht="5.25" customHeight="1" thickBot="1">
      <c r="A72" s="32"/>
      <c r="G72" s="34"/>
    </row>
    <row r="73" spans="1:7" ht="15.75" thickBot="1">
      <c r="A73" s="40" t="s">
        <v>6</v>
      </c>
      <c r="B73" s="41"/>
      <c r="C73" s="41"/>
      <c r="D73" s="42"/>
      <c r="E73" s="116"/>
      <c r="F73" s="42"/>
      <c r="G73" s="43"/>
    </row>
    <row r="74" spans="1:7" ht="60">
      <c r="A74" s="71" t="s">
        <v>7</v>
      </c>
      <c r="B74" s="72"/>
      <c r="C74" s="72" t="s">
        <v>8</v>
      </c>
      <c r="D74" s="73" t="s">
        <v>9</v>
      </c>
      <c r="E74" s="138" t="s">
        <v>10</v>
      </c>
      <c r="F74" s="73" t="s">
        <v>11</v>
      </c>
      <c r="G74" s="74" t="s">
        <v>12</v>
      </c>
    </row>
    <row r="75" spans="1:7" ht="15.75">
      <c r="A75" s="27">
        <v>3</v>
      </c>
      <c r="B75" s="28"/>
      <c r="C75" s="28" t="s">
        <v>51</v>
      </c>
      <c r="D75" s="29">
        <f>+D76</f>
        <v>2059570939.07</v>
      </c>
      <c r="E75" s="128">
        <f>+E76</f>
        <v>97300000</v>
      </c>
      <c r="F75" s="29">
        <f aca="true" t="shared" si="2" ref="F75:F80">+D75-E75</f>
        <v>1962270939.07</v>
      </c>
      <c r="G75" s="30">
        <f>+G76</f>
        <v>1962270939.07</v>
      </c>
    </row>
    <row r="76" spans="1:7" ht="15.75">
      <c r="A76" s="27">
        <v>36</v>
      </c>
      <c r="B76" s="28"/>
      <c r="C76" s="28" t="s">
        <v>52</v>
      </c>
      <c r="D76" s="29">
        <f>+D77</f>
        <v>2059570939.07</v>
      </c>
      <c r="E76" s="128">
        <f>+E77</f>
        <v>97300000</v>
      </c>
      <c r="F76" s="29">
        <f t="shared" si="2"/>
        <v>1962270939.07</v>
      </c>
      <c r="G76" s="30">
        <f>+G77</f>
        <v>1962270939.07</v>
      </c>
    </row>
    <row r="77" spans="1:7" ht="15.75">
      <c r="A77" s="27">
        <v>361</v>
      </c>
      <c r="B77" s="28"/>
      <c r="C77" s="28" t="s">
        <v>53</v>
      </c>
      <c r="D77" s="29">
        <f>+D78+D79+D80+D81</f>
        <v>2059570939.07</v>
      </c>
      <c r="E77" s="128">
        <f>+E78+E79+E80+E81</f>
        <v>97300000</v>
      </c>
      <c r="F77" s="29">
        <f t="shared" si="2"/>
        <v>1962270939.07</v>
      </c>
      <c r="G77" s="30">
        <f>+G78+G79+G80+G81</f>
        <v>1962270939.07</v>
      </c>
    </row>
    <row r="78" spans="1:7" ht="15.75">
      <c r="A78" s="19">
        <v>3611</v>
      </c>
      <c r="B78" s="20">
        <v>10</v>
      </c>
      <c r="C78" s="20" t="s">
        <v>53</v>
      </c>
      <c r="D78" s="21">
        <v>550799407</v>
      </c>
      <c r="E78" s="139">
        <v>0</v>
      </c>
      <c r="F78" s="21">
        <f t="shared" si="2"/>
        <v>550799407</v>
      </c>
      <c r="G78" s="22">
        <v>550799407</v>
      </c>
    </row>
    <row r="79" spans="1:7" ht="15.75">
      <c r="A79" s="19">
        <v>3611</v>
      </c>
      <c r="B79" s="20">
        <v>11</v>
      </c>
      <c r="C79" s="20" t="s">
        <v>53</v>
      </c>
      <c r="D79" s="21">
        <v>679823352.03</v>
      </c>
      <c r="E79" s="139">
        <v>97300000</v>
      </c>
      <c r="F79" s="21">
        <f t="shared" si="2"/>
        <v>582523352.03</v>
      </c>
      <c r="G79" s="22">
        <v>582523352.03</v>
      </c>
    </row>
    <row r="80" spans="1:7" ht="15.75">
      <c r="A80" s="19">
        <v>3611</v>
      </c>
      <c r="B80" s="20">
        <v>20</v>
      </c>
      <c r="C80" s="20" t="s">
        <v>53</v>
      </c>
      <c r="D80" s="21">
        <v>690190031.44</v>
      </c>
      <c r="E80" s="139">
        <v>0</v>
      </c>
      <c r="F80" s="21">
        <f t="shared" si="2"/>
        <v>690190031.44</v>
      </c>
      <c r="G80" s="22">
        <v>690190031.44</v>
      </c>
    </row>
    <row r="81" spans="1:7" ht="16.5" thickBot="1">
      <c r="A81" s="19">
        <v>3611</v>
      </c>
      <c r="B81" s="20">
        <v>21</v>
      </c>
      <c r="C81" s="20" t="s">
        <v>53</v>
      </c>
      <c r="D81" s="21">
        <v>138758148.6</v>
      </c>
      <c r="E81" s="139">
        <v>0</v>
      </c>
      <c r="F81" s="21">
        <f>+D81-E81</f>
        <v>138758148.6</v>
      </c>
      <c r="G81" s="22">
        <v>138758148.6</v>
      </c>
    </row>
    <row r="82" spans="1:7" ht="16.5" thickBot="1">
      <c r="A82" s="24" t="s">
        <v>54</v>
      </c>
      <c r="B82" s="25"/>
      <c r="C82" s="25" t="s">
        <v>55</v>
      </c>
      <c r="D82" s="26">
        <f>+D83+D90+D93+D109</f>
        <v>57895587708.97</v>
      </c>
      <c r="E82" s="140">
        <f>+E83+E90+E93+E109</f>
        <v>0</v>
      </c>
      <c r="F82" s="26">
        <f>+D82-E82</f>
        <v>57895587708.97</v>
      </c>
      <c r="G82" s="141">
        <f>+G83+G90+G93+G109</f>
        <v>36578477258.97</v>
      </c>
    </row>
    <row r="83" spans="1:7" ht="35.25" customHeight="1">
      <c r="A83" s="49">
        <v>113</v>
      </c>
      <c r="B83" s="50"/>
      <c r="C83" s="75" t="s">
        <v>56</v>
      </c>
      <c r="D83" s="51">
        <f>+D84+D86+D88</f>
        <v>32271907491.22</v>
      </c>
      <c r="E83" s="124">
        <f>+E84+E86+E88</f>
        <v>0</v>
      </c>
      <c r="F83" s="51">
        <f>+D83-E83</f>
        <v>32271907491.22</v>
      </c>
      <c r="G83" s="51">
        <f>+G84+G86+G88</f>
        <v>10959307491.22</v>
      </c>
    </row>
    <row r="84" spans="1:7" ht="15.75">
      <c r="A84" s="27">
        <v>113600</v>
      </c>
      <c r="B84" s="28"/>
      <c r="C84" s="8" t="s">
        <v>57</v>
      </c>
      <c r="D84" s="29">
        <f>+D85</f>
        <v>21312600000</v>
      </c>
      <c r="E84" s="128">
        <f>+E85</f>
        <v>0</v>
      </c>
      <c r="F84" s="29">
        <f>+D84-E84</f>
        <v>21312600000</v>
      </c>
      <c r="G84" s="30">
        <f>+G85</f>
        <v>0</v>
      </c>
    </row>
    <row r="85" spans="1:7" ht="36" customHeight="1">
      <c r="A85" s="27">
        <v>113600134</v>
      </c>
      <c r="B85" s="28">
        <v>20</v>
      </c>
      <c r="C85" s="8" t="s">
        <v>75</v>
      </c>
      <c r="D85" s="29">
        <v>21312600000</v>
      </c>
      <c r="E85" s="129">
        <v>0</v>
      </c>
      <c r="F85" s="29">
        <f aca="true" t="shared" si="3" ref="F85:F96">+D85-E85</f>
        <v>21312600000</v>
      </c>
      <c r="G85" s="30">
        <v>0</v>
      </c>
    </row>
    <row r="86" spans="1:7" ht="15.75">
      <c r="A86" s="27">
        <v>113605</v>
      </c>
      <c r="B86" s="28"/>
      <c r="C86" s="8" t="s">
        <v>58</v>
      </c>
      <c r="D86" s="29">
        <f>+D87</f>
        <v>10619912514.22</v>
      </c>
      <c r="E86" s="128">
        <f>+E87</f>
        <v>0</v>
      </c>
      <c r="F86" s="29">
        <f>+D86-E86</f>
        <v>10619912514.22</v>
      </c>
      <c r="G86" s="30">
        <f>+G87</f>
        <v>10619912514.22</v>
      </c>
    </row>
    <row r="87" spans="1:7" ht="33" customHeight="1">
      <c r="A87" s="27">
        <v>1136057</v>
      </c>
      <c r="B87" s="28">
        <v>20</v>
      </c>
      <c r="C87" s="8" t="s">
        <v>59</v>
      </c>
      <c r="D87" s="29">
        <v>10619912514.22</v>
      </c>
      <c r="E87" s="129">
        <v>0</v>
      </c>
      <c r="F87" s="29">
        <f t="shared" si="3"/>
        <v>10619912514.22</v>
      </c>
      <c r="G87" s="30">
        <v>10619912514.22</v>
      </c>
    </row>
    <row r="88" spans="1:7" s="78" customFormat="1" ht="16.5" customHeight="1">
      <c r="A88" s="76">
        <v>113607</v>
      </c>
      <c r="B88" s="8"/>
      <c r="C88" s="8" t="s">
        <v>76</v>
      </c>
      <c r="D88" s="77">
        <f>+D89</f>
        <v>339394977</v>
      </c>
      <c r="E88" s="142">
        <f>+E89</f>
        <v>0</v>
      </c>
      <c r="F88" s="29">
        <f>+D88-E88</f>
        <v>339394977</v>
      </c>
      <c r="G88" s="29">
        <f>+G89</f>
        <v>339394977</v>
      </c>
    </row>
    <row r="89" spans="1:7" s="78" customFormat="1" ht="16.5" customHeight="1">
      <c r="A89" s="76">
        <v>1136071</v>
      </c>
      <c r="B89" s="8">
        <v>20</v>
      </c>
      <c r="C89" s="8" t="s">
        <v>95</v>
      </c>
      <c r="D89" s="77">
        <v>339394977</v>
      </c>
      <c r="E89" s="143">
        <v>0</v>
      </c>
      <c r="F89" s="29">
        <f t="shared" si="3"/>
        <v>339394977</v>
      </c>
      <c r="G89" s="29">
        <v>339394977</v>
      </c>
    </row>
    <row r="90" spans="1:7" s="78" customFormat="1" ht="32.25" customHeight="1">
      <c r="A90" s="76">
        <v>223</v>
      </c>
      <c r="B90" s="8"/>
      <c r="C90" s="8" t="s">
        <v>78</v>
      </c>
      <c r="D90" s="77">
        <f>+D91</f>
        <v>216901412</v>
      </c>
      <c r="E90" s="142">
        <f>+E91</f>
        <v>0</v>
      </c>
      <c r="F90" s="29">
        <f>+D90-E90</f>
        <v>216901412</v>
      </c>
      <c r="G90" s="79">
        <f>+G91</f>
        <v>216901412</v>
      </c>
    </row>
    <row r="91" spans="1:7" s="78" customFormat="1" ht="17.25" customHeight="1">
      <c r="A91" s="76">
        <v>223600</v>
      </c>
      <c r="B91" s="8"/>
      <c r="C91" s="8" t="s">
        <v>57</v>
      </c>
      <c r="D91" s="77">
        <f>+D92</f>
        <v>216901412</v>
      </c>
      <c r="E91" s="142">
        <f>+E92</f>
        <v>0</v>
      </c>
      <c r="F91" s="29">
        <f>+D91-E91</f>
        <v>216901412</v>
      </c>
      <c r="G91" s="79">
        <f>+G92</f>
        <v>216901412</v>
      </c>
    </row>
    <row r="92" spans="1:7" s="78" customFormat="1" ht="45" customHeight="1">
      <c r="A92" s="76">
        <v>2236001</v>
      </c>
      <c r="B92" s="8">
        <v>20</v>
      </c>
      <c r="C92" s="8" t="s">
        <v>79</v>
      </c>
      <c r="D92" s="77">
        <v>216901412</v>
      </c>
      <c r="E92" s="143">
        <v>0</v>
      </c>
      <c r="F92" s="29">
        <f t="shared" si="3"/>
        <v>216901412</v>
      </c>
      <c r="G92" s="30">
        <v>216901412</v>
      </c>
    </row>
    <row r="93" spans="1:7" s="78" customFormat="1" ht="36.75" customHeight="1">
      <c r="A93" s="76">
        <v>520</v>
      </c>
      <c r="B93" s="8"/>
      <c r="C93" s="8" t="s">
        <v>60</v>
      </c>
      <c r="D93" s="77">
        <f>+D94</f>
        <v>1610051680.25</v>
      </c>
      <c r="E93" s="142">
        <f>+E94</f>
        <v>0</v>
      </c>
      <c r="F93" s="29">
        <f>+D93-E93</f>
        <v>1610051680.25</v>
      </c>
      <c r="G93" s="79">
        <f>+G94</f>
        <v>1610051680.25</v>
      </c>
    </row>
    <row r="94" spans="1:10" s="78" customFormat="1" ht="18.75" customHeight="1">
      <c r="A94" s="76">
        <v>520600</v>
      </c>
      <c r="B94" s="8"/>
      <c r="C94" s="8" t="s">
        <v>57</v>
      </c>
      <c r="D94" s="77">
        <f>+D95+D96+D97+D106+D108+D107</f>
        <v>1610051680.25</v>
      </c>
      <c r="E94" s="142">
        <f>+E95+E96+E97+E106+E108+E107</f>
        <v>0</v>
      </c>
      <c r="F94" s="29">
        <f>+D94-E94</f>
        <v>1610051680.25</v>
      </c>
      <c r="G94" s="79">
        <f>+G95+G96+G97+G106+G108+G107</f>
        <v>1610051680.25</v>
      </c>
      <c r="J94" s="31">
        <f>3896358790+1937900303</f>
        <v>5834259093</v>
      </c>
    </row>
    <row r="95" spans="1:7" s="78" customFormat="1" ht="32.25" customHeight="1">
      <c r="A95" s="76">
        <v>5206001</v>
      </c>
      <c r="B95" s="8">
        <v>20</v>
      </c>
      <c r="C95" s="8" t="s">
        <v>61</v>
      </c>
      <c r="D95" s="77">
        <v>138150314</v>
      </c>
      <c r="E95" s="143">
        <v>0</v>
      </c>
      <c r="F95" s="29">
        <f t="shared" si="3"/>
        <v>138150314</v>
      </c>
      <c r="G95" s="79">
        <v>138150314</v>
      </c>
    </row>
    <row r="96" spans="1:7" s="78" customFormat="1" ht="33.75" customHeight="1">
      <c r="A96" s="76">
        <v>5206002</v>
      </c>
      <c r="B96" s="8">
        <v>10</v>
      </c>
      <c r="C96" s="8" t="s">
        <v>62</v>
      </c>
      <c r="D96" s="77">
        <v>112881560</v>
      </c>
      <c r="E96" s="143">
        <v>0</v>
      </c>
      <c r="F96" s="29">
        <f t="shared" si="3"/>
        <v>112881560</v>
      </c>
      <c r="G96" s="79">
        <v>112881560</v>
      </c>
    </row>
    <row r="97" spans="1:7" s="78" customFormat="1" ht="36.75" customHeight="1" thickBot="1">
      <c r="A97" s="80">
        <v>5206002</v>
      </c>
      <c r="B97" s="81">
        <v>20</v>
      </c>
      <c r="C97" s="81" t="s">
        <v>62</v>
      </c>
      <c r="D97" s="82">
        <v>525335107</v>
      </c>
      <c r="E97" s="144">
        <v>0</v>
      </c>
      <c r="F97" s="82">
        <f>+D97-E97</f>
        <v>525335107</v>
      </c>
      <c r="G97" s="83">
        <v>525335107</v>
      </c>
    </row>
    <row r="98" spans="1:7" s="78" customFormat="1" ht="21" customHeight="1" thickBot="1">
      <c r="A98" s="84"/>
      <c r="D98" s="85"/>
      <c r="E98" s="145"/>
      <c r="F98" s="85"/>
      <c r="G98" s="85"/>
    </row>
    <row r="99" spans="1:8" s="78" customFormat="1" ht="21" customHeight="1">
      <c r="A99" s="170" t="s">
        <v>0</v>
      </c>
      <c r="B99" s="171"/>
      <c r="C99" s="171"/>
      <c r="D99" s="171"/>
      <c r="E99" s="171"/>
      <c r="F99" s="171"/>
      <c r="G99" s="172"/>
      <c r="H99" s="23"/>
    </row>
    <row r="100" spans="1:8" s="78" customFormat="1" ht="12.75" customHeight="1">
      <c r="A100" s="167" t="s">
        <v>1</v>
      </c>
      <c r="B100" s="168"/>
      <c r="C100" s="168"/>
      <c r="D100" s="168"/>
      <c r="E100" s="168"/>
      <c r="F100" s="168"/>
      <c r="G100" s="169"/>
      <c r="H100" s="23"/>
    </row>
    <row r="101" spans="1:8" s="78" customFormat="1" ht="21" customHeight="1">
      <c r="A101" s="35" t="s">
        <v>2</v>
      </c>
      <c r="B101" s="23"/>
      <c r="C101" s="23"/>
      <c r="D101" s="33"/>
      <c r="E101" s="113"/>
      <c r="F101" s="33"/>
      <c r="G101" s="34"/>
      <c r="H101" s="23"/>
    </row>
    <row r="102" spans="1:8" s="78" customFormat="1" ht="7.5" customHeight="1">
      <c r="A102" s="32"/>
      <c r="B102" s="23"/>
      <c r="C102" s="23"/>
      <c r="D102" s="33"/>
      <c r="E102" s="113"/>
      <c r="F102" s="33"/>
      <c r="G102" s="36"/>
      <c r="H102" s="23"/>
    </row>
    <row r="103" spans="1:8" s="78" customFormat="1" ht="21" customHeight="1" thickBot="1">
      <c r="A103" s="32" t="s">
        <v>3</v>
      </c>
      <c r="B103" s="23"/>
      <c r="C103" s="23" t="s">
        <v>4</v>
      </c>
      <c r="D103" s="33"/>
      <c r="E103" s="113"/>
      <c r="F103" s="33" t="str">
        <f>F71</f>
        <v>ABRIL</v>
      </c>
      <c r="G103" s="34" t="s">
        <v>87</v>
      </c>
      <c r="H103" s="23"/>
    </row>
    <row r="104" spans="1:8" s="78" customFormat="1" ht="21" customHeight="1" thickBot="1">
      <c r="A104" s="40" t="s">
        <v>6</v>
      </c>
      <c r="B104" s="41"/>
      <c r="C104" s="41"/>
      <c r="D104" s="42"/>
      <c r="E104" s="116"/>
      <c r="F104" s="42"/>
      <c r="G104" s="43"/>
      <c r="H104" s="23"/>
    </row>
    <row r="105" spans="1:7" ht="60.75" thickBot="1">
      <c r="A105" s="71" t="s">
        <v>7</v>
      </c>
      <c r="B105" s="72"/>
      <c r="C105" s="72" t="s">
        <v>8</v>
      </c>
      <c r="D105" s="73" t="s">
        <v>9</v>
      </c>
      <c r="E105" s="138" t="s">
        <v>10</v>
      </c>
      <c r="F105" s="73" t="s">
        <v>11</v>
      </c>
      <c r="G105" s="74" t="s">
        <v>12</v>
      </c>
    </row>
    <row r="106" spans="1:7" s="78" customFormat="1" ht="32.25" customHeight="1">
      <c r="A106" s="87">
        <v>5206002</v>
      </c>
      <c r="B106" s="88">
        <v>21</v>
      </c>
      <c r="C106" s="88" t="s">
        <v>62</v>
      </c>
      <c r="D106" s="89">
        <v>246567873</v>
      </c>
      <c r="E106" s="146">
        <v>0</v>
      </c>
      <c r="F106" s="89">
        <f aca="true" t="shared" si="4" ref="F106:F112">+D106-E106</f>
        <v>246567873</v>
      </c>
      <c r="G106" s="90">
        <v>246567873</v>
      </c>
    </row>
    <row r="107" spans="1:7" s="78" customFormat="1" ht="32.25" customHeight="1">
      <c r="A107" s="76">
        <v>5206007</v>
      </c>
      <c r="B107" s="8">
        <v>20</v>
      </c>
      <c r="C107" s="8" t="s">
        <v>90</v>
      </c>
      <c r="D107" s="77">
        <v>506554141.25</v>
      </c>
      <c r="E107" s="143">
        <v>0</v>
      </c>
      <c r="F107" s="77">
        <f>+D107-E107</f>
        <v>506554141.25</v>
      </c>
      <c r="G107" s="79">
        <v>506554141.25</v>
      </c>
    </row>
    <row r="108" spans="1:7" s="78" customFormat="1" ht="32.25" customHeight="1">
      <c r="A108" s="76">
        <v>5206007</v>
      </c>
      <c r="B108" s="8">
        <v>21</v>
      </c>
      <c r="C108" s="8" t="s">
        <v>90</v>
      </c>
      <c r="D108" s="77">
        <v>80562685</v>
      </c>
      <c r="E108" s="143">
        <v>0</v>
      </c>
      <c r="F108" s="77">
        <f t="shared" si="4"/>
        <v>80562685</v>
      </c>
      <c r="G108" s="79">
        <v>80562685</v>
      </c>
    </row>
    <row r="109" spans="1:7" s="78" customFormat="1" ht="32.25" customHeight="1">
      <c r="A109" s="76">
        <v>530</v>
      </c>
      <c r="B109" s="8"/>
      <c r="C109" s="8" t="s">
        <v>63</v>
      </c>
      <c r="D109" s="77">
        <f>+D110</f>
        <v>23796727125.5</v>
      </c>
      <c r="E109" s="142">
        <f>+E110</f>
        <v>0</v>
      </c>
      <c r="F109" s="77">
        <f>+D109-E109</f>
        <v>23796727125.5</v>
      </c>
      <c r="G109" s="79">
        <f>+G110</f>
        <v>23792216675.5</v>
      </c>
    </row>
    <row r="110" spans="1:7" s="78" customFormat="1" ht="15.75" customHeight="1">
      <c r="A110" s="76">
        <v>530600</v>
      </c>
      <c r="B110" s="8"/>
      <c r="C110" s="8" t="s">
        <v>57</v>
      </c>
      <c r="D110" s="77">
        <f>+D111+D112</f>
        <v>23796727125.5</v>
      </c>
      <c r="E110" s="142">
        <f>+E111+E112</f>
        <v>0</v>
      </c>
      <c r="F110" s="77">
        <f>+D110-E110</f>
        <v>23796727125.5</v>
      </c>
      <c r="G110" s="79">
        <f>+G111+G112</f>
        <v>23792216675.5</v>
      </c>
    </row>
    <row r="111" spans="1:7" s="78" customFormat="1" ht="48.75" customHeight="1">
      <c r="A111" s="76">
        <v>5306003</v>
      </c>
      <c r="B111" s="8">
        <v>11</v>
      </c>
      <c r="C111" s="8" t="s">
        <v>91</v>
      </c>
      <c r="D111" s="77">
        <v>14427380131</v>
      </c>
      <c r="E111" s="143">
        <v>0</v>
      </c>
      <c r="F111" s="77">
        <f t="shared" si="4"/>
        <v>14427380131</v>
      </c>
      <c r="G111" s="79">
        <v>14422869681</v>
      </c>
    </row>
    <row r="112" spans="1:7" s="78" customFormat="1" ht="51" customHeight="1" thickBot="1">
      <c r="A112" s="80">
        <v>5306003</v>
      </c>
      <c r="B112" s="81">
        <v>20</v>
      </c>
      <c r="C112" s="8" t="s">
        <v>91</v>
      </c>
      <c r="D112" s="82">
        <v>9369346994.5</v>
      </c>
      <c r="E112" s="144">
        <v>0</v>
      </c>
      <c r="F112" s="77">
        <f t="shared" si="4"/>
        <v>9369346994.5</v>
      </c>
      <c r="G112" s="83">
        <v>9369346994.5</v>
      </c>
    </row>
    <row r="113" spans="1:7" ht="16.5" thickBot="1">
      <c r="A113" s="173" t="s">
        <v>64</v>
      </c>
      <c r="B113" s="174"/>
      <c r="C113" s="175"/>
      <c r="D113" s="91">
        <f>+D10+D82</f>
        <v>60380555862.19</v>
      </c>
      <c r="E113" s="147">
        <f>+E10+E82</f>
        <v>97300000</v>
      </c>
      <c r="F113" s="91">
        <f>+F10+F82</f>
        <v>60283255862.19</v>
      </c>
      <c r="G113" s="91">
        <f>+G10+G82</f>
        <v>38966145412.19</v>
      </c>
    </row>
    <row r="114" spans="1:7" ht="9.75" customHeight="1">
      <c r="A114" s="92"/>
      <c r="B114" s="93"/>
      <c r="C114" s="93"/>
      <c r="D114" s="94"/>
      <c r="E114" s="148"/>
      <c r="F114" s="94"/>
      <c r="G114" s="95"/>
    </row>
    <row r="115" spans="1:7" ht="4.5" customHeight="1" hidden="1">
      <c r="A115" s="37"/>
      <c r="B115" s="38"/>
      <c r="C115" s="38"/>
      <c r="D115" s="96"/>
      <c r="E115" s="149"/>
      <c r="F115" s="96"/>
      <c r="G115" s="97"/>
    </row>
    <row r="116" spans="1:7" ht="15">
      <c r="A116" s="32"/>
      <c r="G116" s="34"/>
    </row>
    <row r="117" spans="1:7" ht="15">
      <c r="A117" s="32"/>
      <c r="G117" s="34"/>
    </row>
    <row r="118" spans="1:8" ht="15">
      <c r="A118" s="98" t="s">
        <v>65</v>
      </c>
      <c r="B118" s="99"/>
      <c r="C118" s="99"/>
      <c r="D118" s="99"/>
      <c r="E118" s="150"/>
      <c r="F118" s="100" t="s">
        <v>66</v>
      </c>
      <c r="G118" s="101"/>
      <c r="H118" s="102"/>
    </row>
    <row r="119" spans="1:8" ht="15">
      <c r="A119" s="104" t="s">
        <v>67</v>
      </c>
      <c r="B119" s="99"/>
      <c r="C119" s="99"/>
      <c r="D119" s="99"/>
      <c r="E119" s="150"/>
      <c r="F119" s="105" t="s">
        <v>84</v>
      </c>
      <c r="G119" s="106"/>
      <c r="H119" s="102"/>
    </row>
    <row r="120" spans="1:8" ht="15">
      <c r="A120" s="104" t="s">
        <v>68</v>
      </c>
      <c r="B120" s="99"/>
      <c r="C120" s="99"/>
      <c r="D120" s="99"/>
      <c r="E120" s="150"/>
      <c r="F120" s="107" t="s">
        <v>85</v>
      </c>
      <c r="G120" s="101"/>
      <c r="H120" s="102"/>
    </row>
    <row r="121" spans="1:8" ht="15">
      <c r="A121" s="104"/>
      <c r="B121" s="99"/>
      <c r="C121" s="99"/>
      <c r="D121" s="99"/>
      <c r="E121" s="150"/>
      <c r="F121" s="107"/>
      <c r="G121" s="101"/>
      <c r="H121" s="102"/>
    </row>
    <row r="122" spans="1:7" ht="15">
      <c r="A122" s="98"/>
      <c r="B122" s="99"/>
      <c r="C122" s="99"/>
      <c r="D122" s="107"/>
      <c r="E122" s="151"/>
      <c r="F122" s="107"/>
      <c r="G122" s="101"/>
    </row>
    <row r="123" spans="1:7" ht="15">
      <c r="A123" s="104"/>
      <c r="B123" s="99"/>
      <c r="C123" s="99"/>
      <c r="D123" s="107"/>
      <c r="E123" s="151"/>
      <c r="F123" s="107"/>
      <c r="G123" s="101"/>
    </row>
    <row r="124" spans="1:7" ht="15">
      <c r="A124" s="104" t="s">
        <v>80</v>
      </c>
      <c r="B124" s="99"/>
      <c r="C124" s="99"/>
      <c r="D124" s="33" t="s">
        <v>69</v>
      </c>
      <c r="F124" s="99" t="s">
        <v>66</v>
      </c>
      <c r="G124" s="108"/>
    </row>
    <row r="125" spans="1:7" ht="15">
      <c r="A125" s="104" t="s">
        <v>82</v>
      </c>
      <c r="B125" s="99"/>
      <c r="C125" s="99"/>
      <c r="D125" s="109" t="s">
        <v>70</v>
      </c>
      <c r="F125" s="105" t="s">
        <v>86</v>
      </c>
      <c r="G125" s="101"/>
    </row>
    <row r="126" spans="1:7" ht="15">
      <c r="A126" s="104" t="s">
        <v>81</v>
      </c>
      <c r="B126" s="99"/>
      <c r="C126" s="99"/>
      <c r="D126" s="109" t="s">
        <v>71</v>
      </c>
      <c r="F126" s="107" t="s">
        <v>83</v>
      </c>
      <c r="G126" s="101"/>
    </row>
    <row r="127" spans="1:7" ht="6" customHeight="1">
      <c r="A127" s="32"/>
      <c r="D127" s="23"/>
      <c r="E127" s="137"/>
      <c r="G127" s="34"/>
    </row>
    <row r="128" spans="1:7" ht="9.75" customHeight="1" thickBot="1">
      <c r="A128" s="37"/>
      <c r="B128" s="38"/>
      <c r="C128" s="38"/>
      <c r="D128" s="96"/>
      <c r="E128" s="149"/>
      <c r="F128" s="96"/>
      <c r="G128" s="110"/>
    </row>
    <row r="140" spans="5:6" s="33" customFormat="1" ht="15">
      <c r="E140" s="113"/>
      <c r="F140" s="109"/>
    </row>
    <row r="141" spans="5:6" s="33" customFormat="1" ht="15">
      <c r="E141" s="113"/>
      <c r="F141" s="155"/>
    </row>
  </sheetData>
  <sheetProtection/>
  <mergeCells count="10">
    <mergeCell ref="A67:G67"/>
    <mergeCell ref="A99:G99"/>
    <mergeCell ref="A100:G100"/>
    <mergeCell ref="A113:C113"/>
    <mergeCell ref="A1:G1"/>
    <mergeCell ref="A2:G2"/>
    <mergeCell ref="A33:G33"/>
    <mergeCell ref="A34:G34"/>
    <mergeCell ref="A35:G35"/>
    <mergeCell ref="A66:G6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">
      <selection activeCell="D134" sqref="D134"/>
    </sheetView>
  </sheetViews>
  <sheetFormatPr defaultColWidth="11.421875" defaultRowHeight="15"/>
  <cols>
    <col min="1" max="1" width="20.28125" style="23" customWidth="1"/>
    <col min="2" max="2" width="7.28125" style="23" customWidth="1"/>
    <col min="3" max="3" width="60.421875" style="23" customWidth="1"/>
    <col min="4" max="4" width="23.421875" style="33" customWidth="1"/>
    <col min="5" max="5" width="19.421875" style="113" customWidth="1"/>
    <col min="6" max="6" width="20.00390625" style="33" customWidth="1"/>
    <col min="7" max="7" width="25.140625" style="33" customWidth="1"/>
    <col min="8" max="8" width="4.421875" style="23" customWidth="1"/>
    <col min="9" max="16384" width="11.421875" style="23" customWidth="1"/>
  </cols>
  <sheetData>
    <row r="1" spans="1:7" ht="15">
      <c r="A1" s="170" t="s">
        <v>0</v>
      </c>
      <c r="B1" s="171"/>
      <c r="C1" s="171"/>
      <c r="D1" s="171"/>
      <c r="E1" s="171"/>
      <c r="F1" s="171"/>
      <c r="G1" s="172"/>
    </row>
    <row r="2" spans="1:7" ht="15">
      <c r="A2" s="167" t="s">
        <v>1</v>
      </c>
      <c r="B2" s="168"/>
      <c r="C2" s="168"/>
      <c r="D2" s="168"/>
      <c r="E2" s="168"/>
      <c r="F2" s="168"/>
      <c r="G2" s="169"/>
    </row>
    <row r="3" spans="1:7" ht="15">
      <c r="A3" s="32"/>
      <c r="G3" s="34"/>
    </row>
    <row r="4" spans="1:7" ht="15">
      <c r="A4" s="35" t="s">
        <v>2</v>
      </c>
      <c r="G4" s="34"/>
    </row>
    <row r="5" spans="1:7" ht="15">
      <c r="A5" s="32"/>
      <c r="G5" s="36"/>
    </row>
    <row r="6" spans="1:7" ht="15">
      <c r="A6" s="32" t="s">
        <v>3</v>
      </c>
      <c r="C6" s="23" t="s">
        <v>4</v>
      </c>
      <c r="D6" s="33" t="s">
        <v>5</v>
      </c>
      <c r="F6" s="33" t="s">
        <v>97</v>
      </c>
      <c r="G6" s="34" t="s">
        <v>87</v>
      </c>
    </row>
    <row r="7" spans="1:7" ht="15.75" thickBot="1">
      <c r="A7" s="37"/>
      <c r="B7" s="38"/>
      <c r="C7" s="38"/>
      <c r="D7" s="38"/>
      <c r="E7" s="114"/>
      <c r="F7" s="38"/>
      <c r="G7" s="39"/>
    </row>
    <row r="8" spans="1:7" ht="15.75" thickBot="1">
      <c r="A8" s="40" t="s">
        <v>6</v>
      </c>
      <c r="B8" s="115"/>
      <c r="C8" s="41"/>
      <c r="D8" s="42"/>
      <c r="E8" s="116"/>
      <c r="F8" s="42"/>
      <c r="G8" s="43"/>
    </row>
    <row r="9" spans="1:7" ht="57.75" customHeight="1" thickBot="1">
      <c r="A9" s="117" t="s">
        <v>7</v>
      </c>
      <c r="B9" s="44"/>
      <c r="C9" s="45" t="s">
        <v>8</v>
      </c>
      <c r="D9" s="46" t="s">
        <v>9</v>
      </c>
      <c r="E9" s="118" t="s">
        <v>10</v>
      </c>
      <c r="F9" s="46" t="s">
        <v>11</v>
      </c>
      <c r="G9" s="47" t="s">
        <v>12</v>
      </c>
    </row>
    <row r="10" spans="1:7" ht="16.5" thickBot="1">
      <c r="A10" s="119" t="s">
        <v>13</v>
      </c>
      <c r="B10" s="120"/>
      <c r="C10" s="153" t="s">
        <v>14</v>
      </c>
      <c r="D10" s="17">
        <f>+D11+D31+D75</f>
        <v>2484968153.22</v>
      </c>
      <c r="E10" s="121">
        <f>+E11+E31+E75</f>
        <v>97300000</v>
      </c>
      <c r="F10" s="17">
        <f>+F11+F31+F75</f>
        <v>2387668153.22</v>
      </c>
      <c r="G10" s="18">
        <f>+G11+G31+G75</f>
        <v>2387668153.22</v>
      </c>
    </row>
    <row r="11" spans="1:7" ht="15.75">
      <c r="A11" s="122">
        <v>1</v>
      </c>
      <c r="B11" s="123"/>
      <c r="C11" s="50" t="s">
        <v>15</v>
      </c>
      <c r="D11" s="51">
        <f>+D12</f>
        <v>333180603.63</v>
      </c>
      <c r="E11" s="124">
        <f>+E12</f>
        <v>0</v>
      </c>
      <c r="F11" s="51">
        <f>+D11-E11</f>
        <v>333180603.63</v>
      </c>
      <c r="G11" s="125">
        <f>+G12</f>
        <v>333180603.63</v>
      </c>
    </row>
    <row r="12" spans="1:7" ht="15.75">
      <c r="A12" s="126">
        <v>10</v>
      </c>
      <c r="B12" s="127"/>
      <c r="C12" s="28" t="s">
        <v>15</v>
      </c>
      <c r="D12" s="29">
        <f>+D13+D27</f>
        <v>333180603.63</v>
      </c>
      <c r="E12" s="128">
        <f>+E13+E27</f>
        <v>0</v>
      </c>
      <c r="F12" s="29">
        <f>+D12-E12</f>
        <v>333180603.63</v>
      </c>
      <c r="G12" s="30">
        <f>+G13+G27</f>
        <v>333180603.63</v>
      </c>
    </row>
    <row r="13" spans="1:7" ht="18" customHeight="1">
      <c r="A13" s="126">
        <v>101</v>
      </c>
      <c r="B13" s="127"/>
      <c r="C13" s="28" t="s">
        <v>16</v>
      </c>
      <c r="D13" s="29">
        <f>+D14+D16+D19+D25</f>
        <v>41584630.67</v>
      </c>
      <c r="E13" s="128">
        <f>+E14+E16+E19+E25</f>
        <v>0</v>
      </c>
      <c r="F13" s="29">
        <f>+D13-E13</f>
        <v>41584630.67</v>
      </c>
      <c r="G13" s="30">
        <f>+G14+G16+G19+G25</f>
        <v>41584630.67</v>
      </c>
    </row>
    <row r="14" spans="1:7" ht="15.75">
      <c r="A14" s="126">
        <v>1011</v>
      </c>
      <c r="B14" s="127"/>
      <c r="C14" s="28" t="s">
        <v>17</v>
      </c>
      <c r="D14" s="29">
        <f>+D15</f>
        <v>5594490</v>
      </c>
      <c r="E14" s="128">
        <f>+E15</f>
        <v>0</v>
      </c>
      <c r="F14" s="29">
        <f>+D14-E14</f>
        <v>5594490</v>
      </c>
      <c r="G14" s="30">
        <f>+G15</f>
        <v>5594490</v>
      </c>
    </row>
    <row r="15" spans="1:7" ht="15.75">
      <c r="A15" s="126">
        <v>10114</v>
      </c>
      <c r="B15" s="127">
        <v>20</v>
      </c>
      <c r="C15" s="28" t="s">
        <v>18</v>
      </c>
      <c r="D15" s="29">
        <v>5594490</v>
      </c>
      <c r="E15" s="129">
        <v>0</v>
      </c>
      <c r="F15" s="29">
        <f aca="true" t="shared" si="0" ref="F15:F30">+D15-E15</f>
        <v>5594490</v>
      </c>
      <c r="G15" s="30">
        <v>5594490</v>
      </c>
    </row>
    <row r="16" spans="1:7" ht="15.75">
      <c r="A16" s="126">
        <v>1014</v>
      </c>
      <c r="B16" s="127"/>
      <c r="C16" s="28" t="s">
        <v>19</v>
      </c>
      <c r="D16" s="29">
        <f>+D17+D18</f>
        <v>12347699</v>
      </c>
      <c r="E16" s="128">
        <f>+E17+E18</f>
        <v>0</v>
      </c>
      <c r="F16" s="29">
        <f>+D16-E16</f>
        <v>12347699</v>
      </c>
      <c r="G16" s="30">
        <f>+G17+G18</f>
        <v>12347699</v>
      </c>
    </row>
    <row r="17" spans="1:7" ht="15.75">
      <c r="A17" s="126">
        <v>10141</v>
      </c>
      <c r="B17" s="127">
        <v>20</v>
      </c>
      <c r="C17" s="28" t="s">
        <v>20</v>
      </c>
      <c r="D17" s="29">
        <v>2234217</v>
      </c>
      <c r="E17" s="129">
        <v>0</v>
      </c>
      <c r="F17" s="29">
        <f t="shared" si="0"/>
        <v>2234217</v>
      </c>
      <c r="G17" s="30">
        <v>2234217</v>
      </c>
    </row>
    <row r="18" spans="1:7" ht="15.75">
      <c r="A18" s="126">
        <v>10142</v>
      </c>
      <c r="B18" s="127">
        <v>20</v>
      </c>
      <c r="C18" s="28" t="s">
        <v>73</v>
      </c>
      <c r="D18" s="29">
        <v>10113482</v>
      </c>
      <c r="E18" s="129">
        <v>0</v>
      </c>
      <c r="F18" s="29">
        <f t="shared" si="0"/>
        <v>10113482</v>
      </c>
      <c r="G18" s="30">
        <v>10113482</v>
      </c>
    </row>
    <row r="19" spans="1:7" ht="14.25" customHeight="1">
      <c r="A19" s="126">
        <v>1015</v>
      </c>
      <c r="B19" s="127"/>
      <c r="C19" s="28" t="s">
        <v>21</v>
      </c>
      <c r="D19" s="29">
        <f>SUM(D20:D24)</f>
        <v>18512299.67</v>
      </c>
      <c r="E19" s="128">
        <f>+E20+E21+E23+E24</f>
        <v>0</v>
      </c>
      <c r="F19" s="29">
        <f>+D19-E19</f>
        <v>18512299.67</v>
      </c>
      <c r="G19" s="30">
        <f>SUM(G20:G24)</f>
        <v>18512299.67</v>
      </c>
    </row>
    <row r="20" spans="1:7" ht="15.75">
      <c r="A20" s="126">
        <v>10152</v>
      </c>
      <c r="B20" s="127">
        <v>20</v>
      </c>
      <c r="C20" s="28" t="s">
        <v>74</v>
      </c>
      <c r="D20" s="29">
        <v>4308916</v>
      </c>
      <c r="E20" s="129">
        <v>0</v>
      </c>
      <c r="F20" s="29">
        <f t="shared" si="0"/>
        <v>4308916</v>
      </c>
      <c r="G20" s="30">
        <v>4308916</v>
      </c>
    </row>
    <row r="21" spans="1:7" ht="15.75">
      <c r="A21" s="126">
        <v>10155</v>
      </c>
      <c r="B21" s="127">
        <v>20</v>
      </c>
      <c r="C21" s="28" t="s">
        <v>22</v>
      </c>
      <c r="D21" s="29">
        <v>397384</v>
      </c>
      <c r="E21" s="129">
        <v>0</v>
      </c>
      <c r="F21" s="29">
        <f t="shared" si="0"/>
        <v>397384</v>
      </c>
      <c r="G21" s="30">
        <v>397384</v>
      </c>
    </row>
    <row r="22" spans="1:7" ht="15.75">
      <c r="A22" s="126">
        <v>101514</v>
      </c>
      <c r="B22" s="127">
        <v>20</v>
      </c>
      <c r="C22" s="28" t="s">
        <v>88</v>
      </c>
      <c r="D22" s="29">
        <v>3548289.67</v>
      </c>
      <c r="E22" s="129">
        <v>0</v>
      </c>
      <c r="F22" s="29">
        <f t="shared" si="0"/>
        <v>3548289.67</v>
      </c>
      <c r="G22" s="30">
        <v>3548289.67</v>
      </c>
    </row>
    <row r="23" spans="1:7" ht="15.75">
      <c r="A23" s="126">
        <v>101515</v>
      </c>
      <c r="B23" s="127">
        <v>20</v>
      </c>
      <c r="C23" s="28" t="s">
        <v>24</v>
      </c>
      <c r="D23" s="29">
        <v>3135087</v>
      </c>
      <c r="E23" s="129">
        <v>0</v>
      </c>
      <c r="F23" s="29">
        <f t="shared" si="0"/>
        <v>3135087</v>
      </c>
      <c r="G23" s="30">
        <v>3135087</v>
      </c>
    </row>
    <row r="24" spans="1:7" ht="15.75">
      <c r="A24" s="126">
        <v>101516</v>
      </c>
      <c r="B24" s="127">
        <v>20</v>
      </c>
      <c r="C24" s="28" t="s">
        <v>25</v>
      </c>
      <c r="D24" s="29">
        <v>7122623</v>
      </c>
      <c r="E24" s="129">
        <v>0</v>
      </c>
      <c r="F24" s="29">
        <f t="shared" si="0"/>
        <v>7122623</v>
      </c>
      <c r="G24" s="30">
        <v>7122623</v>
      </c>
    </row>
    <row r="25" spans="1:7" ht="30.75" customHeight="1">
      <c r="A25" s="126">
        <v>1019</v>
      </c>
      <c r="B25" s="127"/>
      <c r="C25" s="8" t="s">
        <v>27</v>
      </c>
      <c r="D25" s="29">
        <f>+D26</f>
        <v>5130142</v>
      </c>
      <c r="E25" s="128">
        <f>+E26</f>
        <v>0</v>
      </c>
      <c r="F25" s="29">
        <f>+D25-E25</f>
        <v>5130142</v>
      </c>
      <c r="G25" s="30">
        <f>+G26</f>
        <v>5130142</v>
      </c>
    </row>
    <row r="26" spans="1:7" ht="15.75">
      <c r="A26" s="126">
        <v>10193</v>
      </c>
      <c r="B26" s="127">
        <v>20</v>
      </c>
      <c r="C26" s="28" t="s">
        <v>28</v>
      </c>
      <c r="D26" s="29">
        <v>5130142</v>
      </c>
      <c r="E26" s="129">
        <v>0</v>
      </c>
      <c r="F26" s="29">
        <f t="shared" si="0"/>
        <v>5130142</v>
      </c>
      <c r="G26" s="30">
        <v>5130142</v>
      </c>
    </row>
    <row r="27" spans="1:7" ht="15.75">
      <c r="A27" s="126">
        <v>102</v>
      </c>
      <c r="B27" s="127"/>
      <c r="C27" s="28" t="s">
        <v>29</v>
      </c>
      <c r="D27" s="29">
        <f>+D28+D29+D30</f>
        <v>291595972.96</v>
      </c>
      <c r="E27" s="128">
        <f>+E28+E29+E30</f>
        <v>0</v>
      </c>
      <c r="F27" s="29">
        <f>+D27-E27</f>
        <v>291595972.96</v>
      </c>
      <c r="G27" s="30">
        <f>+G28+G29+G30</f>
        <v>291595972.96</v>
      </c>
    </row>
    <row r="28" spans="1:7" ht="15.75">
      <c r="A28" s="126">
        <v>10212</v>
      </c>
      <c r="B28" s="127">
        <v>21</v>
      </c>
      <c r="C28" s="28" t="s">
        <v>30</v>
      </c>
      <c r="D28" s="29">
        <v>121800000</v>
      </c>
      <c r="E28" s="129">
        <v>0</v>
      </c>
      <c r="F28" s="29">
        <f t="shared" si="0"/>
        <v>121800000</v>
      </c>
      <c r="G28" s="30">
        <v>121800000</v>
      </c>
    </row>
    <row r="29" spans="1:7" ht="15.75">
      <c r="A29" s="126">
        <v>10214</v>
      </c>
      <c r="B29" s="127">
        <v>20</v>
      </c>
      <c r="C29" s="28" t="s">
        <v>31</v>
      </c>
      <c r="D29" s="29">
        <v>117114501</v>
      </c>
      <c r="E29" s="129">
        <v>0</v>
      </c>
      <c r="F29" s="29">
        <f>+D29-E29</f>
        <v>117114501</v>
      </c>
      <c r="G29" s="30">
        <v>117114501</v>
      </c>
    </row>
    <row r="30" spans="1:7" ht="15.75">
      <c r="A30" s="126">
        <v>10214</v>
      </c>
      <c r="B30" s="127">
        <v>21</v>
      </c>
      <c r="C30" s="28" t="s">
        <v>31</v>
      </c>
      <c r="D30" s="29">
        <v>52681471.96</v>
      </c>
      <c r="E30" s="129">
        <v>0</v>
      </c>
      <c r="F30" s="29">
        <f t="shared" si="0"/>
        <v>52681471.96</v>
      </c>
      <c r="G30" s="30">
        <v>52681471.96</v>
      </c>
    </row>
    <row r="31" spans="1:7" ht="16.5" thickBot="1">
      <c r="A31" s="130">
        <v>2</v>
      </c>
      <c r="B31" s="131"/>
      <c r="C31" s="53" t="s">
        <v>32</v>
      </c>
      <c r="D31" s="54">
        <f>+D43</f>
        <v>92216610.52</v>
      </c>
      <c r="E31" s="132">
        <f>+E43</f>
        <v>0</v>
      </c>
      <c r="F31" s="55">
        <f>+D31-E31</f>
        <v>92216610.52</v>
      </c>
      <c r="G31" s="133">
        <f>+G43</f>
        <v>92216610.52</v>
      </c>
    </row>
    <row r="32" spans="1:7" ht="16.5" thickBot="1">
      <c r="A32" s="56"/>
      <c r="B32" s="57"/>
      <c r="C32" s="57"/>
      <c r="D32" s="58"/>
      <c r="E32" s="134"/>
      <c r="F32" s="59"/>
      <c r="G32" s="58"/>
    </row>
    <row r="33" spans="1:7" ht="15">
      <c r="A33" s="170"/>
      <c r="B33" s="171"/>
      <c r="C33" s="171"/>
      <c r="D33" s="171"/>
      <c r="E33" s="171"/>
      <c r="F33" s="171"/>
      <c r="G33" s="172"/>
    </row>
    <row r="34" spans="1:7" ht="15">
      <c r="A34" s="167" t="s">
        <v>0</v>
      </c>
      <c r="B34" s="168"/>
      <c r="C34" s="168"/>
      <c r="D34" s="168"/>
      <c r="E34" s="168"/>
      <c r="F34" s="168"/>
      <c r="G34" s="169"/>
    </row>
    <row r="35" spans="1:7" ht="15">
      <c r="A35" s="167" t="s">
        <v>1</v>
      </c>
      <c r="B35" s="168"/>
      <c r="C35" s="168"/>
      <c r="D35" s="168"/>
      <c r="E35" s="168"/>
      <c r="F35" s="168"/>
      <c r="G35" s="169"/>
    </row>
    <row r="36" spans="1:7" ht="2.25" customHeight="1">
      <c r="A36" s="32"/>
      <c r="G36" s="34"/>
    </row>
    <row r="37" spans="1:7" ht="15">
      <c r="A37" s="35" t="s">
        <v>2</v>
      </c>
      <c r="G37" s="34"/>
    </row>
    <row r="38" spans="1:7" ht="5.25" customHeight="1">
      <c r="A38" s="32"/>
      <c r="G38" s="36"/>
    </row>
    <row r="39" spans="1:7" ht="15">
      <c r="A39" s="32" t="s">
        <v>3</v>
      </c>
      <c r="C39" s="23" t="s">
        <v>4</v>
      </c>
      <c r="D39" s="33" t="str">
        <f>D6</f>
        <v>                  MES:              </v>
      </c>
      <c r="F39" s="33" t="str">
        <f>F6</f>
        <v>MAYO</v>
      </c>
      <c r="G39" s="34" t="s">
        <v>87</v>
      </c>
    </row>
    <row r="40" spans="1:7" ht="5.25" customHeight="1" thickBot="1">
      <c r="A40" s="32"/>
      <c r="G40" s="34"/>
    </row>
    <row r="41" spans="1:7" ht="15.75" thickBot="1">
      <c r="A41" s="40" t="s">
        <v>6</v>
      </c>
      <c r="B41" s="115"/>
      <c r="C41" s="41"/>
      <c r="D41" s="42"/>
      <c r="E41" s="116"/>
      <c r="F41" s="42"/>
      <c r="G41" s="43"/>
    </row>
    <row r="42" spans="1:7" ht="57.75" customHeight="1">
      <c r="A42" s="64" t="s">
        <v>7</v>
      </c>
      <c r="B42" s="65"/>
      <c r="C42" s="65" t="s">
        <v>8</v>
      </c>
      <c r="D42" s="66" t="s">
        <v>9</v>
      </c>
      <c r="E42" s="135" t="s">
        <v>10</v>
      </c>
      <c r="F42" s="66" t="s">
        <v>11</v>
      </c>
      <c r="G42" s="67" t="s">
        <v>12</v>
      </c>
    </row>
    <row r="43" spans="1:7" ht="15.75">
      <c r="A43" s="27">
        <v>20</v>
      </c>
      <c r="B43" s="28"/>
      <c r="C43" s="28" t="s">
        <v>32</v>
      </c>
      <c r="D43" s="29">
        <f>+D44</f>
        <v>92216610.52</v>
      </c>
      <c r="E43" s="128">
        <f>+E44</f>
        <v>0</v>
      </c>
      <c r="F43" s="29">
        <f aca="true" t="shared" si="1" ref="F43:F64">+D43-E43</f>
        <v>92216610.52</v>
      </c>
      <c r="G43" s="30">
        <f>+G44</f>
        <v>92216610.52</v>
      </c>
    </row>
    <row r="44" spans="1:7" ht="15.75">
      <c r="A44" s="27">
        <v>204</v>
      </c>
      <c r="B44" s="28"/>
      <c r="C44" s="28" t="s">
        <v>33</v>
      </c>
      <c r="D44" s="29">
        <f>+D45+D47+D50+D53+D55+D60+D63</f>
        <v>92216610.52</v>
      </c>
      <c r="E44" s="128">
        <f>+E45+E47+E50+E53+E55+E60+E63</f>
        <v>0</v>
      </c>
      <c r="F44" s="29">
        <f t="shared" si="1"/>
        <v>92216610.52</v>
      </c>
      <c r="G44" s="30">
        <f>+G45+G47+G50+G53+G55+G60+G63</f>
        <v>92216610.52</v>
      </c>
    </row>
    <row r="45" spans="1:7" ht="15.75">
      <c r="A45" s="27">
        <v>2044</v>
      </c>
      <c r="B45" s="28"/>
      <c r="C45" s="28" t="s">
        <v>34</v>
      </c>
      <c r="D45" s="29">
        <f>+D46</f>
        <v>7439875</v>
      </c>
      <c r="E45" s="128">
        <f>+E46</f>
        <v>0</v>
      </c>
      <c r="F45" s="29">
        <f t="shared" si="1"/>
        <v>7439875</v>
      </c>
      <c r="G45" s="30">
        <f>+G46</f>
        <v>7439875</v>
      </c>
    </row>
    <row r="46" spans="1:7" ht="15.75">
      <c r="A46" s="27">
        <v>20441</v>
      </c>
      <c r="B46" s="28">
        <v>20</v>
      </c>
      <c r="C46" s="28" t="s">
        <v>35</v>
      </c>
      <c r="D46" s="29">
        <v>7439875</v>
      </c>
      <c r="E46" s="129">
        <v>0</v>
      </c>
      <c r="F46" s="29">
        <f t="shared" si="1"/>
        <v>7439875</v>
      </c>
      <c r="G46" s="30">
        <v>7439875</v>
      </c>
    </row>
    <row r="47" spans="1:7" ht="15.75">
      <c r="A47" s="27">
        <v>2045</v>
      </c>
      <c r="B47" s="28"/>
      <c r="C47" s="28" t="s">
        <v>36</v>
      </c>
      <c r="D47" s="29">
        <f>+D48+D49</f>
        <v>35670562</v>
      </c>
      <c r="E47" s="128">
        <f>+E48+E49</f>
        <v>0</v>
      </c>
      <c r="F47" s="29">
        <f t="shared" si="1"/>
        <v>35670562</v>
      </c>
      <c r="G47" s="30">
        <f>+G48+G49</f>
        <v>35670562</v>
      </c>
    </row>
    <row r="48" spans="1:7" ht="15.75">
      <c r="A48" s="27">
        <v>20452</v>
      </c>
      <c r="B48" s="28">
        <v>20</v>
      </c>
      <c r="C48" s="28" t="s">
        <v>37</v>
      </c>
      <c r="D48" s="29">
        <v>6640370</v>
      </c>
      <c r="E48" s="129">
        <v>0</v>
      </c>
      <c r="F48" s="29">
        <f t="shared" si="1"/>
        <v>6640370</v>
      </c>
      <c r="G48" s="30">
        <v>6640370</v>
      </c>
    </row>
    <row r="49" spans="1:7" ht="15.75">
      <c r="A49" s="27">
        <v>204510</v>
      </c>
      <c r="B49" s="28">
        <v>20</v>
      </c>
      <c r="C49" s="28" t="s">
        <v>38</v>
      </c>
      <c r="D49" s="29">
        <v>29030192</v>
      </c>
      <c r="E49" s="129">
        <v>0</v>
      </c>
      <c r="F49" s="29">
        <f t="shared" si="1"/>
        <v>29030192</v>
      </c>
      <c r="G49" s="30">
        <v>29030192</v>
      </c>
    </row>
    <row r="50" spans="1:7" ht="15.75">
      <c r="A50" s="27">
        <v>2046</v>
      </c>
      <c r="B50" s="28"/>
      <c r="C50" s="28" t="s">
        <v>39</v>
      </c>
      <c r="D50" s="29">
        <f>+D51+D52</f>
        <v>7533173</v>
      </c>
      <c r="E50" s="128">
        <f>+E51+E52</f>
        <v>0</v>
      </c>
      <c r="F50" s="29">
        <f t="shared" si="1"/>
        <v>7533173</v>
      </c>
      <c r="G50" s="30">
        <f>+G51+G52</f>
        <v>7533173</v>
      </c>
    </row>
    <row r="51" spans="1:7" ht="15.75">
      <c r="A51" s="27">
        <v>20462</v>
      </c>
      <c r="B51" s="28">
        <v>20</v>
      </c>
      <c r="C51" s="28" t="s">
        <v>40</v>
      </c>
      <c r="D51" s="29">
        <v>2086900</v>
      </c>
      <c r="E51" s="129">
        <v>0</v>
      </c>
      <c r="F51" s="29">
        <f t="shared" si="1"/>
        <v>2086900</v>
      </c>
      <c r="G51" s="30">
        <v>2086900</v>
      </c>
    </row>
    <row r="52" spans="1:7" ht="15.75">
      <c r="A52" s="27">
        <v>20465</v>
      </c>
      <c r="B52" s="28">
        <v>20</v>
      </c>
      <c r="C52" s="28" t="s">
        <v>41</v>
      </c>
      <c r="D52" s="29">
        <v>5446273</v>
      </c>
      <c r="E52" s="129">
        <v>0</v>
      </c>
      <c r="F52" s="29">
        <f t="shared" si="1"/>
        <v>5446273</v>
      </c>
      <c r="G52" s="30">
        <v>5446273</v>
      </c>
    </row>
    <row r="53" spans="1:7" ht="15.75">
      <c r="A53" s="27">
        <v>2047</v>
      </c>
      <c r="B53" s="28"/>
      <c r="C53" s="28" t="s">
        <v>42</v>
      </c>
      <c r="D53" s="29">
        <f>+D54</f>
        <v>12880213</v>
      </c>
      <c r="E53" s="128">
        <f>+E54</f>
        <v>0</v>
      </c>
      <c r="F53" s="29">
        <f t="shared" si="1"/>
        <v>12880213</v>
      </c>
      <c r="G53" s="30">
        <f>+G54</f>
        <v>12880213</v>
      </c>
    </row>
    <row r="54" spans="1:7" ht="15.75">
      <c r="A54" s="27">
        <v>20476</v>
      </c>
      <c r="B54" s="28">
        <v>20</v>
      </c>
      <c r="C54" s="28" t="s">
        <v>43</v>
      </c>
      <c r="D54" s="29">
        <v>12880213</v>
      </c>
      <c r="E54" s="129">
        <v>0</v>
      </c>
      <c r="F54" s="29">
        <f t="shared" si="1"/>
        <v>12880213</v>
      </c>
      <c r="G54" s="30">
        <v>12880213</v>
      </c>
    </row>
    <row r="55" spans="1:7" ht="15.75">
      <c r="A55" s="27">
        <v>2048</v>
      </c>
      <c r="B55" s="28"/>
      <c r="C55" s="28" t="s">
        <v>44</v>
      </c>
      <c r="D55" s="29">
        <f>+D56+D57+D58+D59</f>
        <v>3933692.52</v>
      </c>
      <c r="E55" s="128">
        <f>+E56+E57+E58+E59</f>
        <v>0</v>
      </c>
      <c r="F55" s="29">
        <f t="shared" si="1"/>
        <v>3933692.52</v>
      </c>
      <c r="G55" s="30">
        <f>+G56+G57+G58+G59</f>
        <v>3933692.52</v>
      </c>
    </row>
    <row r="56" spans="1:7" ht="15.75">
      <c r="A56" s="27">
        <v>20481</v>
      </c>
      <c r="B56" s="28">
        <v>20</v>
      </c>
      <c r="C56" s="28" t="s">
        <v>94</v>
      </c>
      <c r="D56" s="29">
        <v>232090</v>
      </c>
      <c r="E56" s="129">
        <v>0</v>
      </c>
      <c r="F56" s="29">
        <f t="shared" si="1"/>
        <v>232090</v>
      </c>
      <c r="G56" s="30">
        <v>232090</v>
      </c>
    </row>
    <row r="57" spans="1:7" ht="15.75">
      <c r="A57" s="27">
        <v>20482</v>
      </c>
      <c r="B57" s="28">
        <v>20</v>
      </c>
      <c r="C57" s="28" t="s">
        <v>46</v>
      </c>
      <c r="D57" s="29">
        <v>62093.76</v>
      </c>
      <c r="E57" s="129">
        <v>0</v>
      </c>
      <c r="F57" s="29">
        <f t="shared" si="1"/>
        <v>62093.76</v>
      </c>
      <c r="G57" s="30">
        <v>62093.76</v>
      </c>
    </row>
    <row r="58" spans="1:7" ht="15.75">
      <c r="A58" s="27">
        <v>20485</v>
      </c>
      <c r="B58" s="28">
        <v>20</v>
      </c>
      <c r="C58" s="28" t="s">
        <v>47</v>
      </c>
      <c r="D58" s="29">
        <v>32131.76</v>
      </c>
      <c r="E58" s="129">
        <v>0</v>
      </c>
      <c r="F58" s="29">
        <f t="shared" si="1"/>
        <v>32131.76</v>
      </c>
      <c r="G58" s="30">
        <v>32131.76</v>
      </c>
    </row>
    <row r="59" spans="1:7" ht="15.75">
      <c r="A59" s="27">
        <v>20486</v>
      </c>
      <c r="B59" s="28">
        <v>20</v>
      </c>
      <c r="C59" s="28" t="s">
        <v>48</v>
      </c>
      <c r="D59" s="29">
        <v>3607377</v>
      </c>
      <c r="E59" s="129">
        <v>0</v>
      </c>
      <c r="F59" s="29">
        <f t="shared" si="1"/>
        <v>3607377</v>
      </c>
      <c r="G59" s="30">
        <v>3607377</v>
      </c>
    </row>
    <row r="60" spans="1:7" ht="15.75">
      <c r="A60" s="27">
        <v>2049</v>
      </c>
      <c r="B60" s="28"/>
      <c r="C60" s="28" t="s">
        <v>49</v>
      </c>
      <c r="D60" s="29">
        <f>+D61+D62</f>
        <v>1952093</v>
      </c>
      <c r="E60" s="128">
        <f>+E61+E62</f>
        <v>0</v>
      </c>
      <c r="F60" s="29">
        <f t="shared" si="1"/>
        <v>1952093</v>
      </c>
      <c r="G60" s="30">
        <f>+G61+G62</f>
        <v>1952093</v>
      </c>
    </row>
    <row r="61" spans="1:7" ht="15.75">
      <c r="A61" s="27">
        <v>204911</v>
      </c>
      <c r="B61" s="28">
        <v>20</v>
      </c>
      <c r="C61" s="28" t="s">
        <v>89</v>
      </c>
      <c r="D61" s="29">
        <v>495250</v>
      </c>
      <c r="E61" s="129">
        <v>0</v>
      </c>
      <c r="F61" s="29">
        <f t="shared" si="1"/>
        <v>495250</v>
      </c>
      <c r="G61" s="30">
        <v>495250</v>
      </c>
    </row>
    <row r="62" spans="1:7" ht="15.75">
      <c r="A62" s="27">
        <v>204911</v>
      </c>
      <c r="B62" s="28">
        <v>21</v>
      </c>
      <c r="C62" s="28" t="s">
        <v>89</v>
      </c>
      <c r="D62" s="29">
        <v>1456843</v>
      </c>
      <c r="E62" s="129">
        <v>0</v>
      </c>
      <c r="F62" s="29">
        <f t="shared" si="1"/>
        <v>1456843</v>
      </c>
      <c r="G62" s="30">
        <v>1456843</v>
      </c>
    </row>
    <row r="63" spans="1:7" ht="15.75">
      <c r="A63" s="27">
        <v>20441</v>
      </c>
      <c r="B63" s="28"/>
      <c r="C63" s="28" t="s">
        <v>50</v>
      </c>
      <c r="D63" s="29">
        <f>+D64</f>
        <v>22807002</v>
      </c>
      <c r="E63" s="128">
        <f>+E64</f>
        <v>0</v>
      </c>
      <c r="F63" s="29">
        <f t="shared" si="1"/>
        <v>22807002</v>
      </c>
      <c r="G63" s="30">
        <f>+G64</f>
        <v>22807002</v>
      </c>
    </row>
    <row r="64" spans="1:7" ht="16.5" thickBot="1">
      <c r="A64" s="52">
        <v>2044113</v>
      </c>
      <c r="B64" s="53">
        <v>20</v>
      </c>
      <c r="C64" s="53" t="s">
        <v>50</v>
      </c>
      <c r="D64" s="55">
        <v>22807002</v>
      </c>
      <c r="E64" s="136">
        <v>0</v>
      </c>
      <c r="F64" s="55">
        <f t="shared" si="1"/>
        <v>22807002</v>
      </c>
      <c r="G64" s="68">
        <v>22807002</v>
      </c>
    </row>
    <row r="65" spans="1:7" ht="15.75" thickBot="1">
      <c r="A65" s="69"/>
      <c r="D65" s="70"/>
      <c r="E65" s="137"/>
      <c r="F65" s="70"/>
      <c r="G65" s="70"/>
    </row>
    <row r="66" spans="1:7" ht="15">
      <c r="A66" s="170" t="s">
        <v>0</v>
      </c>
      <c r="B66" s="171"/>
      <c r="C66" s="171"/>
      <c r="D66" s="171"/>
      <c r="E66" s="171"/>
      <c r="F66" s="171"/>
      <c r="G66" s="172"/>
    </row>
    <row r="67" spans="1:7" ht="15.75" customHeight="1">
      <c r="A67" s="167" t="s">
        <v>1</v>
      </c>
      <c r="B67" s="168"/>
      <c r="C67" s="168"/>
      <c r="D67" s="168"/>
      <c r="E67" s="168"/>
      <c r="F67" s="168"/>
      <c r="G67" s="169"/>
    </row>
    <row r="68" spans="1:7" ht="5.25" customHeight="1">
      <c r="A68" s="32"/>
      <c r="G68" s="34"/>
    </row>
    <row r="69" spans="1:7" ht="15">
      <c r="A69" s="35" t="s">
        <v>2</v>
      </c>
      <c r="G69" s="34"/>
    </row>
    <row r="70" spans="1:7" ht="6" customHeight="1">
      <c r="A70" s="32"/>
      <c r="G70" s="36"/>
    </row>
    <row r="71" spans="1:7" ht="15">
      <c r="A71" s="32" t="s">
        <v>3</v>
      </c>
      <c r="C71" s="23" t="s">
        <v>4</v>
      </c>
      <c r="F71" s="33" t="str">
        <f>F39</f>
        <v>MAYO</v>
      </c>
      <c r="G71" s="34" t="s">
        <v>87</v>
      </c>
    </row>
    <row r="72" spans="1:7" ht="5.25" customHeight="1" thickBot="1">
      <c r="A72" s="32"/>
      <c r="G72" s="34"/>
    </row>
    <row r="73" spans="1:7" ht="15.75" thickBot="1">
      <c r="A73" s="40" t="s">
        <v>6</v>
      </c>
      <c r="B73" s="41"/>
      <c r="C73" s="41"/>
      <c r="D73" s="42"/>
      <c r="E73" s="116"/>
      <c r="F73" s="42"/>
      <c r="G73" s="43"/>
    </row>
    <row r="74" spans="1:7" ht="60">
      <c r="A74" s="71" t="s">
        <v>7</v>
      </c>
      <c r="B74" s="72"/>
      <c r="C74" s="72" t="s">
        <v>8</v>
      </c>
      <c r="D74" s="73" t="s">
        <v>9</v>
      </c>
      <c r="E74" s="138" t="s">
        <v>10</v>
      </c>
      <c r="F74" s="73" t="s">
        <v>11</v>
      </c>
      <c r="G74" s="74" t="s">
        <v>12</v>
      </c>
    </row>
    <row r="75" spans="1:7" ht="15.75">
      <c r="A75" s="27">
        <v>3</v>
      </c>
      <c r="B75" s="28"/>
      <c r="C75" s="28" t="s">
        <v>51</v>
      </c>
      <c r="D75" s="29">
        <f>+D76</f>
        <v>2059570939.07</v>
      </c>
      <c r="E75" s="128">
        <f>+E76</f>
        <v>97300000</v>
      </c>
      <c r="F75" s="29">
        <f aca="true" t="shared" si="2" ref="F75:F80">+D75-E75</f>
        <v>1962270939.07</v>
      </c>
      <c r="G75" s="30">
        <f>+G76</f>
        <v>1962270939.07</v>
      </c>
    </row>
    <row r="76" spans="1:7" ht="15.75">
      <c r="A76" s="27">
        <v>36</v>
      </c>
      <c r="B76" s="28"/>
      <c r="C76" s="28" t="s">
        <v>52</v>
      </c>
      <c r="D76" s="29">
        <f>+D77</f>
        <v>2059570939.07</v>
      </c>
      <c r="E76" s="128">
        <f>+E77</f>
        <v>97300000</v>
      </c>
      <c r="F76" s="29">
        <f t="shared" si="2"/>
        <v>1962270939.07</v>
      </c>
      <c r="G76" s="30">
        <f>+G77</f>
        <v>1962270939.07</v>
      </c>
    </row>
    <row r="77" spans="1:7" ht="15.75">
      <c r="A77" s="27">
        <v>361</v>
      </c>
      <c r="B77" s="28"/>
      <c r="C77" s="28" t="s">
        <v>53</v>
      </c>
      <c r="D77" s="29">
        <f>+D78+D79+D80+D81</f>
        <v>2059570939.07</v>
      </c>
      <c r="E77" s="128">
        <f>+E78+E79+E80+E81</f>
        <v>97300000</v>
      </c>
      <c r="F77" s="29">
        <f t="shared" si="2"/>
        <v>1962270939.07</v>
      </c>
      <c r="G77" s="30">
        <f>+G78+G79+G80+G81</f>
        <v>1962270939.07</v>
      </c>
    </row>
    <row r="78" spans="1:7" ht="15.75">
      <c r="A78" s="19">
        <v>3611</v>
      </c>
      <c r="B78" s="20">
        <v>10</v>
      </c>
      <c r="C78" s="20" t="s">
        <v>53</v>
      </c>
      <c r="D78" s="21">
        <v>550799407</v>
      </c>
      <c r="E78" s="139">
        <v>0</v>
      </c>
      <c r="F78" s="21">
        <f t="shared" si="2"/>
        <v>550799407</v>
      </c>
      <c r="G78" s="22">
        <v>550799407</v>
      </c>
    </row>
    <row r="79" spans="1:7" ht="15.75">
      <c r="A79" s="19">
        <v>3611</v>
      </c>
      <c r="B79" s="20">
        <v>11</v>
      </c>
      <c r="C79" s="20" t="s">
        <v>53</v>
      </c>
      <c r="D79" s="21">
        <v>679823352.03</v>
      </c>
      <c r="E79" s="139">
        <v>97300000</v>
      </c>
      <c r="F79" s="21">
        <f t="shared" si="2"/>
        <v>582523352.03</v>
      </c>
      <c r="G79" s="22">
        <v>582523352.03</v>
      </c>
    </row>
    <row r="80" spans="1:7" ht="15.75">
      <c r="A80" s="19">
        <v>3611</v>
      </c>
      <c r="B80" s="20">
        <v>20</v>
      </c>
      <c r="C80" s="20" t="s">
        <v>53</v>
      </c>
      <c r="D80" s="21">
        <v>690190031.44</v>
      </c>
      <c r="E80" s="139">
        <v>0</v>
      </c>
      <c r="F80" s="21">
        <f t="shared" si="2"/>
        <v>690190031.44</v>
      </c>
      <c r="G80" s="22">
        <v>690190031.44</v>
      </c>
    </row>
    <row r="81" spans="1:7" ht="16.5" thickBot="1">
      <c r="A81" s="19">
        <v>3611</v>
      </c>
      <c r="B81" s="20">
        <v>21</v>
      </c>
      <c r="C81" s="20" t="s">
        <v>53</v>
      </c>
      <c r="D81" s="21">
        <v>138758148.6</v>
      </c>
      <c r="E81" s="139">
        <v>0</v>
      </c>
      <c r="F81" s="21">
        <f>+D81-E81</f>
        <v>138758148.6</v>
      </c>
      <c r="G81" s="22">
        <v>138758148.6</v>
      </c>
    </row>
    <row r="82" spans="1:7" ht="16.5" thickBot="1">
      <c r="A82" s="24" t="s">
        <v>54</v>
      </c>
      <c r="B82" s="25"/>
      <c r="C82" s="25" t="s">
        <v>55</v>
      </c>
      <c r="D82" s="26">
        <f>+D83+D90+D93+D109</f>
        <v>57895587708.97</v>
      </c>
      <c r="E82" s="140">
        <f>+E83+E90+E93+E109</f>
        <v>0</v>
      </c>
      <c r="F82" s="26">
        <f>+D82-E82</f>
        <v>57895587708.97</v>
      </c>
      <c r="G82" s="141">
        <f>+G83+G90+G93+G109</f>
        <v>36582987708.97</v>
      </c>
    </row>
    <row r="83" spans="1:7" ht="35.25" customHeight="1">
      <c r="A83" s="49">
        <v>113</v>
      </c>
      <c r="B83" s="50"/>
      <c r="C83" s="75" t="s">
        <v>56</v>
      </c>
      <c r="D83" s="51">
        <f>+D84+D86+D88</f>
        <v>32271907491.22</v>
      </c>
      <c r="E83" s="124">
        <f>+E84+E86+E88</f>
        <v>0</v>
      </c>
      <c r="F83" s="51">
        <f>+D83-E83</f>
        <v>32271907491.22</v>
      </c>
      <c r="G83" s="51">
        <f>+G84+G86+G88</f>
        <v>10959307491.22</v>
      </c>
    </row>
    <row r="84" spans="1:7" ht="15.75">
      <c r="A84" s="27">
        <v>113600</v>
      </c>
      <c r="B84" s="28"/>
      <c r="C84" s="8" t="s">
        <v>57</v>
      </c>
      <c r="D84" s="29">
        <f>+D85</f>
        <v>21312600000</v>
      </c>
      <c r="E84" s="128">
        <f>+E85</f>
        <v>0</v>
      </c>
      <c r="F84" s="29">
        <f>+D84-E84</f>
        <v>21312600000</v>
      </c>
      <c r="G84" s="30">
        <f>+G85</f>
        <v>0</v>
      </c>
    </row>
    <row r="85" spans="1:7" ht="36" customHeight="1">
      <c r="A85" s="27">
        <v>113600134</v>
      </c>
      <c r="B85" s="28">
        <v>20</v>
      </c>
      <c r="C85" s="8" t="s">
        <v>75</v>
      </c>
      <c r="D85" s="29">
        <v>21312600000</v>
      </c>
      <c r="E85" s="129">
        <v>0</v>
      </c>
      <c r="F85" s="29">
        <f aca="true" t="shared" si="3" ref="F85:F96">+D85-E85</f>
        <v>21312600000</v>
      </c>
      <c r="G85" s="30">
        <v>0</v>
      </c>
    </row>
    <row r="86" spans="1:7" ht="15.75">
      <c r="A86" s="27">
        <v>113605</v>
      </c>
      <c r="B86" s="28"/>
      <c r="C86" s="8" t="s">
        <v>58</v>
      </c>
      <c r="D86" s="29">
        <f>+D87</f>
        <v>10619912514.22</v>
      </c>
      <c r="E86" s="128">
        <f>+E87</f>
        <v>0</v>
      </c>
      <c r="F86" s="29">
        <f>+D86-E86</f>
        <v>10619912514.22</v>
      </c>
      <c r="G86" s="30">
        <f>+G87</f>
        <v>10619912514.22</v>
      </c>
    </row>
    <row r="87" spans="1:7" ht="33" customHeight="1">
      <c r="A87" s="27">
        <v>1136057</v>
      </c>
      <c r="B87" s="28">
        <v>20</v>
      </c>
      <c r="C87" s="8" t="s">
        <v>59</v>
      </c>
      <c r="D87" s="29">
        <v>10619912514.22</v>
      </c>
      <c r="E87" s="129">
        <v>0</v>
      </c>
      <c r="F87" s="29">
        <f t="shared" si="3"/>
        <v>10619912514.22</v>
      </c>
      <c r="G87" s="30">
        <v>10619912514.22</v>
      </c>
    </row>
    <row r="88" spans="1:7" s="78" customFormat="1" ht="16.5" customHeight="1">
      <c r="A88" s="76">
        <v>113607</v>
      </c>
      <c r="B88" s="8"/>
      <c r="C88" s="8" t="s">
        <v>76</v>
      </c>
      <c r="D88" s="77">
        <f>+D89</f>
        <v>339394977</v>
      </c>
      <c r="E88" s="142">
        <f>+E89</f>
        <v>0</v>
      </c>
      <c r="F88" s="29">
        <f>+D88-E88</f>
        <v>339394977</v>
      </c>
      <c r="G88" s="29">
        <f>+G89</f>
        <v>339394977</v>
      </c>
    </row>
    <row r="89" spans="1:7" s="78" customFormat="1" ht="16.5" customHeight="1">
      <c r="A89" s="76">
        <v>1136071</v>
      </c>
      <c r="B89" s="8">
        <v>20</v>
      </c>
      <c r="C89" s="8" t="s">
        <v>95</v>
      </c>
      <c r="D89" s="77">
        <v>339394977</v>
      </c>
      <c r="E89" s="143">
        <v>0</v>
      </c>
      <c r="F89" s="29">
        <f t="shared" si="3"/>
        <v>339394977</v>
      </c>
      <c r="G89" s="29">
        <v>339394977</v>
      </c>
    </row>
    <row r="90" spans="1:7" s="78" customFormat="1" ht="32.25" customHeight="1">
      <c r="A90" s="76">
        <v>223</v>
      </c>
      <c r="B90" s="8"/>
      <c r="C90" s="8" t="s">
        <v>78</v>
      </c>
      <c r="D90" s="77">
        <f>+D91</f>
        <v>216901412</v>
      </c>
      <c r="E90" s="142">
        <f>+E91</f>
        <v>0</v>
      </c>
      <c r="F90" s="29">
        <f>+D90-E90</f>
        <v>216901412</v>
      </c>
      <c r="G90" s="79">
        <f>+G91</f>
        <v>216901412</v>
      </c>
    </row>
    <row r="91" spans="1:7" s="78" customFormat="1" ht="17.25" customHeight="1">
      <c r="A91" s="76">
        <v>223600</v>
      </c>
      <c r="B91" s="8"/>
      <c r="C91" s="8" t="s">
        <v>57</v>
      </c>
      <c r="D91" s="77">
        <f>+D92</f>
        <v>216901412</v>
      </c>
      <c r="E91" s="142">
        <f>+E92</f>
        <v>0</v>
      </c>
      <c r="F91" s="29">
        <f>+D91-E91</f>
        <v>216901412</v>
      </c>
      <c r="G91" s="79">
        <f>+G92</f>
        <v>216901412</v>
      </c>
    </row>
    <row r="92" spans="1:7" s="78" customFormat="1" ht="45" customHeight="1">
      <c r="A92" s="76">
        <v>2236001</v>
      </c>
      <c r="B92" s="8">
        <v>20</v>
      </c>
      <c r="C92" s="8" t="s">
        <v>79</v>
      </c>
      <c r="D92" s="77">
        <v>216901412</v>
      </c>
      <c r="E92" s="143">
        <v>0</v>
      </c>
      <c r="F92" s="29">
        <f t="shared" si="3"/>
        <v>216901412</v>
      </c>
      <c r="G92" s="30">
        <v>216901412</v>
      </c>
    </row>
    <row r="93" spans="1:7" s="78" customFormat="1" ht="36.75" customHeight="1">
      <c r="A93" s="76">
        <v>520</v>
      </c>
      <c r="B93" s="8"/>
      <c r="C93" s="8" t="s">
        <v>60</v>
      </c>
      <c r="D93" s="77">
        <f>+D94</f>
        <v>1610051680.25</v>
      </c>
      <c r="E93" s="142">
        <f>+E94</f>
        <v>0</v>
      </c>
      <c r="F93" s="29">
        <f>+D93-E93</f>
        <v>1610051680.25</v>
      </c>
      <c r="G93" s="79">
        <f>+G94</f>
        <v>1610051680.25</v>
      </c>
    </row>
    <row r="94" spans="1:7" s="78" customFormat="1" ht="18.75" customHeight="1">
      <c r="A94" s="76">
        <v>520600</v>
      </c>
      <c r="B94" s="8"/>
      <c r="C94" s="8" t="s">
        <v>57</v>
      </c>
      <c r="D94" s="77">
        <f>+D95+D96+D97+D106+D108+D107</f>
        <v>1610051680.25</v>
      </c>
      <c r="E94" s="142">
        <f>+E95+E96+E97+E106+E108+E107</f>
        <v>0</v>
      </c>
      <c r="F94" s="29">
        <f>+D94-E94</f>
        <v>1610051680.25</v>
      </c>
      <c r="G94" s="79">
        <f>+G95+G96+G97+G106+G108+G107</f>
        <v>1610051680.25</v>
      </c>
    </row>
    <row r="95" spans="1:7" s="78" customFormat="1" ht="32.25" customHeight="1">
      <c r="A95" s="76">
        <v>5206001</v>
      </c>
      <c r="B95" s="8">
        <v>20</v>
      </c>
      <c r="C95" s="8" t="s">
        <v>61</v>
      </c>
      <c r="D95" s="77">
        <v>138150314</v>
      </c>
      <c r="E95" s="143">
        <v>0</v>
      </c>
      <c r="F95" s="29">
        <f t="shared" si="3"/>
        <v>138150314</v>
      </c>
      <c r="G95" s="79">
        <v>138150314</v>
      </c>
    </row>
    <row r="96" spans="1:7" s="78" customFormat="1" ht="33.75" customHeight="1">
      <c r="A96" s="76">
        <v>5206002</v>
      </c>
      <c r="B96" s="8">
        <v>10</v>
      </c>
      <c r="C96" s="8" t="s">
        <v>62</v>
      </c>
      <c r="D96" s="77">
        <v>112881560</v>
      </c>
      <c r="E96" s="143">
        <v>0</v>
      </c>
      <c r="F96" s="29">
        <f t="shared" si="3"/>
        <v>112881560</v>
      </c>
      <c r="G96" s="79">
        <v>112881560</v>
      </c>
    </row>
    <row r="97" spans="1:7" s="78" customFormat="1" ht="36.75" customHeight="1" thickBot="1">
      <c r="A97" s="80">
        <v>5206002</v>
      </c>
      <c r="B97" s="81">
        <v>20</v>
      </c>
      <c r="C97" s="81" t="s">
        <v>62</v>
      </c>
      <c r="D97" s="82">
        <v>525335107</v>
      </c>
      <c r="E97" s="144">
        <v>0</v>
      </c>
      <c r="F97" s="82">
        <f>+D97-E97</f>
        <v>525335107</v>
      </c>
      <c r="G97" s="83">
        <v>525335107</v>
      </c>
    </row>
    <row r="98" spans="1:7" s="78" customFormat="1" ht="21" customHeight="1" thickBot="1">
      <c r="A98" s="84"/>
      <c r="D98" s="85"/>
      <c r="E98" s="145"/>
      <c r="F98" s="85"/>
      <c r="G98" s="85"/>
    </row>
    <row r="99" spans="1:8" s="78" customFormat="1" ht="21" customHeight="1">
      <c r="A99" s="170" t="s">
        <v>0</v>
      </c>
      <c r="B99" s="171"/>
      <c r="C99" s="171"/>
      <c r="D99" s="171"/>
      <c r="E99" s="171"/>
      <c r="F99" s="171"/>
      <c r="G99" s="172"/>
      <c r="H99" s="23"/>
    </row>
    <row r="100" spans="1:8" s="78" customFormat="1" ht="12.75" customHeight="1">
      <c r="A100" s="167" t="s">
        <v>1</v>
      </c>
      <c r="B100" s="168"/>
      <c r="C100" s="168"/>
      <c r="D100" s="168"/>
      <c r="E100" s="168"/>
      <c r="F100" s="168"/>
      <c r="G100" s="169"/>
      <c r="H100" s="23"/>
    </row>
    <row r="101" spans="1:8" s="78" customFormat="1" ht="21" customHeight="1">
      <c r="A101" s="35" t="s">
        <v>2</v>
      </c>
      <c r="B101" s="23"/>
      <c r="C101" s="23"/>
      <c r="D101" s="33"/>
      <c r="E101" s="113"/>
      <c r="F101" s="33"/>
      <c r="G101" s="34"/>
      <c r="H101" s="23"/>
    </row>
    <row r="102" spans="1:8" s="78" customFormat="1" ht="7.5" customHeight="1">
      <c r="A102" s="32"/>
      <c r="B102" s="23"/>
      <c r="C102" s="23"/>
      <c r="D102" s="33"/>
      <c r="E102" s="113"/>
      <c r="F102" s="33"/>
      <c r="G102" s="36"/>
      <c r="H102" s="23"/>
    </row>
    <row r="103" spans="1:8" s="78" customFormat="1" ht="21" customHeight="1" thickBot="1">
      <c r="A103" s="32" t="s">
        <v>3</v>
      </c>
      <c r="B103" s="23"/>
      <c r="C103" s="23" t="s">
        <v>4</v>
      </c>
      <c r="D103" s="33"/>
      <c r="E103" s="113"/>
      <c r="F103" s="33" t="str">
        <f>F71</f>
        <v>MAYO</v>
      </c>
      <c r="G103" s="34" t="s">
        <v>87</v>
      </c>
      <c r="H103" s="23"/>
    </row>
    <row r="104" spans="1:8" s="78" customFormat="1" ht="21" customHeight="1" thickBot="1">
      <c r="A104" s="40" t="s">
        <v>6</v>
      </c>
      <c r="B104" s="41"/>
      <c r="C104" s="41"/>
      <c r="D104" s="42"/>
      <c r="E104" s="116"/>
      <c r="F104" s="42"/>
      <c r="G104" s="43"/>
      <c r="H104" s="23"/>
    </row>
    <row r="105" spans="1:7" ht="60.75" thickBot="1">
      <c r="A105" s="71" t="s">
        <v>7</v>
      </c>
      <c r="B105" s="72"/>
      <c r="C105" s="72" t="s">
        <v>8</v>
      </c>
      <c r="D105" s="73" t="s">
        <v>9</v>
      </c>
      <c r="E105" s="138" t="s">
        <v>10</v>
      </c>
      <c r="F105" s="73" t="s">
        <v>11</v>
      </c>
      <c r="G105" s="74" t="s">
        <v>12</v>
      </c>
    </row>
    <row r="106" spans="1:7" s="78" customFormat="1" ht="32.25" customHeight="1">
      <c r="A106" s="87">
        <v>5206002</v>
      </c>
      <c r="B106" s="88">
        <v>21</v>
      </c>
      <c r="C106" s="88" t="s">
        <v>62</v>
      </c>
      <c r="D106" s="89">
        <v>246567873</v>
      </c>
      <c r="E106" s="146">
        <v>0</v>
      </c>
      <c r="F106" s="89">
        <f aca="true" t="shared" si="4" ref="F106:F112">+D106-E106</f>
        <v>246567873</v>
      </c>
      <c r="G106" s="90">
        <v>246567873</v>
      </c>
    </row>
    <row r="107" spans="1:7" s="78" customFormat="1" ht="32.25" customHeight="1">
      <c r="A107" s="76">
        <v>5206007</v>
      </c>
      <c r="B107" s="8">
        <v>20</v>
      </c>
      <c r="C107" s="8" t="s">
        <v>90</v>
      </c>
      <c r="D107" s="77">
        <v>506554141.25</v>
      </c>
      <c r="E107" s="143">
        <v>0</v>
      </c>
      <c r="F107" s="77">
        <f>+D107-E107</f>
        <v>506554141.25</v>
      </c>
      <c r="G107" s="79">
        <v>506554141.25</v>
      </c>
    </row>
    <row r="108" spans="1:7" s="78" customFormat="1" ht="32.25" customHeight="1">
      <c r="A108" s="76">
        <v>5206007</v>
      </c>
      <c r="B108" s="8">
        <v>21</v>
      </c>
      <c r="C108" s="8" t="s">
        <v>90</v>
      </c>
      <c r="D108" s="77">
        <v>80562685</v>
      </c>
      <c r="E108" s="143">
        <v>0</v>
      </c>
      <c r="F108" s="77">
        <f t="shared" si="4"/>
        <v>80562685</v>
      </c>
      <c r="G108" s="79">
        <v>80562685</v>
      </c>
    </row>
    <row r="109" spans="1:7" s="78" customFormat="1" ht="32.25" customHeight="1">
      <c r="A109" s="76">
        <v>530</v>
      </c>
      <c r="B109" s="8"/>
      <c r="C109" s="8" t="s">
        <v>63</v>
      </c>
      <c r="D109" s="77">
        <f>+D110</f>
        <v>23796727125.5</v>
      </c>
      <c r="E109" s="142">
        <f>+E110</f>
        <v>0</v>
      </c>
      <c r="F109" s="77">
        <f>+D109-E109</f>
        <v>23796727125.5</v>
      </c>
      <c r="G109" s="79">
        <f>+G110</f>
        <v>23796727125.5</v>
      </c>
    </row>
    <row r="110" spans="1:7" s="78" customFormat="1" ht="15.75" customHeight="1">
      <c r="A110" s="76">
        <v>530600</v>
      </c>
      <c r="B110" s="8"/>
      <c r="C110" s="8" t="s">
        <v>57</v>
      </c>
      <c r="D110" s="77">
        <f>+D111+D112</f>
        <v>23796727125.5</v>
      </c>
      <c r="E110" s="142">
        <f>+E111+E112</f>
        <v>0</v>
      </c>
      <c r="F110" s="77">
        <f>+D110-E110</f>
        <v>23796727125.5</v>
      </c>
      <c r="G110" s="79">
        <f>+G111+G112</f>
        <v>23796727125.5</v>
      </c>
    </row>
    <row r="111" spans="1:7" s="78" customFormat="1" ht="48.75" customHeight="1">
      <c r="A111" s="76">
        <v>5306003</v>
      </c>
      <c r="B111" s="8">
        <v>11</v>
      </c>
      <c r="C111" s="8" t="s">
        <v>91</v>
      </c>
      <c r="D111" s="77">
        <v>14427380131</v>
      </c>
      <c r="E111" s="143">
        <v>0</v>
      </c>
      <c r="F111" s="77">
        <f t="shared" si="4"/>
        <v>14427380131</v>
      </c>
      <c r="G111" s="79">
        <v>14427380131</v>
      </c>
    </row>
    <row r="112" spans="1:7" s="78" customFormat="1" ht="51" customHeight="1" thickBot="1">
      <c r="A112" s="80">
        <v>5306003</v>
      </c>
      <c r="B112" s="81">
        <v>20</v>
      </c>
      <c r="C112" s="8" t="s">
        <v>91</v>
      </c>
      <c r="D112" s="82">
        <v>9369346994.5</v>
      </c>
      <c r="E112" s="144">
        <v>0</v>
      </c>
      <c r="F112" s="77">
        <f t="shared" si="4"/>
        <v>9369346994.5</v>
      </c>
      <c r="G112" s="83">
        <v>9369346994.5</v>
      </c>
    </row>
    <row r="113" spans="1:7" ht="16.5" thickBot="1">
      <c r="A113" s="173" t="s">
        <v>64</v>
      </c>
      <c r="B113" s="174"/>
      <c r="C113" s="175"/>
      <c r="D113" s="91">
        <f>+D10+D82</f>
        <v>60380555862.19</v>
      </c>
      <c r="E113" s="147">
        <f>+E10+E82</f>
        <v>97300000</v>
      </c>
      <c r="F113" s="91">
        <f>+F10+F82</f>
        <v>60283255862.19</v>
      </c>
      <c r="G113" s="91">
        <f>+G10+G82</f>
        <v>38970655862.19</v>
      </c>
    </row>
    <row r="114" spans="1:7" ht="9.75" customHeight="1">
      <c r="A114" s="92"/>
      <c r="B114" s="93"/>
      <c r="C114" s="93"/>
      <c r="D114" s="94"/>
      <c r="E114" s="148"/>
      <c r="F114" s="94"/>
      <c r="G114" s="95"/>
    </row>
    <row r="115" spans="1:7" ht="4.5" customHeight="1" hidden="1">
      <c r="A115" s="37"/>
      <c r="B115" s="38"/>
      <c r="C115" s="38"/>
      <c r="D115" s="96"/>
      <c r="E115" s="149"/>
      <c r="F115" s="96"/>
      <c r="G115" s="97"/>
    </row>
    <row r="116" spans="1:7" ht="15">
      <c r="A116" s="32"/>
      <c r="G116" s="34"/>
    </row>
    <row r="117" spans="1:7" ht="15">
      <c r="A117" s="32"/>
      <c r="G117" s="34"/>
    </row>
    <row r="118" spans="1:8" ht="15">
      <c r="A118" s="98" t="s">
        <v>65</v>
      </c>
      <c r="B118" s="99"/>
      <c r="C118" s="99"/>
      <c r="D118" s="99"/>
      <c r="E118" s="150"/>
      <c r="F118" s="100" t="s">
        <v>66</v>
      </c>
      <c r="G118" s="101"/>
      <c r="H118" s="102"/>
    </row>
    <row r="119" spans="1:8" ht="15">
      <c r="A119" s="104" t="s">
        <v>67</v>
      </c>
      <c r="B119" s="99"/>
      <c r="C119" s="99"/>
      <c r="D119" s="99"/>
      <c r="E119" s="150"/>
      <c r="F119" s="105" t="s">
        <v>84</v>
      </c>
      <c r="G119" s="106"/>
      <c r="H119" s="102"/>
    </row>
    <row r="120" spans="1:8" ht="15">
      <c r="A120" s="104" t="s">
        <v>68</v>
      </c>
      <c r="B120" s="99"/>
      <c r="C120" s="99"/>
      <c r="D120" s="99"/>
      <c r="E120" s="150"/>
      <c r="F120" s="107" t="s">
        <v>85</v>
      </c>
      <c r="G120" s="101"/>
      <c r="H120" s="102"/>
    </row>
    <row r="121" spans="1:8" ht="15">
      <c r="A121" s="104"/>
      <c r="B121" s="99"/>
      <c r="C121" s="99"/>
      <c r="D121" s="99"/>
      <c r="E121" s="150"/>
      <c r="F121" s="107"/>
      <c r="G121" s="101"/>
      <c r="H121" s="102"/>
    </row>
    <row r="122" spans="1:7" ht="15">
      <c r="A122" s="98"/>
      <c r="B122" s="99"/>
      <c r="C122" s="99"/>
      <c r="D122" s="107"/>
      <c r="E122" s="151"/>
      <c r="F122" s="107"/>
      <c r="G122" s="101"/>
    </row>
    <row r="123" spans="1:7" ht="15">
      <c r="A123" s="104"/>
      <c r="B123" s="99"/>
      <c r="C123" s="99"/>
      <c r="D123" s="107"/>
      <c r="E123" s="151"/>
      <c r="F123" s="107"/>
      <c r="G123" s="101"/>
    </row>
    <row r="124" spans="1:7" ht="15">
      <c r="A124" s="104" t="s">
        <v>80</v>
      </c>
      <c r="B124" s="99"/>
      <c r="C124" s="99"/>
      <c r="D124" s="33" t="s">
        <v>69</v>
      </c>
      <c r="F124" s="99" t="s">
        <v>66</v>
      </c>
      <c r="G124" s="108"/>
    </row>
    <row r="125" spans="1:7" ht="15">
      <c r="A125" s="104" t="s">
        <v>82</v>
      </c>
      <c r="B125" s="99"/>
      <c r="C125" s="99"/>
      <c r="D125" s="109" t="s">
        <v>70</v>
      </c>
      <c r="F125" s="105" t="s">
        <v>86</v>
      </c>
      <c r="G125" s="101"/>
    </row>
    <row r="126" spans="1:7" ht="15">
      <c r="A126" s="104" t="s">
        <v>81</v>
      </c>
      <c r="B126" s="99"/>
      <c r="C126" s="99"/>
      <c r="D126" s="109" t="s">
        <v>71</v>
      </c>
      <c r="F126" s="107" t="s">
        <v>83</v>
      </c>
      <c r="G126" s="101"/>
    </row>
    <row r="127" spans="1:7" ht="6" customHeight="1">
      <c r="A127" s="32"/>
      <c r="D127" s="23"/>
      <c r="E127" s="137"/>
      <c r="G127" s="34"/>
    </row>
    <row r="128" spans="1:7" ht="9.75" customHeight="1" thickBot="1">
      <c r="A128" s="37"/>
      <c r="B128" s="38"/>
      <c r="C128" s="38"/>
      <c r="D128" s="96"/>
      <c r="E128" s="149"/>
      <c r="F128" s="96"/>
      <c r="G128" s="110"/>
    </row>
    <row r="140" spans="5:6" s="33" customFormat="1" ht="15">
      <c r="E140" s="113"/>
      <c r="F140" s="109"/>
    </row>
    <row r="141" spans="5:6" s="33" customFormat="1" ht="15">
      <c r="E141" s="113"/>
      <c r="F141" s="155"/>
    </row>
  </sheetData>
  <sheetProtection/>
  <mergeCells count="10">
    <mergeCell ref="A67:G67"/>
    <mergeCell ref="A99:G99"/>
    <mergeCell ref="A100:G100"/>
    <mergeCell ref="A113:C113"/>
    <mergeCell ref="A1:G1"/>
    <mergeCell ref="A2:G2"/>
    <mergeCell ref="A33:G33"/>
    <mergeCell ref="A34:G34"/>
    <mergeCell ref="A35:G35"/>
    <mergeCell ref="A66:G6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selection activeCell="K105" sqref="K105"/>
    </sheetView>
  </sheetViews>
  <sheetFormatPr defaultColWidth="11.421875" defaultRowHeight="15"/>
  <cols>
    <col min="1" max="1" width="20.28125" style="23" customWidth="1"/>
    <col min="2" max="2" width="7.28125" style="23" customWidth="1"/>
    <col min="3" max="3" width="60.421875" style="23" customWidth="1"/>
    <col min="4" max="4" width="23.421875" style="33" customWidth="1"/>
    <col min="5" max="5" width="19.421875" style="113" customWidth="1"/>
    <col min="6" max="6" width="20.00390625" style="33" customWidth="1"/>
    <col min="7" max="7" width="25.140625" style="33" customWidth="1"/>
    <col min="8" max="8" width="4.421875" style="23" customWidth="1"/>
    <col min="9" max="9" width="11.421875" style="23" customWidth="1"/>
    <col min="10" max="10" width="17.421875" style="23" customWidth="1"/>
    <col min="11" max="16384" width="11.421875" style="23" customWidth="1"/>
  </cols>
  <sheetData>
    <row r="1" spans="1:7" ht="15">
      <c r="A1" s="170" t="s">
        <v>0</v>
      </c>
      <c r="B1" s="171"/>
      <c r="C1" s="171"/>
      <c r="D1" s="171"/>
      <c r="E1" s="171"/>
      <c r="F1" s="171"/>
      <c r="G1" s="172"/>
    </row>
    <row r="2" spans="1:7" ht="15">
      <c r="A2" s="167" t="s">
        <v>1</v>
      </c>
      <c r="B2" s="168"/>
      <c r="C2" s="168"/>
      <c r="D2" s="168"/>
      <c r="E2" s="168"/>
      <c r="F2" s="168"/>
      <c r="G2" s="169"/>
    </row>
    <row r="3" spans="1:7" ht="15">
      <c r="A3" s="32"/>
      <c r="G3" s="34"/>
    </row>
    <row r="4" spans="1:7" ht="15">
      <c r="A4" s="35" t="s">
        <v>2</v>
      </c>
      <c r="G4" s="34"/>
    </row>
    <row r="5" spans="1:7" ht="15">
      <c r="A5" s="32"/>
      <c r="G5" s="36"/>
    </row>
    <row r="6" spans="1:7" ht="15">
      <c r="A6" s="32" t="s">
        <v>3</v>
      </c>
      <c r="C6" s="23" t="s">
        <v>4</v>
      </c>
      <c r="D6" s="33" t="s">
        <v>5</v>
      </c>
      <c r="F6" s="33" t="s">
        <v>98</v>
      </c>
      <c r="G6" s="34" t="s">
        <v>87</v>
      </c>
    </row>
    <row r="7" spans="1:7" ht="15.75" thickBot="1">
      <c r="A7" s="37"/>
      <c r="B7" s="38"/>
      <c r="C7" s="38"/>
      <c r="D7" s="38"/>
      <c r="E7" s="114"/>
      <c r="F7" s="38"/>
      <c r="G7" s="39"/>
    </row>
    <row r="8" spans="1:7" ht="15.75" thickBot="1">
      <c r="A8" s="40" t="s">
        <v>6</v>
      </c>
      <c r="B8" s="115"/>
      <c r="C8" s="41"/>
      <c r="D8" s="42"/>
      <c r="E8" s="116"/>
      <c r="F8" s="42"/>
      <c r="G8" s="43"/>
    </row>
    <row r="9" spans="1:7" ht="57.75" customHeight="1" thickBot="1">
      <c r="A9" s="117" t="s">
        <v>7</v>
      </c>
      <c r="B9" s="44"/>
      <c r="C9" s="45" t="s">
        <v>8</v>
      </c>
      <c r="D9" s="46" t="s">
        <v>9</v>
      </c>
      <c r="E9" s="118" t="s">
        <v>10</v>
      </c>
      <c r="F9" s="46" t="s">
        <v>11</v>
      </c>
      <c r="G9" s="47" t="s">
        <v>12</v>
      </c>
    </row>
    <row r="10" spans="1:7" ht="16.5" thickBot="1">
      <c r="A10" s="119" t="s">
        <v>13</v>
      </c>
      <c r="B10" s="120"/>
      <c r="C10" s="154" t="s">
        <v>14</v>
      </c>
      <c r="D10" s="17">
        <f>+D11+D31+D75</f>
        <v>2484968153.22</v>
      </c>
      <c r="E10" s="121">
        <f>+E11+E31+E75</f>
        <v>97300000</v>
      </c>
      <c r="F10" s="17">
        <f>+F11+F31+F75</f>
        <v>2387668153.22</v>
      </c>
      <c r="G10" s="18">
        <f>+G11+G31+G75</f>
        <v>2387668153.22</v>
      </c>
    </row>
    <row r="11" spans="1:7" ht="15.75">
      <c r="A11" s="122">
        <v>1</v>
      </c>
      <c r="B11" s="123"/>
      <c r="C11" s="50" t="s">
        <v>15</v>
      </c>
      <c r="D11" s="51">
        <f>+D12</f>
        <v>333180603.63</v>
      </c>
      <c r="E11" s="124">
        <f>+E12</f>
        <v>0</v>
      </c>
      <c r="F11" s="51">
        <f>+D11-E11</f>
        <v>333180603.63</v>
      </c>
      <c r="G11" s="125">
        <f>+G12</f>
        <v>333180603.63</v>
      </c>
    </row>
    <row r="12" spans="1:7" ht="15.75">
      <c r="A12" s="126">
        <v>10</v>
      </c>
      <c r="B12" s="127"/>
      <c r="C12" s="28" t="s">
        <v>15</v>
      </c>
      <c r="D12" s="29">
        <f>+D13+D27</f>
        <v>333180603.63</v>
      </c>
      <c r="E12" s="128">
        <f>+E13+E27</f>
        <v>0</v>
      </c>
      <c r="F12" s="29">
        <f>+D12-E12</f>
        <v>333180603.63</v>
      </c>
      <c r="G12" s="30">
        <f>+G13+G27</f>
        <v>333180603.63</v>
      </c>
    </row>
    <row r="13" spans="1:7" ht="18" customHeight="1">
      <c r="A13" s="126">
        <v>101</v>
      </c>
      <c r="B13" s="127"/>
      <c r="C13" s="28" t="s">
        <v>16</v>
      </c>
      <c r="D13" s="29">
        <f>+D14+D16+D19+D25</f>
        <v>41584630.67</v>
      </c>
      <c r="E13" s="128">
        <f>+E14+E16+E19+E25</f>
        <v>0</v>
      </c>
      <c r="F13" s="29">
        <f>+D13-E13</f>
        <v>41584630.67</v>
      </c>
      <c r="G13" s="30">
        <f>+G14+G16+G19+G25</f>
        <v>41584630.67</v>
      </c>
    </row>
    <row r="14" spans="1:7" ht="15.75">
      <c r="A14" s="126">
        <v>1011</v>
      </c>
      <c r="B14" s="127"/>
      <c r="C14" s="28" t="s">
        <v>17</v>
      </c>
      <c r="D14" s="29">
        <f>+D15</f>
        <v>5594490</v>
      </c>
      <c r="E14" s="128">
        <f>+E15</f>
        <v>0</v>
      </c>
      <c r="F14" s="29">
        <f>+D14-E14</f>
        <v>5594490</v>
      </c>
      <c r="G14" s="30">
        <f>+G15</f>
        <v>5594490</v>
      </c>
    </row>
    <row r="15" spans="1:7" ht="15.75">
      <c r="A15" s="126">
        <v>10114</v>
      </c>
      <c r="B15" s="127">
        <v>20</v>
      </c>
      <c r="C15" s="28" t="s">
        <v>18</v>
      </c>
      <c r="D15" s="29">
        <v>5594490</v>
      </c>
      <c r="E15" s="129">
        <v>0</v>
      </c>
      <c r="F15" s="29">
        <f aca="true" t="shared" si="0" ref="F15:F30">+D15-E15</f>
        <v>5594490</v>
      </c>
      <c r="G15" s="30">
        <v>5594490</v>
      </c>
    </row>
    <row r="16" spans="1:7" ht="15.75">
      <c r="A16" s="126">
        <v>1014</v>
      </c>
      <c r="B16" s="127"/>
      <c r="C16" s="28" t="s">
        <v>19</v>
      </c>
      <c r="D16" s="29">
        <f>+D17+D18</f>
        <v>12347699</v>
      </c>
      <c r="E16" s="128">
        <f>+E17+E18</f>
        <v>0</v>
      </c>
      <c r="F16" s="29">
        <f>+D16-E16</f>
        <v>12347699</v>
      </c>
      <c r="G16" s="30">
        <f>+G17+G18</f>
        <v>12347699</v>
      </c>
    </row>
    <row r="17" spans="1:7" ht="15.75">
      <c r="A17" s="126">
        <v>10141</v>
      </c>
      <c r="B17" s="127">
        <v>20</v>
      </c>
      <c r="C17" s="28" t="s">
        <v>20</v>
      </c>
      <c r="D17" s="29">
        <v>2234217</v>
      </c>
      <c r="E17" s="129">
        <v>0</v>
      </c>
      <c r="F17" s="29">
        <f t="shared" si="0"/>
        <v>2234217</v>
      </c>
      <c r="G17" s="30">
        <v>2234217</v>
      </c>
    </row>
    <row r="18" spans="1:7" ht="15.75">
      <c r="A18" s="126">
        <v>10142</v>
      </c>
      <c r="B18" s="127">
        <v>20</v>
      </c>
      <c r="C18" s="28" t="s">
        <v>73</v>
      </c>
      <c r="D18" s="29">
        <v>10113482</v>
      </c>
      <c r="E18" s="129">
        <v>0</v>
      </c>
      <c r="F18" s="29">
        <f t="shared" si="0"/>
        <v>10113482</v>
      </c>
      <c r="G18" s="30">
        <v>10113482</v>
      </c>
    </row>
    <row r="19" spans="1:7" ht="14.25" customHeight="1">
      <c r="A19" s="126">
        <v>1015</v>
      </c>
      <c r="B19" s="127"/>
      <c r="C19" s="28" t="s">
        <v>21</v>
      </c>
      <c r="D19" s="29">
        <f>SUM(D20:D24)</f>
        <v>18512299.67</v>
      </c>
      <c r="E19" s="128">
        <f>+E20+E21+E23+E24</f>
        <v>0</v>
      </c>
      <c r="F19" s="29">
        <f>+D19-E19</f>
        <v>18512299.67</v>
      </c>
      <c r="G19" s="30">
        <f>SUM(G20:G24)</f>
        <v>18512299.67</v>
      </c>
    </row>
    <row r="20" spans="1:7" ht="15.75">
      <c r="A20" s="126">
        <v>10152</v>
      </c>
      <c r="B20" s="127">
        <v>20</v>
      </c>
      <c r="C20" s="28" t="s">
        <v>74</v>
      </c>
      <c r="D20" s="29">
        <v>4308916</v>
      </c>
      <c r="E20" s="129">
        <v>0</v>
      </c>
      <c r="F20" s="29">
        <f t="shared" si="0"/>
        <v>4308916</v>
      </c>
      <c r="G20" s="30">
        <v>4308916</v>
      </c>
    </row>
    <row r="21" spans="1:7" ht="15.75">
      <c r="A21" s="126">
        <v>10155</v>
      </c>
      <c r="B21" s="127">
        <v>20</v>
      </c>
      <c r="C21" s="28" t="s">
        <v>22</v>
      </c>
      <c r="D21" s="29">
        <v>397384</v>
      </c>
      <c r="E21" s="129">
        <v>0</v>
      </c>
      <c r="F21" s="29">
        <f t="shared" si="0"/>
        <v>397384</v>
      </c>
      <c r="G21" s="30">
        <v>397384</v>
      </c>
    </row>
    <row r="22" spans="1:7" ht="15.75">
      <c r="A22" s="126">
        <v>101514</v>
      </c>
      <c r="B22" s="127">
        <v>20</v>
      </c>
      <c r="C22" s="28" t="s">
        <v>88</v>
      </c>
      <c r="D22" s="29">
        <v>3548289.67</v>
      </c>
      <c r="E22" s="129">
        <v>0</v>
      </c>
      <c r="F22" s="29">
        <f t="shared" si="0"/>
        <v>3548289.67</v>
      </c>
      <c r="G22" s="30">
        <v>3548289.67</v>
      </c>
    </row>
    <row r="23" spans="1:7" ht="15.75">
      <c r="A23" s="126">
        <v>101515</v>
      </c>
      <c r="B23" s="127">
        <v>20</v>
      </c>
      <c r="C23" s="28" t="s">
        <v>24</v>
      </c>
      <c r="D23" s="29">
        <v>3135087</v>
      </c>
      <c r="E23" s="129">
        <v>0</v>
      </c>
      <c r="F23" s="29">
        <f t="shared" si="0"/>
        <v>3135087</v>
      </c>
      <c r="G23" s="30">
        <v>3135087</v>
      </c>
    </row>
    <row r="24" spans="1:7" ht="15.75">
      <c r="A24" s="126">
        <v>101516</v>
      </c>
      <c r="B24" s="127">
        <v>20</v>
      </c>
      <c r="C24" s="28" t="s">
        <v>25</v>
      </c>
      <c r="D24" s="29">
        <v>7122623</v>
      </c>
      <c r="E24" s="129">
        <v>0</v>
      </c>
      <c r="F24" s="29">
        <f t="shared" si="0"/>
        <v>7122623</v>
      </c>
      <c r="G24" s="30">
        <v>7122623</v>
      </c>
    </row>
    <row r="25" spans="1:7" ht="30.75" customHeight="1">
      <c r="A25" s="126">
        <v>1019</v>
      </c>
      <c r="B25" s="127"/>
      <c r="C25" s="8" t="s">
        <v>27</v>
      </c>
      <c r="D25" s="29">
        <f>+D26</f>
        <v>5130142</v>
      </c>
      <c r="E25" s="128">
        <f>+E26</f>
        <v>0</v>
      </c>
      <c r="F25" s="29">
        <f>+D25-E25</f>
        <v>5130142</v>
      </c>
      <c r="G25" s="30">
        <f>+G26</f>
        <v>5130142</v>
      </c>
    </row>
    <row r="26" spans="1:7" ht="15.75">
      <c r="A26" s="126">
        <v>10193</v>
      </c>
      <c r="B26" s="127">
        <v>20</v>
      </c>
      <c r="C26" s="28" t="s">
        <v>28</v>
      </c>
      <c r="D26" s="29">
        <v>5130142</v>
      </c>
      <c r="E26" s="129">
        <v>0</v>
      </c>
      <c r="F26" s="29">
        <f t="shared" si="0"/>
        <v>5130142</v>
      </c>
      <c r="G26" s="30">
        <v>5130142</v>
      </c>
    </row>
    <row r="27" spans="1:7" ht="15.75">
      <c r="A27" s="126">
        <v>102</v>
      </c>
      <c r="B27" s="127"/>
      <c r="C27" s="28" t="s">
        <v>29</v>
      </c>
      <c r="D27" s="29">
        <f>+D28+D29+D30</f>
        <v>291595972.96</v>
      </c>
      <c r="E27" s="128">
        <f>+E28+E29+E30</f>
        <v>0</v>
      </c>
      <c r="F27" s="29">
        <f>+D27-E27</f>
        <v>291595972.96</v>
      </c>
      <c r="G27" s="30">
        <f>+G28+G29+G30</f>
        <v>291595972.96</v>
      </c>
    </row>
    <row r="28" spans="1:7" ht="15.75">
      <c r="A28" s="126">
        <v>10212</v>
      </c>
      <c r="B28" s="127">
        <v>21</v>
      </c>
      <c r="C28" s="28" t="s">
        <v>30</v>
      </c>
      <c r="D28" s="29">
        <v>121800000</v>
      </c>
      <c r="E28" s="129">
        <v>0</v>
      </c>
      <c r="F28" s="29">
        <f t="shared" si="0"/>
        <v>121800000</v>
      </c>
      <c r="G28" s="30">
        <v>121800000</v>
      </c>
    </row>
    <row r="29" spans="1:7" ht="15.75">
      <c r="A29" s="126">
        <v>10214</v>
      </c>
      <c r="B29" s="127">
        <v>20</v>
      </c>
      <c r="C29" s="28" t="s">
        <v>31</v>
      </c>
      <c r="D29" s="29">
        <v>117114501</v>
      </c>
      <c r="E29" s="129">
        <v>0</v>
      </c>
      <c r="F29" s="29">
        <f>+D29-E29</f>
        <v>117114501</v>
      </c>
      <c r="G29" s="30">
        <v>117114501</v>
      </c>
    </row>
    <row r="30" spans="1:7" ht="15.75">
      <c r="A30" s="126">
        <v>10214</v>
      </c>
      <c r="B30" s="127">
        <v>21</v>
      </c>
      <c r="C30" s="28" t="s">
        <v>31</v>
      </c>
      <c r="D30" s="29">
        <v>52681471.96</v>
      </c>
      <c r="E30" s="129">
        <v>0</v>
      </c>
      <c r="F30" s="29">
        <f t="shared" si="0"/>
        <v>52681471.96</v>
      </c>
      <c r="G30" s="30">
        <v>52681471.96</v>
      </c>
    </row>
    <row r="31" spans="1:7" ht="16.5" thickBot="1">
      <c r="A31" s="130">
        <v>2</v>
      </c>
      <c r="B31" s="131"/>
      <c r="C31" s="53" t="s">
        <v>32</v>
      </c>
      <c r="D31" s="54">
        <f>+D43</f>
        <v>92216610.52</v>
      </c>
      <c r="E31" s="132">
        <f>+E43</f>
        <v>0</v>
      </c>
      <c r="F31" s="55">
        <f>+D31-E31</f>
        <v>92216610.52</v>
      </c>
      <c r="G31" s="133">
        <f>+G43</f>
        <v>92216610.52</v>
      </c>
    </row>
    <row r="32" spans="1:7" ht="16.5" thickBot="1">
      <c r="A32" s="56"/>
      <c r="B32" s="57"/>
      <c r="C32" s="57"/>
      <c r="D32" s="58"/>
      <c r="E32" s="134"/>
      <c r="F32" s="59"/>
      <c r="G32" s="58"/>
    </row>
    <row r="33" spans="1:7" ht="15">
      <c r="A33" s="170"/>
      <c r="B33" s="171"/>
      <c r="C33" s="171"/>
      <c r="D33" s="171"/>
      <c r="E33" s="171"/>
      <c r="F33" s="171"/>
      <c r="G33" s="172"/>
    </row>
    <row r="34" spans="1:7" ht="15">
      <c r="A34" s="167" t="s">
        <v>0</v>
      </c>
      <c r="B34" s="168"/>
      <c r="C34" s="168"/>
      <c r="D34" s="168"/>
      <c r="E34" s="168"/>
      <c r="F34" s="168"/>
      <c r="G34" s="169"/>
    </row>
    <row r="35" spans="1:7" ht="15">
      <c r="A35" s="167" t="s">
        <v>1</v>
      </c>
      <c r="B35" s="168"/>
      <c r="C35" s="168"/>
      <c r="D35" s="168"/>
      <c r="E35" s="168"/>
      <c r="F35" s="168"/>
      <c r="G35" s="169"/>
    </row>
    <row r="36" spans="1:7" ht="2.25" customHeight="1">
      <c r="A36" s="32"/>
      <c r="G36" s="34"/>
    </row>
    <row r="37" spans="1:7" ht="15">
      <c r="A37" s="35" t="s">
        <v>2</v>
      </c>
      <c r="G37" s="34"/>
    </row>
    <row r="38" spans="1:7" ht="5.25" customHeight="1">
      <c r="A38" s="32"/>
      <c r="G38" s="36"/>
    </row>
    <row r="39" spans="1:7" ht="15">
      <c r="A39" s="32" t="s">
        <v>3</v>
      </c>
      <c r="C39" s="23" t="s">
        <v>4</v>
      </c>
      <c r="D39" s="33" t="str">
        <f>D6</f>
        <v>                  MES:              </v>
      </c>
      <c r="F39" s="33" t="str">
        <f>F6</f>
        <v>JUNIO</v>
      </c>
      <c r="G39" s="34" t="s">
        <v>87</v>
      </c>
    </row>
    <row r="40" spans="1:7" ht="5.25" customHeight="1" thickBot="1">
      <c r="A40" s="32"/>
      <c r="G40" s="34"/>
    </row>
    <row r="41" spans="1:7" ht="15.75" thickBot="1">
      <c r="A41" s="40" t="s">
        <v>6</v>
      </c>
      <c r="B41" s="115"/>
      <c r="C41" s="41"/>
      <c r="D41" s="42"/>
      <c r="E41" s="116"/>
      <c r="F41" s="42"/>
      <c r="G41" s="43"/>
    </row>
    <row r="42" spans="1:7" ht="57.75" customHeight="1">
      <c r="A42" s="64" t="s">
        <v>7</v>
      </c>
      <c r="B42" s="65"/>
      <c r="C42" s="65" t="s">
        <v>8</v>
      </c>
      <c r="D42" s="66" t="s">
        <v>9</v>
      </c>
      <c r="E42" s="135" t="s">
        <v>10</v>
      </c>
      <c r="F42" s="66" t="s">
        <v>11</v>
      </c>
      <c r="G42" s="67" t="s">
        <v>12</v>
      </c>
    </row>
    <row r="43" spans="1:7" ht="15.75">
      <c r="A43" s="27">
        <v>20</v>
      </c>
      <c r="B43" s="28"/>
      <c r="C43" s="28" t="s">
        <v>32</v>
      </c>
      <c r="D43" s="29">
        <f>+D44</f>
        <v>92216610.52</v>
      </c>
      <c r="E43" s="128">
        <f>+E44</f>
        <v>0</v>
      </c>
      <c r="F43" s="29">
        <f aca="true" t="shared" si="1" ref="F43:F64">+D43-E43</f>
        <v>92216610.52</v>
      </c>
      <c r="G43" s="30">
        <f>+G44</f>
        <v>92216610.52</v>
      </c>
    </row>
    <row r="44" spans="1:7" ht="15.75">
      <c r="A44" s="27">
        <v>204</v>
      </c>
      <c r="B44" s="28"/>
      <c r="C44" s="28" t="s">
        <v>33</v>
      </c>
      <c r="D44" s="29">
        <f>+D45+D47+D50+D53+D55+D60+D63</f>
        <v>92216610.52</v>
      </c>
      <c r="E44" s="128">
        <f>+E45+E47+E50+E53+E55+E60+E63</f>
        <v>0</v>
      </c>
      <c r="F44" s="29">
        <f t="shared" si="1"/>
        <v>92216610.52</v>
      </c>
      <c r="G44" s="30">
        <f>+G45+G47+G50+G53+G55+G60+G63</f>
        <v>92216610.52</v>
      </c>
    </row>
    <row r="45" spans="1:7" ht="15.75">
      <c r="A45" s="27">
        <v>2044</v>
      </c>
      <c r="B45" s="28"/>
      <c r="C45" s="28" t="s">
        <v>34</v>
      </c>
      <c r="D45" s="29">
        <f>+D46</f>
        <v>7439875</v>
      </c>
      <c r="E45" s="128">
        <f>+E46</f>
        <v>0</v>
      </c>
      <c r="F45" s="29">
        <f t="shared" si="1"/>
        <v>7439875</v>
      </c>
      <c r="G45" s="30">
        <f>+G46</f>
        <v>7439875</v>
      </c>
    </row>
    <row r="46" spans="1:7" ht="15.75">
      <c r="A46" s="27">
        <v>20441</v>
      </c>
      <c r="B46" s="28">
        <v>20</v>
      </c>
      <c r="C46" s="28" t="s">
        <v>35</v>
      </c>
      <c r="D46" s="29">
        <v>7439875</v>
      </c>
      <c r="E46" s="129">
        <v>0</v>
      </c>
      <c r="F46" s="29">
        <f t="shared" si="1"/>
        <v>7439875</v>
      </c>
      <c r="G46" s="30">
        <v>7439875</v>
      </c>
    </row>
    <row r="47" spans="1:7" ht="15.75">
      <c r="A47" s="27">
        <v>2045</v>
      </c>
      <c r="B47" s="28"/>
      <c r="C47" s="28" t="s">
        <v>36</v>
      </c>
      <c r="D47" s="29">
        <f>+D48+D49</f>
        <v>35670562</v>
      </c>
      <c r="E47" s="128">
        <f>+E48+E49</f>
        <v>0</v>
      </c>
      <c r="F47" s="29">
        <f t="shared" si="1"/>
        <v>35670562</v>
      </c>
      <c r="G47" s="30">
        <f>+G48+G49</f>
        <v>35670562</v>
      </c>
    </row>
    <row r="48" spans="1:7" ht="15.75">
      <c r="A48" s="27">
        <v>20452</v>
      </c>
      <c r="B48" s="28">
        <v>20</v>
      </c>
      <c r="C48" s="28" t="s">
        <v>37</v>
      </c>
      <c r="D48" s="29">
        <v>6640370</v>
      </c>
      <c r="E48" s="129">
        <v>0</v>
      </c>
      <c r="F48" s="29">
        <f t="shared" si="1"/>
        <v>6640370</v>
      </c>
      <c r="G48" s="30">
        <v>6640370</v>
      </c>
    </row>
    <row r="49" spans="1:7" ht="15.75">
      <c r="A49" s="27">
        <v>204510</v>
      </c>
      <c r="B49" s="28">
        <v>20</v>
      </c>
      <c r="C49" s="28" t="s">
        <v>38</v>
      </c>
      <c r="D49" s="29">
        <v>29030192</v>
      </c>
      <c r="E49" s="129">
        <v>0</v>
      </c>
      <c r="F49" s="29">
        <f t="shared" si="1"/>
        <v>29030192</v>
      </c>
      <c r="G49" s="30">
        <v>29030192</v>
      </c>
    </row>
    <row r="50" spans="1:7" ht="15.75">
      <c r="A50" s="27">
        <v>2046</v>
      </c>
      <c r="B50" s="28"/>
      <c r="C50" s="28" t="s">
        <v>39</v>
      </c>
      <c r="D50" s="29">
        <f>+D51+D52</f>
        <v>7533173</v>
      </c>
      <c r="E50" s="128">
        <f>+E51+E52</f>
        <v>0</v>
      </c>
      <c r="F50" s="29">
        <f t="shared" si="1"/>
        <v>7533173</v>
      </c>
      <c r="G50" s="30">
        <f>+G51+G52</f>
        <v>7533173</v>
      </c>
    </row>
    <row r="51" spans="1:7" ht="15.75">
      <c r="A51" s="27">
        <v>20462</v>
      </c>
      <c r="B51" s="28">
        <v>20</v>
      </c>
      <c r="C51" s="28" t="s">
        <v>40</v>
      </c>
      <c r="D51" s="29">
        <v>2086900</v>
      </c>
      <c r="E51" s="129">
        <v>0</v>
      </c>
      <c r="F51" s="29">
        <f t="shared" si="1"/>
        <v>2086900</v>
      </c>
      <c r="G51" s="30">
        <v>2086900</v>
      </c>
    </row>
    <row r="52" spans="1:7" ht="15.75">
      <c r="A52" s="27">
        <v>20465</v>
      </c>
      <c r="B52" s="28">
        <v>20</v>
      </c>
      <c r="C52" s="28" t="s">
        <v>41</v>
      </c>
      <c r="D52" s="29">
        <v>5446273</v>
      </c>
      <c r="E52" s="129">
        <v>0</v>
      </c>
      <c r="F52" s="29">
        <f t="shared" si="1"/>
        <v>5446273</v>
      </c>
      <c r="G52" s="30">
        <v>5446273</v>
      </c>
    </row>
    <row r="53" spans="1:7" ht="15.75">
      <c r="A53" s="27">
        <v>2047</v>
      </c>
      <c r="B53" s="28"/>
      <c r="C53" s="28" t="s">
        <v>42</v>
      </c>
      <c r="D53" s="29">
        <f>+D54</f>
        <v>12880213</v>
      </c>
      <c r="E53" s="128">
        <f>+E54</f>
        <v>0</v>
      </c>
      <c r="F53" s="29">
        <f t="shared" si="1"/>
        <v>12880213</v>
      </c>
      <c r="G53" s="30">
        <f>+G54</f>
        <v>12880213</v>
      </c>
    </row>
    <row r="54" spans="1:7" ht="15.75">
      <c r="A54" s="27">
        <v>20476</v>
      </c>
      <c r="B54" s="28">
        <v>20</v>
      </c>
      <c r="C54" s="28" t="s">
        <v>43</v>
      </c>
      <c r="D54" s="29">
        <v>12880213</v>
      </c>
      <c r="E54" s="129">
        <v>0</v>
      </c>
      <c r="F54" s="29">
        <f t="shared" si="1"/>
        <v>12880213</v>
      </c>
      <c r="G54" s="30">
        <v>12880213</v>
      </c>
    </row>
    <row r="55" spans="1:7" ht="15.75">
      <c r="A55" s="27">
        <v>2048</v>
      </c>
      <c r="B55" s="28"/>
      <c r="C55" s="28" t="s">
        <v>44</v>
      </c>
      <c r="D55" s="29">
        <f>+D56+D57+D58+D59</f>
        <v>3933692.52</v>
      </c>
      <c r="E55" s="128">
        <f>+E56+E57+E58+E59</f>
        <v>0</v>
      </c>
      <c r="F55" s="29">
        <f t="shared" si="1"/>
        <v>3933692.52</v>
      </c>
      <c r="G55" s="30">
        <f>+G56+G57+G58+G59</f>
        <v>3933692.52</v>
      </c>
    </row>
    <row r="56" spans="1:7" ht="15.75">
      <c r="A56" s="27">
        <v>20481</v>
      </c>
      <c r="B56" s="28">
        <v>20</v>
      </c>
      <c r="C56" s="28" t="s">
        <v>94</v>
      </c>
      <c r="D56" s="29">
        <v>232090</v>
      </c>
      <c r="E56" s="129">
        <v>0</v>
      </c>
      <c r="F56" s="29">
        <f t="shared" si="1"/>
        <v>232090</v>
      </c>
      <c r="G56" s="30">
        <v>232090</v>
      </c>
    </row>
    <row r="57" spans="1:7" ht="15.75">
      <c r="A57" s="27">
        <v>20482</v>
      </c>
      <c r="B57" s="28">
        <v>20</v>
      </c>
      <c r="C57" s="28" t="s">
        <v>46</v>
      </c>
      <c r="D57" s="29">
        <v>62093.76</v>
      </c>
      <c r="E57" s="129">
        <v>0</v>
      </c>
      <c r="F57" s="29">
        <f t="shared" si="1"/>
        <v>62093.76</v>
      </c>
      <c r="G57" s="30">
        <v>62093.76</v>
      </c>
    </row>
    <row r="58" spans="1:7" ht="15.75">
      <c r="A58" s="27">
        <v>20485</v>
      </c>
      <c r="B58" s="28">
        <v>20</v>
      </c>
      <c r="C58" s="28" t="s">
        <v>47</v>
      </c>
      <c r="D58" s="29">
        <v>32131.76</v>
      </c>
      <c r="E58" s="129">
        <v>0</v>
      </c>
      <c r="F58" s="29">
        <f t="shared" si="1"/>
        <v>32131.76</v>
      </c>
      <c r="G58" s="30">
        <v>32131.76</v>
      </c>
    </row>
    <row r="59" spans="1:7" ht="15.75">
      <c r="A59" s="27">
        <v>20486</v>
      </c>
      <c r="B59" s="28">
        <v>20</v>
      </c>
      <c r="C59" s="28" t="s">
        <v>48</v>
      </c>
      <c r="D59" s="29">
        <v>3607377</v>
      </c>
      <c r="E59" s="129">
        <v>0</v>
      </c>
      <c r="F59" s="29">
        <f t="shared" si="1"/>
        <v>3607377</v>
      </c>
      <c r="G59" s="30">
        <v>3607377</v>
      </c>
    </row>
    <row r="60" spans="1:7" ht="15.75">
      <c r="A60" s="27">
        <v>2049</v>
      </c>
      <c r="B60" s="28"/>
      <c r="C60" s="28" t="s">
        <v>49</v>
      </c>
      <c r="D60" s="29">
        <f>+D61+D62</f>
        <v>1952093</v>
      </c>
      <c r="E60" s="128">
        <f>+E61+E62</f>
        <v>0</v>
      </c>
      <c r="F60" s="29">
        <f t="shared" si="1"/>
        <v>1952093</v>
      </c>
      <c r="G60" s="30">
        <f>+G61+G62</f>
        <v>1952093</v>
      </c>
    </row>
    <row r="61" spans="1:7" ht="15.75">
      <c r="A61" s="27">
        <v>204911</v>
      </c>
      <c r="B61" s="28">
        <v>20</v>
      </c>
      <c r="C61" s="28" t="s">
        <v>89</v>
      </c>
      <c r="D61" s="29">
        <v>495250</v>
      </c>
      <c r="E61" s="129">
        <v>0</v>
      </c>
      <c r="F61" s="29">
        <f t="shared" si="1"/>
        <v>495250</v>
      </c>
      <c r="G61" s="30">
        <v>495250</v>
      </c>
    </row>
    <row r="62" spans="1:7" ht="15.75">
      <c r="A62" s="27">
        <v>204911</v>
      </c>
      <c r="B62" s="28">
        <v>21</v>
      </c>
      <c r="C62" s="28" t="s">
        <v>89</v>
      </c>
      <c r="D62" s="29">
        <v>1456843</v>
      </c>
      <c r="E62" s="129">
        <v>0</v>
      </c>
      <c r="F62" s="29">
        <f t="shared" si="1"/>
        <v>1456843</v>
      </c>
      <c r="G62" s="30">
        <v>1456843</v>
      </c>
    </row>
    <row r="63" spans="1:7" ht="15.75">
      <c r="A63" s="27">
        <v>20441</v>
      </c>
      <c r="B63" s="28"/>
      <c r="C63" s="28" t="s">
        <v>50</v>
      </c>
      <c r="D63" s="29">
        <f>+D64</f>
        <v>22807002</v>
      </c>
      <c r="E63" s="128">
        <f>+E64</f>
        <v>0</v>
      </c>
      <c r="F63" s="29">
        <f t="shared" si="1"/>
        <v>22807002</v>
      </c>
      <c r="G63" s="30">
        <f>+G64</f>
        <v>22807002</v>
      </c>
    </row>
    <row r="64" spans="1:7" ht="16.5" thickBot="1">
      <c r="A64" s="52">
        <v>2044113</v>
      </c>
      <c r="B64" s="53">
        <v>20</v>
      </c>
      <c r="C64" s="53" t="s">
        <v>50</v>
      </c>
      <c r="D64" s="55">
        <v>22807002</v>
      </c>
      <c r="E64" s="136">
        <v>0</v>
      </c>
      <c r="F64" s="55">
        <f t="shared" si="1"/>
        <v>22807002</v>
      </c>
      <c r="G64" s="68">
        <v>22807002</v>
      </c>
    </row>
    <row r="65" spans="1:7" ht="15.75" thickBot="1">
      <c r="A65" s="69"/>
      <c r="D65" s="70"/>
      <c r="E65" s="137"/>
      <c r="F65" s="70"/>
      <c r="G65" s="70"/>
    </row>
    <row r="66" spans="1:7" ht="15">
      <c r="A66" s="170" t="s">
        <v>0</v>
      </c>
      <c r="B66" s="171"/>
      <c r="C66" s="171"/>
      <c r="D66" s="171"/>
      <c r="E66" s="171"/>
      <c r="F66" s="171"/>
      <c r="G66" s="172"/>
    </row>
    <row r="67" spans="1:7" ht="15.75" customHeight="1">
      <c r="A67" s="167" t="s">
        <v>1</v>
      </c>
      <c r="B67" s="168"/>
      <c r="C67" s="168"/>
      <c r="D67" s="168"/>
      <c r="E67" s="168"/>
      <c r="F67" s="168"/>
      <c r="G67" s="169"/>
    </row>
    <row r="68" spans="1:7" ht="5.25" customHeight="1">
      <c r="A68" s="32"/>
      <c r="G68" s="34"/>
    </row>
    <row r="69" spans="1:7" ht="15">
      <c r="A69" s="35" t="s">
        <v>2</v>
      </c>
      <c r="G69" s="34"/>
    </row>
    <row r="70" spans="1:7" ht="6" customHeight="1">
      <c r="A70" s="32"/>
      <c r="G70" s="36"/>
    </row>
    <row r="71" spans="1:7" ht="15">
      <c r="A71" s="32" t="s">
        <v>3</v>
      </c>
      <c r="C71" s="23" t="s">
        <v>4</v>
      </c>
      <c r="F71" s="33" t="str">
        <f>F39</f>
        <v>JUNIO</v>
      </c>
      <c r="G71" s="34" t="s">
        <v>87</v>
      </c>
    </row>
    <row r="72" spans="1:7" ht="5.25" customHeight="1" thickBot="1">
      <c r="A72" s="32"/>
      <c r="G72" s="34"/>
    </row>
    <row r="73" spans="1:7" ht="15.75" thickBot="1">
      <c r="A73" s="40" t="s">
        <v>6</v>
      </c>
      <c r="B73" s="41"/>
      <c r="C73" s="41"/>
      <c r="D73" s="42"/>
      <c r="E73" s="116"/>
      <c r="F73" s="42"/>
      <c r="G73" s="43"/>
    </row>
    <row r="74" spans="1:7" ht="60">
      <c r="A74" s="71" t="s">
        <v>7</v>
      </c>
      <c r="B74" s="72"/>
      <c r="C74" s="72" t="s">
        <v>8</v>
      </c>
      <c r="D74" s="73" t="s">
        <v>9</v>
      </c>
      <c r="E74" s="138" t="s">
        <v>10</v>
      </c>
      <c r="F74" s="73" t="s">
        <v>11</v>
      </c>
      <c r="G74" s="74" t="s">
        <v>12</v>
      </c>
    </row>
    <row r="75" spans="1:7" ht="15.75">
      <c r="A75" s="27">
        <v>3</v>
      </c>
      <c r="B75" s="28"/>
      <c r="C75" s="28" t="s">
        <v>51</v>
      </c>
      <c r="D75" s="29">
        <f>+D76</f>
        <v>2059570939.07</v>
      </c>
      <c r="E75" s="128">
        <f>+E76</f>
        <v>97300000</v>
      </c>
      <c r="F75" s="29">
        <f aca="true" t="shared" si="2" ref="F75:F80">+D75-E75</f>
        <v>1962270939.07</v>
      </c>
      <c r="G75" s="30">
        <f>+G76</f>
        <v>1962270939.07</v>
      </c>
    </row>
    <row r="76" spans="1:7" ht="15.75">
      <c r="A76" s="27">
        <v>36</v>
      </c>
      <c r="B76" s="28"/>
      <c r="C76" s="28" t="s">
        <v>52</v>
      </c>
      <c r="D76" s="29">
        <f>+D77</f>
        <v>2059570939.07</v>
      </c>
      <c r="E76" s="128">
        <f>+E77</f>
        <v>97300000</v>
      </c>
      <c r="F76" s="29">
        <f t="shared" si="2"/>
        <v>1962270939.07</v>
      </c>
      <c r="G76" s="30">
        <f>+G77</f>
        <v>1962270939.07</v>
      </c>
    </row>
    <row r="77" spans="1:7" ht="15.75">
      <c r="A77" s="27">
        <v>361</v>
      </c>
      <c r="B77" s="28"/>
      <c r="C77" s="28" t="s">
        <v>53</v>
      </c>
      <c r="D77" s="29">
        <f>+D78+D79+D80+D81</f>
        <v>2059570939.07</v>
      </c>
      <c r="E77" s="128">
        <f>+E78+E79+E80+E81</f>
        <v>97300000</v>
      </c>
      <c r="F77" s="29">
        <f t="shared" si="2"/>
        <v>1962270939.07</v>
      </c>
      <c r="G77" s="30">
        <f>+G78+G79+G80+G81</f>
        <v>1962270939.07</v>
      </c>
    </row>
    <row r="78" spans="1:7" ht="15.75">
      <c r="A78" s="19">
        <v>3611</v>
      </c>
      <c r="B78" s="20">
        <v>10</v>
      </c>
      <c r="C78" s="20" t="s">
        <v>53</v>
      </c>
      <c r="D78" s="21">
        <v>550799407</v>
      </c>
      <c r="E78" s="139">
        <v>0</v>
      </c>
      <c r="F78" s="21">
        <f t="shared" si="2"/>
        <v>550799407</v>
      </c>
      <c r="G78" s="22">
        <v>550799407</v>
      </c>
    </row>
    <row r="79" spans="1:7" ht="15.75">
      <c r="A79" s="19">
        <v>3611</v>
      </c>
      <c r="B79" s="20">
        <v>11</v>
      </c>
      <c r="C79" s="20" t="s">
        <v>53</v>
      </c>
      <c r="D79" s="21">
        <v>679823352.03</v>
      </c>
      <c r="E79" s="139">
        <v>97300000</v>
      </c>
      <c r="F79" s="21">
        <f t="shared" si="2"/>
        <v>582523352.03</v>
      </c>
      <c r="G79" s="22">
        <v>582523352.03</v>
      </c>
    </row>
    <row r="80" spans="1:7" ht="15.75">
      <c r="A80" s="19">
        <v>3611</v>
      </c>
      <c r="B80" s="20">
        <v>20</v>
      </c>
      <c r="C80" s="20" t="s">
        <v>53</v>
      </c>
      <c r="D80" s="21">
        <v>690190031.44</v>
      </c>
      <c r="E80" s="139">
        <v>0</v>
      </c>
      <c r="F80" s="21">
        <f t="shared" si="2"/>
        <v>690190031.44</v>
      </c>
      <c r="G80" s="22">
        <v>690190031.44</v>
      </c>
    </row>
    <row r="81" spans="1:7" ht="16.5" thickBot="1">
      <c r="A81" s="19">
        <v>3611</v>
      </c>
      <c r="B81" s="20">
        <v>21</v>
      </c>
      <c r="C81" s="20" t="s">
        <v>53</v>
      </c>
      <c r="D81" s="21">
        <v>138758148.6</v>
      </c>
      <c r="E81" s="139">
        <v>0</v>
      </c>
      <c r="F81" s="21">
        <f>+D81-E81</f>
        <v>138758148.6</v>
      </c>
      <c r="G81" s="22">
        <v>138758148.6</v>
      </c>
    </row>
    <row r="82" spans="1:7" ht="16.5" thickBot="1">
      <c r="A82" s="24" t="s">
        <v>54</v>
      </c>
      <c r="B82" s="25"/>
      <c r="C82" s="25" t="s">
        <v>55</v>
      </c>
      <c r="D82" s="26">
        <f>+D83+D90+D93+D109</f>
        <v>57895587708.97</v>
      </c>
      <c r="E82" s="140">
        <f>+E83+E90+E93+E109</f>
        <v>0</v>
      </c>
      <c r="F82" s="26">
        <f>+D82-E82</f>
        <v>57895587708.97</v>
      </c>
      <c r="G82" s="141">
        <f>+G83+G90+G93+G109</f>
        <v>57895587708.97</v>
      </c>
    </row>
    <row r="83" spans="1:7" ht="35.25" customHeight="1">
      <c r="A83" s="49">
        <v>113</v>
      </c>
      <c r="B83" s="50"/>
      <c r="C83" s="75" t="s">
        <v>56</v>
      </c>
      <c r="D83" s="51">
        <f>+D84+D86+D88</f>
        <v>32271907491.22</v>
      </c>
      <c r="E83" s="124">
        <f>+E84+E86+E88</f>
        <v>0</v>
      </c>
      <c r="F83" s="51">
        <f>+D83-E83</f>
        <v>32271907491.22</v>
      </c>
      <c r="G83" s="51">
        <f>+G84+G86+G88</f>
        <v>32271907491.22</v>
      </c>
    </row>
    <row r="84" spans="1:7" ht="15.75">
      <c r="A84" s="27">
        <v>113600</v>
      </c>
      <c r="B84" s="28"/>
      <c r="C84" s="8" t="s">
        <v>57</v>
      </c>
      <c r="D84" s="29">
        <f>+D85</f>
        <v>21312600000</v>
      </c>
      <c r="E84" s="128">
        <f>+E85</f>
        <v>0</v>
      </c>
      <c r="F84" s="29">
        <f>+D84-E84</f>
        <v>21312600000</v>
      </c>
      <c r="G84" s="30">
        <f>+G85</f>
        <v>21312600000</v>
      </c>
    </row>
    <row r="85" spans="1:7" ht="36" customHeight="1">
      <c r="A85" s="27">
        <v>113600134</v>
      </c>
      <c r="B85" s="28">
        <v>20</v>
      </c>
      <c r="C85" s="8" t="s">
        <v>75</v>
      </c>
      <c r="D85" s="29">
        <v>21312600000</v>
      </c>
      <c r="E85" s="129">
        <v>0</v>
      </c>
      <c r="F85" s="29">
        <f aca="true" t="shared" si="3" ref="F85:F96">+D85-E85</f>
        <v>21312600000</v>
      </c>
      <c r="G85" s="30">
        <v>21312600000</v>
      </c>
    </row>
    <row r="86" spans="1:7" ht="15.75">
      <c r="A86" s="27">
        <v>113605</v>
      </c>
      <c r="B86" s="28"/>
      <c r="C86" s="8" t="s">
        <v>58</v>
      </c>
      <c r="D86" s="29">
        <f>+D87</f>
        <v>10619912514.22</v>
      </c>
      <c r="E86" s="128">
        <f>+E87</f>
        <v>0</v>
      </c>
      <c r="F86" s="29">
        <f>+D86-E86</f>
        <v>10619912514.22</v>
      </c>
      <c r="G86" s="30">
        <f>+G87</f>
        <v>10619912514.22</v>
      </c>
    </row>
    <row r="87" spans="1:7" ht="33" customHeight="1">
      <c r="A87" s="27">
        <v>1136057</v>
      </c>
      <c r="B87" s="28">
        <v>20</v>
      </c>
      <c r="C87" s="8" t="s">
        <v>59</v>
      </c>
      <c r="D87" s="29">
        <v>10619912514.22</v>
      </c>
      <c r="E87" s="129">
        <v>0</v>
      </c>
      <c r="F87" s="29">
        <f t="shared" si="3"/>
        <v>10619912514.22</v>
      </c>
      <c r="G87" s="30">
        <v>10619912514.22</v>
      </c>
    </row>
    <row r="88" spans="1:7" s="78" customFormat="1" ht="16.5" customHeight="1">
      <c r="A88" s="76">
        <v>113607</v>
      </c>
      <c r="B88" s="8"/>
      <c r="C88" s="8" t="s">
        <v>76</v>
      </c>
      <c r="D88" s="77">
        <f>+D89</f>
        <v>339394977</v>
      </c>
      <c r="E88" s="142">
        <f>+E89</f>
        <v>0</v>
      </c>
      <c r="F88" s="29">
        <f>+D88-E88</f>
        <v>339394977</v>
      </c>
      <c r="G88" s="29">
        <f>+G89</f>
        <v>339394977</v>
      </c>
    </row>
    <row r="89" spans="1:7" s="78" customFormat="1" ht="16.5" customHeight="1">
      <c r="A89" s="76">
        <v>1136071</v>
      </c>
      <c r="B89" s="8">
        <v>20</v>
      </c>
      <c r="C89" s="8" t="s">
        <v>95</v>
      </c>
      <c r="D89" s="77">
        <v>339394977</v>
      </c>
      <c r="E89" s="143">
        <v>0</v>
      </c>
      <c r="F89" s="29">
        <f t="shared" si="3"/>
        <v>339394977</v>
      </c>
      <c r="G89" s="29">
        <v>339394977</v>
      </c>
    </row>
    <row r="90" spans="1:7" s="78" customFormat="1" ht="32.25" customHeight="1">
      <c r="A90" s="76">
        <v>223</v>
      </c>
      <c r="B90" s="8"/>
      <c r="C90" s="8" t="s">
        <v>78</v>
      </c>
      <c r="D90" s="77">
        <f>+D91</f>
        <v>216901412</v>
      </c>
      <c r="E90" s="142">
        <f>+E91</f>
        <v>0</v>
      </c>
      <c r="F90" s="29">
        <f>+D90-E90</f>
        <v>216901412</v>
      </c>
      <c r="G90" s="79">
        <f>+G91</f>
        <v>216901412</v>
      </c>
    </row>
    <row r="91" spans="1:7" s="78" customFormat="1" ht="17.25" customHeight="1">
      <c r="A91" s="76">
        <v>223600</v>
      </c>
      <c r="B91" s="8"/>
      <c r="C91" s="8" t="s">
        <v>57</v>
      </c>
      <c r="D91" s="77">
        <f>+D92</f>
        <v>216901412</v>
      </c>
      <c r="E91" s="142">
        <f>+E92</f>
        <v>0</v>
      </c>
      <c r="F91" s="29">
        <f>+D91-E91</f>
        <v>216901412</v>
      </c>
      <c r="G91" s="79">
        <f>+G92</f>
        <v>216901412</v>
      </c>
    </row>
    <row r="92" spans="1:7" s="78" customFormat="1" ht="45" customHeight="1">
      <c r="A92" s="76">
        <v>2236001</v>
      </c>
      <c r="B92" s="8">
        <v>20</v>
      </c>
      <c r="C92" s="8" t="s">
        <v>79</v>
      </c>
      <c r="D92" s="77">
        <v>216901412</v>
      </c>
      <c r="E92" s="143">
        <v>0</v>
      </c>
      <c r="F92" s="29">
        <f t="shared" si="3"/>
        <v>216901412</v>
      </c>
      <c r="G92" s="30">
        <v>216901412</v>
      </c>
    </row>
    <row r="93" spans="1:7" s="78" customFormat="1" ht="36.75" customHeight="1">
      <c r="A93" s="76">
        <v>520</v>
      </c>
      <c r="B93" s="8"/>
      <c r="C93" s="8" t="s">
        <v>60</v>
      </c>
      <c r="D93" s="77">
        <f>+D94</f>
        <v>1610051680.25</v>
      </c>
      <c r="E93" s="142">
        <f>+E94</f>
        <v>0</v>
      </c>
      <c r="F93" s="29">
        <f>+D93-E93</f>
        <v>1610051680.25</v>
      </c>
      <c r="G93" s="79">
        <f>+G94</f>
        <v>1610051680.25</v>
      </c>
    </row>
    <row r="94" spans="1:10" s="78" customFormat="1" ht="18.75" customHeight="1">
      <c r="A94" s="76">
        <v>520600</v>
      </c>
      <c r="B94" s="8"/>
      <c r="C94" s="8" t="s">
        <v>57</v>
      </c>
      <c r="D94" s="77">
        <f>+D95+D96+D97+D106+D108+D107</f>
        <v>1610051680.25</v>
      </c>
      <c r="E94" s="142">
        <f>+E95+E96+E97+E106+E108+E107</f>
        <v>0</v>
      </c>
      <c r="F94" s="29">
        <f>+D94-E94</f>
        <v>1610051680.25</v>
      </c>
      <c r="G94" s="79">
        <f>+G95+G96+G97+G106+G108+G107</f>
        <v>1610051680.25</v>
      </c>
      <c r="J94" s="31"/>
    </row>
    <row r="95" spans="1:7" s="78" customFormat="1" ht="32.25" customHeight="1">
      <c r="A95" s="76">
        <v>5206001</v>
      </c>
      <c r="B95" s="8">
        <v>20</v>
      </c>
      <c r="C95" s="8" t="s">
        <v>61</v>
      </c>
      <c r="D95" s="77">
        <v>138150314</v>
      </c>
      <c r="E95" s="143">
        <v>0</v>
      </c>
      <c r="F95" s="29">
        <f t="shared" si="3"/>
        <v>138150314</v>
      </c>
      <c r="G95" s="79">
        <v>138150314</v>
      </c>
    </row>
    <row r="96" spans="1:7" s="78" customFormat="1" ht="33.75" customHeight="1">
      <c r="A96" s="76">
        <v>5206002</v>
      </c>
      <c r="B96" s="8">
        <v>10</v>
      </c>
      <c r="C96" s="8" t="s">
        <v>62</v>
      </c>
      <c r="D96" s="77">
        <v>112881560</v>
      </c>
      <c r="E96" s="143">
        <v>0</v>
      </c>
      <c r="F96" s="29">
        <f t="shared" si="3"/>
        <v>112881560</v>
      </c>
      <c r="G96" s="79">
        <v>112881560</v>
      </c>
    </row>
    <row r="97" spans="1:7" s="78" customFormat="1" ht="36.75" customHeight="1" thickBot="1">
      <c r="A97" s="80">
        <v>5206002</v>
      </c>
      <c r="B97" s="81">
        <v>20</v>
      </c>
      <c r="C97" s="81" t="s">
        <v>62</v>
      </c>
      <c r="D97" s="82">
        <v>525335107</v>
      </c>
      <c r="E97" s="144">
        <v>0</v>
      </c>
      <c r="F97" s="82">
        <f>+D97-E97</f>
        <v>525335107</v>
      </c>
      <c r="G97" s="83">
        <v>525335107</v>
      </c>
    </row>
    <row r="98" spans="1:7" s="78" customFormat="1" ht="21" customHeight="1" thickBot="1">
      <c r="A98" s="84"/>
      <c r="D98" s="85"/>
      <c r="E98" s="145"/>
      <c r="F98" s="85"/>
      <c r="G98" s="85"/>
    </row>
    <row r="99" spans="1:8" s="78" customFormat="1" ht="21" customHeight="1">
      <c r="A99" s="170" t="s">
        <v>0</v>
      </c>
      <c r="B99" s="171"/>
      <c r="C99" s="171"/>
      <c r="D99" s="171"/>
      <c r="E99" s="171"/>
      <c r="F99" s="171"/>
      <c r="G99" s="172"/>
      <c r="H99" s="23"/>
    </row>
    <row r="100" spans="1:8" s="78" customFormat="1" ht="12.75" customHeight="1">
      <c r="A100" s="167" t="s">
        <v>1</v>
      </c>
      <c r="B100" s="168"/>
      <c r="C100" s="168"/>
      <c r="D100" s="168"/>
      <c r="E100" s="168"/>
      <c r="F100" s="168"/>
      <c r="G100" s="169"/>
      <c r="H100" s="23"/>
    </row>
    <row r="101" spans="1:8" s="78" customFormat="1" ht="21" customHeight="1">
      <c r="A101" s="35" t="s">
        <v>2</v>
      </c>
      <c r="B101" s="23"/>
      <c r="C101" s="23"/>
      <c r="D101" s="33"/>
      <c r="E101" s="113"/>
      <c r="F101" s="33"/>
      <c r="G101" s="34"/>
      <c r="H101" s="23"/>
    </row>
    <row r="102" spans="1:8" s="78" customFormat="1" ht="7.5" customHeight="1">
      <c r="A102" s="32"/>
      <c r="B102" s="23"/>
      <c r="C102" s="23"/>
      <c r="D102" s="33"/>
      <c r="E102" s="113"/>
      <c r="F102" s="33"/>
      <c r="G102" s="36"/>
      <c r="H102" s="23"/>
    </row>
    <row r="103" spans="1:8" s="78" customFormat="1" ht="21" customHeight="1" thickBot="1">
      <c r="A103" s="32" t="s">
        <v>3</v>
      </c>
      <c r="B103" s="23"/>
      <c r="C103" s="23" t="s">
        <v>4</v>
      </c>
      <c r="D103" s="33"/>
      <c r="E103" s="113"/>
      <c r="F103" s="33" t="str">
        <f>F71</f>
        <v>JUNIO</v>
      </c>
      <c r="G103" s="34" t="s">
        <v>87</v>
      </c>
      <c r="H103" s="23"/>
    </row>
    <row r="104" spans="1:8" s="78" customFormat="1" ht="21" customHeight="1" thickBot="1">
      <c r="A104" s="40" t="s">
        <v>6</v>
      </c>
      <c r="B104" s="41"/>
      <c r="C104" s="41"/>
      <c r="D104" s="42"/>
      <c r="E104" s="116"/>
      <c r="F104" s="42"/>
      <c r="G104" s="43"/>
      <c r="H104" s="23"/>
    </row>
    <row r="105" spans="1:7" ht="60.75" thickBot="1">
      <c r="A105" s="71" t="s">
        <v>7</v>
      </c>
      <c r="B105" s="72"/>
      <c r="C105" s="72" t="s">
        <v>8</v>
      </c>
      <c r="D105" s="73" t="s">
        <v>9</v>
      </c>
      <c r="E105" s="138" t="s">
        <v>10</v>
      </c>
      <c r="F105" s="73" t="s">
        <v>11</v>
      </c>
      <c r="G105" s="74" t="s">
        <v>12</v>
      </c>
    </row>
    <row r="106" spans="1:7" s="78" customFormat="1" ht="32.25" customHeight="1">
      <c r="A106" s="87">
        <v>5206002</v>
      </c>
      <c r="B106" s="88">
        <v>21</v>
      </c>
      <c r="C106" s="88" t="s">
        <v>62</v>
      </c>
      <c r="D106" s="89">
        <v>246567873</v>
      </c>
      <c r="E106" s="146">
        <v>0</v>
      </c>
      <c r="F106" s="89">
        <f aca="true" t="shared" si="4" ref="F106:F112">+D106-E106</f>
        <v>246567873</v>
      </c>
      <c r="G106" s="90">
        <v>246567873</v>
      </c>
    </row>
    <row r="107" spans="1:7" s="78" customFormat="1" ht="32.25" customHeight="1">
      <c r="A107" s="76">
        <v>5206007</v>
      </c>
      <c r="B107" s="8">
        <v>20</v>
      </c>
      <c r="C107" s="8" t="s">
        <v>90</v>
      </c>
      <c r="D107" s="77">
        <v>506554141.25</v>
      </c>
      <c r="E107" s="143">
        <v>0</v>
      </c>
      <c r="F107" s="77">
        <f>+D107-E107</f>
        <v>506554141.25</v>
      </c>
      <c r="G107" s="79">
        <v>506554141.25</v>
      </c>
    </row>
    <row r="108" spans="1:7" s="78" customFormat="1" ht="32.25" customHeight="1">
      <c r="A108" s="76">
        <v>5206007</v>
      </c>
      <c r="B108" s="8">
        <v>21</v>
      </c>
      <c r="C108" s="8" t="s">
        <v>90</v>
      </c>
      <c r="D108" s="77">
        <v>80562685</v>
      </c>
      <c r="E108" s="143">
        <v>0</v>
      </c>
      <c r="F108" s="77">
        <f t="shared" si="4"/>
        <v>80562685</v>
      </c>
      <c r="G108" s="79">
        <v>80562685</v>
      </c>
    </row>
    <row r="109" spans="1:7" s="78" customFormat="1" ht="32.25" customHeight="1">
      <c r="A109" s="76">
        <v>530</v>
      </c>
      <c r="B109" s="8"/>
      <c r="C109" s="8" t="s">
        <v>63</v>
      </c>
      <c r="D109" s="77">
        <f>+D110</f>
        <v>23796727125.5</v>
      </c>
      <c r="E109" s="142">
        <f>+E110</f>
        <v>0</v>
      </c>
      <c r="F109" s="77">
        <f>+D109-E109</f>
        <v>23796727125.5</v>
      </c>
      <c r="G109" s="79">
        <f>+G110</f>
        <v>23796727125.5</v>
      </c>
    </row>
    <row r="110" spans="1:7" s="78" customFormat="1" ht="15.75" customHeight="1">
      <c r="A110" s="76">
        <v>530600</v>
      </c>
      <c r="B110" s="8"/>
      <c r="C110" s="8" t="s">
        <v>57</v>
      </c>
      <c r="D110" s="77">
        <f>+D111+D112</f>
        <v>23796727125.5</v>
      </c>
      <c r="E110" s="142">
        <f>+E111+E112</f>
        <v>0</v>
      </c>
      <c r="F110" s="77">
        <f>+D110-E110</f>
        <v>23796727125.5</v>
      </c>
      <c r="G110" s="79">
        <f>+G111+G112</f>
        <v>23796727125.5</v>
      </c>
    </row>
    <row r="111" spans="1:7" s="78" customFormat="1" ht="48.75" customHeight="1">
      <c r="A111" s="76">
        <v>5306003</v>
      </c>
      <c r="B111" s="8">
        <v>11</v>
      </c>
      <c r="C111" s="8" t="s">
        <v>91</v>
      </c>
      <c r="D111" s="77">
        <v>14427380131</v>
      </c>
      <c r="E111" s="143">
        <v>0</v>
      </c>
      <c r="F111" s="77">
        <f t="shared" si="4"/>
        <v>14427380131</v>
      </c>
      <c r="G111" s="79">
        <v>14427380131</v>
      </c>
    </row>
    <row r="112" spans="1:7" s="78" customFormat="1" ht="51" customHeight="1" thickBot="1">
      <c r="A112" s="80">
        <v>5306003</v>
      </c>
      <c r="B112" s="81">
        <v>20</v>
      </c>
      <c r="C112" s="8" t="s">
        <v>91</v>
      </c>
      <c r="D112" s="82">
        <v>9369346994.5</v>
      </c>
      <c r="E112" s="144">
        <v>0</v>
      </c>
      <c r="F112" s="77">
        <f t="shared" si="4"/>
        <v>9369346994.5</v>
      </c>
      <c r="G112" s="83">
        <v>9369346994.5</v>
      </c>
    </row>
    <row r="113" spans="1:7" ht="16.5" thickBot="1">
      <c r="A113" s="173" t="s">
        <v>64</v>
      </c>
      <c r="B113" s="174"/>
      <c r="C113" s="175"/>
      <c r="D113" s="91">
        <f>+D10+D82</f>
        <v>60380555862.19</v>
      </c>
      <c r="E113" s="147">
        <f>+E10+E82</f>
        <v>97300000</v>
      </c>
      <c r="F113" s="91">
        <f>+F10+F82</f>
        <v>60283255862.19</v>
      </c>
      <c r="G113" s="91">
        <f>+G10+G82</f>
        <v>60283255862.19</v>
      </c>
    </row>
    <row r="114" spans="1:7" ht="9.75" customHeight="1">
      <c r="A114" s="92"/>
      <c r="B114" s="93"/>
      <c r="C114" s="93"/>
      <c r="D114" s="94"/>
      <c r="E114" s="148"/>
      <c r="F114" s="94"/>
      <c r="G114" s="95"/>
    </row>
    <row r="115" spans="1:7" ht="4.5" customHeight="1" hidden="1">
      <c r="A115" s="37"/>
      <c r="B115" s="38"/>
      <c r="C115" s="38"/>
      <c r="D115" s="96"/>
      <c r="E115" s="149"/>
      <c r="F115" s="96"/>
      <c r="G115" s="97"/>
    </row>
    <row r="116" spans="1:7" ht="15">
      <c r="A116" s="32"/>
      <c r="G116" s="34"/>
    </row>
    <row r="117" spans="1:7" ht="15">
      <c r="A117" s="32"/>
      <c r="G117" s="34"/>
    </row>
    <row r="118" spans="1:8" ht="15">
      <c r="A118" s="98" t="s">
        <v>65</v>
      </c>
      <c r="B118" s="99"/>
      <c r="C118" s="99"/>
      <c r="D118" s="99"/>
      <c r="E118" s="100" t="s">
        <v>66</v>
      </c>
      <c r="F118" s="100"/>
      <c r="G118" s="101"/>
      <c r="H118" s="102"/>
    </row>
    <row r="119" spans="1:8" ht="15">
      <c r="A119" s="104" t="s">
        <v>67</v>
      </c>
      <c r="B119" s="99"/>
      <c r="C119" s="99"/>
      <c r="D119" s="99"/>
      <c r="E119" s="105" t="s">
        <v>84</v>
      </c>
      <c r="F119" s="105"/>
      <c r="G119" s="106"/>
      <c r="H119" s="102"/>
    </row>
    <row r="120" spans="1:8" ht="15">
      <c r="A120" s="104" t="s">
        <v>68</v>
      </c>
      <c r="B120" s="99"/>
      <c r="C120" s="99"/>
      <c r="D120" s="99"/>
      <c r="E120" s="107" t="s">
        <v>85</v>
      </c>
      <c r="F120" s="100"/>
      <c r="G120" s="101"/>
      <c r="H120" s="102"/>
    </row>
    <row r="121" spans="1:8" ht="15">
      <c r="A121" s="104"/>
      <c r="B121" s="99"/>
      <c r="C121" s="99"/>
      <c r="D121" s="99"/>
      <c r="E121" s="105" t="s">
        <v>99</v>
      </c>
      <c r="F121" s="105"/>
      <c r="G121" s="106"/>
      <c r="H121" s="102"/>
    </row>
    <row r="122" spans="1:7" ht="15">
      <c r="A122" s="98"/>
      <c r="B122" s="99"/>
      <c r="C122" s="99"/>
      <c r="D122" s="107"/>
      <c r="E122" s="151"/>
      <c r="F122" s="107"/>
      <c r="G122" s="101"/>
    </row>
    <row r="123" spans="1:7" ht="15">
      <c r="A123" s="104"/>
      <c r="B123" s="99"/>
      <c r="C123" s="99"/>
      <c r="D123" s="107"/>
      <c r="E123" s="151"/>
      <c r="F123" s="107"/>
      <c r="G123" s="101"/>
    </row>
    <row r="124" spans="1:7" ht="15">
      <c r="A124" s="98" t="s">
        <v>65</v>
      </c>
      <c r="B124" s="99"/>
      <c r="C124" s="99"/>
      <c r="E124" s="99" t="s">
        <v>66</v>
      </c>
      <c r="F124" s="99"/>
      <c r="G124" s="108"/>
    </row>
    <row r="125" spans="1:7" ht="15">
      <c r="A125" s="104" t="s">
        <v>100</v>
      </c>
      <c r="B125" s="99"/>
      <c r="C125" s="99"/>
      <c r="D125" s="109"/>
      <c r="E125" s="105" t="s">
        <v>86</v>
      </c>
      <c r="F125" s="100"/>
      <c r="G125" s="101"/>
    </row>
    <row r="126" spans="1:7" ht="15">
      <c r="A126" s="104" t="s">
        <v>101</v>
      </c>
      <c r="B126" s="99"/>
      <c r="C126" s="99"/>
      <c r="D126" s="109"/>
      <c r="E126" s="107" t="s">
        <v>83</v>
      </c>
      <c r="F126" s="100"/>
      <c r="G126" s="101"/>
    </row>
    <row r="127" spans="1:7" ht="6" customHeight="1" thickBot="1">
      <c r="A127" s="37"/>
      <c r="B127" s="38"/>
      <c r="C127" s="38"/>
      <c r="D127" s="38"/>
      <c r="E127" s="96"/>
      <c r="F127" s="96"/>
      <c r="G127" s="110"/>
    </row>
  </sheetData>
  <sheetProtection/>
  <mergeCells count="10">
    <mergeCell ref="A67:G67"/>
    <mergeCell ref="A99:G99"/>
    <mergeCell ref="A100:G100"/>
    <mergeCell ref="A113:C113"/>
    <mergeCell ref="A1:G1"/>
    <mergeCell ref="A2:G2"/>
    <mergeCell ref="A33:G33"/>
    <mergeCell ref="A34:G34"/>
    <mergeCell ref="A35:G35"/>
    <mergeCell ref="A66:G6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L41" sqref="L41"/>
    </sheetView>
  </sheetViews>
  <sheetFormatPr defaultColWidth="11.421875" defaultRowHeight="15"/>
  <cols>
    <col min="1" max="1" width="20.28125" style="23" customWidth="1"/>
    <col min="2" max="2" width="7.28125" style="23" customWidth="1"/>
    <col min="3" max="3" width="60.421875" style="23" customWidth="1"/>
    <col min="4" max="4" width="23.421875" style="33" customWidth="1"/>
    <col min="5" max="5" width="19.421875" style="113" customWidth="1"/>
    <col min="6" max="6" width="20.00390625" style="33" customWidth="1"/>
    <col min="7" max="7" width="25.140625" style="33" customWidth="1"/>
    <col min="8" max="8" width="4.421875" style="23" customWidth="1"/>
    <col min="9" max="9" width="11.421875" style="23" customWidth="1"/>
    <col min="10" max="10" width="17.421875" style="23" customWidth="1"/>
    <col min="11" max="16384" width="11.421875" style="23" customWidth="1"/>
  </cols>
  <sheetData>
    <row r="1" spans="1:7" ht="15">
      <c r="A1" s="170" t="s">
        <v>0</v>
      </c>
      <c r="B1" s="171"/>
      <c r="C1" s="171"/>
      <c r="D1" s="171"/>
      <c r="E1" s="171"/>
      <c r="F1" s="171"/>
      <c r="G1" s="172"/>
    </row>
    <row r="2" spans="1:7" ht="15">
      <c r="A2" s="167" t="s">
        <v>1</v>
      </c>
      <c r="B2" s="168"/>
      <c r="C2" s="168"/>
      <c r="D2" s="168"/>
      <c r="E2" s="168"/>
      <c r="F2" s="168"/>
      <c r="G2" s="169"/>
    </row>
    <row r="3" spans="1:7" ht="15">
      <c r="A3" s="32"/>
      <c r="G3" s="34"/>
    </row>
    <row r="4" spans="1:7" ht="15">
      <c r="A4" s="35" t="s">
        <v>2</v>
      </c>
      <c r="G4" s="34"/>
    </row>
    <row r="5" spans="1:7" ht="15">
      <c r="A5" s="32"/>
      <c r="G5" s="36"/>
    </row>
    <row r="6" spans="1:7" ht="15">
      <c r="A6" s="32" t="s">
        <v>3</v>
      </c>
      <c r="C6" s="23" t="s">
        <v>4</v>
      </c>
      <c r="D6" s="33" t="s">
        <v>5</v>
      </c>
      <c r="F6" s="33" t="s">
        <v>102</v>
      </c>
      <c r="G6" s="34" t="s">
        <v>87</v>
      </c>
    </row>
    <row r="7" spans="1:7" ht="15.75" thickBot="1">
      <c r="A7" s="37"/>
      <c r="B7" s="38"/>
      <c r="C7" s="38"/>
      <c r="D7" s="38"/>
      <c r="E7" s="114"/>
      <c r="F7" s="38"/>
      <c r="G7" s="39"/>
    </row>
    <row r="8" spans="1:7" ht="15.75" thickBot="1">
      <c r="A8" s="40" t="s">
        <v>6</v>
      </c>
      <c r="B8" s="115"/>
      <c r="C8" s="41"/>
      <c r="D8" s="42"/>
      <c r="E8" s="116"/>
      <c r="F8" s="42"/>
      <c r="G8" s="43"/>
    </row>
    <row r="9" spans="1:7" ht="57.75" customHeight="1" thickBot="1">
      <c r="A9" s="117" t="s">
        <v>7</v>
      </c>
      <c r="B9" s="44"/>
      <c r="C9" s="45" t="s">
        <v>8</v>
      </c>
      <c r="D9" s="46" t="s">
        <v>9</v>
      </c>
      <c r="E9" s="118" t="s">
        <v>10</v>
      </c>
      <c r="F9" s="46" t="s">
        <v>11</v>
      </c>
      <c r="G9" s="47" t="s">
        <v>12</v>
      </c>
    </row>
    <row r="10" spans="1:7" ht="16.5" thickBot="1">
      <c r="A10" s="119" t="s">
        <v>13</v>
      </c>
      <c r="B10" s="120"/>
      <c r="C10" s="156" t="s">
        <v>14</v>
      </c>
      <c r="D10" s="17">
        <f>+D11+D31+D75</f>
        <v>2484968153.22</v>
      </c>
      <c r="E10" s="121">
        <f>+E11+E31+E75</f>
        <v>97300000</v>
      </c>
      <c r="F10" s="17">
        <f>+F11+F31+F75</f>
        <v>2387668153.22</v>
      </c>
      <c r="G10" s="18">
        <f>+G11+G31+G75</f>
        <v>2387668153.22</v>
      </c>
    </row>
    <row r="11" spans="1:7" ht="15.75">
      <c r="A11" s="122">
        <v>1</v>
      </c>
      <c r="B11" s="123"/>
      <c r="C11" s="50" t="s">
        <v>15</v>
      </c>
      <c r="D11" s="51">
        <f>+D12</f>
        <v>333180603.63</v>
      </c>
      <c r="E11" s="124">
        <f>+E12</f>
        <v>0</v>
      </c>
      <c r="F11" s="51">
        <f>+D11-E11</f>
        <v>333180603.63</v>
      </c>
      <c r="G11" s="125">
        <f>+G12</f>
        <v>333180603.63</v>
      </c>
    </row>
    <row r="12" spans="1:7" ht="15.75">
      <c r="A12" s="126">
        <v>10</v>
      </c>
      <c r="B12" s="127"/>
      <c r="C12" s="28" t="s">
        <v>15</v>
      </c>
      <c r="D12" s="29">
        <f>+D13+D27</f>
        <v>333180603.63</v>
      </c>
      <c r="E12" s="128">
        <f>+E13+E27</f>
        <v>0</v>
      </c>
      <c r="F12" s="29">
        <f>+D12-E12</f>
        <v>333180603.63</v>
      </c>
      <c r="G12" s="30">
        <f>+G13+G27</f>
        <v>333180603.63</v>
      </c>
    </row>
    <row r="13" spans="1:7" ht="18" customHeight="1">
      <c r="A13" s="126">
        <v>101</v>
      </c>
      <c r="B13" s="127"/>
      <c r="C13" s="28" t="s">
        <v>16</v>
      </c>
      <c r="D13" s="29">
        <f>+D14+D16+D19+D25</f>
        <v>41584630.67</v>
      </c>
      <c r="E13" s="128">
        <f>+E14+E16+E19+E25</f>
        <v>0</v>
      </c>
      <c r="F13" s="29">
        <f>+D13-E13</f>
        <v>41584630.67</v>
      </c>
      <c r="G13" s="30">
        <f>+G14+G16+G19+G25</f>
        <v>41584630.67</v>
      </c>
    </row>
    <row r="14" spans="1:7" ht="15.75">
      <c r="A14" s="126">
        <v>1011</v>
      </c>
      <c r="B14" s="127"/>
      <c r="C14" s="28" t="s">
        <v>17</v>
      </c>
      <c r="D14" s="29">
        <f>+D15</f>
        <v>5594490</v>
      </c>
      <c r="E14" s="128">
        <f>+E15</f>
        <v>0</v>
      </c>
      <c r="F14" s="29">
        <f>+D14-E14</f>
        <v>5594490</v>
      </c>
      <c r="G14" s="30">
        <f>+G15</f>
        <v>5594490</v>
      </c>
    </row>
    <row r="15" spans="1:7" ht="15.75">
      <c r="A15" s="126">
        <v>10114</v>
      </c>
      <c r="B15" s="127">
        <v>20</v>
      </c>
      <c r="C15" s="28" t="s">
        <v>18</v>
      </c>
      <c r="D15" s="29">
        <v>5594490</v>
      </c>
      <c r="E15" s="129">
        <v>0</v>
      </c>
      <c r="F15" s="29">
        <f aca="true" t="shared" si="0" ref="F15:F30">+D15-E15</f>
        <v>5594490</v>
      </c>
      <c r="G15" s="30">
        <v>5594490</v>
      </c>
    </row>
    <row r="16" spans="1:7" ht="15.75">
      <c r="A16" s="126">
        <v>1014</v>
      </c>
      <c r="B16" s="127"/>
      <c r="C16" s="28" t="s">
        <v>19</v>
      </c>
      <c r="D16" s="29">
        <f>+D17+D18</f>
        <v>12347699</v>
      </c>
      <c r="E16" s="128">
        <f>+E17+E18</f>
        <v>0</v>
      </c>
      <c r="F16" s="29">
        <f>+D16-E16</f>
        <v>12347699</v>
      </c>
      <c r="G16" s="30">
        <f>+G17+G18</f>
        <v>12347699</v>
      </c>
    </row>
    <row r="17" spans="1:7" ht="15.75">
      <c r="A17" s="126">
        <v>10141</v>
      </c>
      <c r="B17" s="127">
        <v>20</v>
      </c>
      <c r="C17" s="28" t="s">
        <v>20</v>
      </c>
      <c r="D17" s="29">
        <v>2234217</v>
      </c>
      <c r="E17" s="129">
        <v>0</v>
      </c>
      <c r="F17" s="29">
        <f t="shared" si="0"/>
        <v>2234217</v>
      </c>
      <c r="G17" s="30">
        <v>2234217</v>
      </c>
    </row>
    <row r="18" spans="1:7" ht="15.75">
      <c r="A18" s="126">
        <v>10142</v>
      </c>
      <c r="B18" s="127">
        <v>20</v>
      </c>
      <c r="C18" s="28" t="s">
        <v>73</v>
      </c>
      <c r="D18" s="29">
        <v>10113482</v>
      </c>
      <c r="E18" s="129">
        <v>0</v>
      </c>
      <c r="F18" s="29">
        <f t="shared" si="0"/>
        <v>10113482</v>
      </c>
      <c r="G18" s="30">
        <v>10113482</v>
      </c>
    </row>
    <row r="19" spans="1:7" ht="14.25" customHeight="1">
      <c r="A19" s="126">
        <v>1015</v>
      </c>
      <c r="B19" s="127"/>
      <c r="C19" s="28" t="s">
        <v>21</v>
      </c>
      <c r="D19" s="29">
        <f>SUM(D20:D24)</f>
        <v>18512299.67</v>
      </c>
      <c r="E19" s="128">
        <f>+E20+E21+E23+E24</f>
        <v>0</v>
      </c>
      <c r="F19" s="29">
        <f>+D19-E19</f>
        <v>18512299.67</v>
      </c>
      <c r="G19" s="30">
        <f>SUM(G20:G24)</f>
        <v>18512299.67</v>
      </c>
    </row>
    <row r="20" spans="1:7" ht="15.75">
      <c r="A20" s="126">
        <v>10152</v>
      </c>
      <c r="B20" s="127">
        <v>20</v>
      </c>
      <c r="C20" s="28" t="s">
        <v>74</v>
      </c>
      <c r="D20" s="29">
        <v>4308916</v>
      </c>
      <c r="E20" s="129">
        <v>0</v>
      </c>
      <c r="F20" s="29">
        <f t="shared" si="0"/>
        <v>4308916</v>
      </c>
      <c r="G20" s="30">
        <v>4308916</v>
      </c>
    </row>
    <row r="21" spans="1:7" ht="15.75">
      <c r="A21" s="126">
        <v>10155</v>
      </c>
      <c r="B21" s="127">
        <v>20</v>
      </c>
      <c r="C21" s="28" t="s">
        <v>22</v>
      </c>
      <c r="D21" s="29">
        <v>397384</v>
      </c>
      <c r="E21" s="129">
        <v>0</v>
      </c>
      <c r="F21" s="29">
        <f t="shared" si="0"/>
        <v>397384</v>
      </c>
      <c r="G21" s="30">
        <v>397384</v>
      </c>
    </row>
    <row r="22" spans="1:7" ht="15.75">
      <c r="A22" s="126">
        <v>101514</v>
      </c>
      <c r="B22" s="127">
        <v>20</v>
      </c>
      <c r="C22" s="28" t="s">
        <v>88</v>
      </c>
      <c r="D22" s="29">
        <v>3548289.67</v>
      </c>
      <c r="E22" s="129">
        <v>0</v>
      </c>
      <c r="F22" s="29">
        <f t="shared" si="0"/>
        <v>3548289.67</v>
      </c>
      <c r="G22" s="30">
        <v>3548289.67</v>
      </c>
    </row>
    <row r="23" spans="1:7" ht="15.75">
      <c r="A23" s="126">
        <v>101515</v>
      </c>
      <c r="B23" s="127">
        <v>20</v>
      </c>
      <c r="C23" s="28" t="s">
        <v>24</v>
      </c>
      <c r="D23" s="29">
        <v>3135087</v>
      </c>
      <c r="E23" s="129">
        <v>0</v>
      </c>
      <c r="F23" s="29">
        <f t="shared" si="0"/>
        <v>3135087</v>
      </c>
      <c r="G23" s="30">
        <v>3135087</v>
      </c>
    </row>
    <row r="24" spans="1:7" ht="15.75">
      <c r="A24" s="126">
        <v>101516</v>
      </c>
      <c r="B24" s="127">
        <v>20</v>
      </c>
      <c r="C24" s="28" t="s">
        <v>25</v>
      </c>
      <c r="D24" s="29">
        <v>7122623</v>
      </c>
      <c r="E24" s="129">
        <v>0</v>
      </c>
      <c r="F24" s="29">
        <f t="shared" si="0"/>
        <v>7122623</v>
      </c>
      <c r="G24" s="30">
        <v>7122623</v>
      </c>
    </row>
    <row r="25" spans="1:7" ht="30.75" customHeight="1">
      <c r="A25" s="126">
        <v>1019</v>
      </c>
      <c r="B25" s="127"/>
      <c r="C25" s="8" t="s">
        <v>27</v>
      </c>
      <c r="D25" s="29">
        <f>+D26</f>
        <v>5130142</v>
      </c>
      <c r="E25" s="128">
        <f>+E26</f>
        <v>0</v>
      </c>
      <c r="F25" s="29">
        <f>+D25-E25</f>
        <v>5130142</v>
      </c>
      <c r="G25" s="30">
        <f>+G26</f>
        <v>5130142</v>
      </c>
    </row>
    <row r="26" spans="1:7" ht="15.75">
      <c r="A26" s="126">
        <v>10193</v>
      </c>
      <c r="B26" s="127">
        <v>20</v>
      </c>
      <c r="C26" s="28" t="s">
        <v>28</v>
      </c>
      <c r="D26" s="29">
        <v>5130142</v>
      </c>
      <c r="E26" s="129">
        <v>0</v>
      </c>
      <c r="F26" s="29">
        <f t="shared" si="0"/>
        <v>5130142</v>
      </c>
      <c r="G26" s="30">
        <v>5130142</v>
      </c>
    </row>
    <row r="27" spans="1:7" ht="15.75">
      <c r="A27" s="126">
        <v>102</v>
      </c>
      <c r="B27" s="127"/>
      <c r="C27" s="28" t="s">
        <v>29</v>
      </c>
      <c r="D27" s="29">
        <f>+D28+D29+D30</f>
        <v>291595972.96</v>
      </c>
      <c r="E27" s="128">
        <f>+E28+E29+E30</f>
        <v>0</v>
      </c>
      <c r="F27" s="29">
        <f>+D27-E27</f>
        <v>291595972.96</v>
      </c>
      <c r="G27" s="30">
        <f>+G28+G29+G30</f>
        <v>291595972.96</v>
      </c>
    </row>
    <row r="28" spans="1:7" ht="15.75">
      <c r="A28" s="126">
        <v>10212</v>
      </c>
      <c r="B28" s="127">
        <v>21</v>
      </c>
      <c r="C28" s="28" t="s">
        <v>30</v>
      </c>
      <c r="D28" s="29">
        <v>121800000</v>
      </c>
      <c r="E28" s="129">
        <v>0</v>
      </c>
      <c r="F28" s="29">
        <f t="shared" si="0"/>
        <v>121800000</v>
      </c>
      <c r="G28" s="30">
        <v>121800000</v>
      </c>
    </row>
    <row r="29" spans="1:7" ht="15.75">
      <c r="A29" s="126">
        <v>10214</v>
      </c>
      <c r="B29" s="127">
        <v>20</v>
      </c>
      <c r="C29" s="28" t="s">
        <v>31</v>
      </c>
      <c r="D29" s="29">
        <v>117114501</v>
      </c>
      <c r="E29" s="129">
        <v>0</v>
      </c>
      <c r="F29" s="29">
        <f>+D29-E29</f>
        <v>117114501</v>
      </c>
      <c r="G29" s="30">
        <v>117114501</v>
      </c>
    </row>
    <row r="30" spans="1:7" ht="15.75">
      <c r="A30" s="126">
        <v>10214</v>
      </c>
      <c r="B30" s="127">
        <v>21</v>
      </c>
      <c r="C30" s="28" t="s">
        <v>31</v>
      </c>
      <c r="D30" s="29">
        <v>52681471.96</v>
      </c>
      <c r="E30" s="129">
        <v>0</v>
      </c>
      <c r="F30" s="29">
        <f t="shared" si="0"/>
        <v>52681471.96</v>
      </c>
      <c r="G30" s="30">
        <v>52681471.96</v>
      </c>
    </row>
    <row r="31" spans="1:7" ht="16.5" thickBot="1">
      <c r="A31" s="130">
        <v>2</v>
      </c>
      <c r="B31" s="131"/>
      <c r="C31" s="53" t="s">
        <v>32</v>
      </c>
      <c r="D31" s="54">
        <f>+D43</f>
        <v>92216610.52</v>
      </c>
      <c r="E31" s="132">
        <f>+E43</f>
        <v>0</v>
      </c>
      <c r="F31" s="55">
        <f>+D31-E31</f>
        <v>92216610.52</v>
      </c>
      <c r="G31" s="133">
        <f>+G43</f>
        <v>92216610.52</v>
      </c>
    </row>
    <row r="32" spans="1:7" ht="16.5" thickBot="1">
      <c r="A32" s="56"/>
      <c r="B32" s="57"/>
      <c r="C32" s="57"/>
      <c r="D32" s="58"/>
      <c r="E32" s="134"/>
      <c r="F32" s="59"/>
      <c r="G32" s="58"/>
    </row>
    <row r="33" spans="1:7" ht="15">
      <c r="A33" s="170"/>
      <c r="B33" s="171"/>
      <c r="C33" s="171"/>
      <c r="D33" s="171"/>
      <c r="E33" s="171"/>
      <c r="F33" s="171"/>
      <c r="G33" s="172"/>
    </row>
    <row r="34" spans="1:7" ht="15">
      <c r="A34" s="167" t="s">
        <v>0</v>
      </c>
      <c r="B34" s="168"/>
      <c r="C34" s="168"/>
      <c r="D34" s="168"/>
      <c r="E34" s="168"/>
      <c r="F34" s="168"/>
      <c r="G34" s="169"/>
    </row>
    <row r="35" spans="1:7" ht="15">
      <c r="A35" s="167" t="s">
        <v>1</v>
      </c>
      <c r="B35" s="168"/>
      <c r="C35" s="168"/>
      <c r="D35" s="168"/>
      <c r="E35" s="168"/>
      <c r="F35" s="168"/>
      <c r="G35" s="169"/>
    </row>
    <row r="36" spans="1:7" ht="2.25" customHeight="1">
      <c r="A36" s="32"/>
      <c r="G36" s="34"/>
    </row>
    <row r="37" spans="1:7" ht="15">
      <c r="A37" s="35" t="s">
        <v>2</v>
      </c>
      <c r="G37" s="34"/>
    </row>
    <row r="38" spans="1:7" ht="5.25" customHeight="1">
      <c r="A38" s="32"/>
      <c r="G38" s="36"/>
    </row>
    <row r="39" spans="1:7" ht="15">
      <c r="A39" s="32" t="s">
        <v>3</v>
      </c>
      <c r="C39" s="23" t="s">
        <v>4</v>
      </c>
      <c r="D39" s="33" t="str">
        <f>D6</f>
        <v>                  MES:              </v>
      </c>
      <c r="F39" s="33" t="str">
        <f>F6</f>
        <v>JULIO</v>
      </c>
      <c r="G39" s="34" t="s">
        <v>87</v>
      </c>
    </row>
    <row r="40" spans="1:7" ht="5.25" customHeight="1" thickBot="1">
      <c r="A40" s="32"/>
      <c r="G40" s="34"/>
    </row>
    <row r="41" spans="1:7" ht="15.75" thickBot="1">
      <c r="A41" s="40" t="s">
        <v>6</v>
      </c>
      <c r="B41" s="115"/>
      <c r="C41" s="41"/>
      <c r="D41" s="42"/>
      <c r="E41" s="116"/>
      <c r="F41" s="42"/>
      <c r="G41" s="43"/>
    </row>
    <row r="42" spans="1:7" ht="57.75" customHeight="1">
      <c r="A42" s="64" t="s">
        <v>7</v>
      </c>
      <c r="B42" s="65"/>
      <c r="C42" s="65" t="s">
        <v>8</v>
      </c>
      <c r="D42" s="66" t="s">
        <v>9</v>
      </c>
      <c r="E42" s="135" t="s">
        <v>10</v>
      </c>
      <c r="F42" s="66" t="s">
        <v>11</v>
      </c>
      <c r="G42" s="67" t="s">
        <v>12</v>
      </c>
    </row>
    <row r="43" spans="1:7" ht="15.75">
      <c r="A43" s="27">
        <v>20</v>
      </c>
      <c r="B43" s="28"/>
      <c r="C43" s="28" t="s">
        <v>32</v>
      </c>
      <c r="D43" s="29">
        <f>+D44</f>
        <v>92216610.52</v>
      </c>
      <c r="E43" s="128">
        <f>+E44</f>
        <v>0</v>
      </c>
      <c r="F43" s="29">
        <f aca="true" t="shared" si="1" ref="F43:F64">+D43-E43</f>
        <v>92216610.52</v>
      </c>
      <c r="G43" s="30">
        <f>+G44</f>
        <v>92216610.52</v>
      </c>
    </row>
    <row r="44" spans="1:7" ht="15.75">
      <c r="A44" s="27">
        <v>204</v>
      </c>
      <c r="B44" s="28"/>
      <c r="C44" s="28" t="s">
        <v>33</v>
      </c>
      <c r="D44" s="29">
        <f>+D45+D47+D50+D53+D55+D60+D63</f>
        <v>92216610.52</v>
      </c>
      <c r="E44" s="128">
        <f>+E45+E47+E50+E53+E55+E60+E63</f>
        <v>0</v>
      </c>
      <c r="F44" s="29">
        <f t="shared" si="1"/>
        <v>92216610.52</v>
      </c>
      <c r="G44" s="30">
        <f>+G45+G47+G50+G53+G55+G60+G63</f>
        <v>92216610.52</v>
      </c>
    </row>
    <row r="45" spans="1:7" ht="15.75">
      <c r="A45" s="27">
        <v>2044</v>
      </c>
      <c r="B45" s="28"/>
      <c r="C45" s="28" t="s">
        <v>34</v>
      </c>
      <c r="D45" s="29">
        <f>+D46</f>
        <v>7439875</v>
      </c>
      <c r="E45" s="128">
        <f>+E46</f>
        <v>0</v>
      </c>
      <c r="F45" s="29">
        <f t="shared" si="1"/>
        <v>7439875</v>
      </c>
      <c r="G45" s="30">
        <f>+G46</f>
        <v>7439875</v>
      </c>
    </row>
    <row r="46" spans="1:7" ht="15.75">
      <c r="A46" s="27">
        <v>20441</v>
      </c>
      <c r="B46" s="28">
        <v>20</v>
      </c>
      <c r="C46" s="28" t="s">
        <v>35</v>
      </c>
      <c r="D46" s="29">
        <v>7439875</v>
      </c>
      <c r="E46" s="129">
        <v>0</v>
      </c>
      <c r="F46" s="29">
        <f t="shared" si="1"/>
        <v>7439875</v>
      </c>
      <c r="G46" s="30">
        <v>7439875</v>
      </c>
    </row>
    <row r="47" spans="1:7" ht="15.75">
      <c r="A47" s="27">
        <v>2045</v>
      </c>
      <c r="B47" s="28"/>
      <c r="C47" s="28" t="s">
        <v>36</v>
      </c>
      <c r="D47" s="29">
        <f>+D48+D49</f>
        <v>35670562</v>
      </c>
      <c r="E47" s="128">
        <f>+E48+E49</f>
        <v>0</v>
      </c>
      <c r="F47" s="29">
        <f t="shared" si="1"/>
        <v>35670562</v>
      </c>
      <c r="G47" s="30">
        <f>+G48+G49</f>
        <v>35670562</v>
      </c>
    </row>
    <row r="48" spans="1:7" ht="15.75">
      <c r="A48" s="27">
        <v>20452</v>
      </c>
      <c r="B48" s="28">
        <v>20</v>
      </c>
      <c r="C48" s="28" t="s">
        <v>37</v>
      </c>
      <c r="D48" s="29">
        <v>6640370</v>
      </c>
      <c r="E48" s="129">
        <v>0</v>
      </c>
      <c r="F48" s="29">
        <f t="shared" si="1"/>
        <v>6640370</v>
      </c>
      <c r="G48" s="30">
        <v>6640370</v>
      </c>
    </row>
    <row r="49" spans="1:7" ht="15.75">
      <c r="A49" s="27">
        <v>204510</v>
      </c>
      <c r="B49" s="28">
        <v>20</v>
      </c>
      <c r="C49" s="28" t="s">
        <v>38</v>
      </c>
      <c r="D49" s="29">
        <v>29030192</v>
      </c>
      <c r="E49" s="129">
        <v>0</v>
      </c>
      <c r="F49" s="29">
        <f t="shared" si="1"/>
        <v>29030192</v>
      </c>
      <c r="G49" s="30">
        <v>29030192</v>
      </c>
    </row>
    <row r="50" spans="1:7" ht="15.75">
      <c r="A50" s="27">
        <v>2046</v>
      </c>
      <c r="B50" s="28"/>
      <c r="C50" s="28" t="s">
        <v>39</v>
      </c>
      <c r="D50" s="29">
        <f>+D51+D52</f>
        <v>7533173</v>
      </c>
      <c r="E50" s="128">
        <f>+E51+E52</f>
        <v>0</v>
      </c>
      <c r="F50" s="29">
        <f t="shared" si="1"/>
        <v>7533173</v>
      </c>
      <c r="G50" s="30">
        <f>+G51+G52</f>
        <v>7533173</v>
      </c>
    </row>
    <row r="51" spans="1:7" ht="15.75">
      <c r="A51" s="27">
        <v>20462</v>
      </c>
      <c r="B51" s="28">
        <v>20</v>
      </c>
      <c r="C51" s="28" t="s">
        <v>40</v>
      </c>
      <c r="D51" s="29">
        <v>2086900</v>
      </c>
      <c r="E51" s="129">
        <v>0</v>
      </c>
      <c r="F51" s="29">
        <f t="shared" si="1"/>
        <v>2086900</v>
      </c>
      <c r="G51" s="30">
        <v>2086900</v>
      </c>
    </row>
    <row r="52" spans="1:7" ht="15.75">
      <c r="A52" s="27">
        <v>20465</v>
      </c>
      <c r="B52" s="28">
        <v>20</v>
      </c>
      <c r="C52" s="28" t="s">
        <v>41</v>
      </c>
      <c r="D52" s="29">
        <v>5446273</v>
      </c>
      <c r="E52" s="129">
        <v>0</v>
      </c>
      <c r="F52" s="29">
        <f t="shared" si="1"/>
        <v>5446273</v>
      </c>
      <c r="G52" s="30">
        <v>5446273</v>
      </c>
    </row>
    <row r="53" spans="1:7" ht="15.75">
      <c r="A53" s="27">
        <v>2047</v>
      </c>
      <c r="B53" s="28"/>
      <c r="C53" s="28" t="s">
        <v>42</v>
      </c>
      <c r="D53" s="29">
        <f>+D54</f>
        <v>12880213</v>
      </c>
      <c r="E53" s="128">
        <f>+E54</f>
        <v>0</v>
      </c>
      <c r="F53" s="29">
        <f t="shared" si="1"/>
        <v>12880213</v>
      </c>
      <c r="G53" s="30">
        <f>+G54</f>
        <v>12880213</v>
      </c>
    </row>
    <row r="54" spans="1:7" ht="15.75">
      <c r="A54" s="27">
        <v>20476</v>
      </c>
      <c r="B54" s="28">
        <v>20</v>
      </c>
      <c r="C54" s="28" t="s">
        <v>43</v>
      </c>
      <c r="D54" s="29">
        <v>12880213</v>
      </c>
      <c r="E54" s="129">
        <v>0</v>
      </c>
      <c r="F54" s="29">
        <f t="shared" si="1"/>
        <v>12880213</v>
      </c>
      <c r="G54" s="30">
        <v>12880213</v>
      </c>
    </row>
    <row r="55" spans="1:7" ht="15.75">
      <c r="A55" s="27">
        <v>2048</v>
      </c>
      <c r="B55" s="28"/>
      <c r="C55" s="28" t="s">
        <v>44</v>
      </c>
      <c r="D55" s="29">
        <f>+D56+D57+D58+D59</f>
        <v>3933692.52</v>
      </c>
      <c r="E55" s="128">
        <f>+E56+E57+E58+E59</f>
        <v>0</v>
      </c>
      <c r="F55" s="29">
        <f t="shared" si="1"/>
        <v>3933692.52</v>
      </c>
      <c r="G55" s="30">
        <f>+G56+G57+G58+G59</f>
        <v>3933692.52</v>
      </c>
    </row>
    <row r="56" spans="1:7" ht="15.75">
      <c r="A56" s="27">
        <v>20481</v>
      </c>
      <c r="B56" s="28">
        <v>20</v>
      </c>
      <c r="C56" s="28" t="s">
        <v>94</v>
      </c>
      <c r="D56" s="29">
        <v>232090</v>
      </c>
      <c r="E56" s="129">
        <v>0</v>
      </c>
      <c r="F56" s="29">
        <f t="shared" si="1"/>
        <v>232090</v>
      </c>
      <c r="G56" s="30">
        <v>232090</v>
      </c>
    </row>
    <row r="57" spans="1:7" ht="15.75">
      <c r="A57" s="27">
        <v>20482</v>
      </c>
      <c r="B57" s="28">
        <v>20</v>
      </c>
      <c r="C57" s="28" t="s">
        <v>46</v>
      </c>
      <c r="D57" s="29">
        <v>62093.76</v>
      </c>
      <c r="E57" s="129">
        <v>0</v>
      </c>
      <c r="F57" s="29">
        <f t="shared" si="1"/>
        <v>62093.76</v>
      </c>
      <c r="G57" s="30">
        <v>62093.76</v>
      </c>
    </row>
    <row r="58" spans="1:7" ht="15.75">
      <c r="A58" s="27">
        <v>20485</v>
      </c>
      <c r="B58" s="28">
        <v>20</v>
      </c>
      <c r="C58" s="28" t="s">
        <v>47</v>
      </c>
      <c r="D58" s="29">
        <v>32131.76</v>
      </c>
      <c r="E58" s="129">
        <v>0</v>
      </c>
      <c r="F58" s="29">
        <f t="shared" si="1"/>
        <v>32131.76</v>
      </c>
      <c r="G58" s="30">
        <v>32131.76</v>
      </c>
    </row>
    <row r="59" spans="1:7" ht="15.75">
      <c r="A59" s="27">
        <v>20486</v>
      </c>
      <c r="B59" s="28">
        <v>20</v>
      </c>
      <c r="C59" s="28" t="s">
        <v>48</v>
      </c>
      <c r="D59" s="29">
        <v>3607377</v>
      </c>
      <c r="E59" s="129">
        <v>0</v>
      </c>
      <c r="F59" s="29">
        <f t="shared" si="1"/>
        <v>3607377</v>
      </c>
      <c r="G59" s="30">
        <v>3607377</v>
      </c>
    </row>
    <row r="60" spans="1:7" ht="15.75">
      <c r="A60" s="27">
        <v>2049</v>
      </c>
      <c r="B60" s="28"/>
      <c r="C60" s="28" t="s">
        <v>49</v>
      </c>
      <c r="D60" s="29">
        <f>+D61+D62</f>
        <v>1952093</v>
      </c>
      <c r="E60" s="128">
        <f>+E61+E62</f>
        <v>0</v>
      </c>
      <c r="F60" s="29">
        <f t="shared" si="1"/>
        <v>1952093</v>
      </c>
      <c r="G60" s="30">
        <f>+G61+G62</f>
        <v>1952093</v>
      </c>
    </row>
    <row r="61" spans="1:7" ht="15.75">
      <c r="A61" s="27">
        <v>204911</v>
      </c>
      <c r="B61" s="28">
        <v>20</v>
      </c>
      <c r="C61" s="28" t="s">
        <v>89</v>
      </c>
      <c r="D61" s="29">
        <v>495250</v>
      </c>
      <c r="E61" s="129">
        <v>0</v>
      </c>
      <c r="F61" s="29">
        <f t="shared" si="1"/>
        <v>495250</v>
      </c>
      <c r="G61" s="30">
        <v>495250</v>
      </c>
    </row>
    <row r="62" spans="1:7" ht="15.75">
      <c r="A62" s="27">
        <v>204911</v>
      </c>
      <c r="B62" s="28">
        <v>21</v>
      </c>
      <c r="C62" s="28" t="s">
        <v>89</v>
      </c>
      <c r="D62" s="29">
        <v>1456843</v>
      </c>
      <c r="E62" s="129">
        <v>0</v>
      </c>
      <c r="F62" s="29">
        <f t="shared" si="1"/>
        <v>1456843</v>
      </c>
      <c r="G62" s="30">
        <v>1456843</v>
      </c>
    </row>
    <row r="63" spans="1:7" ht="15.75">
      <c r="A63" s="27">
        <v>20441</v>
      </c>
      <c r="B63" s="28"/>
      <c r="C63" s="28" t="s">
        <v>50</v>
      </c>
      <c r="D63" s="29">
        <f>+D64</f>
        <v>22807002</v>
      </c>
      <c r="E63" s="128">
        <f>+E64</f>
        <v>0</v>
      </c>
      <c r="F63" s="29">
        <f t="shared" si="1"/>
        <v>22807002</v>
      </c>
      <c r="G63" s="30">
        <f>+G64</f>
        <v>22807002</v>
      </c>
    </row>
    <row r="64" spans="1:7" ht="16.5" thickBot="1">
      <c r="A64" s="52">
        <v>2044113</v>
      </c>
      <c r="B64" s="53">
        <v>20</v>
      </c>
      <c r="C64" s="53" t="s">
        <v>50</v>
      </c>
      <c r="D64" s="55">
        <v>22807002</v>
      </c>
      <c r="E64" s="136">
        <v>0</v>
      </c>
      <c r="F64" s="55">
        <f t="shared" si="1"/>
        <v>22807002</v>
      </c>
      <c r="G64" s="68">
        <v>22807002</v>
      </c>
    </row>
    <row r="65" spans="1:7" ht="15.75" thickBot="1">
      <c r="A65" s="69"/>
      <c r="D65" s="70"/>
      <c r="E65" s="137"/>
      <c r="F65" s="70"/>
      <c r="G65" s="70"/>
    </row>
    <row r="66" spans="1:7" ht="15">
      <c r="A66" s="170" t="s">
        <v>0</v>
      </c>
      <c r="B66" s="171"/>
      <c r="C66" s="171"/>
      <c r="D66" s="171"/>
      <c r="E66" s="171"/>
      <c r="F66" s="171"/>
      <c r="G66" s="172"/>
    </row>
    <row r="67" spans="1:7" ht="15.75" customHeight="1">
      <c r="A67" s="167" t="s">
        <v>1</v>
      </c>
      <c r="B67" s="168"/>
      <c r="C67" s="168"/>
      <c r="D67" s="168"/>
      <c r="E67" s="168"/>
      <c r="F67" s="168"/>
      <c r="G67" s="169"/>
    </row>
    <row r="68" spans="1:7" ht="5.25" customHeight="1">
      <c r="A68" s="32"/>
      <c r="G68" s="34"/>
    </row>
    <row r="69" spans="1:7" ht="15">
      <c r="A69" s="35" t="s">
        <v>2</v>
      </c>
      <c r="G69" s="34"/>
    </row>
    <row r="70" spans="1:7" ht="6" customHeight="1">
      <c r="A70" s="32"/>
      <c r="G70" s="36"/>
    </row>
    <row r="71" spans="1:7" ht="15">
      <c r="A71" s="32" t="s">
        <v>3</v>
      </c>
      <c r="C71" s="23" t="s">
        <v>4</v>
      </c>
      <c r="F71" s="33" t="str">
        <f>F39</f>
        <v>JULIO</v>
      </c>
      <c r="G71" s="34" t="s">
        <v>87</v>
      </c>
    </row>
    <row r="72" spans="1:7" ht="5.25" customHeight="1" thickBot="1">
      <c r="A72" s="32"/>
      <c r="G72" s="34"/>
    </row>
    <row r="73" spans="1:7" ht="15.75" thickBot="1">
      <c r="A73" s="40" t="s">
        <v>6</v>
      </c>
      <c r="B73" s="41"/>
      <c r="C73" s="41"/>
      <c r="D73" s="42"/>
      <c r="E73" s="116"/>
      <c r="F73" s="42"/>
      <c r="G73" s="43"/>
    </row>
    <row r="74" spans="1:7" ht="60">
      <c r="A74" s="71" t="s">
        <v>7</v>
      </c>
      <c r="B74" s="72"/>
      <c r="C74" s="72" t="s">
        <v>8</v>
      </c>
      <c r="D74" s="73" t="s">
        <v>9</v>
      </c>
      <c r="E74" s="138" t="s">
        <v>10</v>
      </c>
      <c r="F74" s="73" t="s">
        <v>11</v>
      </c>
      <c r="G74" s="74" t="s">
        <v>12</v>
      </c>
    </row>
    <row r="75" spans="1:7" ht="15.75">
      <c r="A75" s="27">
        <v>3</v>
      </c>
      <c r="B75" s="28"/>
      <c r="C75" s="28" t="s">
        <v>51</v>
      </c>
      <c r="D75" s="29">
        <f>+D76</f>
        <v>2059570939.07</v>
      </c>
      <c r="E75" s="128">
        <f>+E76</f>
        <v>97300000</v>
      </c>
      <c r="F75" s="29">
        <f aca="true" t="shared" si="2" ref="F75:F80">+D75-E75</f>
        <v>1962270939.07</v>
      </c>
      <c r="G75" s="30">
        <f>+G76</f>
        <v>1962270939.07</v>
      </c>
    </row>
    <row r="76" spans="1:7" ht="15.75">
      <c r="A76" s="27">
        <v>36</v>
      </c>
      <c r="B76" s="28"/>
      <c r="C76" s="28" t="s">
        <v>52</v>
      </c>
      <c r="D76" s="29">
        <f>+D77</f>
        <v>2059570939.07</v>
      </c>
      <c r="E76" s="128">
        <f>+E77</f>
        <v>97300000</v>
      </c>
      <c r="F76" s="29">
        <f t="shared" si="2"/>
        <v>1962270939.07</v>
      </c>
      <c r="G76" s="30">
        <f>+G77</f>
        <v>1962270939.07</v>
      </c>
    </row>
    <row r="77" spans="1:7" ht="15.75">
      <c r="A77" s="27">
        <v>361</v>
      </c>
      <c r="B77" s="28"/>
      <c r="C77" s="28" t="s">
        <v>53</v>
      </c>
      <c r="D77" s="29">
        <f>+D78+D79+D80+D81</f>
        <v>2059570939.07</v>
      </c>
      <c r="E77" s="128">
        <f>+E78+E79+E80+E81</f>
        <v>97300000</v>
      </c>
      <c r="F77" s="29">
        <f t="shared" si="2"/>
        <v>1962270939.07</v>
      </c>
      <c r="G77" s="30">
        <f>+G78+G79+G80+G81</f>
        <v>1962270939.07</v>
      </c>
    </row>
    <row r="78" spans="1:7" ht="15.75">
      <c r="A78" s="19">
        <v>3611</v>
      </c>
      <c r="B78" s="20">
        <v>10</v>
      </c>
      <c r="C78" s="20" t="s">
        <v>53</v>
      </c>
      <c r="D78" s="21">
        <v>550799407</v>
      </c>
      <c r="E78" s="139">
        <v>0</v>
      </c>
      <c r="F78" s="21">
        <f t="shared" si="2"/>
        <v>550799407</v>
      </c>
      <c r="G78" s="22">
        <v>550799407</v>
      </c>
    </row>
    <row r="79" spans="1:7" ht="15.75">
      <c r="A79" s="19">
        <v>3611</v>
      </c>
      <c r="B79" s="20">
        <v>11</v>
      </c>
      <c r="C79" s="20" t="s">
        <v>53</v>
      </c>
      <c r="D79" s="21">
        <v>679823352.03</v>
      </c>
      <c r="E79" s="139">
        <v>97300000</v>
      </c>
      <c r="F79" s="21">
        <f t="shared" si="2"/>
        <v>582523352.03</v>
      </c>
      <c r="G79" s="22">
        <v>582523352.03</v>
      </c>
    </row>
    <row r="80" spans="1:7" ht="15.75">
      <c r="A80" s="19">
        <v>3611</v>
      </c>
      <c r="B80" s="20">
        <v>20</v>
      </c>
      <c r="C80" s="20" t="s">
        <v>53</v>
      </c>
      <c r="D80" s="21">
        <v>690190031.44</v>
      </c>
      <c r="E80" s="139">
        <v>0</v>
      </c>
      <c r="F80" s="21">
        <f t="shared" si="2"/>
        <v>690190031.44</v>
      </c>
      <c r="G80" s="22">
        <v>690190031.44</v>
      </c>
    </row>
    <row r="81" spans="1:7" ht="16.5" thickBot="1">
      <c r="A81" s="19">
        <v>3611</v>
      </c>
      <c r="B81" s="20">
        <v>21</v>
      </c>
      <c r="C81" s="20" t="s">
        <v>53</v>
      </c>
      <c r="D81" s="21">
        <v>138758148.6</v>
      </c>
      <c r="E81" s="139">
        <v>0</v>
      </c>
      <c r="F81" s="21">
        <f>+D81-E81</f>
        <v>138758148.6</v>
      </c>
      <c r="G81" s="22">
        <v>138758148.6</v>
      </c>
    </row>
    <row r="82" spans="1:7" ht="16.5" thickBot="1">
      <c r="A82" s="24" t="s">
        <v>54</v>
      </c>
      <c r="B82" s="25"/>
      <c r="C82" s="25" t="s">
        <v>55</v>
      </c>
      <c r="D82" s="26">
        <f>+D83+D90+D93+D109</f>
        <v>57895587708.97</v>
      </c>
      <c r="E82" s="140">
        <f>+E83+E90+E93+E109</f>
        <v>0</v>
      </c>
      <c r="F82" s="26">
        <f>+D82-E82</f>
        <v>57895587708.97</v>
      </c>
      <c r="G82" s="141">
        <f>+G83+G90+G93+G109</f>
        <v>57895587708.97</v>
      </c>
    </row>
    <row r="83" spans="1:7" ht="35.25" customHeight="1">
      <c r="A83" s="49">
        <v>113</v>
      </c>
      <c r="B83" s="50"/>
      <c r="C83" s="75" t="s">
        <v>56</v>
      </c>
      <c r="D83" s="51">
        <f>+D84+D86+D88</f>
        <v>32271907491.22</v>
      </c>
      <c r="E83" s="124">
        <f>+E84+E86+E88</f>
        <v>0</v>
      </c>
      <c r="F83" s="51">
        <f>+D83-E83</f>
        <v>32271907491.22</v>
      </c>
      <c r="G83" s="51">
        <f>+G84+G86+G88</f>
        <v>32271907491.22</v>
      </c>
    </row>
    <row r="84" spans="1:7" ht="15.75">
      <c r="A84" s="27">
        <v>113600</v>
      </c>
      <c r="B84" s="28"/>
      <c r="C84" s="8" t="s">
        <v>57</v>
      </c>
      <c r="D84" s="29">
        <f>+D85</f>
        <v>21312600000</v>
      </c>
      <c r="E84" s="128">
        <f>+E85</f>
        <v>0</v>
      </c>
      <c r="F84" s="29">
        <f>+D84-E84</f>
        <v>21312600000</v>
      </c>
      <c r="G84" s="30">
        <f>+G85</f>
        <v>21312600000</v>
      </c>
    </row>
    <row r="85" spans="1:7" ht="36" customHeight="1">
      <c r="A85" s="27">
        <v>113600134</v>
      </c>
      <c r="B85" s="28">
        <v>20</v>
      </c>
      <c r="C85" s="8" t="s">
        <v>75</v>
      </c>
      <c r="D85" s="29">
        <v>21312600000</v>
      </c>
      <c r="E85" s="129">
        <v>0</v>
      </c>
      <c r="F85" s="29">
        <f aca="true" t="shared" si="3" ref="F85:F96">+D85-E85</f>
        <v>21312600000</v>
      </c>
      <c r="G85" s="30">
        <v>21312600000</v>
      </c>
    </row>
    <row r="86" spans="1:7" ht="15.75">
      <c r="A86" s="27">
        <v>113605</v>
      </c>
      <c r="B86" s="28"/>
      <c r="C86" s="8" t="s">
        <v>58</v>
      </c>
      <c r="D86" s="29">
        <f>+D87</f>
        <v>10619912514.22</v>
      </c>
      <c r="E86" s="128">
        <f>+E87</f>
        <v>0</v>
      </c>
      <c r="F86" s="29">
        <f>+D86-E86</f>
        <v>10619912514.22</v>
      </c>
      <c r="G86" s="30">
        <f>+G87</f>
        <v>10619912514.22</v>
      </c>
    </row>
    <row r="87" spans="1:7" ht="33" customHeight="1">
      <c r="A87" s="27">
        <v>1136057</v>
      </c>
      <c r="B87" s="28">
        <v>20</v>
      </c>
      <c r="C87" s="8" t="s">
        <v>59</v>
      </c>
      <c r="D87" s="29">
        <v>10619912514.22</v>
      </c>
      <c r="E87" s="129">
        <v>0</v>
      </c>
      <c r="F87" s="29">
        <f t="shared" si="3"/>
        <v>10619912514.22</v>
      </c>
      <c r="G87" s="30">
        <v>10619912514.22</v>
      </c>
    </row>
    <row r="88" spans="1:7" s="78" customFormat="1" ht="16.5" customHeight="1">
      <c r="A88" s="76">
        <v>113607</v>
      </c>
      <c r="B88" s="8"/>
      <c r="C88" s="8" t="s">
        <v>76</v>
      </c>
      <c r="D88" s="77">
        <f>+D89</f>
        <v>339394977</v>
      </c>
      <c r="E88" s="142">
        <f>+E89</f>
        <v>0</v>
      </c>
      <c r="F88" s="29">
        <f>+D88-E88</f>
        <v>339394977</v>
      </c>
      <c r="G88" s="29">
        <f>+G89</f>
        <v>339394977</v>
      </c>
    </row>
    <row r="89" spans="1:7" s="78" customFormat="1" ht="16.5" customHeight="1">
      <c r="A89" s="76">
        <v>1136071</v>
      </c>
      <c r="B89" s="8">
        <v>20</v>
      </c>
      <c r="C89" s="8" t="s">
        <v>95</v>
      </c>
      <c r="D89" s="77">
        <v>339394977</v>
      </c>
      <c r="E89" s="143">
        <v>0</v>
      </c>
      <c r="F89" s="29">
        <f t="shared" si="3"/>
        <v>339394977</v>
      </c>
      <c r="G89" s="29">
        <v>339394977</v>
      </c>
    </row>
    <row r="90" spans="1:7" s="78" customFormat="1" ht="32.25" customHeight="1">
      <c r="A90" s="76">
        <v>223</v>
      </c>
      <c r="B90" s="8"/>
      <c r="C90" s="8" t="s">
        <v>78</v>
      </c>
      <c r="D90" s="77">
        <f>+D91</f>
        <v>216901412</v>
      </c>
      <c r="E90" s="142">
        <f>+E91</f>
        <v>0</v>
      </c>
      <c r="F90" s="29">
        <f>+D90-E90</f>
        <v>216901412</v>
      </c>
      <c r="G90" s="79">
        <f>+G91</f>
        <v>216901412</v>
      </c>
    </row>
    <row r="91" spans="1:7" s="78" customFormat="1" ht="17.25" customHeight="1">
      <c r="A91" s="76">
        <v>223600</v>
      </c>
      <c r="B91" s="8"/>
      <c r="C91" s="8" t="s">
        <v>57</v>
      </c>
      <c r="D91" s="77">
        <f>+D92</f>
        <v>216901412</v>
      </c>
      <c r="E91" s="142">
        <f>+E92</f>
        <v>0</v>
      </c>
      <c r="F91" s="29">
        <f>+D91-E91</f>
        <v>216901412</v>
      </c>
      <c r="G91" s="79">
        <f>+G92</f>
        <v>216901412</v>
      </c>
    </row>
    <row r="92" spans="1:7" s="78" customFormat="1" ht="45" customHeight="1">
      <c r="A92" s="76">
        <v>2236001</v>
      </c>
      <c r="B92" s="8">
        <v>20</v>
      </c>
      <c r="C92" s="8" t="s">
        <v>79</v>
      </c>
      <c r="D92" s="77">
        <v>216901412</v>
      </c>
      <c r="E92" s="143">
        <v>0</v>
      </c>
      <c r="F92" s="29">
        <f t="shared" si="3"/>
        <v>216901412</v>
      </c>
      <c r="G92" s="30">
        <v>216901412</v>
      </c>
    </row>
    <row r="93" spans="1:7" s="78" customFormat="1" ht="36.75" customHeight="1">
      <c r="A93" s="76">
        <v>520</v>
      </c>
      <c r="B93" s="8"/>
      <c r="C93" s="8" t="s">
        <v>60</v>
      </c>
      <c r="D93" s="77">
        <f>+D94</f>
        <v>1610051680.25</v>
      </c>
      <c r="E93" s="142">
        <f>+E94</f>
        <v>0</v>
      </c>
      <c r="F93" s="29">
        <f>+D93-E93</f>
        <v>1610051680.25</v>
      </c>
      <c r="G93" s="79">
        <f>+G94</f>
        <v>1610051680.25</v>
      </c>
    </row>
    <row r="94" spans="1:10" s="78" customFormat="1" ht="18.75" customHeight="1">
      <c r="A94" s="76">
        <v>520600</v>
      </c>
      <c r="B94" s="8"/>
      <c r="C94" s="8" t="s">
        <v>57</v>
      </c>
      <c r="D94" s="77">
        <f>+D95+D96+D97+D106+D108+D107</f>
        <v>1610051680.25</v>
      </c>
      <c r="E94" s="142">
        <f>+E95+E96+E97+E106+E108+E107</f>
        <v>0</v>
      </c>
      <c r="F94" s="29">
        <f>+D94-E94</f>
        <v>1610051680.25</v>
      </c>
      <c r="G94" s="79">
        <f>+G95+G96+G97+G106+G108+G107</f>
        <v>1610051680.25</v>
      </c>
      <c r="J94" s="31"/>
    </row>
    <row r="95" spans="1:7" s="78" customFormat="1" ht="32.25" customHeight="1">
      <c r="A95" s="76">
        <v>5206001</v>
      </c>
      <c r="B95" s="8">
        <v>20</v>
      </c>
      <c r="C95" s="8" t="s">
        <v>61</v>
      </c>
      <c r="D95" s="77">
        <v>138150314</v>
      </c>
      <c r="E95" s="143">
        <v>0</v>
      </c>
      <c r="F95" s="29">
        <f t="shared" si="3"/>
        <v>138150314</v>
      </c>
      <c r="G95" s="79">
        <v>138150314</v>
      </c>
    </row>
    <row r="96" spans="1:7" s="78" customFormat="1" ht="33.75" customHeight="1">
      <c r="A96" s="76">
        <v>5206002</v>
      </c>
      <c r="B96" s="8">
        <v>10</v>
      </c>
      <c r="C96" s="8" t="s">
        <v>62</v>
      </c>
      <c r="D96" s="77">
        <v>112881560</v>
      </c>
      <c r="E96" s="143">
        <v>0</v>
      </c>
      <c r="F96" s="29">
        <f t="shared" si="3"/>
        <v>112881560</v>
      </c>
      <c r="G96" s="79">
        <v>112881560</v>
      </c>
    </row>
    <row r="97" spans="1:7" s="78" customFormat="1" ht="36.75" customHeight="1" thickBot="1">
      <c r="A97" s="80">
        <v>5206002</v>
      </c>
      <c r="B97" s="81">
        <v>20</v>
      </c>
      <c r="C97" s="81" t="s">
        <v>62</v>
      </c>
      <c r="D97" s="82">
        <v>525335107</v>
      </c>
      <c r="E97" s="144">
        <v>0</v>
      </c>
      <c r="F97" s="82">
        <f>+D97-E97</f>
        <v>525335107</v>
      </c>
      <c r="G97" s="83">
        <v>525335107</v>
      </c>
    </row>
    <row r="98" spans="1:7" s="78" customFormat="1" ht="21" customHeight="1" thickBot="1">
      <c r="A98" s="84"/>
      <c r="D98" s="85"/>
      <c r="E98" s="145"/>
      <c r="F98" s="85"/>
      <c r="G98" s="85"/>
    </row>
    <row r="99" spans="1:8" s="78" customFormat="1" ht="21" customHeight="1">
      <c r="A99" s="170" t="s">
        <v>0</v>
      </c>
      <c r="B99" s="171"/>
      <c r="C99" s="171"/>
      <c r="D99" s="171"/>
      <c r="E99" s="171"/>
      <c r="F99" s="171"/>
      <c r="G99" s="172"/>
      <c r="H99" s="23"/>
    </row>
    <row r="100" spans="1:8" s="78" customFormat="1" ht="12.75" customHeight="1">
      <c r="A100" s="167" t="s">
        <v>1</v>
      </c>
      <c r="B100" s="168"/>
      <c r="C100" s="168"/>
      <c r="D100" s="168"/>
      <c r="E100" s="168"/>
      <c r="F100" s="168"/>
      <c r="G100" s="169"/>
      <c r="H100" s="23"/>
    </row>
    <row r="101" spans="1:8" s="78" customFormat="1" ht="21" customHeight="1">
      <c r="A101" s="35" t="s">
        <v>2</v>
      </c>
      <c r="B101" s="23"/>
      <c r="C101" s="23"/>
      <c r="D101" s="33"/>
      <c r="E101" s="113"/>
      <c r="F101" s="33"/>
      <c r="G101" s="34"/>
      <c r="H101" s="23"/>
    </row>
    <row r="102" spans="1:8" s="78" customFormat="1" ht="7.5" customHeight="1">
      <c r="A102" s="32"/>
      <c r="B102" s="23"/>
      <c r="C102" s="23"/>
      <c r="D102" s="33"/>
      <c r="E102" s="113"/>
      <c r="F102" s="33"/>
      <c r="G102" s="36"/>
      <c r="H102" s="23"/>
    </row>
    <row r="103" spans="1:8" s="78" customFormat="1" ht="21" customHeight="1" thickBot="1">
      <c r="A103" s="32" t="s">
        <v>3</v>
      </c>
      <c r="B103" s="23"/>
      <c r="C103" s="23" t="s">
        <v>4</v>
      </c>
      <c r="D103" s="33"/>
      <c r="E103" s="113"/>
      <c r="F103" s="33" t="str">
        <f>F71</f>
        <v>JULIO</v>
      </c>
      <c r="G103" s="34" t="s">
        <v>87</v>
      </c>
      <c r="H103" s="23"/>
    </row>
    <row r="104" spans="1:8" s="78" customFormat="1" ht="21" customHeight="1" thickBot="1">
      <c r="A104" s="40" t="s">
        <v>6</v>
      </c>
      <c r="B104" s="41"/>
      <c r="C104" s="41"/>
      <c r="D104" s="42"/>
      <c r="E104" s="116"/>
      <c r="F104" s="42"/>
      <c r="G104" s="43"/>
      <c r="H104" s="23"/>
    </row>
    <row r="105" spans="1:7" ht="60.75" thickBot="1">
      <c r="A105" s="71" t="s">
        <v>7</v>
      </c>
      <c r="B105" s="72"/>
      <c r="C105" s="72" t="s">
        <v>8</v>
      </c>
      <c r="D105" s="73" t="s">
        <v>9</v>
      </c>
      <c r="E105" s="138" t="s">
        <v>10</v>
      </c>
      <c r="F105" s="73" t="s">
        <v>11</v>
      </c>
      <c r="G105" s="74" t="s">
        <v>12</v>
      </c>
    </row>
    <row r="106" spans="1:7" s="78" customFormat="1" ht="32.25" customHeight="1">
      <c r="A106" s="87">
        <v>5206002</v>
      </c>
      <c r="B106" s="88">
        <v>21</v>
      </c>
      <c r="C106" s="88" t="s">
        <v>62</v>
      </c>
      <c r="D106" s="89">
        <v>246567873</v>
      </c>
      <c r="E106" s="146">
        <v>0</v>
      </c>
      <c r="F106" s="89">
        <f aca="true" t="shared" si="4" ref="F106:F112">+D106-E106</f>
        <v>246567873</v>
      </c>
      <c r="G106" s="90">
        <v>246567873</v>
      </c>
    </row>
    <row r="107" spans="1:7" s="78" customFormat="1" ht="32.25" customHeight="1">
      <c r="A107" s="76">
        <v>5206007</v>
      </c>
      <c r="B107" s="8">
        <v>20</v>
      </c>
      <c r="C107" s="8" t="s">
        <v>90</v>
      </c>
      <c r="D107" s="77">
        <v>506554141.25</v>
      </c>
      <c r="E107" s="143">
        <v>0</v>
      </c>
      <c r="F107" s="77">
        <f>+D107-E107</f>
        <v>506554141.25</v>
      </c>
      <c r="G107" s="79">
        <v>506554141.25</v>
      </c>
    </row>
    <row r="108" spans="1:7" s="78" customFormat="1" ht="32.25" customHeight="1">
      <c r="A108" s="76">
        <v>5206007</v>
      </c>
      <c r="B108" s="8">
        <v>21</v>
      </c>
      <c r="C108" s="8" t="s">
        <v>90</v>
      </c>
      <c r="D108" s="77">
        <v>80562685</v>
      </c>
      <c r="E108" s="143">
        <v>0</v>
      </c>
      <c r="F108" s="77">
        <f t="shared" si="4"/>
        <v>80562685</v>
      </c>
      <c r="G108" s="79">
        <v>80562685</v>
      </c>
    </row>
    <row r="109" spans="1:7" s="78" customFormat="1" ht="32.25" customHeight="1">
      <c r="A109" s="76">
        <v>530</v>
      </c>
      <c r="B109" s="8"/>
      <c r="C109" s="8" t="s">
        <v>63</v>
      </c>
      <c r="D109" s="77">
        <f>+D110</f>
        <v>23796727125.5</v>
      </c>
      <c r="E109" s="142">
        <f>+E110</f>
        <v>0</v>
      </c>
      <c r="F109" s="77">
        <f>+D109-E109</f>
        <v>23796727125.5</v>
      </c>
      <c r="G109" s="79">
        <f>+G110</f>
        <v>23796727125.5</v>
      </c>
    </row>
    <row r="110" spans="1:7" s="78" customFormat="1" ht="15.75" customHeight="1">
      <c r="A110" s="76">
        <v>530600</v>
      </c>
      <c r="B110" s="8"/>
      <c r="C110" s="8" t="s">
        <v>57</v>
      </c>
      <c r="D110" s="77">
        <f>+D111+D112</f>
        <v>23796727125.5</v>
      </c>
      <c r="E110" s="142">
        <f>+E111+E112</f>
        <v>0</v>
      </c>
      <c r="F110" s="77">
        <f>+D110-E110</f>
        <v>23796727125.5</v>
      </c>
      <c r="G110" s="79">
        <f>+G111+G112</f>
        <v>23796727125.5</v>
      </c>
    </row>
    <row r="111" spans="1:7" s="78" customFormat="1" ht="48.75" customHeight="1">
      <c r="A111" s="76">
        <v>5306003</v>
      </c>
      <c r="B111" s="8">
        <v>11</v>
      </c>
      <c r="C111" s="8" t="s">
        <v>91</v>
      </c>
      <c r="D111" s="77">
        <v>14427380131</v>
      </c>
      <c r="E111" s="143">
        <v>0</v>
      </c>
      <c r="F111" s="77">
        <f t="shared" si="4"/>
        <v>14427380131</v>
      </c>
      <c r="G111" s="79">
        <v>14427380131</v>
      </c>
    </row>
    <row r="112" spans="1:7" s="78" customFormat="1" ht="51" customHeight="1" thickBot="1">
      <c r="A112" s="80">
        <v>5306003</v>
      </c>
      <c r="B112" s="81">
        <v>20</v>
      </c>
      <c r="C112" s="8" t="s">
        <v>91</v>
      </c>
      <c r="D112" s="82">
        <v>9369346994.5</v>
      </c>
      <c r="E112" s="144">
        <v>0</v>
      </c>
      <c r="F112" s="77">
        <f t="shared" si="4"/>
        <v>9369346994.5</v>
      </c>
      <c r="G112" s="83">
        <v>9369346994.5</v>
      </c>
    </row>
    <row r="113" spans="1:7" ht="16.5" thickBot="1">
      <c r="A113" s="173" t="s">
        <v>64</v>
      </c>
      <c r="B113" s="174"/>
      <c r="C113" s="175"/>
      <c r="D113" s="91">
        <f>+D10+D82</f>
        <v>60380555862.19</v>
      </c>
      <c r="E113" s="147">
        <f>+E10+E82</f>
        <v>97300000</v>
      </c>
      <c r="F113" s="91">
        <f>+F10+F82</f>
        <v>60283255862.19</v>
      </c>
      <c r="G113" s="91">
        <f>+G10+G82</f>
        <v>60283255862.19</v>
      </c>
    </row>
    <row r="114" spans="1:7" ht="9.75" customHeight="1">
      <c r="A114" s="92"/>
      <c r="B114" s="93"/>
      <c r="C114" s="93"/>
      <c r="D114" s="94"/>
      <c r="E114" s="148"/>
      <c r="F114" s="94"/>
      <c r="G114" s="95"/>
    </row>
    <row r="115" spans="1:7" ht="4.5" customHeight="1" hidden="1">
      <c r="A115" s="37"/>
      <c r="B115" s="38"/>
      <c r="C115" s="38"/>
      <c r="D115" s="96"/>
      <c r="E115" s="149"/>
      <c r="F115" s="96"/>
      <c r="G115" s="97"/>
    </row>
    <row r="116" spans="1:7" ht="15">
      <c r="A116" s="32"/>
      <c r="G116" s="34"/>
    </row>
    <row r="117" spans="1:7" ht="15">
      <c r="A117" s="32"/>
      <c r="G117" s="34"/>
    </row>
    <row r="118" spans="1:8" ht="15">
      <c r="A118" s="98" t="s">
        <v>65</v>
      </c>
      <c r="B118" s="99"/>
      <c r="C118" s="99"/>
      <c r="D118" s="99"/>
      <c r="E118" s="100" t="s">
        <v>66</v>
      </c>
      <c r="F118" s="100"/>
      <c r="G118" s="101"/>
      <c r="H118" s="102"/>
    </row>
    <row r="119" spans="1:8" ht="15">
      <c r="A119" s="104" t="s">
        <v>67</v>
      </c>
      <c r="B119" s="99"/>
      <c r="C119" s="99"/>
      <c r="D119" s="99"/>
      <c r="E119" s="105" t="s">
        <v>84</v>
      </c>
      <c r="F119" s="105"/>
      <c r="G119" s="106"/>
      <c r="H119" s="102"/>
    </row>
    <row r="120" spans="1:8" ht="15">
      <c r="A120" s="104" t="s">
        <v>68</v>
      </c>
      <c r="B120" s="99"/>
      <c r="C120" s="99"/>
      <c r="D120" s="99"/>
      <c r="E120" s="107" t="s">
        <v>85</v>
      </c>
      <c r="F120" s="100"/>
      <c r="G120" s="101"/>
      <c r="H120" s="102"/>
    </row>
    <row r="121" spans="1:8" ht="15">
      <c r="A121" s="104"/>
      <c r="B121" s="99"/>
      <c r="C121" s="99"/>
      <c r="D121" s="99"/>
      <c r="E121" s="105"/>
      <c r="F121" s="105"/>
      <c r="G121" s="106"/>
      <c r="H121" s="102"/>
    </row>
    <row r="122" spans="1:7" ht="15">
      <c r="A122" s="98"/>
      <c r="B122" s="99"/>
      <c r="C122" s="99"/>
      <c r="D122" s="107"/>
      <c r="E122" s="151"/>
      <c r="F122" s="107"/>
      <c r="G122" s="101"/>
    </row>
    <row r="123" spans="1:7" ht="15">
      <c r="A123" s="104"/>
      <c r="B123" s="99"/>
      <c r="C123" s="99"/>
      <c r="D123" s="107"/>
      <c r="E123" s="151"/>
      <c r="F123" s="107"/>
      <c r="G123" s="101"/>
    </row>
    <row r="124" spans="1:7" ht="15">
      <c r="A124" s="104" t="s">
        <v>103</v>
      </c>
      <c r="B124" s="99"/>
      <c r="C124" s="99"/>
      <c r="D124" s="33" t="s">
        <v>104</v>
      </c>
      <c r="F124" s="99" t="s">
        <v>66</v>
      </c>
      <c r="G124" s="108"/>
    </row>
    <row r="125" spans="1:7" ht="15">
      <c r="A125" s="104" t="s">
        <v>105</v>
      </c>
      <c r="B125" s="99"/>
      <c r="C125" s="99"/>
      <c r="D125" s="109" t="s">
        <v>70</v>
      </c>
      <c r="F125" s="105" t="s">
        <v>86</v>
      </c>
      <c r="G125" s="101"/>
    </row>
    <row r="126" spans="1:7" ht="15">
      <c r="A126" s="104" t="s">
        <v>106</v>
      </c>
      <c r="B126" s="99"/>
      <c r="C126" s="99"/>
      <c r="D126" s="109" t="s">
        <v>71</v>
      </c>
      <c r="F126" s="107" t="s">
        <v>83</v>
      </c>
      <c r="G126" s="101"/>
    </row>
    <row r="127" spans="1:7" ht="6" customHeight="1" thickBot="1">
      <c r="A127" s="37"/>
      <c r="B127" s="38"/>
      <c r="C127" s="38"/>
      <c r="D127" s="38"/>
      <c r="E127" s="96"/>
      <c r="F127" s="96"/>
      <c r="G127" s="110"/>
    </row>
    <row r="138" spans="5:6" s="33" customFormat="1" ht="15">
      <c r="E138" s="113"/>
      <c r="F138" s="109"/>
    </row>
    <row r="139" spans="5:6" s="33" customFormat="1" ht="15">
      <c r="E139" s="113"/>
      <c r="F139" s="155"/>
    </row>
  </sheetData>
  <sheetProtection/>
  <mergeCells count="10">
    <mergeCell ref="A67:G67"/>
    <mergeCell ref="A99:G99"/>
    <mergeCell ref="A100:G100"/>
    <mergeCell ref="A113:C113"/>
    <mergeCell ref="A1:G1"/>
    <mergeCell ref="A2:G2"/>
    <mergeCell ref="A33:G33"/>
    <mergeCell ref="A34:G34"/>
    <mergeCell ref="A35:G35"/>
    <mergeCell ref="A66:G6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1">
      <selection activeCell="F136" sqref="F136:G142"/>
    </sheetView>
  </sheetViews>
  <sheetFormatPr defaultColWidth="11.421875" defaultRowHeight="15"/>
  <cols>
    <col min="1" max="1" width="20.28125" style="23" customWidth="1"/>
    <col min="2" max="2" width="7.28125" style="23" customWidth="1"/>
    <col min="3" max="3" width="59.00390625" style="23" customWidth="1"/>
    <col min="4" max="4" width="23.421875" style="33" customWidth="1"/>
    <col min="5" max="5" width="19.421875" style="113" customWidth="1"/>
    <col min="6" max="6" width="20.00390625" style="33" customWidth="1"/>
    <col min="7" max="7" width="25.140625" style="33" customWidth="1"/>
    <col min="8" max="8" width="4.421875" style="23" customWidth="1"/>
    <col min="9" max="16384" width="11.421875" style="23" customWidth="1"/>
  </cols>
  <sheetData>
    <row r="1" spans="1:7" ht="15">
      <c r="A1" s="170" t="s">
        <v>0</v>
      </c>
      <c r="B1" s="171"/>
      <c r="C1" s="171"/>
      <c r="D1" s="171"/>
      <c r="E1" s="171"/>
      <c r="F1" s="171"/>
      <c r="G1" s="172"/>
    </row>
    <row r="2" spans="1:7" ht="15">
      <c r="A2" s="167" t="s">
        <v>1</v>
      </c>
      <c r="B2" s="168"/>
      <c r="C2" s="168"/>
      <c r="D2" s="168"/>
      <c r="E2" s="168"/>
      <c r="F2" s="168"/>
      <c r="G2" s="169"/>
    </row>
    <row r="3" spans="1:7" ht="15">
      <c r="A3" s="32"/>
      <c r="G3" s="34"/>
    </row>
    <row r="4" spans="1:7" ht="15">
      <c r="A4" s="35" t="s">
        <v>2</v>
      </c>
      <c r="G4" s="34"/>
    </row>
    <row r="5" spans="1:7" ht="15">
      <c r="A5" s="32"/>
      <c r="G5" s="36"/>
    </row>
    <row r="6" spans="1:7" ht="15">
      <c r="A6" s="32" t="s">
        <v>3</v>
      </c>
      <c r="C6" s="23" t="s">
        <v>4</v>
      </c>
      <c r="D6" s="33" t="s">
        <v>5</v>
      </c>
      <c r="F6" s="33" t="s">
        <v>107</v>
      </c>
      <c r="G6" s="34" t="s">
        <v>87</v>
      </c>
    </row>
    <row r="7" spans="1:7" ht="15.75" thickBot="1">
      <c r="A7" s="37"/>
      <c r="B7" s="38"/>
      <c r="C7" s="38"/>
      <c r="D7" s="38"/>
      <c r="E7" s="114"/>
      <c r="F7" s="38"/>
      <c r="G7" s="39"/>
    </row>
    <row r="8" spans="1:7" ht="15.75" thickBot="1">
      <c r="A8" s="40" t="s">
        <v>6</v>
      </c>
      <c r="B8" s="115"/>
      <c r="C8" s="41"/>
      <c r="D8" s="42"/>
      <c r="E8" s="116"/>
      <c r="F8" s="42"/>
      <c r="G8" s="43"/>
    </row>
    <row r="9" spans="1:7" ht="57.75" customHeight="1" thickBot="1">
      <c r="A9" s="117" t="s">
        <v>7</v>
      </c>
      <c r="B9" s="44"/>
      <c r="C9" s="45" t="s">
        <v>8</v>
      </c>
      <c r="D9" s="46" t="s">
        <v>9</v>
      </c>
      <c r="E9" s="118" t="s">
        <v>10</v>
      </c>
      <c r="F9" s="46" t="s">
        <v>11</v>
      </c>
      <c r="G9" s="47" t="s">
        <v>12</v>
      </c>
    </row>
    <row r="10" spans="1:7" ht="16.5" thickBot="1">
      <c r="A10" s="119" t="s">
        <v>13</v>
      </c>
      <c r="B10" s="120"/>
      <c r="C10" s="157" t="s">
        <v>14</v>
      </c>
      <c r="D10" s="17">
        <f>+D11+D31+D75</f>
        <v>2484968153.22</v>
      </c>
      <c r="E10" s="121">
        <f>+E11+E31+E75</f>
        <v>97300000</v>
      </c>
      <c r="F10" s="17">
        <f>+F11+F31+F75</f>
        <v>2387668153.22</v>
      </c>
      <c r="G10" s="18">
        <f>+G11+G31+G75</f>
        <v>2387668153.22</v>
      </c>
    </row>
    <row r="11" spans="1:7" ht="15.75">
      <c r="A11" s="122">
        <v>1</v>
      </c>
      <c r="B11" s="123"/>
      <c r="C11" s="50" t="s">
        <v>15</v>
      </c>
      <c r="D11" s="51">
        <f>+D12</f>
        <v>333180603.63</v>
      </c>
      <c r="E11" s="124">
        <f>+E12</f>
        <v>0</v>
      </c>
      <c r="F11" s="51">
        <f>+D11-E11</f>
        <v>333180603.63</v>
      </c>
      <c r="G11" s="125">
        <f>+G12</f>
        <v>333180603.63</v>
      </c>
    </row>
    <row r="12" spans="1:7" ht="15.75">
      <c r="A12" s="126">
        <v>10</v>
      </c>
      <c r="B12" s="127"/>
      <c r="C12" s="28" t="s">
        <v>15</v>
      </c>
      <c r="D12" s="29">
        <f>+D13+D27</f>
        <v>333180603.63</v>
      </c>
      <c r="E12" s="128">
        <f>+E13+E27</f>
        <v>0</v>
      </c>
      <c r="F12" s="29">
        <f>+D12-E12</f>
        <v>333180603.63</v>
      </c>
      <c r="G12" s="30">
        <f>+G13+G27</f>
        <v>333180603.63</v>
      </c>
    </row>
    <row r="13" spans="1:7" ht="18" customHeight="1">
      <c r="A13" s="126">
        <v>101</v>
      </c>
      <c r="B13" s="127"/>
      <c r="C13" s="28" t="s">
        <v>16</v>
      </c>
      <c r="D13" s="29">
        <f>+D14+D16+D19+D25</f>
        <v>41584630.67</v>
      </c>
      <c r="E13" s="128">
        <f>+E14+E16+E19+E25</f>
        <v>0</v>
      </c>
      <c r="F13" s="29">
        <f>+D13-E13</f>
        <v>41584630.67</v>
      </c>
      <c r="G13" s="30">
        <f>+G14+G16+G19+G25</f>
        <v>41584630.67</v>
      </c>
    </row>
    <row r="14" spans="1:7" ht="15.75">
      <c r="A14" s="126">
        <v>1011</v>
      </c>
      <c r="B14" s="127"/>
      <c r="C14" s="28" t="s">
        <v>17</v>
      </c>
      <c r="D14" s="29">
        <f>+D15</f>
        <v>5594490</v>
      </c>
      <c r="E14" s="128">
        <f>+E15</f>
        <v>0</v>
      </c>
      <c r="F14" s="29">
        <f>+D14-E14</f>
        <v>5594490</v>
      </c>
      <c r="G14" s="30">
        <f>+G15</f>
        <v>5594490</v>
      </c>
    </row>
    <row r="15" spans="1:7" ht="15.75">
      <c r="A15" s="126">
        <v>10114</v>
      </c>
      <c r="B15" s="127">
        <v>20</v>
      </c>
      <c r="C15" s="28" t="s">
        <v>18</v>
      </c>
      <c r="D15" s="29">
        <v>5594490</v>
      </c>
      <c r="E15" s="129">
        <v>0</v>
      </c>
      <c r="F15" s="29">
        <f aca="true" t="shared" si="0" ref="F15:F30">+D15-E15</f>
        <v>5594490</v>
      </c>
      <c r="G15" s="30">
        <v>5594490</v>
      </c>
    </row>
    <row r="16" spans="1:7" ht="15.75">
      <c r="A16" s="126">
        <v>1014</v>
      </c>
      <c r="B16" s="127"/>
      <c r="C16" s="28" t="s">
        <v>19</v>
      </c>
      <c r="D16" s="29">
        <f>+D17+D18</f>
        <v>12347699</v>
      </c>
      <c r="E16" s="128">
        <f>+E17+E18</f>
        <v>0</v>
      </c>
      <c r="F16" s="29">
        <f>+D16-E16</f>
        <v>12347699</v>
      </c>
      <c r="G16" s="30">
        <f>+G17+G18</f>
        <v>12347699</v>
      </c>
    </row>
    <row r="17" spans="1:7" ht="15.75">
      <c r="A17" s="126">
        <v>10141</v>
      </c>
      <c r="B17" s="127">
        <v>20</v>
      </c>
      <c r="C17" s="28" t="s">
        <v>20</v>
      </c>
      <c r="D17" s="29">
        <v>2234217</v>
      </c>
      <c r="E17" s="129">
        <v>0</v>
      </c>
      <c r="F17" s="29">
        <f t="shared" si="0"/>
        <v>2234217</v>
      </c>
      <c r="G17" s="30">
        <v>2234217</v>
      </c>
    </row>
    <row r="18" spans="1:7" ht="15.75">
      <c r="A18" s="126">
        <v>10142</v>
      </c>
      <c r="B18" s="127">
        <v>20</v>
      </c>
      <c r="C18" s="28" t="s">
        <v>73</v>
      </c>
      <c r="D18" s="29">
        <v>10113482</v>
      </c>
      <c r="E18" s="129">
        <v>0</v>
      </c>
      <c r="F18" s="29">
        <f t="shared" si="0"/>
        <v>10113482</v>
      </c>
      <c r="G18" s="30">
        <v>10113482</v>
      </c>
    </row>
    <row r="19" spans="1:7" ht="14.25" customHeight="1">
      <c r="A19" s="126">
        <v>1015</v>
      </c>
      <c r="B19" s="127"/>
      <c r="C19" s="28" t="s">
        <v>21</v>
      </c>
      <c r="D19" s="29">
        <f>SUM(D20:D24)</f>
        <v>18512299.67</v>
      </c>
      <c r="E19" s="128">
        <f>+E20+E21+E23+E24</f>
        <v>0</v>
      </c>
      <c r="F19" s="29">
        <f>+D19-E19</f>
        <v>18512299.67</v>
      </c>
      <c r="G19" s="30">
        <f>SUM(G20:G24)</f>
        <v>18512299.67</v>
      </c>
    </row>
    <row r="20" spans="1:7" ht="15.75">
      <c r="A20" s="126">
        <v>10152</v>
      </c>
      <c r="B20" s="127">
        <v>20</v>
      </c>
      <c r="C20" s="28" t="s">
        <v>74</v>
      </c>
      <c r="D20" s="29">
        <v>4308916</v>
      </c>
      <c r="E20" s="129">
        <v>0</v>
      </c>
      <c r="F20" s="29">
        <f t="shared" si="0"/>
        <v>4308916</v>
      </c>
      <c r="G20" s="30">
        <v>4308916</v>
      </c>
    </row>
    <row r="21" spans="1:7" ht="15.75">
      <c r="A21" s="126">
        <v>10155</v>
      </c>
      <c r="B21" s="127">
        <v>20</v>
      </c>
      <c r="C21" s="28" t="s">
        <v>22</v>
      </c>
      <c r="D21" s="29">
        <v>397384</v>
      </c>
      <c r="E21" s="129">
        <v>0</v>
      </c>
      <c r="F21" s="29">
        <f t="shared" si="0"/>
        <v>397384</v>
      </c>
      <c r="G21" s="30">
        <v>397384</v>
      </c>
    </row>
    <row r="22" spans="1:7" ht="15.75">
      <c r="A22" s="126">
        <v>101514</v>
      </c>
      <c r="B22" s="127">
        <v>20</v>
      </c>
      <c r="C22" s="28" t="s">
        <v>88</v>
      </c>
      <c r="D22" s="29">
        <v>3548289.67</v>
      </c>
      <c r="E22" s="129">
        <v>0</v>
      </c>
      <c r="F22" s="29">
        <f t="shared" si="0"/>
        <v>3548289.67</v>
      </c>
      <c r="G22" s="30">
        <v>3548289.67</v>
      </c>
    </row>
    <row r="23" spans="1:7" ht="15.75">
      <c r="A23" s="126">
        <v>101515</v>
      </c>
      <c r="B23" s="127">
        <v>20</v>
      </c>
      <c r="C23" s="28" t="s">
        <v>24</v>
      </c>
      <c r="D23" s="29">
        <v>3135087</v>
      </c>
      <c r="E23" s="129">
        <v>0</v>
      </c>
      <c r="F23" s="29">
        <f t="shared" si="0"/>
        <v>3135087</v>
      </c>
      <c r="G23" s="30">
        <v>3135087</v>
      </c>
    </row>
    <row r="24" spans="1:7" ht="15.75">
      <c r="A24" s="126">
        <v>101516</v>
      </c>
      <c r="B24" s="127">
        <v>20</v>
      </c>
      <c r="C24" s="28" t="s">
        <v>25</v>
      </c>
      <c r="D24" s="29">
        <v>7122623</v>
      </c>
      <c r="E24" s="129">
        <v>0</v>
      </c>
      <c r="F24" s="29">
        <f t="shared" si="0"/>
        <v>7122623</v>
      </c>
      <c r="G24" s="30">
        <v>7122623</v>
      </c>
    </row>
    <row r="25" spans="1:7" ht="30.75" customHeight="1">
      <c r="A25" s="126">
        <v>1019</v>
      </c>
      <c r="B25" s="127"/>
      <c r="C25" s="8" t="s">
        <v>27</v>
      </c>
      <c r="D25" s="29">
        <f>+D26</f>
        <v>5130142</v>
      </c>
      <c r="E25" s="128">
        <f>+E26</f>
        <v>0</v>
      </c>
      <c r="F25" s="29">
        <f>+D25-E25</f>
        <v>5130142</v>
      </c>
      <c r="G25" s="30">
        <f>+G26</f>
        <v>5130142</v>
      </c>
    </row>
    <row r="26" spans="1:7" ht="15.75">
      <c r="A26" s="126">
        <v>10193</v>
      </c>
      <c r="B26" s="127">
        <v>20</v>
      </c>
      <c r="C26" s="28" t="s">
        <v>28</v>
      </c>
      <c r="D26" s="29">
        <v>5130142</v>
      </c>
      <c r="E26" s="129">
        <v>0</v>
      </c>
      <c r="F26" s="29">
        <f t="shared" si="0"/>
        <v>5130142</v>
      </c>
      <c r="G26" s="30">
        <v>5130142</v>
      </c>
    </row>
    <row r="27" spans="1:7" ht="15.75">
      <c r="A27" s="126">
        <v>102</v>
      </c>
      <c r="B27" s="127"/>
      <c r="C27" s="28" t="s">
        <v>29</v>
      </c>
      <c r="D27" s="29">
        <f>+D28+D29+D30</f>
        <v>291595972.96</v>
      </c>
      <c r="E27" s="128">
        <f>+E28+E29+E30</f>
        <v>0</v>
      </c>
      <c r="F27" s="29">
        <f>+D27-E27</f>
        <v>291595972.96</v>
      </c>
      <c r="G27" s="30">
        <f>+G28+G29+G30</f>
        <v>291595972.96</v>
      </c>
    </row>
    <row r="28" spans="1:7" ht="15.75">
      <c r="A28" s="126">
        <v>10212</v>
      </c>
      <c r="B28" s="127">
        <v>21</v>
      </c>
      <c r="C28" s="28" t="s">
        <v>30</v>
      </c>
      <c r="D28" s="29">
        <v>121800000</v>
      </c>
      <c r="E28" s="129">
        <v>0</v>
      </c>
      <c r="F28" s="29">
        <f t="shared" si="0"/>
        <v>121800000</v>
      </c>
      <c r="G28" s="30">
        <v>121800000</v>
      </c>
    </row>
    <row r="29" spans="1:7" ht="15.75">
      <c r="A29" s="126">
        <v>10214</v>
      </c>
      <c r="B29" s="127">
        <v>20</v>
      </c>
      <c r="C29" s="28" t="s">
        <v>31</v>
      </c>
      <c r="D29" s="29">
        <v>117114501</v>
      </c>
      <c r="E29" s="129">
        <v>0</v>
      </c>
      <c r="F29" s="29">
        <f>+D29-E29</f>
        <v>117114501</v>
      </c>
      <c r="G29" s="30">
        <v>117114501</v>
      </c>
    </row>
    <row r="30" spans="1:7" ht="15.75">
      <c r="A30" s="126">
        <v>10214</v>
      </c>
      <c r="B30" s="127">
        <v>21</v>
      </c>
      <c r="C30" s="28" t="s">
        <v>31</v>
      </c>
      <c r="D30" s="29">
        <v>52681471.96</v>
      </c>
      <c r="E30" s="129">
        <v>0</v>
      </c>
      <c r="F30" s="29">
        <f t="shared" si="0"/>
        <v>52681471.96</v>
      </c>
      <c r="G30" s="30">
        <v>52681471.96</v>
      </c>
    </row>
    <row r="31" spans="1:7" ht="16.5" thickBot="1">
      <c r="A31" s="130">
        <v>2</v>
      </c>
      <c r="B31" s="131"/>
      <c r="C31" s="53" t="s">
        <v>32</v>
      </c>
      <c r="D31" s="54">
        <f>+D43</f>
        <v>92216610.52</v>
      </c>
      <c r="E31" s="132">
        <f>+E43</f>
        <v>0</v>
      </c>
      <c r="F31" s="55">
        <f>+D31-E31</f>
        <v>92216610.52</v>
      </c>
      <c r="G31" s="133">
        <f>+G43</f>
        <v>92216610.52</v>
      </c>
    </row>
    <row r="32" spans="1:7" ht="16.5" thickBot="1">
      <c r="A32" s="56"/>
      <c r="B32" s="57"/>
      <c r="C32" s="57"/>
      <c r="D32" s="58"/>
      <c r="E32" s="134"/>
      <c r="F32" s="59"/>
      <c r="G32" s="58"/>
    </row>
    <row r="33" spans="1:7" ht="15">
      <c r="A33" s="170"/>
      <c r="B33" s="171"/>
      <c r="C33" s="171"/>
      <c r="D33" s="171"/>
      <c r="E33" s="171"/>
      <c r="F33" s="171"/>
      <c r="G33" s="172"/>
    </row>
    <row r="34" spans="1:7" ht="15">
      <c r="A34" s="167" t="s">
        <v>0</v>
      </c>
      <c r="B34" s="168"/>
      <c r="C34" s="168"/>
      <c r="D34" s="168"/>
      <c r="E34" s="168"/>
      <c r="F34" s="168"/>
      <c r="G34" s="169"/>
    </row>
    <row r="35" spans="1:7" ht="15">
      <c r="A35" s="167" t="s">
        <v>1</v>
      </c>
      <c r="B35" s="168"/>
      <c r="C35" s="168"/>
      <c r="D35" s="168"/>
      <c r="E35" s="168"/>
      <c r="F35" s="168"/>
      <c r="G35" s="169"/>
    </row>
    <row r="36" spans="1:7" ht="2.25" customHeight="1">
      <c r="A36" s="32"/>
      <c r="G36" s="34"/>
    </row>
    <row r="37" spans="1:7" ht="15">
      <c r="A37" s="35" t="s">
        <v>2</v>
      </c>
      <c r="G37" s="34"/>
    </row>
    <row r="38" spans="1:7" ht="5.25" customHeight="1">
      <c r="A38" s="32"/>
      <c r="G38" s="36"/>
    </row>
    <row r="39" spans="1:7" ht="15">
      <c r="A39" s="32" t="s">
        <v>3</v>
      </c>
      <c r="C39" s="23" t="s">
        <v>4</v>
      </c>
      <c r="D39" s="33" t="str">
        <f>D6</f>
        <v>                  MES:              </v>
      </c>
      <c r="F39" s="33" t="str">
        <f>F6</f>
        <v>AGOSTO</v>
      </c>
      <c r="G39" s="34" t="s">
        <v>87</v>
      </c>
    </row>
    <row r="40" spans="1:7" ht="5.25" customHeight="1" thickBot="1">
      <c r="A40" s="32"/>
      <c r="G40" s="34"/>
    </row>
    <row r="41" spans="1:7" ht="15.75" thickBot="1">
      <c r="A41" s="40" t="s">
        <v>6</v>
      </c>
      <c r="B41" s="115"/>
      <c r="C41" s="41"/>
      <c r="D41" s="42"/>
      <c r="E41" s="116"/>
      <c r="F41" s="42"/>
      <c r="G41" s="43"/>
    </row>
    <row r="42" spans="1:7" ht="57.75" customHeight="1">
      <c r="A42" s="64" t="s">
        <v>7</v>
      </c>
      <c r="B42" s="65"/>
      <c r="C42" s="65" t="s">
        <v>8</v>
      </c>
      <c r="D42" s="66" t="s">
        <v>9</v>
      </c>
      <c r="E42" s="135" t="s">
        <v>10</v>
      </c>
      <c r="F42" s="66" t="s">
        <v>11</v>
      </c>
      <c r="G42" s="67" t="s">
        <v>12</v>
      </c>
    </row>
    <row r="43" spans="1:7" ht="15.75">
      <c r="A43" s="27">
        <v>20</v>
      </c>
      <c r="B43" s="28"/>
      <c r="C43" s="28" t="s">
        <v>32</v>
      </c>
      <c r="D43" s="29">
        <f>+D44</f>
        <v>92216610.52</v>
      </c>
      <c r="E43" s="128">
        <f>+E44</f>
        <v>0</v>
      </c>
      <c r="F43" s="29">
        <f aca="true" t="shared" si="1" ref="F43:F64">+D43-E43</f>
        <v>92216610.52</v>
      </c>
      <c r="G43" s="30">
        <f>+G44</f>
        <v>92216610.52</v>
      </c>
    </row>
    <row r="44" spans="1:7" ht="15.75">
      <c r="A44" s="27">
        <v>204</v>
      </c>
      <c r="B44" s="28"/>
      <c r="C44" s="28" t="s">
        <v>33</v>
      </c>
      <c r="D44" s="29">
        <f>+D45+D47+D50+D53+D55+D60+D63</f>
        <v>92216610.52</v>
      </c>
      <c r="E44" s="128">
        <f>+E45+E47+E50+E53+E55+E60+E63</f>
        <v>0</v>
      </c>
      <c r="F44" s="29">
        <f t="shared" si="1"/>
        <v>92216610.52</v>
      </c>
      <c r="G44" s="30">
        <f>+G45+G47+G50+G53+G55+G60+G63</f>
        <v>92216610.52</v>
      </c>
    </row>
    <row r="45" spans="1:7" ht="15.75">
      <c r="A45" s="27">
        <v>2044</v>
      </c>
      <c r="B45" s="28"/>
      <c r="C45" s="28" t="s">
        <v>34</v>
      </c>
      <c r="D45" s="29">
        <f>+D46</f>
        <v>7439875</v>
      </c>
      <c r="E45" s="128">
        <f>+E46</f>
        <v>0</v>
      </c>
      <c r="F45" s="29">
        <f t="shared" si="1"/>
        <v>7439875</v>
      </c>
      <c r="G45" s="30">
        <f>+G46</f>
        <v>7439875</v>
      </c>
    </row>
    <row r="46" spans="1:7" ht="15.75">
      <c r="A46" s="27">
        <v>20441</v>
      </c>
      <c r="B46" s="28">
        <v>20</v>
      </c>
      <c r="C46" s="28" t="s">
        <v>35</v>
      </c>
      <c r="D46" s="29">
        <v>7439875</v>
      </c>
      <c r="E46" s="129">
        <v>0</v>
      </c>
      <c r="F46" s="29">
        <f t="shared" si="1"/>
        <v>7439875</v>
      </c>
      <c r="G46" s="30">
        <v>7439875</v>
      </c>
    </row>
    <row r="47" spans="1:7" ht="15.75">
      <c r="A47" s="27">
        <v>2045</v>
      </c>
      <c r="B47" s="28"/>
      <c r="C47" s="28" t="s">
        <v>36</v>
      </c>
      <c r="D47" s="29">
        <f>+D48+D49</f>
        <v>35670562</v>
      </c>
      <c r="E47" s="128">
        <f>+E48+E49</f>
        <v>0</v>
      </c>
      <c r="F47" s="29">
        <f t="shared" si="1"/>
        <v>35670562</v>
      </c>
      <c r="G47" s="30">
        <f>+G48+G49</f>
        <v>35670562</v>
      </c>
    </row>
    <row r="48" spans="1:7" ht="15.75">
      <c r="A48" s="27">
        <v>20452</v>
      </c>
      <c r="B48" s="28">
        <v>20</v>
      </c>
      <c r="C48" s="28" t="s">
        <v>37</v>
      </c>
      <c r="D48" s="29">
        <v>6640370</v>
      </c>
      <c r="E48" s="129">
        <v>0</v>
      </c>
      <c r="F48" s="29">
        <f t="shared" si="1"/>
        <v>6640370</v>
      </c>
      <c r="G48" s="30">
        <v>6640370</v>
      </c>
    </row>
    <row r="49" spans="1:7" ht="15.75">
      <c r="A49" s="27">
        <v>204510</v>
      </c>
      <c r="B49" s="28">
        <v>20</v>
      </c>
      <c r="C49" s="28" t="s">
        <v>38</v>
      </c>
      <c r="D49" s="29">
        <v>29030192</v>
      </c>
      <c r="E49" s="129">
        <v>0</v>
      </c>
      <c r="F49" s="29">
        <f t="shared" si="1"/>
        <v>29030192</v>
      </c>
      <c r="G49" s="30">
        <v>29030192</v>
      </c>
    </row>
    <row r="50" spans="1:7" ht="15.75">
      <c r="A50" s="27">
        <v>2046</v>
      </c>
      <c r="B50" s="28"/>
      <c r="C50" s="28" t="s">
        <v>39</v>
      </c>
      <c r="D50" s="29">
        <f>+D51+D52</f>
        <v>7533173</v>
      </c>
      <c r="E50" s="128">
        <f>+E51+E52</f>
        <v>0</v>
      </c>
      <c r="F50" s="29">
        <f t="shared" si="1"/>
        <v>7533173</v>
      </c>
      <c r="G50" s="30">
        <f>+G51+G52</f>
        <v>7533173</v>
      </c>
    </row>
    <row r="51" spans="1:7" ht="15.75">
      <c r="A51" s="27">
        <v>20462</v>
      </c>
      <c r="B51" s="28">
        <v>20</v>
      </c>
      <c r="C51" s="28" t="s">
        <v>40</v>
      </c>
      <c r="D51" s="29">
        <v>2086900</v>
      </c>
      <c r="E51" s="129">
        <v>0</v>
      </c>
      <c r="F51" s="29">
        <f t="shared" si="1"/>
        <v>2086900</v>
      </c>
      <c r="G51" s="30">
        <v>2086900</v>
      </c>
    </row>
    <row r="52" spans="1:7" ht="15.75">
      <c r="A52" s="27">
        <v>20465</v>
      </c>
      <c r="B52" s="28">
        <v>20</v>
      </c>
      <c r="C52" s="28" t="s">
        <v>41</v>
      </c>
      <c r="D52" s="29">
        <v>5446273</v>
      </c>
      <c r="E52" s="129">
        <v>0</v>
      </c>
      <c r="F52" s="29">
        <f t="shared" si="1"/>
        <v>5446273</v>
      </c>
      <c r="G52" s="30">
        <v>5446273</v>
      </c>
    </row>
    <row r="53" spans="1:7" ht="15.75">
      <c r="A53" s="27">
        <v>2047</v>
      </c>
      <c r="B53" s="28"/>
      <c r="C53" s="28" t="s">
        <v>42</v>
      </c>
      <c r="D53" s="29">
        <f>+D54</f>
        <v>12880213</v>
      </c>
      <c r="E53" s="128">
        <f>+E54</f>
        <v>0</v>
      </c>
      <c r="F53" s="29">
        <f t="shared" si="1"/>
        <v>12880213</v>
      </c>
      <c r="G53" s="30">
        <f>+G54</f>
        <v>12880213</v>
      </c>
    </row>
    <row r="54" spans="1:7" ht="15.75">
      <c r="A54" s="27">
        <v>20476</v>
      </c>
      <c r="B54" s="28">
        <v>20</v>
      </c>
      <c r="C54" s="28" t="s">
        <v>43</v>
      </c>
      <c r="D54" s="29">
        <v>12880213</v>
      </c>
      <c r="E54" s="129">
        <v>0</v>
      </c>
      <c r="F54" s="29">
        <f t="shared" si="1"/>
        <v>12880213</v>
      </c>
      <c r="G54" s="30">
        <v>12880213</v>
      </c>
    </row>
    <row r="55" spans="1:7" ht="15.75">
      <c r="A55" s="27">
        <v>2048</v>
      </c>
      <c r="B55" s="28"/>
      <c r="C55" s="28" t="s">
        <v>44</v>
      </c>
      <c r="D55" s="29">
        <f>+D56+D57+D58+D59</f>
        <v>3933692.52</v>
      </c>
      <c r="E55" s="128">
        <f>+E56+E57+E58+E59</f>
        <v>0</v>
      </c>
      <c r="F55" s="29">
        <f t="shared" si="1"/>
        <v>3933692.52</v>
      </c>
      <c r="G55" s="30">
        <f>+G56+G57+G58+G59</f>
        <v>3933692.52</v>
      </c>
    </row>
    <row r="56" spans="1:7" ht="15.75">
      <c r="A56" s="27">
        <v>20481</v>
      </c>
      <c r="B56" s="28">
        <v>20</v>
      </c>
      <c r="C56" s="28" t="s">
        <v>94</v>
      </c>
      <c r="D56" s="29">
        <v>232090</v>
      </c>
      <c r="E56" s="129">
        <v>0</v>
      </c>
      <c r="F56" s="29">
        <f t="shared" si="1"/>
        <v>232090</v>
      </c>
      <c r="G56" s="30">
        <v>232090</v>
      </c>
    </row>
    <row r="57" spans="1:7" ht="15.75">
      <c r="A57" s="27">
        <v>20482</v>
      </c>
      <c r="B57" s="28">
        <v>20</v>
      </c>
      <c r="C57" s="28" t="s">
        <v>46</v>
      </c>
      <c r="D57" s="29">
        <v>62093.76</v>
      </c>
      <c r="E57" s="129">
        <v>0</v>
      </c>
      <c r="F57" s="29">
        <f t="shared" si="1"/>
        <v>62093.76</v>
      </c>
      <c r="G57" s="30">
        <v>62093.76</v>
      </c>
    </row>
    <row r="58" spans="1:7" ht="15.75">
      <c r="A58" s="27">
        <v>20485</v>
      </c>
      <c r="B58" s="28">
        <v>20</v>
      </c>
      <c r="C58" s="28" t="s">
        <v>47</v>
      </c>
      <c r="D58" s="29">
        <v>32131.76</v>
      </c>
      <c r="E58" s="129">
        <v>0</v>
      </c>
      <c r="F58" s="29">
        <f t="shared" si="1"/>
        <v>32131.76</v>
      </c>
      <c r="G58" s="30">
        <v>32131.76</v>
      </c>
    </row>
    <row r="59" spans="1:7" ht="15.75">
      <c r="A59" s="27">
        <v>20486</v>
      </c>
      <c r="B59" s="28">
        <v>20</v>
      </c>
      <c r="C59" s="28" t="s">
        <v>48</v>
      </c>
      <c r="D59" s="29">
        <v>3607377</v>
      </c>
      <c r="E59" s="129">
        <v>0</v>
      </c>
      <c r="F59" s="29">
        <f t="shared" si="1"/>
        <v>3607377</v>
      </c>
      <c r="G59" s="30">
        <v>3607377</v>
      </c>
    </row>
    <row r="60" spans="1:7" ht="15.75">
      <c r="A60" s="27">
        <v>2049</v>
      </c>
      <c r="B60" s="28"/>
      <c r="C60" s="28" t="s">
        <v>49</v>
      </c>
      <c r="D60" s="29">
        <f>+D61+D62</f>
        <v>1952093</v>
      </c>
      <c r="E60" s="128">
        <f>+E61+E62</f>
        <v>0</v>
      </c>
      <c r="F60" s="29">
        <f t="shared" si="1"/>
        <v>1952093</v>
      </c>
      <c r="G60" s="30">
        <f>+G61+G62</f>
        <v>1952093</v>
      </c>
    </row>
    <row r="61" spans="1:7" ht="15.75">
      <c r="A61" s="27">
        <v>204911</v>
      </c>
      <c r="B61" s="28">
        <v>20</v>
      </c>
      <c r="C61" s="28" t="s">
        <v>89</v>
      </c>
      <c r="D61" s="29">
        <v>495250</v>
      </c>
      <c r="E61" s="129">
        <v>0</v>
      </c>
      <c r="F61" s="29">
        <f t="shared" si="1"/>
        <v>495250</v>
      </c>
      <c r="G61" s="30">
        <v>495250</v>
      </c>
    </row>
    <row r="62" spans="1:7" ht="15.75">
      <c r="A62" s="27">
        <v>204911</v>
      </c>
      <c r="B62" s="28">
        <v>21</v>
      </c>
      <c r="C62" s="28" t="s">
        <v>89</v>
      </c>
      <c r="D62" s="29">
        <v>1456843</v>
      </c>
      <c r="E62" s="129">
        <v>0</v>
      </c>
      <c r="F62" s="29">
        <f t="shared" si="1"/>
        <v>1456843</v>
      </c>
      <c r="G62" s="30">
        <v>1456843</v>
      </c>
    </row>
    <row r="63" spans="1:7" ht="15.75">
      <c r="A63" s="27">
        <v>20441</v>
      </c>
      <c r="B63" s="28"/>
      <c r="C63" s="28" t="s">
        <v>50</v>
      </c>
      <c r="D63" s="29">
        <f>+D64</f>
        <v>22807002</v>
      </c>
      <c r="E63" s="128">
        <f>+E64</f>
        <v>0</v>
      </c>
      <c r="F63" s="29">
        <f t="shared" si="1"/>
        <v>22807002</v>
      </c>
      <c r="G63" s="30">
        <f>+G64</f>
        <v>22807002</v>
      </c>
    </row>
    <row r="64" spans="1:7" ht="16.5" thickBot="1">
      <c r="A64" s="52">
        <v>2044113</v>
      </c>
      <c r="B64" s="53">
        <v>20</v>
      </c>
      <c r="C64" s="53" t="s">
        <v>50</v>
      </c>
      <c r="D64" s="55">
        <v>22807002</v>
      </c>
      <c r="E64" s="136">
        <v>0</v>
      </c>
      <c r="F64" s="55">
        <f t="shared" si="1"/>
        <v>22807002</v>
      </c>
      <c r="G64" s="68">
        <v>22807002</v>
      </c>
    </row>
    <row r="65" spans="1:7" ht="15.75" thickBot="1">
      <c r="A65" s="69"/>
      <c r="D65" s="70"/>
      <c r="E65" s="137"/>
      <c r="F65" s="70"/>
      <c r="G65" s="70"/>
    </row>
    <row r="66" spans="1:7" ht="15">
      <c r="A66" s="170" t="s">
        <v>0</v>
      </c>
      <c r="B66" s="171"/>
      <c r="C66" s="171"/>
      <c r="D66" s="171"/>
      <c r="E66" s="171"/>
      <c r="F66" s="171"/>
      <c r="G66" s="172"/>
    </row>
    <row r="67" spans="1:7" ht="15.75" customHeight="1">
      <c r="A67" s="167" t="s">
        <v>1</v>
      </c>
      <c r="B67" s="168"/>
      <c r="C67" s="168"/>
      <c r="D67" s="168"/>
      <c r="E67" s="168"/>
      <c r="F67" s="168"/>
      <c r="G67" s="169"/>
    </row>
    <row r="68" spans="1:7" ht="5.25" customHeight="1">
      <c r="A68" s="32"/>
      <c r="G68" s="34"/>
    </row>
    <row r="69" spans="1:7" ht="15">
      <c r="A69" s="35" t="s">
        <v>2</v>
      </c>
      <c r="G69" s="34"/>
    </row>
    <row r="70" spans="1:7" ht="6" customHeight="1">
      <c r="A70" s="32"/>
      <c r="G70" s="36"/>
    </row>
    <row r="71" spans="1:7" ht="15">
      <c r="A71" s="32" t="s">
        <v>3</v>
      </c>
      <c r="C71" s="23" t="s">
        <v>4</v>
      </c>
      <c r="F71" s="33" t="str">
        <f>F39</f>
        <v>AGOSTO</v>
      </c>
      <c r="G71" s="34" t="s">
        <v>87</v>
      </c>
    </row>
    <row r="72" spans="1:7" ht="5.25" customHeight="1" thickBot="1">
      <c r="A72" s="32"/>
      <c r="G72" s="34"/>
    </row>
    <row r="73" spans="1:7" ht="15.75" thickBot="1">
      <c r="A73" s="40" t="s">
        <v>6</v>
      </c>
      <c r="B73" s="41"/>
      <c r="C73" s="41"/>
      <c r="D73" s="42"/>
      <c r="E73" s="116"/>
      <c r="F73" s="42"/>
      <c r="G73" s="43"/>
    </row>
    <row r="74" spans="1:7" ht="60">
      <c r="A74" s="71" t="s">
        <v>7</v>
      </c>
      <c r="B74" s="72"/>
      <c r="C74" s="72" t="s">
        <v>8</v>
      </c>
      <c r="D74" s="73" t="s">
        <v>9</v>
      </c>
      <c r="E74" s="138" t="s">
        <v>10</v>
      </c>
      <c r="F74" s="73" t="s">
        <v>11</v>
      </c>
      <c r="G74" s="74" t="s">
        <v>12</v>
      </c>
    </row>
    <row r="75" spans="1:7" ht="15.75">
      <c r="A75" s="27">
        <v>3</v>
      </c>
      <c r="B75" s="28"/>
      <c r="C75" s="28" t="s">
        <v>51</v>
      </c>
      <c r="D75" s="29">
        <f>+D76</f>
        <v>2059570939.07</v>
      </c>
      <c r="E75" s="128">
        <f>+E76</f>
        <v>97300000</v>
      </c>
      <c r="F75" s="29">
        <f aca="true" t="shared" si="2" ref="F75:F80">+D75-E75</f>
        <v>1962270939.07</v>
      </c>
      <c r="G75" s="30">
        <f>+G76</f>
        <v>1962270939.07</v>
      </c>
    </row>
    <row r="76" spans="1:7" ht="15.75">
      <c r="A76" s="27">
        <v>36</v>
      </c>
      <c r="B76" s="28"/>
      <c r="C76" s="28" t="s">
        <v>52</v>
      </c>
      <c r="D76" s="29">
        <f>+D77</f>
        <v>2059570939.07</v>
      </c>
      <c r="E76" s="128">
        <f>+E77</f>
        <v>97300000</v>
      </c>
      <c r="F76" s="29">
        <f t="shared" si="2"/>
        <v>1962270939.07</v>
      </c>
      <c r="G76" s="30">
        <f>+G77</f>
        <v>1962270939.07</v>
      </c>
    </row>
    <row r="77" spans="1:7" ht="15.75">
      <c r="A77" s="27">
        <v>361</v>
      </c>
      <c r="B77" s="28"/>
      <c r="C77" s="28" t="s">
        <v>53</v>
      </c>
      <c r="D77" s="29">
        <f>+D78+D79+D80+D81</f>
        <v>2059570939.07</v>
      </c>
      <c r="E77" s="128">
        <f>+E78+E79+E80+E81</f>
        <v>97300000</v>
      </c>
      <c r="F77" s="29">
        <f t="shared" si="2"/>
        <v>1962270939.07</v>
      </c>
      <c r="G77" s="30">
        <f>+G78+G79+G80+G81</f>
        <v>1962270939.07</v>
      </c>
    </row>
    <row r="78" spans="1:7" ht="15.75">
      <c r="A78" s="19">
        <v>3611</v>
      </c>
      <c r="B78" s="20">
        <v>10</v>
      </c>
      <c r="C78" s="20" t="s">
        <v>53</v>
      </c>
      <c r="D78" s="21">
        <v>550799407</v>
      </c>
      <c r="E78" s="139">
        <v>0</v>
      </c>
      <c r="F78" s="21">
        <f t="shared" si="2"/>
        <v>550799407</v>
      </c>
      <c r="G78" s="22">
        <v>550799407</v>
      </c>
    </row>
    <row r="79" spans="1:7" ht="15.75">
      <c r="A79" s="19">
        <v>3611</v>
      </c>
      <c r="B79" s="20">
        <v>11</v>
      </c>
      <c r="C79" s="20" t="s">
        <v>53</v>
      </c>
      <c r="D79" s="21">
        <v>679823352.03</v>
      </c>
      <c r="E79" s="139">
        <v>97300000</v>
      </c>
      <c r="F79" s="21">
        <f t="shared" si="2"/>
        <v>582523352.03</v>
      </c>
      <c r="G79" s="22">
        <v>582523352.03</v>
      </c>
    </row>
    <row r="80" spans="1:7" ht="15.75">
      <c r="A80" s="19">
        <v>3611</v>
      </c>
      <c r="B80" s="20">
        <v>20</v>
      </c>
      <c r="C80" s="20" t="s">
        <v>53</v>
      </c>
      <c r="D80" s="21">
        <v>690190031.44</v>
      </c>
      <c r="E80" s="139">
        <v>0</v>
      </c>
      <c r="F80" s="21">
        <f t="shared" si="2"/>
        <v>690190031.44</v>
      </c>
      <c r="G80" s="22">
        <v>690190031.44</v>
      </c>
    </row>
    <row r="81" spans="1:7" ht="16.5" thickBot="1">
      <c r="A81" s="19">
        <v>3611</v>
      </c>
      <c r="B81" s="20">
        <v>21</v>
      </c>
      <c r="C81" s="20" t="s">
        <v>53</v>
      </c>
      <c r="D81" s="21">
        <v>138758148.6</v>
      </c>
      <c r="E81" s="139">
        <v>0</v>
      </c>
      <c r="F81" s="21">
        <f>+D81-E81</f>
        <v>138758148.6</v>
      </c>
      <c r="G81" s="22">
        <v>138758148.6</v>
      </c>
    </row>
    <row r="82" spans="1:7" ht="16.5" thickBot="1">
      <c r="A82" s="24" t="s">
        <v>54</v>
      </c>
      <c r="B82" s="25"/>
      <c r="C82" s="25" t="s">
        <v>55</v>
      </c>
      <c r="D82" s="26">
        <f>+D83+D90+D93+D109</f>
        <v>57895587708.97</v>
      </c>
      <c r="E82" s="140">
        <f>+E83+E90+E93+E109</f>
        <v>0</v>
      </c>
      <c r="F82" s="26">
        <f>+D82-E82</f>
        <v>57895587708.97</v>
      </c>
      <c r="G82" s="141">
        <f>+G83+G90+G93+G109</f>
        <v>57895587708.97</v>
      </c>
    </row>
    <row r="83" spans="1:7" ht="35.25" customHeight="1">
      <c r="A83" s="49">
        <v>113</v>
      </c>
      <c r="B83" s="50"/>
      <c r="C83" s="75" t="s">
        <v>56</v>
      </c>
      <c r="D83" s="51">
        <f>+D84+D86+D88</f>
        <v>32271907491.22</v>
      </c>
      <c r="E83" s="124">
        <f>+E84+E86+E88</f>
        <v>0</v>
      </c>
      <c r="F83" s="51">
        <f>+D83-E83</f>
        <v>32271907491.22</v>
      </c>
      <c r="G83" s="51">
        <f>+G84+G86+G88</f>
        <v>32271907491.22</v>
      </c>
    </row>
    <row r="84" spans="1:7" ht="15.75">
      <c r="A84" s="27">
        <v>113600</v>
      </c>
      <c r="B84" s="28"/>
      <c r="C84" s="8" t="s">
        <v>57</v>
      </c>
      <c r="D84" s="29">
        <f>+D85</f>
        <v>21312600000</v>
      </c>
      <c r="E84" s="128">
        <f>+E85</f>
        <v>0</v>
      </c>
      <c r="F84" s="29">
        <f>+D84-E84</f>
        <v>21312600000</v>
      </c>
      <c r="G84" s="30">
        <f>+G85</f>
        <v>21312600000</v>
      </c>
    </row>
    <row r="85" spans="1:7" ht="36" customHeight="1">
      <c r="A85" s="27">
        <v>113600134</v>
      </c>
      <c r="B85" s="28">
        <v>20</v>
      </c>
      <c r="C85" s="8" t="s">
        <v>75</v>
      </c>
      <c r="D85" s="29">
        <v>21312600000</v>
      </c>
      <c r="E85" s="129">
        <v>0</v>
      </c>
      <c r="F85" s="29">
        <f aca="true" t="shared" si="3" ref="F85:F96">+D85-E85</f>
        <v>21312600000</v>
      </c>
      <c r="G85" s="30">
        <v>21312600000</v>
      </c>
    </row>
    <row r="86" spans="1:7" ht="15.75">
      <c r="A86" s="27">
        <v>113605</v>
      </c>
      <c r="B86" s="28"/>
      <c r="C86" s="8" t="s">
        <v>58</v>
      </c>
      <c r="D86" s="29">
        <f>+D87</f>
        <v>10619912514.22</v>
      </c>
      <c r="E86" s="128">
        <f>+E87</f>
        <v>0</v>
      </c>
      <c r="F86" s="29">
        <f>+D86-E86</f>
        <v>10619912514.22</v>
      </c>
      <c r="G86" s="30">
        <f>+G87</f>
        <v>10619912514.22</v>
      </c>
    </row>
    <row r="87" spans="1:7" ht="33" customHeight="1">
      <c r="A87" s="27">
        <v>1136057</v>
      </c>
      <c r="B87" s="28">
        <v>20</v>
      </c>
      <c r="C87" s="8" t="s">
        <v>59</v>
      </c>
      <c r="D87" s="29">
        <v>10619912514.22</v>
      </c>
      <c r="E87" s="129">
        <v>0</v>
      </c>
      <c r="F87" s="29">
        <f t="shared" si="3"/>
        <v>10619912514.22</v>
      </c>
      <c r="G87" s="30">
        <v>10619912514.22</v>
      </c>
    </row>
    <row r="88" spans="1:7" s="78" customFormat="1" ht="16.5" customHeight="1">
      <c r="A88" s="76">
        <v>113607</v>
      </c>
      <c r="B88" s="8"/>
      <c r="C88" s="8" t="s">
        <v>76</v>
      </c>
      <c r="D88" s="77">
        <f>+D89</f>
        <v>339394977</v>
      </c>
      <c r="E88" s="142">
        <f>+E89</f>
        <v>0</v>
      </c>
      <c r="F88" s="29">
        <f>+D88-E88</f>
        <v>339394977</v>
      </c>
      <c r="G88" s="29">
        <f>+G89</f>
        <v>339394977</v>
      </c>
    </row>
    <row r="89" spans="1:7" s="78" customFormat="1" ht="16.5" customHeight="1">
      <c r="A89" s="76">
        <v>1136071</v>
      </c>
      <c r="B89" s="8">
        <v>20</v>
      </c>
      <c r="C89" s="8" t="s">
        <v>95</v>
      </c>
      <c r="D89" s="77">
        <v>339394977</v>
      </c>
      <c r="E89" s="143">
        <v>0</v>
      </c>
      <c r="F89" s="29">
        <f t="shared" si="3"/>
        <v>339394977</v>
      </c>
      <c r="G89" s="29">
        <v>339394977</v>
      </c>
    </row>
    <row r="90" spans="1:7" s="78" customFormat="1" ht="32.25" customHeight="1">
      <c r="A90" s="76">
        <v>223</v>
      </c>
      <c r="B90" s="8"/>
      <c r="C90" s="8" t="s">
        <v>78</v>
      </c>
      <c r="D90" s="77">
        <f>+D91</f>
        <v>216901412</v>
      </c>
      <c r="E90" s="142">
        <f>+E91</f>
        <v>0</v>
      </c>
      <c r="F90" s="29">
        <f>+D90-E90</f>
        <v>216901412</v>
      </c>
      <c r="G90" s="79">
        <f>+G91</f>
        <v>216901412</v>
      </c>
    </row>
    <row r="91" spans="1:7" s="78" customFormat="1" ht="17.25" customHeight="1">
      <c r="A91" s="76">
        <v>223600</v>
      </c>
      <c r="B91" s="8"/>
      <c r="C91" s="8" t="s">
        <v>57</v>
      </c>
      <c r="D91" s="77">
        <f>+D92</f>
        <v>216901412</v>
      </c>
      <c r="E91" s="142">
        <f>+E92</f>
        <v>0</v>
      </c>
      <c r="F91" s="29">
        <f>+D91-E91</f>
        <v>216901412</v>
      </c>
      <c r="G91" s="79">
        <f>+G92</f>
        <v>216901412</v>
      </c>
    </row>
    <row r="92" spans="1:7" s="78" customFormat="1" ht="45" customHeight="1">
      <c r="A92" s="76">
        <v>2236001</v>
      </c>
      <c r="B92" s="8">
        <v>20</v>
      </c>
      <c r="C92" s="8" t="s">
        <v>79</v>
      </c>
      <c r="D92" s="77">
        <v>216901412</v>
      </c>
      <c r="E92" s="143">
        <v>0</v>
      </c>
      <c r="F92" s="29">
        <f t="shared" si="3"/>
        <v>216901412</v>
      </c>
      <c r="G92" s="30">
        <v>216901412</v>
      </c>
    </row>
    <row r="93" spans="1:7" s="78" customFormat="1" ht="36.75" customHeight="1">
      <c r="A93" s="76">
        <v>520</v>
      </c>
      <c r="B93" s="8"/>
      <c r="C93" s="8" t="s">
        <v>60</v>
      </c>
      <c r="D93" s="77">
        <f>+D94</f>
        <v>1610051680.25</v>
      </c>
      <c r="E93" s="142">
        <f>+E94</f>
        <v>0</v>
      </c>
      <c r="F93" s="29">
        <f>+D93-E93</f>
        <v>1610051680.25</v>
      </c>
      <c r="G93" s="79">
        <f>+G94</f>
        <v>1610051680.25</v>
      </c>
    </row>
    <row r="94" spans="1:7" s="78" customFormat="1" ht="18.75" customHeight="1">
      <c r="A94" s="76">
        <v>520600</v>
      </c>
      <c r="B94" s="8"/>
      <c r="C94" s="8" t="s">
        <v>57</v>
      </c>
      <c r="D94" s="77">
        <f>+D95+D96+D97+D106+D108+D107</f>
        <v>1610051680.25</v>
      </c>
      <c r="E94" s="142">
        <f>+E95+E96+E97+E106+E108+E107</f>
        <v>0</v>
      </c>
      <c r="F94" s="29">
        <f>+D94-E94</f>
        <v>1610051680.25</v>
      </c>
      <c r="G94" s="79">
        <f>+G95+G96+G97+G106+G108+G107</f>
        <v>1610051680.25</v>
      </c>
    </row>
    <row r="95" spans="1:7" s="78" customFormat="1" ht="32.25" customHeight="1">
      <c r="A95" s="76">
        <v>5206001</v>
      </c>
      <c r="B95" s="8">
        <v>20</v>
      </c>
      <c r="C95" s="8" t="s">
        <v>61</v>
      </c>
      <c r="D95" s="77">
        <v>138150314</v>
      </c>
      <c r="E95" s="143">
        <v>0</v>
      </c>
      <c r="F95" s="29">
        <f t="shared" si="3"/>
        <v>138150314</v>
      </c>
      <c r="G95" s="79">
        <v>138150314</v>
      </c>
    </row>
    <row r="96" spans="1:7" s="78" customFormat="1" ht="33.75" customHeight="1">
      <c r="A96" s="76">
        <v>5206002</v>
      </c>
      <c r="B96" s="8">
        <v>10</v>
      </c>
      <c r="C96" s="8" t="s">
        <v>62</v>
      </c>
      <c r="D96" s="77">
        <v>112881560</v>
      </c>
      <c r="E96" s="143">
        <v>0</v>
      </c>
      <c r="F96" s="29">
        <f t="shared" si="3"/>
        <v>112881560</v>
      </c>
      <c r="G96" s="79">
        <v>112881560</v>
      </c>
    </row>
    <row r="97" spans="1:7" s="78" customFormat="1" ht="36.75" customHeight="1" thickBot="1">
      <c r="A97" s="80">
        <v>5206002</v>
      </c>
      <c r="B97" s="81">
        <v>20</v>
      </c>
      <c r="C97" s="81" t="s">
        <v>62</v>
      </c>
      <c r="D97" s="82">
        <v>525335107</v>
      </c>
      <c r="E97" s="144">
        <v>0</v>
      </c>
      <c r="F97" s="82">
        <f>+D97-E97</f>
        <v>525335107</v>
      </c>
      <c r="G97" s="83">
        <v>525335107</v>
      </c>
    </row>
    <row r="98" spans="1:7" s="78" customFormat="1" ht="21" customHeight="1" thickBot="1">
      <c r="A98" s="84"/>
      <c r="D98" s="85"/>
      <c r="E98" s="145"/>
      <c r="F98" s="85"/>
      <c r="G98" s="85"/>
    </row>
    <row r="99" spans="1:8" s="78" customFormat="1" ht="21" customHeight="1">
      <c r="A99" s="170" t="s">
        <v>0</v>
      </c>
      <c r="B99" s="171"/>
      <c r="C99" s="171"/>
      <c r="D99" s="171"/>
      <c r="E99" s="171"/>
      <c r="F99" s="171"/>
      <c r="G99" s="172"/>
      <c r="H99" s="23"/>
    </row>
    <row r="100" spans="1:8" s="78" customFormat="1" ht="12.75" customHeight="1">
      <c r="A100" s="167" t="s">
        <v>1</v>
      </c>
      <c r="B100" s="168"/>
      <c r="C100" s="168"/>
      <c r="D100" s="168"/>
      <c r="E100" s="168"/>
      <c r="F100" s="168"/>
      <c r="G100" s="169"/>
      <c r="H100" s="23"/>
    </row>
    <row r="101" spans="1:8" s="78" customFormat="1" ht="21" customHeight="1">
      <c r="A101" s="35" t="s">
        <v>2</v>
      </c>
      <c r="B101" s="23"/>
      <c r="C101" s="23"/>
      <c r="D101" s="33"/>
      <c r="E101" s="113"/>
      <c r="F101" s="33"/>
      <c r="G101" s="34"/>
      <c r="H101" s="23"/>
    </row>
    <row r="102" spans="1:8" s="78" customFormat="1" ht="7.5" customHeight="1">
      <c r="A102" s="32"/>
      <c r="B102" s="23"/>
      <c r="C102" s="23"/>
      <c r="D102" s="33"/>
      <c r="E102" s="113"/>
      <c r="F102" s="33"/>
      <c r="G102" s="36"/>
      <c r="H102" s="23"/>
    </row>
    <row r="103" spans="1:8" s="78" customFormat="1" ht="21" customHeight="1" thickBot="1">
      <c r="A103" s="32" t="s">
        <v>3</v>
      </c>
      <c r="B103" s="23"/>
      <c r="C103" s="23" t="s">
        <v>4</v>
      </c>
      <c r="D103" s="33"/>
      <c r="E103" s="113"/>
      <c r="F103" s="33" t="str">
        <f>F71</f>
        <v>AGOSTO</v>
      </c>
      <c r="G103" s="34" t="s">
        <v>87</v>
      </c>
      <c r="H103" s="23"/>
    </row>
    <row r="104" spans="1:8" s="78" customFormat="1" ht="21" customHeight="1" thickBot="1">
      <c r="A104" s="40" t="s">
        <v>6</v>
      </c>
      <c r="B104" s="41"/>
      <c r="C104" s="41"/>
      <c r="D104" s="42"/>
      <c r="E104" s="116"/>
      <c r="F104" s="42"/>
      <c r="G104" s="43"/>
      <c r="H104" s="23"/>
    </row>
    <row r="105" spans="1:7" ht="60.75" thickBot="1">
      <c r="A105" s="71" t="s">
        <v>7</v>
      </c>
      <c r="B105" s="72"/>
      <c r="C105" s="72" t="s">
        <v>8</v>
      </c>
      <c r="D105" s="73" t="s">
        <v>9</v>
      </c>
      <c r="E105" s="138" t="s">
        <v>10</v>
      </c>
      <c r="F105" s="73" t="s">
        <v>11</v>
      </c>
      <c r="G105" s="74" t="s">
        <v>12</v>
      </c>
    </row>
    <row r="106" spans="1:7" s="78" customFormat="1" ht="32.25" customHeight="1">
      <c r="A106" s="87">
        <v>5206002</v>
      </c>
      <c r="B106" s="88">
        <v>21</v>
      </c>
      <c r="C106" s="88" t="s">
        <v>62</v>
      </c>
      <c r="D106" s="89">
        <v>246567873</v>
      </c>
      <c r="E106" s="146">
        <v>0</v>
      </c>
      <c r="F106" s="89">
        <f aca="true" t="shared" si="4" ref="F106:F112">+D106-E106</f>
        <v>246567873</v>
      </c>
      <c r="G106" s="90">
        <v>246567873</v>
      </c>
    </row>
    <row r="107" spans="1:7" s="78" customFormat="1" ht="32.25" customHeight="1">
      <c r="A107" s="76">
        <v>5206007</v>
      </c>
      <c r="B107" s="8">
        <v>20</v>
      </c>
      <c r="C107" s="8" t="s">
        <v>90</v>
      </c>
      <c r="D107" s="77">
        <v>506554141.25</v>
      </c>
      <c r="E107" s="143">
        <v>0</v>
      </c>
      <c r="F107" s="77">
        <f>+D107-E107</f>
        <v>506554141.25</v>
      </c>
      <c r="G107" s="79">
        <v>506554141.25</v>
      </c>
    </row>
    <row r="108" spans="1:7" s="78" customFormat="1" ht="32.25" customHeight="1">
      <c r="A108" s="76">
        <v>5206007</v>
      </c>
      <c r="B108" s="8">
        <v>21</v>
      </c>
      <c r="C108" s="8" t="s">
        <v>90</v>
      </c>
      <c r="D108" s="77">
        <v>80562685</v>
      </c>
      <c r="E108" s="143">
        <v>0</v>
      </c>
      <c r="F108" s="77">
        <f t="shared" si="4"/>
        <v>80562685</v>
      </c>
      <c r="G108" s="79">
        <v>80562685</v>
      </c>
    </row>
    <row r="109" spans="1:7" s="78" customFormat="1" ht="32.25" customHeight="1">
      <c r="A109" s="76">
        <v>530</v>
      </c>
      <c r="B109" s="8"/>
      <c r="C109" s="8" t="s">
        <v>63</v>
      </c>
      <c r="D109" s="77">
        <f>+D110</f>
        <v>23796727125.5</v>
      </c>
      <c r="E109" s="142">
        <f>+E110</f>
        <v>0</v>
      </c>
      <c r="F109" s="77">
        <f>+D109-E109</f>
        <v>23796727125.5</v>
      </c>
      <c r="G109" s="79">
        <f>+G110</f>
        <v>23796727125.5</v>
      </c>
    </row>
    <row r="110" spans="1:7" s="78" customFormat="1" ht="15.75" customHeight="1">
      <c r="A110" s="76">
        <v>530600</v>
      </c>
      <c r="B110" s="8"/>
      <c r="C110" s="8" t="s">
        <v>57</v>
      </c>
      <c r="D110" s="77">
        <f>+D111+D112</f>
        <v>23796727125.5</v>
      </c>
      <c r="E110" s="142">
        <f>+E111+E112</f>
        <v>0</v>
      </c>
      <c r="F110" s="77">
        <f>+D110-E110</f>
        <v>23796727125.5</v>
      </c>
      <c r="G110" s="79">
        <f>+G111+G112</f>
        <v>23796727125.5</v>
      </c>
    </row>
    <row r="111" spans="1:7" s="78" customFormat="1" ht="48.75" customHeight="1">
      <c r="A111" s="76">
        <v>5306003</v>
      </c>
      <c r="B111" s="8">
        <v>11</v>
      </c>
      <c r="C111" s="8" t="s">
        <v>91</v>
      </c>
      <c r="D111" s="77">
        <v>14427380131</v>
      </c>
      <c r="E111" s="143">
        <v>0</v>
      </c>
      <c r="F111" s="77">
        <f t="shared" si="4"/>
        <v>14427380131</v>
      </c>
      <c r="G111" s="79">
        <v>14427380131</v>
      </c>
    </row>
    <row r="112" spans="1:7" s="78" customFormat="1" ht="51" customHeight="1" thickBot="1">
      <c r="A112" s="80">
        <v>5306003</v>
      </c>
      <c r="B112" s="81">
        <v>20</v>
      </c>
      <c r="C112" s="8" t="s">
        <v>91</v>
      </c>
      <c r="D112" s="82">
        <v>9369346994.5</v>
      </c>
      <c r="E112" s="144">
        <v>0</v>
      </c>
      <c r="F112" s="77">
        <f t="shared" si="4"/>
        <v>9369346994.5</v>
      </c>
      <c r="G112" s="83">
        <v>9369346994.5</v>
      </c>
    </row>
    <row r="113" spans="1:7" ht="16.5" thickBot="1">
      <c r="A113" s="173" t="s">
        <v>64</v>
      </c>
      <c r="B113" s="174"/>
      <c r="C113" s="175"/>
      <c r="D113" s="91">
        <f>+D10+D82</f>
        <v>60380555862.19</v>
      </c>
      <c r="E113" s="147">
        <f>+E10+E82</f>
        <v>97300000</v>
      </c>
      <c r="F113" s="91">
        <f>+F10+F82</f>
        <v>60283255862.19</v>
      </c>
      <c r="G113" s="91">
        <f>+G10+G82</f>
        <v>60283255862.19</v>
      </c>
    </row>
    <row r="114" spans="1:7" ht="9.75" customHeight="1">
      <c r="A114" s="92"/>
      <c r="B114" s="93"/>
      <c r="C114" s="93"/>
      <c r="D114" s="94"/>
      <c r="E114" s="148"/>
      <c r="F114" s="94"/>
      <c r="G114" s="95"/>
    </row>
    <row r="115" spans="1:7" ht="4.5" customHeight="1" hidden="1">
      <c r="A115" s="37"/>
      <c r="B115" s="38"/>
      <c r="C115" s="38"/>
      <c r="D115" s="96"/>
      <c r="E115" s="149"/>
      <c r="F115" s="96"/>
      <c r="G115" s="97"/>
    </row>
    <row r="116" spans="1:7" ht="15">
      <c r="A116" s="32"/>
      <c r="G116" s="34"/>
    </row>
    <row r="117" spans="1:7" ht="15">
      <c r="A117" s="32"/>
      <c r="G117" s="34"/>
    </row>
    <row r="118" spans="1:8" ht="15">
      <c r="A118" s="98" t="s">
        <v>65</v>
      </c>
      <c r="B118" s="99"/>
      <c r="C118" s="99"/>
      <c r="D118" s="99"/>
      <c r="E118" s="100" t="s">
        <v>66</v>
      </c>
      <c r="F118" s="100"/>
      <c r="G118" s="101"/>
      <c r="H118" s="102"/>
    </row>
    <row r="119" spans="1:8" ht="15">
      <c r="A119" s="104" t="s">
        <v>67</v>
      </c>
      <c r="B119" s="99"/>
      <c r="C119" s="99"/>
      <c r="D119" s="99"/>
      <c r="E119" s="105" t="s">
        <v>84</v>
      </c>
      <c r="F119" s="105"/>
      <c r="G119" s="106"/>
      <c r="H119" s="102"/>
    </row>
    <row r="120" spans="1:8" ht="15">
      <c r="A120" s="104" t="s">
        <v>68</v>
      </c>
      <c r="B120" s="99"/>
      <c r="C120" s="99"/>
      <c r="D120" s="99"/>
      <c r="E120" s="107" t="s">
        <v>85</v>
      </c>
      <c r="F120" s="100"/>
      <c r="G120" s="101"/>
      <c r="H120" s="102"/>
    </row>
    <row r="121" spans="1:8" ht="15">
      <c r="A121" s="104"/>
      <c r="B121" s="99"/>
      <c r="C121" s="99"/>
      <c r="D121" s="99"/>
      <c r="E121" s="105"/>
      <c r="F121" s="105"/>
      <c r="G121" s="106"/>
      <c r="H121" s="102"/>
    </row>
    <row r="122" spans="1:7" ht="15">
      <c r="A122" s="98"/>
      <c r="B122" s="99"/>
      <c r="C122" s="99"/>
      <c r="D122" s="107"/>
      <c r="E122" s="151"/>
      <c r="F122" s="107"/>
      <c r="G122" s="101"/>
    </row>
    <row r="123" spans="1:7" ht="15">
      <c r="A123" s="104"/>
      <c r="B123" s="99"/>
      <c r="C123" s="99"/>
      <c r="D123" s="107"/>
      <c r="E123" s="151"/>
      <c r="F123" s="107"/>
      <c r="G123" s="101"/>
    </row>
    <row r="124" spans="1:7" ht="15">
      <c r="A124" s="104" t="s">
        <v>80</v>
      </c>
      <c r="B124" s="99"/>
      <c r="C124" s="99"/>
      <c r="D124" s="33" t="s">
        <v>69</v>
      </c>
      <c r="F124" s="99" t="s">
        <v>66</v>
      </c>
      <c r="G124" s="108"/>
    </row>
    <row r="125" spans="1:7" ht="15">
      <c r="A125" s="104" t="s">
        <v>82</v>
      </c>
      <c r="B125" s="99"/>
      <c r="C125" s="99"/>
      <c r="D125" s="109" t="s">
        <v>70</v>
      </c>
      <c r="F125" s="105" t="s">
        <v>86</v>
      </c>
      <c r="G125" s="101"/>
    </row>
    <row r="126" spans="1:7" ht="15">
      <c r="A126" s="104" t="s">
        <v>81</v>
      </c>
      <c r="B126" s="99"/>
      <c r="C126" s="99"/>
      <c r="D126" s="109" t="s">
        <v>71</v>
      </c>
      <c r="F126" s="107" t="s">
        <v>83</v>
      </c>
      <c r="G126" s="101"/>
    </row>
    <row r="127" spans="1:7" ht="6" customHeight="1" thickBot="1">
      <c r="A127" s="37"/>
      <c r="B127" s="38"/>
      <c r="C127" s="38"/>
      <c r="D127" s="38"/>
      <c r="E127" s="96"/>
      <c r="F127" s="96"/>
      <c r="G127" s="110"/>
    </row>
    <row r="138" ht="15">
      <c r="F138" s="109"/>
    </row>
    <row r="139" ht="15">
      <c r="F139" s="155"/>
    </row>
  </sheetData>
  <sheetProtection/>
  <mergeCells count="10">
    <mergeCell ref="A67:G67"/>
    <mergeCell ref="A99:G99"/>
    <mergeCell ref="A100:G100"/>
    <mergeCell ref="A113:C113"/>
    <mergeCell ref="A1:G1"/>
    <mergeCell ref="A2:G2"/>
    <mergeCell ref="A33:G33"/>
    <mergeCell ref="A34:G34"/>
    <mergeCell ref="A35:G35"/>
    <mergeCell ref="A66:G6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1">
      <selection activeCell="I85" sqref="I85"/>
    </sheetView>
  </sheetViews>
  <sheetFormatPr defaultColWidth="11.421875" defaultRowHeight="15"/>
  <cols>
    <col min="1" max="1" width="20.28125" style="23" customWidth="1"/>
    <col min="2" max="2" width="7.28125" style="23" customWidth="1"/>
    <col min="3" max="3" width="59.00390625" style="23" customWidth="1"/>
    <col min="4" max="4" width="23.421875" style="33" customWidth="1"/>
    <col min="5" max="5" width="19.421875" style="113" customWidth="1"/>
    <col min="6" max="6" width="20.00390625" style="33" customWidth="1"/>
    <col min="7" max="7" width="25.140625" style="33" customWidth="1"/>
    <col min="8" max="8" width="4.421875" style="23" customWidth="1"/>
    <col min="9" max="16384" width="11.421875" style="23" customWidth="1"/>
  </cols>
  <sheetData>
    <row r="1" spans="1:7" ht="15">
      <c r="A1" s="170" t="s">
        <v>0</v>
      </c>
      <c r="B1" s="171"/>
      <c r="C1" s="171"/>
      <c r="D1" s="171"/>
      <c r="E1" s="171"/>
      <c r="F1" s="171"/>
      <c r="G1" s="172"/>
    </row>
    <row r="2" spans="1:7" ht="15">
      <c r="A2" s="167" t="s">
        <v>1</v>
      </c>
      <c r="B2" s="168"/>
      <c r="C2" s="168"/>
      <c r="D2" s="168"/>
      <c r="E2" s="168"/>
      <c r="F2" s="168"/>
      <c r="G2" s="169"/>
    </row>
    <row r="3" spans="1:7" ht="15">
      <c r="A3" s="32"/>
      <c r="G3" s="34"/>
    </row>
    <row r="4" spans="1:7" ht="15">
      <c r="A4" s="35" t="s">
        <v>2</v>
      </c>
      <c r="G4" s="34"/>
    </row>
    <row r="5" spans="1:7" ht="15">
      <c r="A5" s="32"/>
      <c r="G5" s="36"/>
    </row>
    <row r="6" spans="1:7" ht="15">
      <c r="A6" s="32" t="s">
        <v>3</v>
      </c>
      <c r="C6" s="23" t="s">
        <v>4</v>
      </c>
      <c r="D6" s="33" t="s">
        <v>5</v>
      </c>
      <c r="F6" s="33" t="s">
        <v>108</v>
      </c>
      <c r="G6" s="34" t="s">
        <v>87</v>
      </c>
    </row>
    <row r="7" spans="1:7" ht="15.75" thickBot="1">
      <c r="A7" s="37"/>
      <c r="B7" s="38"/>
      <c r="C7" s="38"/>
      <c r="D7" s="38"/>
      <c r="E7" s="114"/>
      <c r="F7" s="38"/>
      <c r="G7" s="39"/>
    </row>
    <row r="8" spans="1:7" ht="15.75" thickBot="1">
      <c r="A8" s="40" t="s">
        <v>6</v>
      </c>
      <c r="B8" s="115"/>
      <c r="C8" s="41"/>
      <c r="D8" s="42"/>
      <c r="E8" s="116"/>
      <c r="F8" s="42"/>
      <c r="G8" s="43"/>
    </row>
    <row r="9" spans="1:7" ht="57.75" customHeight="1" thickBot="1">
      <c r="A9" s="117" t="s">
        <v>7</v>
      </c>
      <c r="B9" s="44"/>
      <c r="C9" s="45" t="s">
        <v>8</v>
      </c>
      <c r="D9" s="46" t="s">
        <v>9</v>
      </c>
      <c r="E9" s="118" t="s">
        <v>10</v>
      </c>
      <c r="F9" s="46" t="s">
        <v>11</v>
      </c>
      <c r="G9" s="47" t="s">
        <v>12</v>
      </c>
    </row>
    <row r="10" spans="1:7" ht="16.5" thickBot="1">
      <c r="A10" s="119" t="s">
        <v>13</v>
      </c>
      <c r="B10" s="120"/>
      <c r="C10" s="158" t="s">
        <v>14</v>
      </c>
      <c r="D10" s="17">
        <f>+D11+D31+D75</f>
        <v>2484968153.22</v>
      </c>
      <c r="E10" s="121">
        <f>+E11+E31+E75</f>
        <v>97300000</v>
      </c>
      <c r="F10" s="17">
        <f>+F11+F31+F75</f>
        <v>2387668153.22</v>
      </c>
      <c r="G10" s="18">
        <f>+G11+G31+G75</f>
        <v>2387668153.22</v>
      </c>
    </row>
    <row r="11" spans="1:7" ht="15.75">
      <c r="A11" s="122">
        <v>1</v>
      </c>
      <c r="B11" s="123"/>
      <c r="C11" s="50" t="s">
        <v>15</v>
      </c>
      <c r="D11" s="51">
        <f>+D12</f>
        <v>333180603.63</v>
      </c>
      <c r="E11" s="124">
        <f>+E12</f>
        <v>0</v>
      </c>
      <c r="F11" s="51">
        <f>+D11-E11</f>
        <v>333180603.63</v>
      </c>
      <c r="G11" s="125">
        <f>+G12</f>
        <v>333180603.63</v>
      </c>
    </row>
    <row r="12" spans="1:7" ht="15.75">
      <c r="A12" s="126">
        <v>10</v>
      </c>
      <c r="B12" s="127"/>
      <c r="C12" s="28" t="s">
        <v>15</v>
      </c>
      <c r="D12" s="29">
        <f>+D13+D27</f>
        <v>333180603.63</v>
      </c>
      <c r="E12" s="128">
        <f>+E13+E27</f>
        <v>0</v>
      </c>
      <c r="F12" s="29">
        <f>+D12-E12</f>
        <v>333180603.63</v>
      </c>
      <c r="G12" s="30">
        <f>+G13+G27</f>
        <v>333180603.63</v>
      </c>
    </row>
    <row r="13" spans="1:7" ht="18" customHeight="1">
      <c r="A13" s="126">
        <v>101</v>
      </c>
      <c r="B13" s="127"/>
      <c r="C13" s="28" t="s">
        <v>16</v>
      </c>
      <c r="D13" s="29">
        <f>+D14+D16+D19+D25</f>
        <v>41584630.67</v>
      </c>
      <c r="E13" s="128">
        <f>+E14+E16+E19+E25</f>
        <v>0</v>
      </c>
      <c r="F13" s="29">
        <f>+D13-E13</f>
        <v>41584630.67</v>
      </c>
      <c r="G13" s="30">
        <f>+G14+G16+G19+G25</f>
        <v>41584630.67</v>
      </c>
    </row>
    <row r="14" spans="1:7" ht="15.75">
      <c r="A14" s="126">
        <v>1011</v>
      </c>
      <c r="B14" s="127"/>
      <c r="C14" s="28" t="s">
        <v>17</v>
      </c>
      <c r="D14" s="29">
        <f>+D15</f>
        <v>5594490</v>
      </c>
      <c r="E14" s="128">
        <f>+E15</f>
        <v>0</v>
      </c>
      <c r="F14" s="29">
        <f>+D14-E14</f>
        <v>5594490</v>
      </c>
      <c r="G14" s="30">
        <f>+G15</f>
        <v>5594490</v>
      </c>
    </row>
    <row r="15" spans="1:7" ht="15.75">
      <c r="A15" s="126">
        <v>10114</v>
      </c>
      <c r="B15" s="127">
        <v>20</v>
      </c>
      <c r="C15" s="28" t="s">
        <v>18</v>
      </c>
      <c r="D15" s="29">
        <v>5594490</v>
      </c>
      <c r="E15" s="129">
        <v>0</v>
      </c>
      <c r="F15" s="29">
        <f aca="true" t="shared" si="0" ref="F15:F30">+D15-E15</f>
        <v>5594490</v>
      </c>
      <c r="G15" s="30">
        <v>5594490</v>
      </c>
    </row>
    <row r="16" spans="1:7" ht="15.75">
      <c r="A16" s="126">
        <v>1014</v>
      </c>
      <c r="B16" s="127"/>
      <c r="C16" s="28" t="s">
        <v>19</v>
      </c>
      <c r="D16" s="29">
        <f>+D17+D18</f>
        <v>12347699</v>
      </c>
      <c r="E16" s="128">
        <f>+E17+E18</f>
        <v>0</v>
      </c>
      <c r="F16" s="29">
        <f>+D16-E16</f>
        <v>12347699</v>
      </c>
      <c r="G16" s="30">
        <f>+G17+G18</f>
        <v>12347699</v>
      </c>
    </row>
    <row r="17" spans="1:7" ht="15.75">
      <c r="A17" s="126">
        <v>10141</v>
      </c>
      <c r="B17" s="127">
        <v>20</v>
      </c>
      <c r="C17" s="28" t="s">
        <v>20</v>
      </c>
      <c r="D17" s="29">
        <v>2234217</v>
      </c>
      <c r="E17" s="129">
        <v>0</v>
      </c>
      <c r="F17" s="29">
        <f t="shared" si="0"/>
        <v>2234217</v>
      </c>
      <c r="G17" s="30">
        <v>2234217</v>
      </c>
    </row>
    <row r="18" spans="1:7" ht="15.75">
      <c r="A18" s="126">
        <v>10142</v>
      </c>
      <c r="B18" s="127">
        <v>20</v>
      </c>
      <c r="C18" s="28" t="s">
        <v>73</v>
      </c>
      <c r="D18" s="29">
        <v>10113482</v>
      </c>
      <c r="E18" s="129">
        <v>0</v>
      </c>
      <c r="F18" s="29">
        <f t="shared" si="0"/>
        <v>10113482</v>
      </c>
      <c r="G18" s="30">
        <v>10113482</v>
      </c>
    </row>
    <row r="19" spans="1:7" ht="14.25" customHeight="1">
      <c r="A19" s="126">
        <v>1015</v>
      </c>
      <c r="B19" s="127"/>
      <c r="C19" s="28" t="s">
        <v>21</v>
      </c>
      <c r="D19" s="29">
        <f>SUM(D20:D24)</f>
        <v>18512299.67</v>
      </c>
      <c r="E19" s="128">
        <f>+E20+E21+E23+E24</f>
        <v>0</v>
      </c>
      <c r="F19" s="29">
        <f>+D19-E19</f>
        <v>18512299.67</v>
      </c>
      <c r="G19" s="30">
        <f>SUM(G20:G24)</f>
        <v>18512299.67</v>
      </c>
    </row>
    <row r="20" spans="1:7" ht="15.75">
      <c r="A20" s="126">
        <v>10152</v>
      </c>
      <c r="B20" s="127">
        <v>20</v>
      </c>
      <c r="C20" s="28" t="s">
        <v>74</v>
      </c>
      <c r="D20" s="29">
        <v>4308916</v>
      </c>
      <c r="E20" s="129">
        <v>0</v>
      </c>
      <c r="F20" s="29">
        <f t="shared" si="0"/>
        <v>4308916</v>
      </c>
      <c r="G20" s="30">
        <v>4308916</v>
      </c>
    </row>
    <row r="21" spans="1:7" ht="15.75">
      <c r="A21" s="126">
        <v>10155</v>
      </c>
      <c r="B21" s="127">
        <v>20</v>
      </c>
      <c r="C21" s="28" t="s">
        <v>22</v>
      </c>
      <c r="D21" s="29">
        <v>397384</v>
      </c>
      <c r="E21" s="129">
        <v>0</v>
      </c>
      <c r="F21" s="29">
        <f t="shared" si="0"/>
        <v>397384</v>
      </c>
      <c r="G21" s="30">
        <v>397384</v>
      </c>
    </row>
    <row r="22" spans="1:7" ht="15.75">
      <c r="A22" s="126">
        <v>101514</v>
      </c>
      <c r="B22" s="127">
        <v>20</v>
      </c>
      <c r="C22" s="28" t="s">
        <v>88</v>
      </c>
      <c r="D22" s="29">
        <v>3548289.67</v>
      </c>
      <c r="E22" s="129">
        <v>0</v>
      </c>
      <c r="F22" s="29">
        <f t="shared" si="0"/>
        <v>3548289.67</v>
      </c>
      <c r="G22" s="30">
        <v>3548289.67</v>
      </c>
    </row>
    <row r="23" spans="1:7" ht="15.75">
      <c r="A23" s="126">
        <v>101515</v>
      </c>
      <c r="B23" s="127">
        <v>20</v>
      </c>
      <c r="C23" s="28" t="s">
        <v>24</v>
      </c>
      <c r="D23" s="29">
        <v>3135087</v>
      </c>
      <c r="E23" s="129">
        <v>0</v>
      </c>
      <c r="F23" s="29">
        <f t="shared" si="0"/>
        <v>3135087</v>
      </c>
      <c r="G23" s="30">
        <v>3135087</v>
      </c>
    </row>
    <row r="24" spans="1:7" ht="15.75">
      <c r="A24" s="126">
        <v>101516</v>
      </c>
      <c r="B24" s="127">
        <v>20</v>
      </c>
      <c r="C24" s="28" t="s">
        <v>25</v>
      </c>
      <c r="D24" s="29">
        <v>7122623</v>
      </c>
      <c r="E24" s="129">
        <v>0</v>
      </c>
      <c r="F24" s="29">
        <f t="shared" si="0"/>
        <v>7122623</v>
      </c>
      <c r="G24" s="30">
        <v>7122623</v>
      </c>
    </row>
    <row r="25" spans="1:7" ht="30.75" customHeight="1">
      <c r="A25" s="126">
        <v>1019</v>
      </c>
      <c r="B25" s="127"/>
      <c r="C25" s="8" t="s">
        <v>27</v>
      </c>
      <c r="D25" s="29">
        <f>+D26</f>
        <v>5130142</v>
      </c>
      <c r="E25" s="128">
        <f>+E26</f>
        <v>0</v>
      </c>
      <c r="F25" s="29">
        <f>+D25-E25</f>
        <v>5130142</v>
      </c>
      <c r="G25" s="30">
        <f>+G26</f>
        <v>5130142</v>
      </c>
    </row>
    <row r="26" spans="1:7" ht="15.75">
      <c r="A26" s="126">
        <v>10193</v>
      </c>
      <c r="B26" s="127">
        <v>20</v>
      </c>
      <c r="C26" s="28" t="s">
        <v>28</v>
      </c>
      <c r="D26" s="29">
        <v>5130142</v>
      </c>
      <c r="E26" s="129">
        <v>0</v>
      </c>
      <c r="F26" s="29">
        <f t="shared" si="0"/>
        <v>5130142</v>
      </c>
      <c r="G26" s="30">
        <v>5130142</v>
      </c>
    </row>
    <row r="27" spans="1:7" ht="15.75">
      <c r="A27" s="126">
        <v>102</v>
      </c>
      <c r="B27" s="127"/>
      <c r="C27" s="28" t="s">
        <v>29</v>
      </c>
      <c r="D27" s="29">
        <f>+D28+D29+D30</f>
        <v>291595972.96</v>
      </c>
      <c r="E27" s="128">
        <f>+E28+E29+E30</f>
        <v>0</v>
      </c>
      <c r="F27" s="29">
        <f>+D27-E27</f>
        <v>291595972.96</v>
      </c>
      <c r="G27" s="30">
        <f>+G28+G29+G30</f>
        <v>291595972.96</v>
      </c>
    </row>
    <row r="28" spans="1:7" ht="15.75">
      <c r="A28" s="126">
        <v>10212</v>
      </c>
      <c r="B28" s="127">
        <v>21</v>
      </c>
      <c r="C28" s="28" t="s">
        <v>30</v>
      </c>
      <c r="D28" s="29">
        <v>121800000</v>
      </c>
      <c r="E28" s="129">
        <v>0</v>
      </c>
      <c r="F28" s="29">
        <f t="shared" si="0"/>
        <v>121800000</v>
      </c>
      <c r="G28" s="30">
        <v>121800000</v>
      </c>
    </row>
    <row r="29" spans="1:7" ht="15.75">
      <c r="A29" s="126">
        <v>10214</v>
      </c>
      <c r="B29" s="127">
        <v>20</v>
      </c>
      <c r="C29" s="28" t="s">
        <v>31</v>
      </c>
      <c r="D29" s="29">
        <v>117114501</v>
      </c>
      <c r="E29" s="129">
        <v>0</v>
      </c>
      <c r="F29" s="29">
        <f>+D29-E29</f>
        <v>117114501</v>
      </c>
      <c r="G29" s="30">
        <v>117114501</v>
      </c>
    </row>
    <row r="30" spans="1:7" ht="15.75">
      <c r="A30" s="126">
        <v>10214</v>
      </c>
      <c r="B30" s="127">
        <v>21</v>
      </c>
      <c r="C30" s="28" t="s">
        <v>31</v>
      </c>
      <c r="D30" s="29">
        <v>52681471.96</v>
      </c>
      <c r="E30" s="129">
        <v>0</v>
      </c>
      <c r="F30" s="29">
        <f t="shared" si="0"/>
        <v>52681471.96</v>
      </c>
      <c r="G30" s="30">
        <v>52681471.96</v>
      </c>
    </row>
    <row r="31" spans="1:7" ht="16.5" thickBot="1">
      <c r="A31" s="130">
        <v>2</v>
      </c>
      <c r="B31" s="131"/>
      <c r="C31" s="53" t="s">
        <v>32</v>
      </c>
      <c r="D31" s="54">
        <f>+D43</f>
        <v>92216610.52</v>
      </c>
      <c r="E31" s="132">
        <f>+E43</f>
        <v>0</v>
      </c>
      <c r="F31" s="55">
        <f>+D31-E31</f>
        <v>92216610.52</v>
      </c>
      <c r="G31" s="133">
        <f>+G43</f>
        <v>92216610.52</v>
      </c>
    </row>
    <row r="32" spans="1:7" ht="16.5" thickBot="1">
      <c r="A32" s="56"/>
      <c r="B32" s="57"/>
      <c r="C32" s="57"/>
      <c r="D32" s="58"/>
      <c r="E32" s="134"/>
      <c r="F32" s="59"/>
      <c r="G32" s="58"/>
    </row>
    <row r="33" spans="1:7" ht="15">
      <c r="A33" s="170"/>
      <c r="B33" s="171"/>
      <c r="C33" s="171"/>
      <c r="D33" s="171"/>
      <c r="E33" s="171"/>
      <c r="F33" s="171"/>
      <c r="G33" s="172"/>
    </row>
    <row r="34" spans="1:7" ht="15">
      <c r="A34" s="167" t="s">
        <v>0</v>
      </c>
      <c r="B34" s="168"/>
      <c r="C34" s="168"/>
      <c r="D34" s="168"/>
      <c r="E34" s="168"/>
      <c r="F34" s="168"/>
      <c r="G34" s="169"/>
    </row>
    <row r="35" spans="1:7" ht="15">
      <c r="A35" s="167" t="s">
        <v>1</v>
      </c>
      <c r="B35" s="168"/>
      <c r="C35" s="168"/>
      <c r="D35" s="168"/>
      <c r="E35" s="168"/>
      <c r="F35" s="168"/>
      <c r="G35" s="169"/>
    </row>
    <row r="36" spans="1:7" ht="2.25" customHeight="1">
      <c r="A36" s="32"/>
      <c r="G36" s="34"/>
    </row>
    <row r="37" spans="1:7" ht="15">
      <c r="A37" s="35" t="s">
        <v>2</v>
      </c>
      <c r="G37" s="34"/>
    </row>
    <row r="38" spans="1:7" ht="5.25" customHeight="1">
      <c r="A38" s="32"/>
      <c r="G38" s="36"/>
    </row>
    <row r="39" spans="1:7" ht="15">
      <c r="A39" s="32" t="s">
        <v>3</v>
      </c>
      <c r="C39" s="23" t="s">
        <v>4</v>
      </c>
      <c r="D39" s="33" t="str">
        <f>D6</f>
        <v>                  MES:              </v>
      </c>
      <c r="F39" s="33" t="str">
        <f>F6</f>
        <v>SEPTIEMBRE</v>
      </c>
      <c r="G39" s="34" t="s">
        <v>87</v>
      </c>
    </row>
    <row r="40" spans="1:7" ht="5.25" customHeight="1" thickBot="1">
      <c r="A40" s="32"/>
      <c r="G40" s="34"/>
    </row>
    <row r="41" spans="1:7" ht="15.75" thickBot="1">
      <c r="A41" s="40" t="s">
        <v>6</v>
      </c>
      <c r="B41" s="115"/>
      <c r="C41" s="41"/>
      <c r="D41" s="42"/>
      <c r="E41" s="116"/>
      <c r="F41" s="42"/>
      <c r="G41" s="43"/>
    </row>
    <row r="42" spans="1:7" ht="57.75" customHeight="1">
      <c r="A42" s="64" t="s">
        <v>7</v>
      </c>
      <c r="B42" s="65"/>
      <c r="C42" s="65" t="s">
        <v>8</v>
      </c>
      <c r="D42" s="66" t="s">
        <v>9</v>
      </c>
      <c r="E42" s="135" t="s">
        <v>10</v>
      </c>
      <c r="F42" s="66" t="s">
        <v>11</v>
      </c>
      <c r="G42" s="67" t="s">
        <v>12</v>
      </c>
    </row>
    <row r="43" spans="1:7" ht="15.75">
      <c r="A43" s="27">
        <v>20</v>
      </c>
      <c r="B43" s="28"/>
      <c r="C43" s="28" t="s">
        <v>32</v>
      </c>
      <c r="D43" s="29">
        <f>+D44</f>
        <v>92216610.52</v>
      </c>
      <c r="E43" s="128">
        <f>+E44</f>
        <v>0</v>
      </c>
      <c r="F43" s="29">
        <f aca="true" t="shared" si="1" ref="F43:F64">+D43-E43</f>
        <v>92216610.52</v>
      </c>
      <c r="G43" s="30">
        <f>+G44</f>
        <v>92216610.52</v>
      </c>
    </row>
    <row r="44" spans="1:7" ht="15.75">
      <c r="A44" s="27">
        <v>204</v>
      </c>
      <c r="B44" s="28"/>
      <c r="C44" s="28" t="s">
        <v>33</v>
      </c>
      <c r="D44" s="29">
        <f>+D45+D47+D50+D53+D55+D60+D63</f>
        <v>92216610.52</v>
      </c>
      <c r="E44" s="128">
        <f>+E45+E47+E50+E53+E55+E60+E63</f>
        <v>0</v>
      </c>
      <c r="F44" s="29">
        <f t="shared" si="1"/>
        <v>92216610.52</v>
      </c>
      <c r="G44" s="30">
        <f>+G45+G47+G50+G53+G55+G60+G63</f>
        <v>92216610.52</v>
      </c>
    </row>
    <row r="45" spans="1:7" ht="15.75">
      <c r="A45" s="27">
        <v>2044</v>
      </c>
      <c r="B45" s="28"/>
      <c r="C45" s="28" t="s">
        <v>34</v>
      </c>
      <c r="D45" s="29">
        <f>+D46</f>
        <v>7439875</v>
      </c>
      <c r="E45" s="128">
        <f>+E46</f>
        <v>0</v>
      </c>
      <c r="F45" s="29">
        <f t="shared" si="1"/>
        <v>7439875</v>
      </c>
      <c r="G45" s="30">
        <f>+G46</f>
        <v>7439875</v>
      </c>
    </row>
    <row r="46" spans="1:7" ht="15.75">
      <c r="A46" s="27">
        <v>20441</v>
      </c>
      <c r="B46" s="28">
        <v>20</v>
      </c>
      <c r="C46" s="28" t="s">
        <v>35</v>
      </c>
      <c r="D46" s="29">
        <v>7439875</v>
      </c>
      <c r="E46" s="129">
        <v>0</v>
      </c>
      <c r="F46" s="29">
        <f t="shared" si="1"/>
        <v>7439875</v>
      </c>
      <c r="G46" s="30">
        <v>7439875</v>
      </c>
    </row>
    <row r="47" spans="1:7" ht="15.75">
      <c r="A47" s="27">
        <v>2045</v>
      </c>
      <c r="B47" s="28"/>
      <c r="C47" s="28" t="s">
        <v>36</v>
      </c>
      <c r="D47" s="29">
        <f>+D48+D49</f>
        <v>35670562</v>
      </c>
      <c r="E47" s="128">
        <f>+E48+E49</f>
        <v>0</v>
      </c>
      <c r="F47" s="29">
        <f t="shared" si="1"/>
        <v>35670562</v>
      </c>
      <c r="G47" s="30">
        <f>+G48+G49</f>
        <v>35670562</v>
      </c>
    </row>
    <row r="48" spans="1:7" ht="15.75">
      <c r="A48" s="27">
        <v>20452</v>
      </c>
      <c r="B48" s="28">
        <v>20</v>
      </c>
      <c r="C48" s="28" t="s">
        <v>37</v>
      </c>
      <c r="D48" s="29">
        <v>6640370</v>
      </c>
      <c r="E48" s="129">
        <v>0</v>
      </c>
      <c r="F48" s="29">
        <f t="shared" si="1"/>
        <v>6640370</v>
      </c>
      <c r="G48" s="30">
        <v>6640370</v>
      </c>
    </row>
    <row r="49" spans="1:7" ht="15.75">
      <c r="A49" s="27">
        <v>204510</v>
      </c>
      <c r="B49" s="28">
        <v>20</v>
      </c>
      <c r="C49" s="28" t="s">
        <v>38</v>
      </c>
      <c r="D49" s="29">
        <v>29030192</v>
      </c>
      <c r="E49" s="129">
        <v>0</v>
      </c>
      <c r="F49" s="29">
        <f t="shared" si="1"/>
        <v>29030192</v>
      </c>
      <c r="G49" s="30">
        <v>29030192</v>
      </c>
    </row>
    <row r="50" spans="1:7" ht="15.75">
      <c r="A50" s="27">
        <v>2046</v>
      </c>
      <c r="B50" s="28"/>
      <c r="C50" s="28" t="s">
        <v>39</v>
      </c>
      <c r="D50" s="29">
        <f>+D51+D52</f>
        <v>7533173</v>
      </c>
      <c r="E50" s="128">
        <f>+E51+E52</f>
        <v>0</v>
      </c>
      <c r="F50" s="29">
        <f t="shared" si="1"/>
        <v>7533173</v>
      </c>
      <c r="G50" s="30">
        <f>+G51+G52</f>
        <v>7533173</v>
      </c>
    </row>
    <row r="51" spans="1:7" ht="15.75">
      <c r="A51" s="27">
        <v>20462</v>
      </c>
      <c r="B51" s="28">
        <v>20</v>
      </c>
      <c r="C51" s="28" t="s">
        <v>40</v>
      </c>
      <c r="D51" s="29">
        <v>2086900</v>
      </c>
      <c r="E51" s="129">
        <v>0</v>
      </c>
      <c r="F51" s="29">
        <f t="shared" si="1"/>
        <v>2086900</v>
      </c>
      <c r="G51" s="30">
        <v>2086900</v>
      </c>
    </row>
    <row r="52" spans="1:7" ht="15.75">
      <c r="A52" s="27">
        <v>20465</v>
      </c>
      <c r="B52" s="28">
        <v>20</v>
      </c>
      <c r="C52" s="28" t="s">
        <v>41</v>
      </c>
      <c r="D52" s="29">
        <v>5446273</v>
      </c>
      <c r="E52" s="129">
        <v>0</v>
      </c>
      <c r="F52" s="29">
        <f t="shared" si="1"/>
        <v>5446273</v>
      </c>
      <c r="G52" s="30">
        <v>5446273</v>
      </c>
    </row>
    <row r="53" spans="1:7" ht="15.75">
      <c r="A53" s="27">
        <v>2047</v>
      </c>
      <c r="B53" s="28"/>
      <c r="C53" s="28" t="s">
        <v>42</v>
      </c>
      <c r="D53" s="29">
        <f>+D54</f>
        <v>12880213</v>
      </c>
      <c r="E53" s="128">
        <f>+E54</f>
        <v>0</v>
      </c>
      <c r="F53" s="29">
        <f t="shared" si="1"/>
        <v>12880213</v>
      </c>
      <c r="G53" s="30">
        <f>+G54</f>
        <v>12880213</v>
      </c>
    </row>
    <row r="54" spans="1:7" ht="15.75">
      <c r="A54" s="27">
        <v>20476</v>
      </c>
      <c r="B54" s="28">
        <v>20</v>
      </c>
      <c r="C54" s="28" t="s">
        <v>43</v>
      </c>
      <c r="D54" s="29">
        <v>12880213</v>
      </c>
      <c r="E54" s="129">
        <v>0</v>
      </c>
      <c r="F54" s="29">
        <f t="shared" si="1"/>
        <v>12880213</v>
      </c>
      <c r="G54" s="30">
        <v>12880213</v>
      </c>
    </row>
    <row r="55" spans="1:7" ht="15.75">
      <c r="A55" s="27">
        <v>2048</v>
      </c>
      <c r="B55" s="28"/>
      <c r="C55" s="28" t="s">
        <v>44</v>
      </c>
      <c r="D55" s="29">
        <f>+D56+D57+D58+D59</f>
        <v>3933692.52</v>
      </c>
      <c r="E55" s="128">
        <f>+E56+E57+E58+E59</f>
        <v>0</v>
      </c>
      <c r="F55" s="29">
        <f t="shared" si="1"/>
        <v>3933692.52</v>
      </c>
      <c r="G55" s="30">
        <f>+G56+G57+G58+G59</f>
        <v>3933692.52</v>
      </c>
    </row>
    <row r="56" spans="1:7" ht="15.75">
      <c r="A56" s="27">
        <v>20481</v>
      </c>
      <c r="B56" s="28">
        <v>20</v>
      </c>
      <c r="C56" s="28" t="s">
        <v>94</v>
      </c>
      <c r="D56" s="29">
        <v>232090</v>
      </c>
      <c r="E56" s="129">
        <v>0</v>
      </c>
      <c r="F56" s="29">
        <f t="shared" si="1"/>
        <v>232090</v>
      </c>
      <c r="G56" s="30">
        <v>232090</v>
      </c>
    </row>
    <row r="57" spans="1:7" ht="15.75">
      <c r="A57" s="27">
        <v>20482</v>
      </c>
      <c r="B57" s="28">
        <v>20</v>
      </c>
      <c r="C57" s="28" t="s">
        <v>46</v>
      </c>
      <c r="D57" s="29">
        <v>62093.76</v>
      </c>
      <c r="E57" s="129">
        <v>0</v>
      </c>
      <c r="F57" s="29">
        <f t="shared" si="1"/>
        <v>62093.76</v>
      </c>
      <c r="G57" s="30">
        <v>62093.76</v>
      </c>
    </row>
    <row r="58" spans="1:7" ht="15.75">
      <c r="A58" s="27">
        <v>20485</v>
      </c>
      <c r="B58" s="28">
        <v>20</v>
      </c>
      <c r="C58" s="28" t="s">
        <v>47</v>
      </c>
      <c r="D58" s="29">
        <v>32131.76</v>
      </c>
      <c r="E58" s="129">
        <v>0</v>
      </c>
      <c r="F58" s="29">
        <f t="shared" si="1"/>
        <v>32131.76</v>
      </c>
      <c r="G58" s="30">
        <v>32131.76</v>
      </c>
    </row>
    <row r="59" spans="1:7" ht="15.75">
      <c r="A59" s="27">
        <v>20486</v>
      </c>
      <c r="B59" s="28">
        <v>20</v>
      </c>
      <c r="C59" s="28" t="s">
        <v>48</v>
      </c>
      <c r="D59" s="29">
        <v>3607377</v>
      </c>
      <c r="E59" s="129">
        <v>0</v>
      </c>
      <c r="F59" s="29">
        <f t="shared" si="1"/>
        <v>3607377</v>
      </c>
      <c r="G59" s="30">
        <v>3607377</v>
      </c>
    </row>
    <row r="60" spans="1:7" ht="15.75">
      <c r="A60" s="27">
        <v>2049</v>
      </c>
      <c r="B60" s="28"/>
      <c r="C60" s="28" t="s">
        <v>49</v>
      </c>
      <c r="D60" s="29">
        <f>+D61+D62</f>
        <v>1952093</v>
      </c>
      <c r="E60" s="128">
        <f>+E61+E62</f>
        <v>0</v>
      </c>
      <c r="F60" s="29">
        <f t="shared" si="1"/>
        <v>1952093</v>
      </c>
      <c r="G60" s="30">
        <f>+G61+G62</f>
        <v>1952093</v>
      </c>
    </row>
    <row r="61" spans="1:7" ht="15.75">
      <c r="A61" s="27">
        <v>204911</v>
      </c>
      <c r="B61" s="28">
        <v>20</v>
      </c>
      <c r="C61" s="28" t="s">
        <v>89</v>
      </c>
      <c r="D61" s="29">
        <v>495250</v>
      </c>
      <c r="E61" s="129">
        <v>0</v>
      </c>
      <c r="F61" s="29">
        <f t="shared" si="1"/>
        <v>495250</v>
      </c>
      <c r="G61" s="30">
        <v>495250</v>
      </c>
    </row>
    <row r="62" spans="1:7" ht="15.75">
      <c r="A62" s="27">
        <v>204911</v>
      </c>
      <c r="B62" s="28">
        <v>21</v>
      </c>
      <c r="C62" s="28" t="s">
        <v>89</v>
      </c>
      <c r="D62" s="29">
        <v>1456843</v>
      </c>
      <c r="E62" s="129">
        <v>0</v>
      </c>
      <c r="F62" s="29">
        <f t="shared" si="1"/>
        <v>1456843</v>
      </c>
      <c r="G62" s="30">
        <v>1456843</v>
      </c>
    </row>
    <row r="63" spans="1:7" ht="15.75">
      <c r="A63" s="27">
        <v>20441</v>
      </c>
      <c r="B63" s="28"/>
      <c r="C63" s="28" t="s">
        <v>50</v>
      </c>
      <c r="D63" s="29">
        <f>+D64</f>
        <v>22807002</v>
      </c>
      <c r="E63" s="128">
        <f>+E64</f>
        <v>0</v>
      </c>
      <c r="F63" s="29">
        <f t="shared" si="1"/>
        <v>22807002</v>
      </c>
      <c r="G63" s="30">
        <f>+G64</f>
        <v>22807002</v>
      </c>
    </row>
    <row r="64" spans="1:7" ht="16.5" thickBot="1">
      <c r="A64" s="52">
        <v>2044113</v>
      </c>
      <c r="B64" s="53">
        <v>20</v>
      </c>
      <c r="C64" s="53" t="s">
        <v>50</v>
      </c>
      <c r="D64" s="55">
        <v>22807002</v>
      </c>
      <c r="E64" s="136">
        <v>0</v>
      </c>
      <c r="F64" s="55">
        <f t="shared" si="1"/>
        <v>22807002</v>
      </c>
      <c r="G64" s="68">
        <v>22807002</v>
      </c>
    </row>
    <row r="65" spans="1:7" ht="15.75" thickBot="1">
      <c r="A65" s="69"/>
      <c r="D65" s="70"/>
      <c r="E65" s="137"/>
      <c r="F65" s="70"/>
      <c r="G65" s="70"/>
    </row>
    <row r="66" spans="1:7" ht="15">
      <c r="A66" s="170" t="s">
        <v>0</v>
      </c>
      <c r="B66" s="171"/>
      <c r="C66" s="171"/>
      <c r="D66" s="171"/>
      <c r="E66" s="171"/>
      <c r="F66" s="171"/>
      <c r="G66" s="172"/>
    </row>
    <row r="67" spans="1:7" ht="15.75" customHeight="1">
      <c r="A67" s="167" t="s">
        <v>1</v>
      </c>
      <c r="B67" s="168"/>
      <c r="C67" s="168"/>
      <c r="D67" s="168"/>
      <c r="E67" s="168"/>
      <c r="F67" s="168"/>
      <c r="G67" s="169"/>
    </row>
    <row r="68" spans="1:7" ht="5.25" customHeight="1">
      <c r="A68" s="32"/>
      <c r="G68" s="34"/>
    </row>
    <row r="69" spans="1:7" ht="15">
      <c r="A69" s="35" t="s">
        <v>2</v>
      </c>
      <c r="G69" s="34"/>
    </row>
    <row r="70" spans="1:7" ht="6" customHeight="1">
      <c r="A70" s="32"/>
      <c r="G70" s="36"/>
    </row>
    <row r="71" spans="1:7" ht="15">
      <c r="A71" s="32" t="s">
        <v>3</v>
      </c>
      <c r="C71" s="23" t="s">
        <v>4</v>
      </c>
      <c r="F71" s="33" t="str">
        <f>F39</f>
        <v>SEPTIEMBRE</v>
      </c>
      <c r="G71" s="34" t="s">
        <v>87</v>
      </c>
    </row>
    <row r="72" spans="1:7" ht="5.25" customHeight="1" thickBot="1">
      <c r="A72" s="32"/>
      <c r="G72" s="34"/>
    </row>
    <row r="73" spans="1:7" ht="15.75" thickBot="1">
      <c r="A73" s="40" t="s">
        <v>6</v>
      </c>
      <c r="B73" s="41"/>
      <c r="C73" s="41"/>
      <c r="D73" s="42"/>
      <c r="E73" s="116"/>
      <c r="F73" s="42"/>
      <c r="G73" s="43"/>
    </row>
    <row r="74" spans="1:7" ht="60">
      <c r="A74" s="71" t="s">
        <v>7</v>
      </c>
      <c r="B74" s="72"/>
      <c r="C74" s="72" t="s">
        <v>8</v>
      </c>
      <c r="D74" s="73" t="s">
        <v>9</v>
      </c>
      <c r="E74" s="138" t="s">
        <v>10</v>
      </c>
      <c r="F74" s="73" t="s">
        <v>11</v>
      </c>
      <c r="G74" s="74" t="s">
        <v>12</v>
      </c>
    </row>
    <row r="75" spans="1:7" ht="15.75">
      <c r="A75" s="27">
        <v>3</v>
      </c>
      <c r="B75" s="28"/>
      <c r="C75" s="28" t="s">
        <v>51</v>
      </c>
      <c r="D75" s="29">
        <f>+D76</f>
        <v>2059570939.07</v>
      </c>
      <c r="E75" s="128">
        <f>+E76</f>
        <v>97300000</v>
      </c>
      <c r="F75" s="29">
        <f aca="true" t="shared" si="2" ref="F75:F80">+D75-E75</f>
        <v>1962270939.07</v>
      </c>
      <c r="G75" s="30">
        <f>+G76</f>
        <v>1962270939.07</v>
      </c>
    </row>
    <row r="76" spans="1:7" ht="15.75">
      <c r="A76" s="27">
        <v>36</v>
      </c>
      <c r="B76" s="28"/>
      <c r="C76" s="28" t="s">
        <v>52</v>
      </c>
      <c r="D76" s="29">
        <f>+D77</f>
        <v>2059570939.07</v>
      </c>
      <c r="E76" s="128">
        <f>+E77</f>
        <v>97300000</v>
      </c>
      <c r="F76" s="29">
        <f t="shared" si="2"/>
        <v>1962270939.07</v>
      </c>
      <c r="G76" s="30">
        <f>+G77</f>
        <v>1962270939.07</v>
      </c>
    </row>
    <row r="77" spans="1:7" ht="15.75">
      <c r="A77" s="27">
        <v>361</v>
      </c>
      <c r="B77" s="28"/>
      <c r="C77" s="28" t="s">
        <v>53</v>
      </c>
      <c r="D77" s="29">
        <f>+D78+D79+D80+D81</f>
        <v>2059570939.07</v>
      </c>
      <c r="E77" s="128">
        <f>+E78+E79+E80+E81</f>
        <v>97300000</v>
      </c>
      <c r="F77" s="29">
        <f t="shared" si="2"/>
        <v>1962270939.07</v>
      </c>
      <c r="G77" s="30">
        <f>+G78+G79+G80+G81</f>
        <v>1962270939.07</v>
      </c>
    </row>
    <row r="78" spans="1:7" ht="15.75">
      <c r="A78" s="19">
        <v>3611</v>
      </c>
      <c r="B78" s="20">
        <v>10</v>
      </c>
      <c r="C78" s="20" t="s">
        <v>53</v>
      </c>
      <c r="D78" s="21">
        <v>550799407</v>
      </c>
      <c r="E78" s="139">
        <v>0</v>
      </c>
      <c r="F78" s="21">
        <f t="shared" si="2"/>
        <v>550799407</v>
      </c>
      <c r="G78" s="22">
        <v>550799407</v>
      </c>
    </row>
    <row r="79" spans="1:7" ht="15.75">
      <c r="A79" s="19">
        <v>3611</v>
      </c>
      <c r="B79" s="20">
        <v>11</v>
      </c>
      <c r="C79" s="20" t="s">
        <v>53</v>
      </c>
      <c r="D79" s="21">
        <v>679823352.03</v>
      </c>
      <c r="E79" s="139">
        <v>97300000</v>
      </c>
      <c r="F79" s="21">
        <f t="shared" si="2"/>
        <v>582523352.03</v>
      </c>
      <c r="G79" s="22">
        <v>582523352.03</v>
      </c>
    </row>
    <row r="80" spans="1:7" ht="15.75">
      <c r="A80" s="19">
        <v>3611</v>
      </c>
      <c r="B80" s="20">
        <v>20</v>
      </c>
      <c r="C80" s="20" t="s">
        <v>53</v>
      </c>
      <c r="D80" s="21">
        <v>690190031.44</v>
      </c>
      <c r="E80" s="139">
        <v>0</v>
      </c>
      <c r="F80" s="21">
        <f t="shared" si="2"/>
        <v>690190031.44</v>
      </c>
      <c r="G80" s="22">
        <v>690190031.44</v>
      </c>
    </row>
    <row r="81" spans="1:7" ht="16.5" thickBot="1">
      <c r="A81" s="19">
        <v>3611</v>
      </c>
      <c r="B81" s="20">
        <v>21</v>
      </c>
      <c r="C81" s="20" t="s">
        <v>53</v>
      </c>
      <c r="D81" s="21">
        <v>138758148.6</v>
      </c>
      <c r="E81" s="139">
        <v>0</v>
      </c>
      <c r="F81" s="21">
        <f>+D81-E81</f>
        <v>138758148.6</v>
      </c>
      <c r="G81" s="22">
        <v>138758148.6</v>
      </c>
    </row>
    <row r="82" spans="1:7" ht="16.5" thickBot="1">
      <c r="A82" s="24" t="s">
        <v>54</v>
      </c>
      <c r="B82" s="25"/>
      <c r="C82" s="25" t="s">
        <v>55</v>
      </c>
      <c r="D82" s="26">
        <f>+D83+D90+D93+D109</f>
        <v>57895587708.97</v>
      </c>
      <c r="E82" s="140">
        <f>+E83+E90+E93+E109</f>
        <v>0</v>
      </c>
      <c r="F82" s="26">
        <f>+D82-E82</f>
        <v>57895587708.97</v>
      </c>
      <c r="G82" s="141">
        <f>+G83+G90+G93+G109</f>
        <v>57895587708.97</v>
      </c>
    </row>
    <row r="83" spans="1:7" ht="35.25" customHeight="1">
      <c r="A83" s="49">
        <v>113</v>
      </c>
      <c r="B83" s="50"/>
      <c r="C83" s="75" t="s">
        <v>56</v>
      </c>
      <c r="D83" s="51">
        <f>+D84+D86+D88</f>
        <v>32271907491.22</v>
      </c>
      <c r="E83" s="124">
        <f>+E84+E86+E88</f>
        <v>0</v>
      </c>
      <c r="F83" s="51">
        <f>+D83-E83</f>
        <v>32271907491.22</v>
      </c>
      <c r="G83" s="51">
        <f>+G84+G86+G88</f>
        <v>32271907491.22</v>
      </c>
    </row>
    <row r="84" spans="1:7" ht="15.75">
      <c r="A84" s="27">
        <v>113600</v>
      </c>
      <c r="B84" s="28"/>
      <c r="C84" s="8" t="s">
        <v>57</v>
      </c>
      <c r="D84" s="29">
        <f>+D85</f>
        <v>21312600000</v>
      </c>
      <c r="E84" s="128">
        <f>+E85</f>
        <v>0</v>
      </c>
      <c r="F84" s="29">
        <f>+D84-E84</f>
        <v>21312600000</v>
      </c>
      <c r="G84" s="30">
        <f>+G85</f>
        <v>21312600000</v>
      </c>
    </row>
    <row r="85" spans="1:7" ht="36" customHeight="1">
      <c r="A85" s="27">
        <v>113600134</v>
      </c>
      <c r="B85" s="28">
        <v>20</v>
      </c>
      <c r="C85" s="8" t="s">
        <v>75</v>
      </c>
      <c r="D85" s="29">
        <v>21312600000</v>
      </c>
      <c r="E85" s="129">
        <v>0</v>
      </c>
      <c r="F85" s="29">
        <f aca="true" t="shared" si="3" ref="F85:F96">+D85-E85</f>
        <v>21312600000</v>
      </c>
      <c r="G85" s="30">
        <v>21312600000</v>
      </c>
    </row>
    <row r="86" spans="1:7" ht="15.75">
      <c r="A86" s="27">
        <v>113605</v>
      </c>
      <c r="B86" s="28"/>
      <c r="C86" s="8" t="s">
        <v>58</v>
      </c>
      <c r="D86" s="29">
        <f>+D87</f>
        <v>10619912514.22</v>
      </c>
      <c r="E86" s="128">
        <f>+E87</f>
        <v>0</v>
      </c>
      <c r="F86" s="29">
        <f>+D86-E86</f>
        <v>10619912514.22</v>
      </c>
      <c r="G86" s="30">
        <f>+G87</f>
        <v>10619912514.22</v>
      </c>
    </row>
    <row r="87" spans="1:7" ht="33" customHeight="1">
      <c r="A87" s="27">
        <v>1136057</v>
      </c>
      <c r="B87" s="28">
        <v>20</v>
      </c>
      <c r="C87" s="8" t="s">
        <v>59</v>
      </c>
      <c r="D87" s="29">
        <v>10619912514.22</v>
      </c>
      <c r="E87" s="129">
        <v>0</v>
      </c>
      <c r="F87" s="29">
        <f t="shared" si="3"/>
        <v>10619912514.22</v>
      </c>
      <c r="G87" s="30">
        <v>10619912514.22</v>
      </c>
    </row>
    <row r="88" spans="1:7" s="78" customFormat="1" ht="16.5" customHeight="1">
      <c r="A88" s="76">
        <v>113607</v>
      </c>
      <c r="B88" s="8"/>
      <c r="C88" s="8" t="s">
        <v>76</v>
      </c>
      <c r="D88" s="77">
        <f>+D89</f>
        <v>339394977</v>
      </c>
      <c r="E88" s="142">
        <f>+E89</f>
        <v>0</v>
      </c>
      <c r="F88" s="29">
        <f>+D88-E88</f>
        <v>339394977</v>
      </c>
      <c r="G88" s="29">
        <f>+G89</f>
        <v>339394977</v>
      </c>
    </row>
    <row r="89" spans="1:7" s="78" customFormat="1" ht="16.5" customHeight="1">
      <c r="A89" s="76">
        <v>1136071</v>
      </c>
      <c r="B89" s="8">
        <v>20</v>
      </c>
      <c r="C89" s="8" t="s">
        <v>95</v>
      </c>
      <c r="D89" s="77">
        <v>339394977</v>
      </c>
      <c r="E89" s="143">
        <v>0</v>
      </c>
      <c r="F89" s="29">
        <f t="shared" si="3"/>
        <v>339394977</v>
      </c>
      <c r="G89" s="29">
        <v>339394977</v>
      </c>
    </row>
    <row r="90" spans="1:7" s="78" customFormat="1" ht="32.25" customHeight="1">
      <c r="A90" s="76">
        <v>223</v>
      </c>
      <c r="B90" s="8"/>
      <c r="C90" s="8" t="s">
        <v>78</v>
      </c>
      <c r="D90" s="77">
        <f>+D91</f>
        <v>216901412</v>
      </c>
      <c r="E90" s="142">
        <f>+E91</f>
        <v>0</v>
      </c>
      <c r="F90" s="29">
        <f>+D90-E90</f>
        <v>216901412</v>
      </c>
      <c r="G90" s="79">
        <f>+G91</f>
        <v>216901412</v>
      </c>
    </row>
    <row r="91" spans="1:7" s="78" customFormat="1" ht="17.25" customHeight="1">
      <c r="A91" s="76">
        <v>223600</v>
      </c>
      <c r="B91" s="8"/>
      <c r="C91" s="8" t="s">
        <v>57</v>
      </c>
      <c r="D91" s="77">
        <f>+D92</f>
        <v>216901412</v>
      </c>
      <c r="E91" s="142">
        <f>+E92</f>
        <v>0</v>
      </c>
      <c r="F91" s="29">
        <f>+D91-E91</f>
        <v>216901412</v>
      </c>
      <c r="G91" s="79">
        <f>+G92</f>
        <v>216901412</v>
      </c>
    </row>
    <row r="92" spans="1:7" s="78" customFormat="1" ht="45" customHeight="1">
      <c r="A92" s="76">
        <v>2236001</v>
      </c>
      <c r="B92" s="8">
        <v>20</v>
      </c>
      <c r="C92" s="8" t="s">
        <v>79</v>
      </c>
      <c r="D92" s="77">
        <v>216901412</v>
      </c>
      <c r="E92" s="143">
        <v>0</v>
      </c>
      <c r="F92" s="29">
        <f t="shared" si="3"/>
        <v>216901412</v>
      </c>
      <c r="G92" s="30">
        <v>216901412</v>
      </c>
    </row>
    <row r="93" spans="1:7" s="78" customFormat="1" ht="36.75" customHeight="1">
      <c r="A93" s="76">
        <v>520</v>
      </c>
      <c r="B93" s="8"/>
      <c r="C93" s="8" t="s">
        <v>60</v>
      </c>
      <c r="D93" s="77">
        <f>+D94</f>
        <v>1610051680.25</v>
      </c>
      <c r="E93" s="142">
        <f>+E94</f>
        <v>0</v>
      </c>
      <c r="F93" s="29">
        <f>+D93-E93</f>
        <v>1610051680.25</v>
      </c>
      <c r="G93" s="79">
        <f>+G94</f>
        <v>1610051680.25</v>
      </c>
    </row>
    <row r="94" spans="1:7" s="78" customFormat="1" ht="18.75" customHeight="1">
      <c r="A94" s="76">
        <v>520600</v>
      </c>
      <c r="B94" s="8"/>
      <c r="C94" s="8" t="s">
        <v>57</v>
      </c>
      <c r="D94" s="77">
        <f>+D95+D96+D97+D106+D108+D107</f>
        <v>1610051680.25</v>
      </c>
      <c r="E94" s="142">
        <f>+E95+E96+E97+E106+E108+E107</f>
        <v>0</v>
      </c>
      <c r="F94" s="29">
        <f>+D94-E94</f>
        <v>1610051680.25</v>
      </c>
      <c r="G94" s="79">
        <f>+G95+G96+G97+G106+G108+G107</f>
        <v>1610051680.25</v>
      </c>
    </row>
    <row r="95" spans="1:7" s="78" customFormat="1" ht="32.25" customHeight="1">
      <c r="A95" s="76">
        <v>5206001</v>
      </c>
      <c r="B95" s="8">
        <v>20</v>
      </c>
      <c r="C95" s="8" t="s">
        <v>61</v>
      </c>
      <c r="D95" s="77">
        <v>138150314</v>
      </c>
      <c r="E95" s="143">
        <v>0</v>
      </c>
      <c r="F95" s="29">
        <f t="shared" si="3"/>
        <v>138150314</v>
      </c>
      <c r="G95" s="79">
        <v>138150314</v>
      </c>
    </row>
    <row r="96" spans="1:7" s="78" customFormat="1" ht="33.75" customHeight="1">
      <c r="A96" s="76">
        <v>5206002</v>
      </c>
      <c r="B96" s="8">
        <v>10</v>
      </c>
      <c r="C96" s="8" t="s">
        <v>62</v>
      </c>
      <c r="D96" s="77">
        <v>112881560</v>
      </c>
      <c r="E96" s="143">
        <v>0</v>
      </c>
      <c r="F96" s="29">
        <f t="shared" si="3"/>
        <v>112881560</v>
      </c>
      <c r="G96" s="79">
        <v>112881560</v>
      </c>
    </row>
    <row r="97" spans="1:7" s="78" customFormat="1" ht="36.75" customHeight="1" thickBot="1">
      <c r="A97" s="80">
        <v>5206002</v>
      </c>
      <c r="B97" s="81">
        <v>20</v>
      </c>
      <c r="C97" s="81" t="s">
        <v>62</v>
      </c>
      <c r="D97" s="82">
        <v>525335107</v>
      </c>
      <c r="E97" s="144">
        <v>0</v>
      </c>
      <c r="F97" s="82">
        <f>+D97-E97</f>
        <v>525335107</v>
      </c>
      <c r="G97" s="83">
        <v>525335107</v>
      </c>
    </row>
    <row r="98" spans="1:7" s="78" customFormat="1" ht="21" customHeight="1" thickBot="1">
      <c r="A98" s="84"/>
      <c r="D98" s="85"/>
      <c r="E98" s="145"/>
      <c r="F98" s="85"/>
      <c r="G98" s="85"/>
    </row>
    <row r="99" spans="1:8" s="78" customFormat="1" ht="21" customHeight="1">
      <c r="A99" s="170" t="s">
        <v>0</v>
      </c>
      <c r="B99" s="171"/>
      <c r="C99" s="171"/>
      <c r="D99" s="171"/>
      <c r="E99" s="171"/>
      <c r="F99" s="171"/>
      <c r="G99" s="172"/>
      <c r="H99" s="23"/>
    </row>
    <row r="100" spans="1:8" s="78" customFormat="1" ht="12.75" customHeight="1">
      <c r="A100" s="167" t="s">
        <v>1</v>
      </c>
      <c r="B100" s="168"/>
      <c r="C100" s="168"/>
      <c r="D100" s="168"/>
      <c r="E100" s="168"/>
      <c r="F100" s="168"/>
      <c r="G100" s="169"/>
      <c r="H100" s="23"/>
    </row>
    <row r="101" spans="1:8" s="78" customFormat="1" ht="21" customHeight="1">
      <c r="A101" s="35" t="s">
        <v>2</v>
      </c>
      <c r="B101" s="23"/>
      <c r="C101" s="23"/>
      <c r="D101" s="33"/>
      <c r="E101" s="113"/>
      <c r="F101" s="33"/>
      <c r="G101" s="34"/>
      <c r="H101" s="23"/>
    </row>
    <row r="102" spans="1:8" s="78" customFormat="1" ht="7.5" customHeight="1">
      <c r="A102" s="32"/>
      <c r="B102" s="23"/>
      <c r="C102" s="23"/>
      <c r="D102" s="33"/>
      <c r="E102" s="113"/>
      <c r="F102" s="33"/>
      <c r="G102" s="36"/>
      <c r="H102" s="23"/>
    </row>
    <row r="103" spans="1:8" s="78" customFormat="1" ht="21" customHeight="1" thickBot="1">
      <c r="A103" s="32" t="s">
        <v>3</v>
      </c>
      <c r="B103" s="23"/>
      <c r="C103" s="23" t="s">
        <v>4</v>
      </c>
      <c r="D103" s="33"/>
      <c r="E103" s="113"/>
      <c r="F103" s="33" t="str">
        <f>F71</f>
        <v>SEPTIEMBRE</v>
      </c>
      <c r="G103" s="34" t="s">
        <v>87</v>
      </c>
      <c r="H103" s="23"/>
    </row>
    <row r="104" spans="1:8" s="78" customFormat="1" ht="21" customHeight="1" thickBot="1">
      <c r="A104" s="40" t="s">
        <v>6</v>
      </c>
      <c r="B104" s="41"/>
      <c r="C104" s="41"/>
      <c r="D104" s="42"/>
      <c r="E104" s="116"/>
      <c r="F104" s="42"/>
      <c r="G104" s="43"/>
      <c r="H104" s="23"/>
    </row>
    <row r="105" spans="1:7" ht="60.75" thickBot="1">
      <c r="A105" s="71" t="s">
        <v>7</v>
      </c>
      <c r="B105" s="72"/>
      <c r="C105" s="72" t="s">
        <v>8</v>
      </c>
      <c r="D105" s="73" t="s">
        <v>9</v>
      </c>
      <c r="E105" s="138" t="s">
        <v>10</v>
      </c>
      <c r="F105" s="73" t="s">
        <v>11</v>
      </c>
      <c r="G105" s="74" t="s">
        <v>12</v>
      </c>
    </row>
    <row r="106" spans="1:7" s="78" customFormat="1" ht="32.25" customHeight="1">
      <c r="A106" s="87">
        <v>5206002</v>
      </c>
      <c r="B106" s="88">
        <v>21</v>
      </c>
      <c r="C106" s="88" t="s">
        <v>62</v>
      </c>
      <c r="D106" s="89">
        <v>246567873</v>
      </c>
      <c r="E106" s="146">
        <v>0</v>
      </c>
      <c r="F106" s="89">
        <f aca="true" t="shared" si="4" ref="F106:F112">+D106-E106</f>
        <v>246567873</v>
      </c>
      <c r="G106" s="90">
        <v>246567873</v>
      </c>
    </row>
    <row r="107" spans="1:7" s="78" customFormat="1" ht="32.25" customHeight="1">
      <c r="A107" s="76">
        <v>5206007</v>
      </c>
      <c r="B107" s="8">
        <v>20</v>
      </c>
      <c r="C107" s="8" t="s">
        <v>90</v>
      </c>
      <c r="D107" s="77">
        <v>506554141.25</v>
      </c>
      <c r="E107" s="143">
        <v>0</v>
      </c>
      <c r="F107" s="77">
        <f>+D107-E107</f>
        <v>506554141.25</v>
      </c>
      <c r="G107" s="79">
        <v>506554141.25</v>
      </c>
    </row>
    <row r="108" spans="1:7" s="78" customFormat="1" ht="32.25" customHeight="1">
      <c r="A108" s="76">
        <v>5206007</v>
      </c>
      <c r="B108" s="8">
        <v>21</v>
      </c>
      <c r="C108" s="8" t="s">
        <v>90</v>
      </c>
      <c r="D108" s="77">
        <v>80562685</v>
      </c>
      <c r="E108" s="143">
        <v>0</v>
      </c>
      <c r="F108" s="77">
        <f t="shared" si="4"/>
        <v>80562685</v>
      </c>
      <c r="G108" s="79">
        <v>80562685</v>
      </c>
    </row>
    <row r="109" spans="1:7" s="78" customFormat="1" ht="32.25" customHeight="1">
      <c r="A109" s="76">
        <v>530</v>
      </c>
      <c r="B109" s="8"/>
      <c r="C109" s="8" t="s">
        <v>63</v>
      </c>
      <c r="D109" s="77">
        <f>+D110</f>
        <v>23796727125.5</v>
      </c>
      <c r="E109" s="142">
        <f>+E110</f>
        <v>0</v>
      </c>
      <c r="F109" s="77">
        <f>+D109-E109</f>
        <v>23796727125.5</v>
      </c>
      <c r="G109" s="79">
        <f>+G110</f>
        <v>23796727125.5</v>
      </c>
    </row>
    <row r="110" spans="1:7" s="78" customFormat="1" ht="15.75" customHeight="1">
      <c r="A110" s="76">
        <v>530600</v>
      </c>
      <c r="B110" s="8"/>
      <c r="C110" s="8" t="s">
        <v>57</v>
      </c>
      <c r="D110" s="77">
        <f>+D111+D112</f>
        <v>23796727125.5</v>
      </c>
      <c r="E110" s="142">
        <f>+E111+E112</f>
        <v>0</v>
      </c>
      <c r="F110" s="77">
        <f>+D110-E110</f>
        <v>23796727125.5</v>
      </c>
      <c r="G110" s="79">
        <f>+G111+G112</f>
        <v>23796727125.5</v>
      </c>
    </row>
    <row r="111" spans="1:7" s="78" customFormat="1" ht="48.75" customHeight="1">
      <c r="A111" s="76">
        <v>5306003</v>
      </c>
      <c r="B111" s="8">
        <v>11</v>
      </c>
      <c r="C111" s="8" t="s">
        <v>91</v>
      </c>
      <c r="D111" s="77">
        <v>14427380131</v>
      </c>
      <c r="E111" s="143">
        <v>0</v>
      </c>
      <c r="F111" s="77">
        <f t="shared" si="4"/>
        <v>14427380131</v>
      </c>
      <c r="G111" s="79">
        <v>14427380131</v>
      </c>
    </row>
    <row r="112" spans="1:7" s="78" customFormat="1" ht="51" customHeight="1" thickBot="1">
      <c r="A112" s="80">
        <v>5306003</v>
      </c>
      <c r="B112" s="81">
        <v>20</v>
      </c>
      <c r="C112" s="8" t="s">
        <v>91</v>
      </c>
      <c r="D112" s="82">
        <v>9369346994.5</v>
      </c>
      <c r="E112" s="144">
        <v>0</v>
      </c>
      <c r="F112" s="77">
        <f t="shared" si="4"/>
        <v>9369346994.5</v>
      </c>
      <c r="G112" s="83">
        <v>9369346994.5</v>
      </c>
    </row>
    <row r="113" spans="1:7" ht="16.5" thickBot="1">
      <c r="A113" s="173" t="s">
        <v>64</v>
      </c>
      <c r="B113" s="174"/>
      <c r="C113" s="175"/>
      <c r="D113" s="91">
        <f>+D10+D82</f>
        <v>60380555862.19</v>
      </c>
      <c r="E113" s="147">
        <f>+E10+E82</f>
        <v>97300000</v>
      </c>
      <c r="F113" s="91">
        <f>+F10+F82</f>
        <v>60283255862.19</v>
      </c>
      <c r="G113" s="91">
        <f>+G10+G82</f>
        <v>60283255862.19</v>
      </c>
    </row>
    <row r="114" spans="1:7" ht="9.75" customHeight="1">
      <c r="A114" s="92"/>
      <c r="B114" s="93"/>
      <c r="C114" s="93"/>
      <c r="D114" s="94"/>
      <c r="E114" s="148"/>
      <c r="F114" s="94"/>
      <c r="G114" s="95"/>
    </row>
    <row r="115" spans="1:7" ht="4.5" customHeight="1" hidden="1">
      <c r="A115" s="37"/>
      <c r="B115" s="38"/>
      <c r="C115" s="38"/>
      <c r="D115" s="96"/>
      <c r="E115" s="149"/>
      <c r="F115" s="96"/>
      <c r="G115" s="97"/>
    </row>
    <row r="116" spans="1:7" ht="15">
      <c r="A116" s="32"/>
      <c r="G116" s="34"/>
    </row>
    <row r="117" spans="1:7" ht="15">
      <c r="A117" s="32"/>
      <c r="G117" s="34"/>
    </row>
    <row r="118" spans="1:8" ht="15">
      <c r="A118" s="98" t="s">
        <v>65</v>
      </c>
      <c r="B118" s="99"/>
      <c r="C118" s="99"/>
      <c r="D118" s="99"/>
      <c r="E118" s="100" t="s">
        <v>66</v>
      </c>
      <c r="F118" s="100"/>
      <c r="G118" s="101"/>
      <c r="H118" s="102"/>
    </row>
    <row r="119" spans="1:8" ht="15">
      <c r="A119" s="104" t="s">
        <v>67</v>
      </c>
      <c r="B119" s="99"/>
      <c r="C119" s="99"/>
      <c r="D119" s="99"/>
      <c r="E119" s="105" t="s">
        <v>84</v>
      </c>
      <c r="F119" s="105"/>
      <c r="G119" s="106"/>
      <c r="H119" s="102"/>
    </row>
    <row r="120" spans="1:8" ht="15">
      <c r="A120" s="104" t="s">
        <v>68</v>
      </c>
      <c r="B120" s="99"/>
      <c r="C120" s="99"/>
      <c r="D120" s="99"/>
      <c r="E120" s="107" t="s">
        <v>85</v>
      </c>
      <c r="F120" s="100"/>
      <c r="G120" s="101"/>
      <c r="H120" s="102"/>
    </row>
    <row r="121" spans="1:8" ht="15">
      <c r="A121" s="104"/>
      <c r="B121" s="99"/>
      <c r="C121" s="99"/>
      <c r="D121" s="99"/>
      <c r="E121" s="105"/>
      <c r="F121" s="105"/>
      <c r="G121" s="106"/>
      <c r="H121" s="102"/>
    </row>
    <row r="122" spans="1:7" ht="15">
      <c r="A122" s="98"/>
      <c r="B122" s="99"/>
      <c r="C122" s="99"/>
      <c r="D122" s="107"/>
      <c r="E122" s="151"/>
      <c r="F122" s="107"/>
      <c r="G122" s="101"/>
    </row>
    <row r="123" spans="1:7" ht="15">
      <c r="A123" s="104"/>
      <c r="B123" s="99"/>
      <c r="C123" s="99"/>
      <c r="D123" s="107"/>
      <c r="E123" s="151"/>
      <c r="F123" s="107"/>
      <c r="G123" s="101"/>
    </row>
    <row r="124" spans="1:7" ht="15">
      <c r="A124" s="104" t="s">
        <v>80</v>
      </c>
      <c r="B124" s="99"/>
      <c r="C124" s="99"/>
      <c r="D124" s="33" t="s">
        <v>69</v>
      </c>
      <c r="F124" s="99" t="s">
        <v>66</v>
      </c>
      <c r="G124" s="108"/>
    </row>
    <row r="125" spans="1:7" ht="15">
      <c r="A125" s="104" t="s">
        <v>82</v>
      </c>
      <c r="B125" s="99"/>
      <c r="C125" s="99"/>
      <c r="D125" s="109" t="s">
        <v>70</v>
      </c>
      <c r="F125" s="105" t="s">
        <v>86</v>
      </c>
      <c r="G125" s="101"/>
    </row>
    <row r="126" spans="1:7" ht="15">
      <c r="A126" s="104" t="s">
        <v>81</v>
      </c>
      <c r="B126" s="99"/>
      <c r="C126" s="99"/>
      <c r="D126" s="109" t="s">
        <v>71</v>
      </c>
      <c r="F126" s="107" t="s">
        <v>83</v>
      </c>
      <c r="G126" s="101"/>
    </row>
    <row r="127" spans="1:7" ht="6" customHeight="1" thickBot="1">
      <c r="A127" s="37"/>
      <c r="B127" s="38"/>
      <c r="C127" s="38"/>
      <c r="D127" s="38"/>
      <c r="E127" s="96"/>
      <c r="F127" s="96"/>
      <c r="G127" s="110"/>
    </row>
    <row r="138" ht="15">
      <c r="F138" s="109"/>
    </row>
    <row r="139" ht="15">
      <c r="F139" s="155"/>
    </row>
  </sheetData>
  <sheetProtection/>
  <mergeCells count="10">
    <mergeCell ref="A67:G67"/>
    <mergeCell ref="A99:G99"/>
    <mergeCell ref="A100:G100"/>
    <mergeCell ref="A113:C113"/>
    <mergeCell ref="A1:G1"/>
    <mergeCell ref="A2:G2"/>
    <mergeCell ref="A33:G33"/>
    <mergeCell ref="A34:G34"/>
    <mergeCell ref="A35:G35"/>
    <mergeCell ref="A66:G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Simona Orozco Mindiola</dc:creator>
  <cp:keywords/>
  <dc:description/>
  <cp:lastModifiedBy>Aura Simona Orozco Mindiola</cp:lastModifiedBy>
  <cp:lastPrinted>2016-03-15T14:44:16Z</cp:lastPrinted>
  <dcterms:created xsi:type="dcterms:W3CDTF">2015-03-03T15:53:21Z</dcterms:created>
  <dcterms:modified xsi:type="dcterms:W3CDTF">2017-02-21T15:02:01Z</dcterms:modified>
  <cp:category/>
  <cp:version/>
  <cp:contentType/>
  <cp:contentStatus/>
</cp:coreProperties>
</file>