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EsteLibro"/>
  <mc:AlternateContent xmlns:mc="http://schemas.openxmlformats.org/markup-compatibility/2006">
    <mc:Choice Requires="x15">
      <x15ac:absPath xmlns:x15ac="http://schemas.microsoft.com/office/spreadsheetml/2010/11/ac" url="https://anionline-my.sharepoint.com/personal/cmunoz_ani_gov_co/Documents/2021/Documentacion/GCSP/Férreo/Formatos/"/>
    </mc:Choice>
  </mc:AlternateContent>
  <xr:revisionPtr revIDLastSave="70" documentId="13_ncr:1_{28F3FDD7-D835-47A7-B3A7-2A25F5BE002A}" xr6:coauthVersionLast="47" xr6:coauthVersionMax="47" xr10:uidLastSave="{7F8252C1-DF8F-47AA-AEB4-4CB11E07CF8E}"/>
  <bookViews>
    <workbookView xWindow="-120" yWindow="-120" windowWidth="20730" windowHeight="11160" tabRatio="620" xr2:uid="{00000000-000D-0000-FFFF-FFFF00000000}"/>
  </bookViews>
  <sheets>
    <sheet name="ACTA DE COSTOS m1 " sheetId="81" r:id="rId1"/>
    <sheet name="ACTA DE COSTOS m1" sheetId="80" state="hidden" r:id="rId2"/>
  </sheets>
  <definedNames>
    <definedName name="_xlnm.Print_Area" localSheetId="1">'ACTA DE COSTOS m1'!$A$1:$T$94</definedName>
    <definedName name="_xlnm.Print_Area" localSheetId="0">'ACTA DE COSTOS m1 '!$A$1:$R$93</definedName>
    <definedName name="inf">#REF!</definedName>
    <definedName name="_xlnm.Print_Titles" localSheetId="0">'ACTA DE COSTOS m1 '!$1:$3</definedName>
  </definedNames>
  <calcPr calcId="191029"/>
  <customWorkbookViews>
    <customWorkbookView name="C.C.C - Vista personalizada" guid="{40B3B860-96FC-11D1-AC3B-00A0243941FC}" mergeInterval="0" personalView="1" maximized="1" windowWidth="636" windowHeight="318" tabRatio="823" activeSheetId="1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7" i="81" l="1"/>
  <c r="I59" i="81" l="1"/>
  <c r="L57" i="81"/>
  <c r="H57" i="81"/>
  <c r="H56" i="81"/>
  <c r="L55" i="81"/>
  <c r="N55" i="81" s="1"/>
  <c r="Q55" i="81" s="1"/>
  <c r="H55" i="81"/>
  <c r="L54" i="81"/>
  <c r="H54" i="81"/>
  <c r="L53" i="81"/>
  <c r="N53" i="81" s="1"/>
  <c r="Q53" i="81" s="1"/>
  <c r="H53" i="81"/>
  <c r="L52" i="81"/>
  <c r="N52" i="81" s="1"/>
  <c r="Q52" i="81" s="1"/>
  <c r="H52" i="81"/>
  <c r="L40" i="81"/>
  <c r="L45" i="81" s="1"/>
  <c r="N38" i="81"/>
  <c r="Q38" i="81" s="1"/>
  <c r="G38" i="81"/>
  <c r="H38" i="81" s="1"/>
  <c r="N37" i="81"/>
  <c r="Q37" i="81" s="1"/>
  <c r="G37" i="81"/>
  <c r="H37" i="81" s="1"/>
  <c r="N36" i="81"/>
  <c r="Q36" i="81" s="1"/>
  <c r="G36" i="81"/>
  <c r="H36" i="81" s="1"/>
  <c r="N35" i="81"/>
  <c r="Q35" i="81" s="1"/>
  <c r="G35" i="81"/>
  <c r="H35" i="81" s="1"/>
  <c r="N34" i="81"/>
  <c r="Q34" i="81" s="1"/>
  <c r="G34" i="81"/>
  <c r="H34" i="81" s="1"/>
  <c r="N33" i="81"/>
  <c r="Q33" i="81" s="1"/>
  <c r="G33" i="81"/>
  <c r="H33" i="81" s="1"/>
  <c r="N32" i="81"/>
  <c r="Q32" i="81" s="1"/>
  <c r="G32" i="81"/>
  <c r="H32" i="81" s="1"/>
  <c r="N31" i="81"/>
  <c r="Q31" i="81" s="1"/>
  <c r="G31" i="81"/>
  <c r="H31" i="81" s="1"/>
  <c r="N30" i="81"/>
  <c r="G30" i="81"/>
  <c r="H30" i="81" s="1"/>
  <c r="N29" i="81"/>
  <c r="Q29" i="81" s="1"/>
  <c r="G29" i="81"/>
  <c r="H29" i="81" s="1"/>
  <c r="N28" i="81"/>
  <c r="G28" i="81"/>
  <c r="H28" i="81" s="1"/>
  <c r="I62" i="80"/>
  <c r="L43" i="80"/>
  <c r="L48" i="80"/>
  <c r="H56" i="80"/>
  <c r="H57" i="80"/>
  <c r="H58" i="80"/>
  <c r="H60" i="80"/>
  <c r="H55" i="80"/>
  <c r="L56" i="80"/>
  <c r="N56" i="80"/>
  <c r="Q56" i="80"/>
  <c r="L57" i="80"/>
  <c r="L58" i="80"/>
  <c r="N58" i="80"/>
  <c r="Q58" i="80"/>
  <c r="L60" i="80"/>
  <c r="N60" i="80"/>
  <c r="Q60" i="80"/>
  <c r="L55" i="80"/>
  <c r="N55" i="80"/>
  <c r="Q55" i="80"/>
  <c r="N57" i="80"/>
  <c r="Q57" i="80"/>
  <c r="G32" i="80"/>
  <c r="H32" i="80"/>
  <c r="G33" i="80"/>
  <c r="H33" i="80"/>
  <c r="G34" i="80"/>
  <c r="H34" i="80"/>
  <c r="G35" i="80"/>
  <c r="H35" i="80"/>
  <c r="G36" i="80"/>
  <c r="H36" i="80"/>
  <c r="G37" i="80"/>
  <c r="H37" i="80"/>
  <c r="G38" i="80"/>
  <c r="H38" i="80"/>
  <c r="G39" i="80"/>
  <c r="H39" i="80"/>
  <c r="G40" i="80"/>
  <c r="H40" i="80"/>
  <c r="G41" i="80"/>
  <c r="H41" i="80"/>
  <c r="G31" i="80"/>
  <c r="H31" i="80"/>
  <c r="E59" i="80"/>
  <c r="N32" i="80"/>
  <c r="Q32" i="80"/>
  <c r="N33" i="80"/>
  <c r="Q33" i="80"/>
  <c r="N34" i="80"/>
  <c r="Q34" i="80"/>
  <c r="N35" i="80"/>
  <c r="Q35" i="80"/>
  <c r="N36" i="80"/>
  <c r="Q36" i="80"/>
  <c r="N37" i="80"/>
  <c r="Q37" i="80"/>
  <c r="N38" i="80"/>
  <c r="Q38" i="80"/>
  <c r="N39" i="80"/>
  <c r="Q39" i="80"/>
  <c r="N40" i="80"/>
  <c r="Q40" i="80"/>
  <c r="N41" i="80"/>
  <c r="Q41" i="80"/>
  <c r="N31" i="80"/>
  <c r="Q31" i="80"/>
  <c r="Q43" i="80"/>
  <c r="Q48" i="80"/>
  <c r="H43" i="80"/>
  <c r="H48" i="80"/>
  <c r="N43" i="80"/>
  <c r="N48" i="80"/>
  <c r="L59" i="80"/>
  <c r="N59" i="80"/>
  <c r="Q59" i="80"/>
  <c r="H59" i="80"/>
  <c r="H62" i="80"/>
  <c r="H64" i="80"/>
  <c r="H66" i="80"/>
  <c r="H67" i="80"/>
  <c r="H68" i="80"/>
  <c r="Q62" i="80"/>
  <c r="Q64" i="80"/>
  <c r="Q66" i="80"/>
  <c r="N62" i="80"/>
  <c r="N64" i="80"/>
  <c r="N66" i="80"/>
  <c r="E71" i="80"/>
  <c r="Q67" i="80"/>
  <c r="Q68" i="80"/>
  <c r="N67" i="80"/>
  <c r="N68" i="80"/>
  <c r="Q28" i="81" l="1"/>
  <c r="N40" i="81"/>
  <c r="N45" i="81" s="1"/>
  <c r="N54" i="81"/>
  <c r="Q54" i="81" s="1"/>
  <c r="N57" i="81"/>
  <c r="Q57" i="81" s="1"/>
  <c r="H40" i="81"/>
  <c r="H45" i="81" s="1"/>
  <c r="H59" i="81"/>
  <c r="L56" i="81"/>
  <c r="Q30" i="81"/>
  <c r="H61" i="81" l="1"/>
  <c r="H62" i="81" s="1"/>
  <c r="Q40" i="81"/>
  <c r="Q45" i="81" s="1"/>
  <c r="N56" i="81"/>
  <c r="Q56" i="81" s="1"/>
  <c r="Q59" i="81" s="1"/>
  <c r="Q61" i="81" l="1"/>
  <c r="Q62" i="81" s="1"/>
  <c r="Q63" i="81" s="1"/>
  <c r="L59" i="81"/>
  <c r="L61" i="81" s="1"/>
  <c r="L62" i="81" s="1"/>
  <c r="H63" i="81"/>
  <c r="H64" i="81" s="1"/>
  <c r="L63" i="81" l="1"/>
  <c r="L64" i="81" s="1"/>
  <c r="Q64" i="8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tc={130C7202-3B6F-4739-BA1B-A79013685B7F}</author>
    <author>tc={50A92BD3-32FE-4B67-9234-E983F85F52F4}</author>
    <author>tc={0D8433DF-AE0C-46D7-B8BB-E6B2CA8B4DB7}</author>
    <author>tc={D6CF6024-5FA6-495D-8247-4FA407AE7618}</author>
    <author>tc={83298585-7200-4C5C-AE8D-4157781E4923}</author>
    <author>tc={3F1C9B3A-E547-489D-9AC0-5E2C86E74144}</author>
    <author>tc={7021E9AE-668B-4B97-A2EF-D3524D528603}</author>
    <author>tc={2272CFE2-9776-45DB-99C0-64C42ECEAC40}</author>
    <author>tc={CA6E93FA-0EF4-485B-9A4E-2DFCDDF05D89}</author>
    <author>tc={197BBAFD-F722-42E0-A24F-F69897DEFE8F}</author>
    <author>tc={D43B24C7-7826-456B-9382-DB55A78B4B52}</author>
    <author>tc={F095A2AE-754C-46F5-9069-472CBA915AF5}</author>
    <author>tc={7C195486-97B5-41A8-AD37-35D8498EC2B4}</author>
    <author>tc={5153F7F0-A54D-4C85-BE0F-47FA14463994}</author>
    <author>tc={607A931C-4950-4308-A429-2752A6383EB6}</author>
    <author>tc={2D25340C-9101-49D1-A32A-6C049D115974}</author>
    <author>tc={84DF5F56-EF40-4437-A576-FFE0DFAE09EA}</author>
    <author>tc={7228F219-B5FF-4DBD-A162-E255DF5794B9}</author>
    <author>tc={FEEBF67E-27B3-4564-A775-619D5233356B}</author>
    <author>tc={4F19984B-A976-40DF-BAE1-40F8A55BD6E0}</author>
    <author>tc={ED7E0457-182E-424D-9C43-E10E7C8E5965}</author>
    <author>tc={7E5262FD-F71F-4556-B4A7-C24D55A090B6}</author>
    <author>tc={B0EAF8D9-42BC-4B0D-8EC5-B93C65D0D808}</author>
    <author>tc={1756FE8A-C12C-4530-9F93-FD86A7EE3AC4}</author>
    <author>tc={B7122751-7CAB-49CC-9C3E-051D05246176}</author>
    <author>tc={4057D586-3D96-477F-B279-7573DA2EA479}</author>
    <author>tc={FB97C46E-45DB-4265-8636-72167BDE1F83}</author>
    <author>tc={7592B47C-89F8-48EA-BB78-6628FFB357C5}</author>
    <author>tc={477074A1-7553-4CD7-8532-882BCD272747}</author>
    <author>tc={34AED39D-0D4D-4FB2-9442-289F30C140DE}</author>
    <author>tc={7207FF38-AF83-41EA-B9F7-A1C6F0C0DF0F}</author>
    <author>tc={16E93D07-B44E-4A37-969B-015AC2F4C066}</author>
    <author>tc={487AB335-CAFE-4F52-A821-FA42E6D797BD}</author>
    <author>tc={0C91EF67-0A8D-4AFB-AD3E-27F39063A163}</author>
    <author>tc={E261370D-4509-4EE1-85A9-FBDC6B4DF74A}</author>
    <author>tc={AC678A1D-D73F-4338-BEC8-2CDBFE33E313}</author>
    <author>tc={E596E9F9-2AFC-4C39-8E42-647CEF2CE4E8}</author>
    <author>tc={CE52804A-0CCC-4F8D-87F9-65C4F0A70D9D}</author>
    <author>tc={E6A0C8A4-A70E-44E9-AE5C-A2A78B7BC9B7}</author>
    <author>tc={494B0DEB-3DEF-49E7-B323-8215DC52D2E2}</author>
    <author>tc={B9D4BE30-A888-4C6F-921A-611B4E0FC089}</author>
    <author>tc={B43D7239-5E84-41F4-B645-2C13EC72BA86}</author>
    <author>tc={3ED327E8-AC4C-4055-AC9C-3EBAAF08B383}</author>
    <author>tc={C230A4DD-1E9F-4607-A26A-10B5C8B90C45}</author>
    <author>tc={4CD75E38-585D-45F5-837A-55D234B56D4E}</author>
    <author>tc={1ECF19F0-2FF1-41D4-B931-CAB83B51EEA8}</author>
    <author>tc={08FABBCC-EE46-4046-B8B0-3C21FFE39BDD}</author>
    <author>tc={BF0E06F4-D032-4743-8804-406D1F6AAC7B}</author>
    <author>tc={A80E4A20-E60B-46DA-BF39-2429CDEB0B8E}</author>
    <author>tc={ABAD02B3-C3D0-456B-8969-F301BFC6E7B3}</author>
    <author>tc={25C9515A-873A-4C4F-8225-E376F252266B}</author>
    <author>tc={5DC1B086-1117-4F08-BEDC-DB0E6C563FCF}</author>
    <author>tc={5F1A9859-4803-43CC-A59E-CA00451C93BD}</author>
    <author>tc={8EEA02AC-177A-4DC0-AEE4-462AF26789E9}</author>
    <author>tc={3E60558A-AFFE-4C18-BF25-D052C3F7AC9D}</author>
    <author>tc={169731AE-6624-4143-A914-78A5858051A2}</author>
    <author>tc={7673A3A7-19C7-4C36-BCE2-C5897EB7B893}</author>
    <author>tc={FCE437DD-7965-492E-8BAD-7177EAEBD199}</author>
    <author>tc={469C5D8F-9830-4BA3-B19F-547D287AD337}</author>
    <author>tc={018D4FA0-69F0-4889-A89B-76786AF311CA}</author>
    <author>tc={F06BF316-6804-4EDD-9071-A218F4B4A2F6}</author>
    <author>tc={A4F26A03-6ADB-45F3-95D0-F8AA9B0E9CE0}</author>
    <author>tc={67B937CB-8824-4227-BDEB-ABC80D05CB81}</author>
    <author>tc={417C0870-6721-4EC0-BFE5-06F8E43DE59E}</author>
    <author>tc={EA4A9F47-3667-403E-902A-093D7F92F74B}</author>
    <author>tc={3F1FEE44-AA06-42B6-9404-08FB52BD976D}</author>
    <author>tc={60521A74-AF54-4D2E-B00C-7474E4DBAAA7}</author>
    <author>tc={8ACDAC06-0A87-4D90-B398-2B32401AB4E4}</author>
    <author>tc={BE1B5A3D-12F9-4B32-836B-431CDB3E59E6}</author>
    <author>tc={B86CC85F-5AAD-49D7-9228-B6C9642F6A6C}</author>
    <author>tc={F7CA1948-4C0B-4DF7-8BFC-6FC6E509A004}</author>
    <author>tc={0258701B-1187-4435-B8EC-A0C5BA775EEE}</author>
    <author>tc={13340DF9-3BCA-497A-B4EE-D6E98B7D901F}</author>
    <author>tc={8DE3FDD2-C549-4C8A-8432-7E8829AF1B39}</author>
    <author>tc={48C8714C-D3D6-478F-BF03-E47C7A3521F6}</author>
    <author>tc={5E8114C3-1751-4464-AC99-02B2ABE0B1D8}</author>
    <author>tc={B1357EDD-AC22-4658-9635-74EEE11D09F0}</author>
    <author>tc={5A7CEC8B-E5E3-4B50-B783-CEDD2A0FAB33}</author>
    <author>tc={5BB0C13C-9A72-4264-9CB5-1721042198B1}</author>
    <author>tc={405A30FD-C3CF-42E8-BA7C-A722B688DA93}</author>
    <author>tc={A786B408-5EC1-4A73-BDB4-828E162E9403}</author>
    <author>tc={C1A36684-80CF-43CC-B5E5-9324E8531748}</author>
    <author>tc={66BF7EBE-8BAC-4A32-8007-76764F72F960}</author>
    <author>tc={815D83E1-3B0F-4112-AE78-0C192635C75A}</author>
    <author>tc={BF3853E7-7067-4B58-B05F-A4C812FD1893}</author>
    <author>tc={ADAB6384-9864-433C-AFAD-2D179D688FF2}</author>
    <author>tc={DBF6DC8B-763B-4907-ADB3-F86A1DAA28E3}</author>
    <author>tc={05A39A0E-BA73-43DC-BB70-9D66AF5A3116}</author>
    <author>tc={8C6EEA18-FEC8-4880-A5FE-E0EF46870415}</author>
    <author>tc={71A124DC-2B72-4D29-89A9-DD96908DF234}</author>
    <author>tc={C1B4B042-89CD-4C5A-9001-514DE059A1F3}</author>
    <author>tc={399FBBD7-7927-4E98-9384-0C31A24A711C}</author>
    <author>tc={F383DA13-9C10-4809-BF05-6E9C2BF8E84A}</author>
    <author>tc={07125500-9A87-422B-BCEE-835A55A5EFA8}</author>
    <author>tc={D314098B-3E54-4188-8C4E-9154F14A3E38}</author>
  </authors>
  <commentList>
    <comment ref="G7" authorId="0" shapeId="0" xr:uid="{130C7202-3B6F-4739-BA1B-A79013685B7F}">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nombre de la gerencia</t>
      </text>
    </comment>
    <comment ref="L7" authorId="1" shapeId="0" xr:uid="{50A92BD3-32FE-4B67-9234-E983F85F52F4}">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número del acta a suscribir</t>
      </text>
    </comment>
    <comment ref="N7" authorId="2" shapeId="0" xr:uid="{0D8433DF-AE0C-46D7-B8BB-E6B2CA8B4DB7}">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del acta</t>
      </text>
    </comment>
    <comment ref="H9" authorId="3" shapeId="0" xr:uid="{D6CF6024-5FA6-495D-8247-4FA407AE7618}">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periodo al cual corresponde</t>
      </text>
    </comment>
    <comment ref="N9" authorId="4" shapeId="0" xr:uid="{83298585-7200-4C5C-AE8D-4157781E492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fecha de elaboración del documenro</t>
      </text>
    </comment>
    <comment ref="G12" authorId="5" shapeId="0" xr:uid="{3F1C9B3A-E547-489D-9AC0-5E2C86E74144}">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plazo inicial del contrato</t>
      </text>
    </comment>
    <comment ref="N12" authorId="6" shapeId="0" xr:uid="{7021E9AE-668B-4B97-A2EF-D3524D52860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plazo acumulado del contrato</t>
      </text>
    </comment>
    <comment ref="G13" authorId="7" shapeId="0" xr:uid="{2272CFE2-9776-45DB-99C0-64C42ECEAC4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fecha de inicio del contrato</t>
      </text>
    </comment>
    <comment ref="N13" authorId="8" shapeId="0" xr:uid="{CA6E93FA-0EF4-485B-9A4E-2DFCDDF05D89}">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plazo de suspensión en caso de que aplique</t>
      </text>
    </comment>
    <comment ref="A15" authorId="9" shapeId="0" xr:uid="{197BBAFD-F722-42E0-A24F-F69897DEFE8F}">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NOMBRE DEL INTERVENTOR</t>
      </text>
    </comment>
    <comment ref="G15" authorId="10" shapeId="0" xr:uid="{D43B24C7-7826-456B-9382-DB55A78B4B52}">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fecha de reanudación en caso que aplique</t>
      </text>
    </comment>
    <comment ref="N15" authorId="11" shapeId="0" xr:uid="{F095A2AE-754C-46F5-9069-472CBA915AF5}">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la fecha de vencimiento del contrato</t>
      </text>
    </comment>
    <comment ref="A16" authorId="12" shapeId="0" xr:uid="{7C195486-97B5-41A8-AD37-35D8498EC2B4}">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nombre del supervisor del contrato</t>
      </text>
    </comment>
    <comment ref="G16" authorId="13" shapeId="0" xr:uid="{5153F7F0-A54D-4C85-BE0F-47FA14463994}">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inicial del contrato</t>
      </text>
    </comment>
    <comment ref="N16" authorId="14" shapeId="0" xr:uid="{607A931C-4950-4308-A429-2752A6383EB6}">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de la adición en caso que aplique</t>
      </text>
    </comment>
    <comment ref="A18" authorId="15" shapeId="0" xr:uid="{2D25340C-9101-49D1-A32A-6C049D115974}">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número del contrato de concesión al cual se le realiza interventoría</t>
      </text>
    </comment>
    <comment ref="G18" authorId="16" shapeId="0" xr:uid="{84DF5F56-EF40-4437-A576-FFE0DFAE09EA}">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total acumulado del contrato</t>
      </text>
    </comment>
    <comment ref="N18" authorId="17" shapeId="0" xr:uid="{7228F219-B5FF-4DBD-A162-E255DF5794B9}">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total de las adiciones en caso que aplique</t>
      </text>
    </comment>
    <comment ref="A23" authorId="18" shapeId="0" xr:uid="{FEEBF67E-27B3-4564-A775-619D5233356B}">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información de las condiciones originales de los costos del contrato</t>
      </text>
    </comment>
    <comment ref="I23" authorId="19" shapeId="0" xr:uid="{4F19984B-A976-40DF-BAE1-40F8A55BD6E0}">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actualización de costos en caso de que aplique</t>
      </text>
    </comment>
    <comment ref="K23" authorId="20" shapeId="0" xr:uid="{ED7E0457-182E-424D-9C43-E10E7C8E5965}">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actualización de condiciones en caso de que aplique</t>
      </text>
    </comment>
    <comment ref="M23" authorId="21" shapeId="0" xr:uid="{7E5262FD-F71F-4556-B4A7-C24D55A090B6}">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número de la presente acta</t>
      </text>
    </comment>
    <comment ref="O23" authorId="22" shapeId="0" xr:uid="{B0EAF8D9-42BC-4B0D-8EC5-B93C65D0D808}">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 la ejecución total acumulada</t>
      </text>
    </comment>
    <comment ref="K24" authorId="23" shapeId="0" xr:uid="{1756FE8A-C12C-4530-9F93-FD86A7EE3AC4}">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numero y fecja del acta de modificación en caso de que aplique</t>
      </text>
    </comment>
    <comment ref="A26" authorId="24" shapeId="0" xr:uid="{B7122751-7CAB-49CC-9C3E-051D05246176}">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la cantidad del item requerido</t>
      </text>
    </comment>
    <comment ref="C26" authorId="25" shapeId="0" xr:uid="{4057D586-3D96-477F-B279-7573DA2EA479}">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concepto del costo</t>
      </text>
    </comment>
    <comment ref="E26" authorId="26" shapeId="0" xr:uid="{FB97C46E-45DB-4265-8636-72167BDE1F8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costo presentado en el presupuesto detallado</t>
      </text>
    </comment>
    <comment ref="F26" authorId="27" shapeId="0" xr:uid="{7592B47C-89F8-48EA-BB78-6628FFB357C5}">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porcentaje de dedicación mensual</t>
      </text>
    </comment>
    <comment ref="G26" authorId="28" shapeId="0" xr:uid="{477074A1-7553-4CD7-8532-882BCD272747}">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maximo mensual relacionado en el presupuesto detallado</t>
      </text>
    </comment>
    <comment ref="H26" authorId="29" shapeId="0" xr:uid="{34AED39D-0D4D-4FB2-9442-289F30C140DE}">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maximo del costo para el item en el plazo contractual</t>
      </text>
    </comment>
    <comment ref="I26" authorId="30" shapeId="0" xr:uid="{7207FF38-AF83-41EA-B9F7-A1C6F0C0DF0F}">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actualización del costo mensual del item en caso de que aplique</t>
      </text>
    </comment>
    <comment ref="J26" authorId="31" shapeId="0" xr:uid="{16E93D07-B44E-4A37-969B-015AC2F4C066}">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dedicación actualizada del item en caso de que aplique</t>
      </text>
    </comment>
    <comment ref="K26" authorId="32" shapeId="0" xr:uid="{487AB335-CAFE-4F52-A821-FA42E6D797BD}">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porcentaje de dedicación mensual</t>
      </text>
    </comment>
    <comment ref="L26" authorId="33" shapeId="0" xr:uid="{0C91EF67-0A8D-4AFB-AD3E-27F39063A16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del costo para el item actualizado en caso de que aplique</t>
      </text>
    </comment>
    <comment ref="M26" authorId="34" shapeId="0" xr:uid="{E261370D-4509-4EE1-85A9-FBDC6B4DF74A}">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porcentaje de dedicación mensual</t>
      </text>
    </comment>
    <comment ref="N26" authorId="35" shapeId="0" xr:uid="{AC678A1D-D73F-4338-BEC8-2CDBFE33E31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total del item para la presente acta</t>
      </text>
    </comment>
    <comment ref="O26" authorId="36" shapeId="0" xr:uid="{E596E9F9-2AFC-4C39-8E42-647CEF2CE4E8}">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mes correspondiente a la ejecución acumulada</t>
      </text>
    </comment>
    <comment ref="Q26" authorId="37" shapeId="0" xr:uid="{CE52804A-0CCC-4F8D-87F9-65C4F0A70D9D}">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acumulado del item para el mes correspondiente</t>
      </text>
    </comment>
    <comment ref="A40" authorId="38" shapeId="0" xr:uid="{E6A0C8A4-A70E-44E9-AE5C-A2A78B7BC9B7}">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 los costos de personal del contrato</t>
      </text>
    </comment>
    <comment ref="H40" authorId="39" shapeId="0" xr:uid="{494B0DEB-3DEF-49E7-B323-8215DC52D2E2}">
      <text>
        <t>[Comentario encadenado]
Su versión de Excel le permite leer este comentario encadenado; sin embargo, las ediciones que se apliquen se quitarán si el archivo se abre en una versión más reciente de Excel. Más información: https://go.microsoft.com/fwlink/?linkid=870924
Comentario:
    la formula indica el valor maximo de costos de personal en el plazo contractual de acuerdo a lo establecito en las condiciones originales del contrato</t>
      </text>
    </comment>
    <comment ref="L40" authorId="40" shapeId="0" xr:uid="{B9D4BE30-A888-4C6F-921A-611B4E0FC089}">
      <text>
        <t>[Comentario encadenado]
Su versión de Excel le permite leer este comentario encadenado; sin embargo, las ediciones que se apliquen se quitarán si el archivo se abre en una versión más reciente de Excel. Más información: https://go.microsoft.com/fwlink/?linkid=870924
Comentario:
    la formula indica el valor maximo de costos de personal en el plazo contractual de acuerdo a las condiciones actualizadas del  contrato</t>
      </text>
    </comment>
    <comment ref="N40" authorId="41" shapeId="0" xr:uid="{B43D7239-5E84-41F4-B645-2C13EC72BA86}">
      <text>
        <t>[Comentario encadenado]
Su versión de Excel le permite leer este comentario encadenado; sin embargo, las ediciones que se apliquen se quitarán si el archivo se abre en una versión más reciente de Excel. Más información: https://go.microsoft.com/fwlink/?linkid=870924
Comentario:
    la formula indica el valor de los costos de personal para la presente acta</t>
      </text>
    </comment>
    <comment ref="Q40" authorId="42" shapeId="0" xr:uid="{3ED327E8-AC4C-4055-AC9C-3EBAAF08B383}">
      <text>
        <t>[Comentario encadenado]
Su versión de Excel le permite leer este comentario encadenado; sin embargo, las ediciones que se apliquen se quitarán si el archivo se abre en una versión más reciente de Excel. Más información: https://go.microsoft.com/fwlink/?linkid=870924
Comentario:
    la formula indica el valor de los costos de personal acumulados al mes de referencia</t>
      </text>
    </comment>
    <comment ref="A41" authorId="43" shapeId="0" xr:uid="{C230A4DD-1E9F-4607-A26A-10B5C8B90C45}">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 el factor multiplicador establecido en el contrato de interventoría</t>
      </text>
    </comment>
    <comment ref="H41" authorId="44" shapeId="0" xr:uid="{4CD75E38-585D-45F5-837A-55D234B56D4E}">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del factor multiplicador del contrato</t>
      </text>
    </comment>
    <comment ref="L41" authorId="45" shapeId="0" xr:uid="{1ECF19F0-2FF1-41D4-B931-CAB83B51EEA8}">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del factor multiplicador del contrato</t>
      </text>
    </comment>
    <comment ref="N41" authorId="46" shapeId="0" xr:uid="{08FABBCC-EE46-4046-B8B0-3C21FFE39BDD}">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del factor multiplicador del contrato</t>
      </text>
    </comment>
    <comment ref="Q41" authorId="47" shapeId="0" xr:uid="{BF0E06F4-D032-4743-8804-406D1F6AAC7B}">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del factor multiplicador del contrato</t>
      </text>
    </comment>
    <comment ref="A42" authorId="48" shapeId="0" xr:uid="{A80E4A20-E60B-46DA-BF39-2429CDEB0B8E}">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 el porcentaje de parafiscales pagado en el periodo</t>
      </text>
    </comment>
    <comment ref="L42" authorId="49" shapeId="0" xr:uid="{ABAD02B3-C3D0-456B-8969-F301BFC6E7B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porcentaje de parafiscales pagados en el periodo</t>
      </text>
    </comment>
    <comment ref="N42" authorId="50" shapeId="0" xr:uid="{25C9515A-873A-4C4F-8225-E376F252266B}">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porcentaje de parafiscales pagados en el periodo</t>
      </text>
    </comment>
    <comment ref="Q42" authorId="51" shapeId="0" xr:uid="{5DC1B086-1117-4F08-BEDC-DB0E6C563FCF}">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porcentaje de parafiscales pagados en el periodo</t>
      </text>
    </comment>
    <comment ref="A43" authorId="52" shapeId="0" xr:uid="{5F1A9859-4803-43CC-A59E-CA00451C93BD}">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 el valor de los parafiscales en el periodo</t>
      </text>
    </comment>
    <comment ref="N43" authorId="53" shapeId="0" xr:uid="{8EEA02AC-177A-4DC0-AEE4-462AF26789E9}">
      <text>
        <t>[Comentario encadenado]
Su versión de Excel le permite leer este comentario encadenado; sin embargo, las ediciones que se apliquen se quitarán si el archivo se abre en una versión más reciente de Excel. Más información: https://go.microsoft.com/fwlink/?linkid=870924
Comentario:
    ndicar el porcentaje de parafiscales pagados en el periodo</t>
      </text>
    </comment>
    <comment ref="Q43" authorId="54" shapeId="0" xr:uid="{3E60558A-AFFE-4C18-BF25-D052C3F7AC9D}">
      <text>
        <t>[Comentario encadenado]
Su versión de Excel le permite leer este comentario encadenado; sin embargo, las ediciones que se apliquen se quitarán si el archivo se abre en una versión más reciente de Excel. Más información: https://go.microsoft.com/fwlink/?linkid=870924
Comentario:
    ndicar el porcentaje de parafiscales pagados acumulados</t>
      </text>
    </comment>
    <comment ref="A45" authorId="55" shapeId="0" xr:uid="{169731AE-6624-4143-A914-78A5858051A2}">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 los costos de personal del contrato</t>
      </text>
    </comment>
    <comment ref="H45" authorId="56" shapeId="0" xr:uid="{7673A3A7-19C7-4C36-BCE2-C5897EB7B893}">
      <text>
        <t>[Comentario encadenado]
Su versión de Excel le permite leer este comentario encadenado; sin embargo, las ediciones que se apliquen se quitarán si el archivo se abre en una versión más reciente de Excel. Más información: https://go.microsoft.com/fwlink/?linkid=870924
Comentario:
    la formula indica el total de los costos de personal teniendo en cuenta el factor multiplicador</t>
      </text>
    </comment>
    <comment ref="L45" authorId="57" shapeId="0" xr:uid="{FCE437DD-7965-492E-8BAD-7177EAEBD199}">
      <text>
        <t>[Comentario encadenado]
Su versión de Excel le permite leer este comentario encadenado; sin embargo, las ediciones que se apliquen se quitarán si el archivo se abre en una versión más reciente de Excel. Más información: https://go.microsoft.com/fwlink/?linkid=870924
Comentario:
    la formula indica el total de costos de personal actualizados en caso de que aplique</t>
      </text>
    </comment>
    <comment ref="N45" authorId="58" shapeId="0" xr:uid="{469C5D8F-9830-4BA3-B19F-547D287AD337}">
      <text>
        <t>[Comentario encadenado]
Su versión de Excel le permite leer este comentario encadenado; sin embargo, las ediciones que se apliquen se quitarán si el archivo se abre en una versión más reciente de Excel. Más información: https://go.microsoft.com/fwlink/?linkid=870924
Comentario:
    la formula indica el total de costos de personal contemplando el factor multiplicador para el periodo a diligenciar</t>
      </text>
    </comment>
    <comment ref="Q45" authorId="59" shapeId="0" xr:uid="{018D4FA0-69F0-4889-A89B-76786AF311CA}">
      <text>
        <t>[Comentario encadenado]
Su versión de Excel le permite leer este comentario encadenado; sin embargo, las ediciones que se apliquen se quitarán si el archivo se abre en una versión más reciente de Excel. Más información: https://go.microsoft.com/fwlink/?linkid=870924
Comentario:
    La formula indica el total de costo de personal acumulados teniendo en cuenta el factor multiplicador para el periodo en referencia</t>
      </text>
    </comment>
    <comment ref="A48" authorId="60" shapeId="0" xr:uid="{F06BF316-6804-4EDD-9071-A218F4B4A2F6}">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información de las condiciones originales de los costos del contrato</t>
      </text>
    </comment>
    <comment ref="I48" authorId="61" shapeId="0" xr:uid="{A4F26A03-6ADB-45F3-95D0-F8AA9B0E9CE0}">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al actualización de condiciones en caso de que aplique</t>
      </text>
    </comment>
    <comment ref="L48" authorId="62" shapeId="0" xr:uid="{67B937CB-8824-4227-BDEB-ABC80D05CB81}">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número de la presente acta</t>
      </text>
    </comment>
    <comment ref="N48" authorId="63" shapeId="0" xr:uid="{417C0870-6721-4EC0-BFE5-06F8E43DE59E}">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 los costos totales acumulados</t>
      </text>
    </comment>
    <comment ref="I49" authorId="64" shapeId="0" xr:uid="{EA4A9F47-3667-403E-902A-093D7F92F74B}">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numero y fecha del acta de modificación en caso de que aplique</t>
      </text>
    </comment>
    <comment ref="E51" authorId="65" shapeId="0" xr:uid="{3F1FEE44-AA06-42B6-9404-08FB52BD976D}">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del costo del item</t>
      </text>
    </comment>
    <comment ref="F51" authorId="66" shapeId="0" xr:uid="{60521A74-AF54-4D2E-B00C-7474E4DBAAA7}">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la unidad de medicion del uso del item</t>
      </text>
    </comment>
    <comment ref="G51" authorId="67" shapeId="0" xr:uid="{8ACDAC06-0A87-4D90-B398-2B32401AB4E4}">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tiempo de dedicación para el contrato teniendo en cuenta la unidad de medición</t>
      </text>
    </comment>
    <comment ref="H51" authorId="68" shapeId="0" xr:uid="{BE1B5A3D-12F9-4B32-836B-431CDB3E59E6}">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al valor total del item teniendo en cuenta su costo por el total de meses de de uso</t>
      </text>
    </comment>
    <comment ref="I51" authorId="69" shapeId="0" xr:uid="{B86CC85F-5AAD-49D7-9228-B6C9642F6A6C}">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los costos actualizados</t>
      </text>
    </comment>
    <comment ref="J51" authorId="70" shapeId="0" xr:uid="{F7CA1948-4C0B-4DF7-8BFC-6FC6E509A004}">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la unidad actualizada en caso de que aplique</t>
      </text>
    </comment>
    <comment ref="K51" authorId="71" shapeId="0" xr:uid="{0258701B-1187-4435-B8EC-A0C5BA775EEE}">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tiempo de uso actualizado en caso de que aplique</t>
      </text>
    </comment>
    <comment ref="L51" authorId="72" shapeId="0" xr:uid="{13340DF9-3BCA-497A-B4EE-D6E98B7D901F}">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del item para la presente acta</t>
      </text>
    </comment>
    <comment ref="M51" authorId="73" shapeId="0" xr:uid="{8DE3FDD2-C549-4C8A-8432-7E8829AF1B39}">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tiempo de uso para la presente acta</t>
      </text>
    </comment>
    <comment ref="N51" authorId="74" shapeId="0" xr:uid="{48C8714C-D3D6-478F-BF03-E47C7A3521F6}">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total acumulado del item para el mes de referencia</t>
      </text>
    </comment>
    <comment ref="Q51" authorId="75" shapeId="0" xr:uid="{5E8114C3-1751-4464-AC99-02B2ABE0B1D8}">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total acumulado del item para el mes de referencia</t>
      </text>
    </comment>
    <comment ref="C52" authorId="76" shapeId="0" xr:uid="{B1357EDD-AC22-4658-9635-74EEE11D09F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concepto del costo</t>
      </text>
    </comment>
    <comment ref="A59" authorId="77" shapeId="0" xr:uid="{5A7CEC8B-E5E3-4B50-B783-CEDD2A0FAB3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 el subtotal de los otros costos</t>
      </text>
    </comment>
    <comment ref="H59" authorId="78" shapeId="0" xr:uid="{5BB0C13C-9A72-4264-9CB5-1721042198B1}">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 el subtotal de otros costos de acuerdo con condiciones originales</t>
      </text>
    </comment>
    <comment ref="I59" authorId="79" shapeId="0" xr:uid="{405A30FD-C3CF-42E8-BA7C-A722B688DA9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subtotal de otros costos de acuerdo con condiciones actualizadas</t>
      </text>
    </comment>
    <comment ref="L59" authorId="80" shapeId="0" xr:uid="{A786B408-5EC1-4A73-BDB4-828E162E940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 el subtotal de otros costos de acuerdo con la presente acta</t>
      </text>
    </comment>
    <comment ref="Q59" authorId="81" shapeId="0" xr:uid="{C1A36684-80CF-43CC-B5E5-9324E8531748}">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 el subtotal de otros costos de acuerdo con el valor acumulado</t>
      </text>
    </comment>
    <comment ref="F61" authorId="82" shapeId="0" xr:uid="{66BF7EBE-8BAC-4A32-8007-76764F72F96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 el valor total del contrato</t>
      </text>
    </comment>
    <comment ref="H61" authorId="83" shapeId="0" xr:uid="{815D83E1-3B0F-4112-AE78-0C192635C75A}">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total del contrato de acuerdo con las condiciones orignales</t>
      </text>
    </comment>
    <comment ref="L61" authorId="84" shapeId="0" xr:uid="{BF3853E7-7067-4B58-B05F-A4C812FD189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para la presente acta</t>
      </text>
    </comment>
    <comment ref="Q61" authorId="85" shapeId="0" xr:uid="{ADAB6384-9864-433C-AFAD-2D179D688FF2}">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total acumulado</t>
      </text>
    </comment>
    <comment ref="H62" authorId="86" shapeId="0" xr:uid="{DBF6DC8B-763B-4907-ADB3-F86A1DAA28E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subtotal para el mes de referencia</t>
      </text>
    </comment>
    <comment ref="L62" authorId="87" shapeId="0" xr:uid="{05A39A0E-BA73-43DC-BB70-9D66AF5A3116}">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subtotal para la presente acta</t>
      </text>
    </comment>
    <comment ref="H63" authorId="88" shapeId="0" xr:uid="{8C6EEA18-FEC8-4880-A5FE-E0EF46870415}">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IVA del contrato</t>
      </text>
    </comment>
    <comment ref="L63" authorId="89" shapeId="0" xr:uid="{71A124DC-2B72-4D29-89A9-DD96908DF234}">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del iva para la presente acta</t>
      </text>
    </comment>
    <comment ref="H64" authorId="90" shapeId="0" xr:uid="{C1B4B042-89CD-4C5A-9001-514DE059A1F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total del contrato</t>
      </text>
    </comment>
    <comment ref="L64" authorId="91" shapeId="0" xr:uid="{399FBBD7-7927-4E98-9384-0C31A24A711C}">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para la presente acta</t>
      </text>
    </comment>
    <comment ref="Q64" authorId="92" shapeId="0" xr:uid="{F383DA13-9C10-4809-BF05-6E9C2BF8E84A}">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total aucmulado</t>
      </text>
    </comment>
    <comment ref="A66" authorId="93" shapeId="0" xr:uid="{07125500-9A87-422B-BCEE-835A55A5EFA8}">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valor en letras</t>
      </text>
    </comment>
    <comment ref="A67" authorId="94" shapeId="0" xr:uid="{D314098B-3E54-4188-8C4E-9154F14A3E38}">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saldo por ejecutar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npalencia</author>
    <author>mgarcia</author>
  </authors>
  <commentList>
    <comment ref="H44" authorId="0" shapeId="0" xr:uid="{00000000-0006-0000-0100-000001000000}">
      <text>
        <r>
          <rPr>
            <b/>
            <sz val="8"/>
            <color indexed="81"/>
            <rFont val="Tahoma"/>
            <family val="2"/>
          </rPr>
          <t>npalencia:</t>
        </r>
        <r>
          <rPr>
            <sz val="8"/>
            <color indexed="81"/>
            <rFont val="Tahoma"/>
            <family val="2"/>
          </rPr>
          <t xml:space="preserve">
EL DE LA PROPUESTA</t>
        </r>
      </text>
    </comment>
    <comment ref="L44" authorId="0" shapeId="0" xr:uid="{00000000-0006-0000-0100-000002000000}">
      <text>
        <r>
          <rPr>
            <b/>
            <sz val="8"/>
            <color indexed="81"/>
            <rFont val="Tahoma"/>
            <family val="2"/>
          </rPr>
          <t>npalencia:</t>
        </r>
        <r>
          <rPr>
            <sz val="8"/>
            <color indexed="81"/>
            <rFont val="Tahoma"/>
            <family val="2"/>
          </rPr>
          <t xml:space="preserve">
EL DE LA PROPUESTA</t>
        </r>
      </text>
    </comment>
    <comment ref="N44" authorId="0" shapeId="0" xr:uid="{00000000-0006-0000-0100-000003000000}">
      <text>
        <r>
          <rPr>
            <b/>
            <sz val="8"/>
            <color indexed="81"/>
            <rFont val="Tahoma"/>
            <family val="2"/>
          </rPr>
          <t>npalencia:</t>
        </r>
        <r>
          <rPr>
            <sz val="8"/>
            <color indexed="81"/>
            <rFont val="Tahoma"/>
            <family val="2"/>
          </rPr>
          <t xml:space="preserve">
EL DE LA PROPUESTA</t>
        </r>
      </text>
    </comment>
    <comment ref="Q45" authorId="1" shapeId="0" xr:uid="{00000000-0006-0000-0100-000004000000}">
      <text>
        <r>
          <rPr>
            <b/>
            <sz val="9"/>
            <color indexed="81"/>
            <rFont val="Tahoma"/>
            <family val="2"/>
          </rPr>
          <t>mgarcia:</t>
        </r>
        <r>
          <rPr>
            <sz val="9"/>
            <color indexed="81"/>
            <rFont val="Tahoma"/>
            <family val="2"/>
          </rPr>
          <t xml:space="preserve">
Igual o menor al de la propuesta</t>
        </r>
      </text>
    </comment>
  </commentList>
</comments>
</file>

<file path=xl/sharedStrings.xml><?xml version="1.0" encoding="utf-8"?>
<sst xmlns="http://schemas.openxmlformats.org/spreadsheetml/2006/main" count="282" uniqueCount="126">
  <si>
    <t>CONCEPTO</t>
  </si>
  <si>
    <t xml:space="preserve">Costo Mensual </t>
  </si>
  <si>
    <t>Valor Total</t>
  </si>
  <si>
    <t>Unidad</t>
  </si>
  <si>
    <t>OBJETO:</t>
  </si>
  <si>
    <t>FECHA DE INICIACION:</t>
  </si>
  <si>
    <t xml:space="preserve">Valor total básico </t>
  </si>
  <si>
    <t xml:space="preserve">IVA </t>
  </si>
  <si>
    <t>Valor total Contrato</t>
  </si>
  <si>
    <t>VALOR BÁSICO EN LETRAS: _____________________________________________________________________________</t>
  </si>
  <si>
    <t xml:space="preserve"> </t>
  </si>
  <si>
    <t xml:space="preserve"> COSTOS DE PERSONAL</t>
  </si>
  <si>
    <t>TOTAL COSTOS DE PERSONAL</t>
  </si>
  <si>
    <t xml:space="preserve">Para constancia de lo anterior firman la presente acta de costos, los que en ella intervinieron, </t>
  </si>
  <si>
    <t>FECHA DE REANUDACIÓN:</t>
  </si>
  <si>
    <t>CONDICIONES ORIGINALES</t>
  </si>
  <si>
    <t>Tiempo Total</t>
  </si>
  <si>
    <t xml:space="preserve">Costos </t>
  </si>
  <si>
    <t xml:space="preserve"> Acta de Modif.                No. ___ de   fecha ________</t>
  </si>
  <si>
    <t xml:space="preserve">TOTAL DEDICACIÓN  (Hombre-Mes) </t>
  </si>
  <si>
    <t xml:space="preserve">VALOR </t>
  </si>
  <si>
    <t>VALOR</t>
  </si>
  <si>
    <t>TIEMPO</t>
  </si>
  <si>
    <t>PLAZO INICIAL:</t>
  </si>
  <si>
    <t>VALOR INICIAL (incluido IVA) :</t>
  </si>
  <si>
    <t>PERIODO MES:</t>
  </si>
  <si>
    <t>MINISTERIO DE TRANSPORTE</t>
  </si>
  <si>
    <t>CÓDIGO</t>
  </si>
  <si>
    <t>VERSIÓN</t>
  </si>
  <si>
    <t>PÁGINA</t>
  </si>
  <si>
    <t>DE</t>
  </si>
  <si>
    <t>FECHA DE ELABORACIÓN</t>
  </si>
  <si>
    <t>DD</t>
  </si>
  <si>
    <t>MM</t>
  </si>
  <si>
    <t>AA</t>
  </si>
  <si>
    <t>ACTA No:</t>
  </si>
  <si>
    <t>VALOR TOTAL CTO. ACUMULADO:</t>
  </si>
  <si>
    <t>INTERVENTOR</t>
  </si>
  <si>
    <t>PLAZO ACUMULADO</t>
  </si>
  <si>
    <t>PLAZO DE SUSPENSIÓN</t>
  </si>
  <si>
    <t>FECHA DE VENCIMIENTO</t>
  </si>
  <si>
    <t>VALOR ADICIÓN  No.1:</t>
  </si>
  <si>
    <t>VALOR ACTA :</t>
  </si>
  <si>
    <t>VALOR TOTAL DE ADICIONES :</t>
  </si>
  <si>
    <t>Cantidad</t>
  </si>
  <si>
    <t>EJECUCIÓN TOTAL  ACUMULADA</t>
  </si>
  <si>
    <t xml:space="preserve">Saldo básico por ejecutar : </t>
  </si>
  <si>
    <t>Firma</t>
  </si>
  <si>
    <t>Nombre :</t>
  </si>
  <si>
    <t>Matricula No. :</t>
  </si>
  <si>
    <t>Interventoria</t>
  </si>
  <si>
    <t>2. Para el caso de los especialistas y Director de Obra, especificar la modalidad de contratación y control de pago de sistema de seguridad social y parafiscales.</t>
  </si>
  <si>
    <t>SUBTOTAL COSTOS DIRECTOS</t>
  </si>
  <si>
    <t>Subtotal</t>
  </si>
  <si>
    <t>Provisiòn ajustes sueldos y tarifas</t>
  </si>
  <si>
    <t>Original  :  Subdirección Financiera.</t>
  </si>
  <si>
    <t>Copias : Unidad Ejecutora, Archivo de Gestión Contractual, Contratista, Interventoria y Dirección Territorial.</t>
  </si>
  <si>
    <t>1. La aprobación de la presente acta por parte del gestor técnico de contrato  no exime al interventor de su responsabilidad en cuanto a las dedicaciones, valores consignados, pago de parafiscales de acuerdo a la ley y obligaciones a que hace referencia el contrato de Interventoría.</t>
  </si>
  <si>
    <t>ACTUALIZACION COSTOS</t>
  </si>
  <si>
    <t>GESTOR TECNICO DE CONTRATO:</t>
  </si>
  <si>
    <t>Representante Legal o su Apoderado</t>
  </si>
  <si>
    <t>OTROS COSTOS</t>
  </si>
  <si>
    <t>ACTA 1</t>
  </si>
  <si>
    <t>SUBTOTAL COSTO DE PERSONAL (A)</t>
  </si>
  <si>
    <t>FACTOR MULTIPLICADOR (B)</t>
  </si>
  <si>
    <t>% PARAFISCALES MES/PERIODO (C)=(D/A)</t>
  </si>
  <si>
    <t>VALOR PARAFISCALES (D)</t>
  </si>
  <si>
    <t>SUBTOTAL COSTO DE PERSONAL (A): SUMATORIA DEL COSTOS DE PERSONAL UTILIZADO EN EL MES</t>
  </si>
  <si>
    <t>FACTOR MULTIPLICADOR (B): EL ESTABLECIDO EN LA RESOLUCION DE ADJUDICACION</t>
  </si>
  <si>
    <t>VALOR PARAFISCALES (D): VALOR PAGADO DE PARAFISCALES POR PARTE DEL CONTRATISTA UTILIZADO EN EL MES</t>
  </si>
  <si>
    <t>% PARAFISCALES MES/PERIODO (C)=(D/A) PORCENTAJE DEL VALOR PAGADO DE PARAFISCALES DIVIDIDO EN EL SUBTOTAL DE COSTOS DE PERSONAL</t>
  </si>
  <si>
    <t>NOTA 1:</t>
  </si>
  <si>
    <t>NOTA 2:</t>
  </si>
  <si>
    <t>AGENCIA NACIONAL DE INFRAESTRUCTURA</t>
  </si>
  <si>
    <t>Vicepresidencia de Gestión Contractual</t>
  </si>
  <si>
    <t>GERENCIA</t>
  </si>
  <si>
    <t>CONTRATO DE CONCESIÓN Nº</t>
  </si>
  <si>
    <t>VICEPRESIDENCIA</t>
  </si>
  <si>
    <t xml:space="preserve">Director de Interventoría </t>
  </si>
  <si>
    <t>Coordinador Financiero</t>
  </si>
  <si>
    <t>Contador</t>
  </si>
  <si>
    <t>Abogado especialista</t>
  </si>
  <si>
    <t>Profesional predial</t>
  </si>
  <si>
    <t>Ingeniero Residente Técnico y Operativo</t>
  </si>
  <si>
    <t>Profesional del área ambiental o de aseguramiento o gestión de la calidad</t>
  </si>
  <si>
    <t>Auxiliar ANI</t>
  </si>
  <si>
    <t>Profesional social</t>
  </si>
  <si>
    <t>Ingeniero mecánico y/o civil</t>
  </si>
  <si>
    <t>Asistente administrativo</t>
  </si>
  <si>
    <t xml:space="preserve"> Porcentaje dedicacion mensual</t>
  </si>
  <si>
    <t>Alquiler Oficina - Campamento (Incluye Servicios Públicos)</t>
  </si>
  <si>
    <t>Alquiler vehículo con cilindraje mayor a 2000 cm3 con conductor</t>
  </si>
  <si>
    <t>Dotación oficina</t>
  </si>
  <si>
    <t>Papelería, Fotocopias, Heliografías, Edición de Informes, otros</t>
  </si>
  <si>
    <t>Batimetría o levantamiento o inventarios</t>
  </si>
  <si>
    <t>Comunicaciones (5 equipos)</t>
  </si>
  <si>
    <t>mes</t>
  </si>
  <si>
    <t>valor maximo mensual</t>
  </si>
  <si>
    <t>Valor maximo del plazo contractual</t>
  </si>
  <si>
    <t>COSTO TOTAL  ACUMULADO</t>
  </si>
  <si>
    <t>-</t>
  </si>
  <si>
    <t>ITEM</t>
  </si>
  <si>
    <t>CONTRATO DE 
INTERVENTORÍA No :</t>
  </si>
  <si>
    <t>CONCESIONARIO</t>
  </si>
  <si>
    <t>Costo Presupuesto detallado</t>
  </si>
  <si>
    <t>Dedicación</t>
  </si>
  <si>
    <t xml:space="preserve">CONDICIONES ACTUALIZADAS </t>
  </si>
  <si>
    <t>Supervisor  del Contrato</t>
  </si>
  <si>
    <t>Identificación No. :</t>
  </si>
  <si>
    <t>MES</t>
  </si>
  <si>
    <t>XXXXXXX</t>
  </si>
  <si>
    <t>X</t>
  </si>
  <si>
    <t>ACTA DE CALCULO DE LA REMUNERACIÓN DE INTERVENTORÍA</t>
  </si>
  <si>
    <t>SUPERVISOR  DEL CONTRATO:</t>
  </si>
  <si>
    <t>ACTA No. __</t>
  </si>
  <si>
    <t>ACTA No. ____</t>
  </si>
  <si>
    <t>VALOR DE REFERENCIA</t>
  </si>
  <si>
    <t>SUBTOTAL OTROS COSTOS</t>
  </si>
  <si>
    <t>GESTIÓN CONTRACTUAL Y SEGUIMIENTO DE PROYECTOS DE INFRAESTRUCTURA DE TRANSPORTE</t>
  </si>
  <si>
    <t>FECHA</t>
  </si>
  <si>
    <t>GCSP-F-304</t>
  </si>
  <si>
    <t>NOTA 3:</t>
  </si>
  <si>
    <t>Si el acta se suscribe mediante firma mecánica se debe garantizar que se firme el mismo documento físico, en caso de suscribirse el documento mediante firma digital, se deben allegar los certificados de firma digital del mismo.</t>
  </si>
  <si>
    <t>Original  :  Archivo ANI</t>
  </si>
  <si>
    <t>Copias : Vicepresidencia, Contratista, Interventoria</t>
  </si>
  <si>
    <t>ACTA DE CALCULO DE LA REMUNERACIÓN DE INTERVENTORÍA - MODO PORTUARIO Y FÉRREO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</si>
</sst>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 #,##0.00_-;\-&quot;$&quot;\ * #,##0.00_-;_-&quot;$&quot;\ * &quot;-&quot;??_-;_-@_-"/>
    <numFmt numFmtId="164" formatCode="_(&quot;$&quot;\ * #,##0_);_(&quot;$&quot;\ * \(#,##0\);_(&quot;$&quot;\ * &quot;-&quot;_);_(@_)"/>
    <numFmt numFmtId="165" formatCode="_(&quot;$&quot;\ * #,##0.00_);_(&quot;$&quot;\ * \(#,##0.00\);_(&quot;$&quot;\ * &quot;-&quot;??_);_(@_)"/>
    <numFmt numFmtId="166" formatCode="_(* #,##0.00_);_(* \(#,##0.00\);_(* &quot;-&quot;??_);_(@_)"/>
    <numFmt numFmtId="167" formatCode="#,##0.000"/>
    <numFmt numFmtId="168" formatCode="_(* #,##0_);_(* \(#,##0\);_(* &quot;-&quot;??_);_(@_)"/>
    <numFmt numFmtId="169" formatCode="0.000%"/>
    <numFmt numFmtId="170" formatCode="_-[$$-240A]* #,##0.00_-;\-[$$-240A]* #,##0.00_-;_-[$$-240A]* &quot;-&quot;??_-;_-@_-"/>
    <numFmt numFmtId="171" formatCode="_-&quot;$&quot;* #,##0_-;\-&quot;$&quot;* #,##0_-;_-&quot;$&quot;* &quot;-&quot;_-;_-@_-"/>
    <numFmt numFmtId="172" formatCode="[$$-240A]\ #,##0.00"/>
    <numFmt numFmtId="173" formatCode="_(&quot;$&quot;\ * #,##0_);_(&quot;$&quot;\ * \(#,##0\);_(&quot;$&quot;\ * &quot;-&quot;??_);_(@_)"/>
    <numFmt numFmtId="174" formatCode="&quot;00&quot;#"/>
  </numFmts>
  <fonts count="36">
    <font>
      <sz val="10"/>
      <name val="Arial"/>
    </font>
    <font>
      <sz val="10"/>
      <name val="Arial"/>
      <family val="2"/>
    </font>
    <font>
      <sz val="8"/>
      <name val="Arial"/>
      <family val="2"/>
    </font>
    <font>
      <b/>
      <sz val="10"/>
      <name val="Arial"/>
      <family val="2"/>
    </font>
    <font>
      <sz val="9"/>
      <name val="Arial"/>
      <family val="2"/>
    </font>
    <font>
      <b/>
      <sz val="9"/>
      <name val="Arial"/>
      <family val="2"/>
    </font>
    <font>
      <b/>
      <sz val="8"/>
      <name val="Arial"/>
      <family val="2"/>
    </font>
    <font>
      <sz val="10"/>
      <name val="Arial"/>
      <family val="2"/>
    </font>
    <font>
      <sz val="11"/>
      <name val="Arial"/>
      <family val="2"/>
    </font>
    <font>
      <b/>
      <sz val="12"/>
      <name val="Arial"/>
      <family val="2"/>
    </font>
    <font>
      <sz val="10"/>
      <name val="Geneva"/>
      <family val="2"/>
    </font>
    <font>
      <sz val="12"/>
      <name val="Arial"/>
      <family val="2"/>
    </font>
    <font>
      <sz val="14"/>
      <name val="Times New Roman"/>
      <family val="1"/>
    </font>
    <font>
      <sz val="14"/>
      <name val="Arial"/>
      <family val="2"/>
    </font>
    <font>
      <sz val="10"/>
      <name val="Times New Roman"/>
      <family val="1"/>
    </font>
    <font>
      <sz val="10"/>
      <color indexed="10"/>
      <name val="Arial"/>
      <family val="2"/>
    </font>
    <font>
      <b/>
      <sz val="10"/>
      <color indexed="10"/>
      <name val="Arial"/>
      <family val="2"/>
    </font>
    <font>
      <sz val="6"/>
      <name val="Futura Md BT"/>
      <family val="2"/>
    </font>
    <font>
      <sz val="10"/>
      <name val="Futura Md BT"/>
      <family val="2"/>
    </font>
    <font>
      <b/>
      <sz val="6"/>
      <name val="Arial"/>
      <family val="2"/>
    </font>
    <font>
      <sz val="8"/>
      <color indexed="81"/>
      <name val="Tahoma"/>
      <family val="2"/>
    </font>
    <font>
      <b/>
      <sz val="8"/>
      <color indexed="81"/>
      <name val="Tahoma"/>
      <family val="2"/>
    </font>
    <font>
      <sz val="10"/>
      <name val="Arial"/>
      <family val="2"/>
    </font>
    <font>
      <sz val="12"/>
      <color indexed="8"/>
      <name val="Verdana"/>
      <family val="2"/>
    </font>
    <font>
      <sz val="9"/>
      <color indexed="81"/>
      <name val="Tahoma"/>
      <family val="2"/>
    </font>
    <font>
      <b/>
      <sz val="9"/>
      <color indexed="81"/>
      <name val="Tahoma"/>
      <family val="2"/>
    </font>
    <font>
      <b/>
      <sz val="11"/>
      <name val="Arial"/>
      <family val="2"/>
    </font>
    <font>
      <sz val="11"/>
      <name val="Times New Roman"/>
      <family val="1"/>
    </font>
    <font>
      <sz val="11"/>
      <name val="Futura Md BT"/>
      <family val="2"/>
    </font>
    <font>
      <sz val="7"/>
      <name val="Arial"/>
      <family val="2"/>
    </font>
    <font>
      <sz val="12"/>
      <name val="Arial Narrow"/>
      <family val="2"/>
    </font>
    <font>
      <b/>
      <sz val="12"/>
      <name val="Arial Narrow"/>
      <family val="2"/>
    </font>
    <font>
      <sz val="11"/>
      <name val="Arial Narrow"/>
      <family val="2"/>
    </font>
    <font>
      <b/>
      <sz val="16"/>
      <name val="Arial"/>
      <family val="2"/>
    </font>
    <font>
      <sz val="12"/>
      <color theme="1"/>
      <name val="Arial Narrow"/>
      <family val="2"/>
    </font>
    <font>
      <sz val="12"/>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9847407452621"/>
        <bgColor indexed="64"/>
      </patternFill>
    </fill>
  </fills>
  <borders count="50">
    <border>
      <left/>
      <right/>
      <top/>
      <bottom/>
      <diagonal/>
    </border>
    <border>
      <left/>
      <right/>
      <top style="medium">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medium">
        <color indexed="64"/>
      </bottom>
      <diagonal/>
    </border>
  </borders>
  <cellStyleXfs count="10">
    <xf numFmtId="0" fontId="0" fillId="0" borderId="0"/>
    <xf numFmtId="166" fontId="1" fillId="0" borderId="0" applyFont="0" applyFill="0" applyBorder="0" applyAlignment="0" applyProtection="0"/>
    <xf numFmtId="166" fontId="1" fillId="0" borderId="0" applyFon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xf numFmtId="165" fontId="1" fillId="0" borderId="0" applyFont="0" applyFill="0" applyBorder="0" applyAlignment="0" applyProtection="0"/>
    <xf numFmtId="0" fontId="1" fillId="0" borderId="0"/>
    <xf numFmtId="0" fontId="23" fillId="0" borderId="0" applyNumberFormat="0" applyFill="0" applyBorder="0" applyProtection="0">
      <alignment vertical="top"/>
    </xf>
    <xf numFmtId="0" fontId="10" fillId="0" borderId="0"/>
    <xf numFmtId="9" fontId="1" fillId="0" borderId="0" applyFont="0" applyFill="0" applyBorder="0" applyAlignment="0" applyProtection="0"/>
  </cellStyleXfs>
  <cellXfs count="543">
    <xf numFmtId="0" fontId="0" fillId="0" borderId="0" xfId="0"/>
    <xf numFmtId="0" fontId="0" fillId="2" borderId="0" xfId="0" applyFill="1" applyAlignment="1">
      <alignment vertical="center"/>
    </xf>
    <xf numFmtId="0" fontId="3" fillId="2" borderId="0" xfId="0" applyFont="1" applyFill="1" applyAlignment="1">
      <alignment vertical="center"/>
    </xf>
    <xf numFmtId="3" fontId="0" fillId="2" borderId="0" xfId="0" applyNumberFormat="1" applyFill="1" applyAlignment="1">
      <alignment vertical="center"/>
    </xf>
    <xf numFmtId="0" fontId="7" fillId="2" borderId="0" xfId="0" applyFont="1" applyFill="1" applyAlignment="1">
      <alignment vertical="center"/>
    </xf>
    <xf numFmtId="0" fontId="2" fillId="2" borderId="0" xfId="0" applyFont="1" applyFill="1" applyBorder="1" applyAlignment="1">
      <alignment horizontal="center" vertical="center"/>
    </xf>
    <xf numFmtId="4" fontId="8" fillId="0" borderId="0" xfId="8" applyNumberFormat="1" applyFont="1" applyBorder="1" applyAlignment="1">
      <alignment horizontal="left"/>
    </xf>
    <xf numFmtId="4" fontId="8" fillId="0" borderId="0" xfId="8" applyNumberFormat="1" applyFont="1" applyBorder="1" applyAlignment="1"/>
    <xf numFmtId="4" fontId="5" fillId="2" borderId="0" xfId="0" quotePrefix="1" applyNumberFormat="1" applyFont="1" applyFill="1" applyBorder="1" applyAlignment="1">
      <alignment vertical="center" wrapText="1"/>
    </xf>
    <xf numFmtId="0" fontId="12" fillId="0" borderId="0" xfId="8" applyFont="1" applyBorder="1"/>
    <xf numFmtId="0" fontId="11" fillId="0" borderId="0" xfId="8" applyFont="1" applyBorder="1" applyAlignment="1"/>
    <xf numFmtId="4" fontId="13" fillId="0" borderId="0" xfId="8" applyNumberFormat="1" applyFont="1" applyBorder="1"/>
    <xf numFmtId="0" fontId="7" fillId="0" borderId="0" xfId="8" applyFont="1" applyBorder="1" applyAlignment="1">
      <alignment horizontal="center"/>
    </xf>
    <xf numFmtId="0" fontId="14" fillId="0" borderId="0" xfId="8" applyFont="1"/>
    <xf numFmtId="4" fontId="7" fillId="0" borderId="0" xfId="8" applyNumberFormat="1" applyFont="1" applyBorder="1" applyAlignment="1">
      <alignment horizontal="center"/>
    </xf>
    <xf numFmtId="0" fontId="15" fillId="0" borderId="0" xfId="8" applyFont="1" applyBorder="1" applyAlignment="1">
      <alignment horizontal="center"/>
    </xf>
    <xf numFmtId="4" fontId="15" fillId="0" borderId="0" xfId="8" applyNumberFormat="1" applyFont="1" applyBorder="1" applyAlignment="1">
      <alignment horizontal="center"/>
    </xf>
    <xf numFmtId="0" fontId="16" fillId="0" borderId="0" xfId="8" applyFont="1" applyBorder="1" applyAlignment="1">
      <alignment horizontal="center"/>
    </xf>
    <xf numFmtId="0" fontId="13" fillId="0" borderId="0" xfId="8" applyFont="1" applyBorder="1" applyAlignment="1"/>
    <xf numFmtId="0" fontId="8" fillId="0" borderId="0" xfId="8" applyFont="1" applyBorder="1" applyAlignment="1"/>
    <xf numFmtId="0" fontId="7" fillId="0" borderId="0" xfId="8" applyFont="1" applyBorder="1" applyAlignment="1"/>
    <xf numFmtId="4" fontId="3" fillId="0" borderId="0" xfId="8" applyNumberFormat="1" applyFont="1" applyBorder="1" applyAlignment="1"/>
    <xf numFmtId="4" fontId="19" fillId="0" borderId="0" xfId="8" applyNumberFormat="1" applyFont="1" applyBorder="1" applyAlignment="1">
      <alignment horizontal="center"/>
    </xf>
    <xf numFmtId="0" fontId="14" fillId="0" borderId="1" xfId="8" applyFont="1" applyBorder="1"/>
    <xf numFmtId="0" fontId="7" fillId="0" borderId="1" xfId="8" applyFont="1" applyBorder="1"/>
    <xf numFmtId="0" fontId="7" fillId="0" borderId="0" xfId="8" applyFont="1" applyBorder="1" applyAlignment="1">
      <alignment horizontal="left"/>
    </xf>
    <xf numFmtId="0" fontId="6" fillId="0" borderId="0" xfId="8" applyFont="1" applyBorder="1" applyAlignment="1">
      <alignment horizontal="left"/>
    </xf>
    <xf numFmtId="4" fontId="14" fillId="0" borderId="1" xfId="8" applyNumberFormat="1" applyFont="1" applyBorder="1"/>
    <xf numFmtId="0" fontId="14" fillId="0" borderId="2" xfId="8" applyFont="1" applyBorder="1"/>
    <xf numFmtId="4" fontId="14" fillId="0" borderId="2" xfId="8" applyNumberFormat="1" applyFont="1" applyBorder="1"/>
    <xf numFmtId="0" fontId="14" fillId="0" borderId="0" xfId="8" applyFont="1" applyBorder="1"/>
    <xf numFmtId="0" fontId="3" fillId="0" borderId="0" xfId="8" applyFont="1" applyBorder="1" applyAlignment="1">
      <alignment horizontal="center"/>
    </xf>
    <xf numFmtId="0" fontId="14" fillId="0" borderId="3" xfId="8" applyFont="1" applyBorder="1" applyAlignment="1">
      <alignment horizontal="center"/>
    </xf>
    <xf numFmtId="0" fontId="14" fillId="0" borderId="1" xfId="8" applyFont="1" applyBorder="1" applyAlignment="1">
      <alignment horizontal="center"/>
    </xf>
    <xf numFmtId="0" fontId="14" fillId="0" borderId="4" xfId="8" applyFont="1" applyBorder="1" applyAlignment="1">
      <alignment horizontal="center"/>
    </xf>
    <xf numFmtId="0" fontId="14" fillId="0" borderId="0" xfId="8" applyFont="1" applyBorder="1" applyAlignment="1">
      <alignment horizontal="center"/>
    </xf>
    <xf numFmtId="0" fontId="3" fillId="0" borderId="4" xfId="8" applyFont="1" applyBorder="1" applyAlignment="1">
      <alignment horizontal="center"/>
    </xf>
    <xf numFmtId="0" fontId="7" fillId="0" borderId="4" xfId="8" applyFont="1" applyBorder="1" applyAlignment="1">
      <alignment horizontal="center"/>
    </xf>
    <xf numFmtId="0" fontId="14" fillId="0" borderId="2" xfId="8" applyFont="1" applyBorder="1" applyAlignment="1">
      <alignment horizontal="center"/>
    </xf>
    <xf numFmtId="0" fontId="3" fillId="0" borderId="2" xfId="8" applyFont="1" applyBorder="1" applyAlignment="1">
      <alignment horizontal="center"/>
    </xf>
    <xf numFmtId="0" fontId="1" fillId="0" borderId="0" xfId="0" applyFont="1"/>
    <xf numFmtId="0" fontId="14" fillId="0" borderId="5" xfId="8" applyFont="1" applyBorder="1" applyAlignment="1">
      <alignment horizontal="center"/>
    </xf>
    <xf numFmtId="0" fontId="14" fillId="0" borderId="6" xfId="8" applyFont="1" applyBorder="1" applyAlignment="1">
      <alignment horizontal="center"/>
    </xf>
    <xf numFmtId="4" fontId="14" fillId="0" borderId="0" xfId="8" applyNumberFormat="1" applyFont="1" applyBorder="1"/>
    <xf numFmtId="0" fontId="7" fillId="0" borderId="2" xfId="8" applyFont="1" applyBorder="1" applyAlignment="1">
      <alignment horizontal="left"/>
    </xf>
    <xf numFmtId="0" fontId="7" fillId="0" borderId="2" xfId="8" applyFont="1" applyBorder="1" applyAlignment="1">
      <alignment horizontal="right"/>
    </xf>
    <xf numFmtId="0" fontId="7" fillId="0" borderId="0" xfId="8" applyFont="1" applyBorder="1" applyAlignment="1">
      <alignment horizontal="right"/>
    </xf>
    <xf numFmtId="0" fontId="7" fillId="0" borderId="2" xfId="8" applyFont="1" applyBorder="1" applyAlignment="1">
      <alignment horizontal="center"/>
    </xf>
    <xf numFmtId="4" fontId="7" fillId="0" borderId="2" xfId="8" applyNumberFormat="1" applyFont="1" applyBorder="1" applyAlignment="1">
      <alignment horizontal="right"/>
    </xf>
    <xf numFmtId="0" fontId="7" fillId="0" borderId="0" xfId="8" applyFont="1" applyBorder="1"/>
    <xf numFmtId="0" fontId="7" fillId="0" borderId="7" xfId="8" applyFont="1" applyBorder="1"/>
    <xf numFmtId="0" fontId="7" fillId="0" borderId="0" xfId="8" applyFont="1"/>
    <xf numFmtId="0" fontId="7" fillId="0" borderId="6" xfId="8" applyFont="1" applyBorder="1" applyAlignment="1">
      <alignment horizontal="right"/>
    </xf>
    <xf numFmtId="4" fontId="7" fillId="0" borderId="0" xfId="8" applyNumberFormat="1" applyFont="1" applyBorder="1" applyAlignment="1">
      <alignment horizontal="right"/>
    </xf>
    <xf numFmtId="0" fontId="7" fillId="0" borderId="2" xfId="8" applyFont="1" applyBorder="1"/>
    <xf numFmtId="0" fontId="14" fillId="0" borderId="8" xfId="8" applyFont="1" applyBorder="1" applyAlignment="1">
      <alignment horizontal="center"/>
    </xf>
    <xf numFmtId="0" fontId="3" fillId="0" borderId="0" xfId="8" applyFont="1" applyBorder="1" applyAlignment="1">
      <alignment horizontal="left"/>
    </xf>
    <xf numFmtId="0" fontId="7" fillId="0" borderId="4" xfId="8" applyFont="1" applyBorder="1" applyAlignment="1">
      <alignment horizontal="left"/>
    </xf>
    <xf numFmtId="0" fontId="7" fillId="0" borderId="9" xfId="8" applyFont="1" applyBorder="1" applyAlignment="1">
      <alignment horizontal="left"/>
    </xf>
    <xf numFmtId="0" fontId="3" fillId="0" borderId="0" xfId="8" applyFont="1" applyBorder="1" applyAlignment="1">
      <alignment horizontal="right"/>
    </xf>
    <xf numFmtId="0" fontId="14" fillId="0" borderId="0" xfId="8" applyFont="1" applyBorder="1" applyAlignment="1"/>
    <xf numFmtId="0" fontId="3" fillId="0" borderId="10" xfId="8" applyFont="1" applyFill="1" applyBorder="1" applyAlignment="1">
      <alignment horizontal="center" vertical="top"/>
    </xf>
    <xf numFmtId="0" fontId="3" fillId="0" borderId="2" xfId="8" applyFont="1" applyFill="1" applyBorder="1" applyAlignment="1">
      <alignment horizontal="center" vertical="top"/>
    </xf>
    <xf numFmtId="0" fontId="3" fillId="0" borderId="2" xfId="8" applyFont="1" applyFill="1" applyBorder="1" applyAlignment="1">
      <alignment vertical="top"/>
    </xf>
    <xf numFmtId="0" fontId="7" fillId="0" borderId="9" xfId="8" applyFont="1" applyBorder="1" applyAlignment="1">
      <alignment horizontal="right"/>
    </xf>
    <xf numFmtId="0" fontId="14" fillId="0" borderId="4" xfId="8" applyFont="1" applyBorder="1"/>
    <xf numFmtId="0" fontId="7" fillId="0" borderId="4" xfId="8" applyFont="1" applyBorder="1" applyAlignment="1">
      <alignment horizontal="right"/>
    </xf>
    <xf numFmtId="0" fontId="3" fillId="0" borderId="0" xfId="8" applyFont="1" applyFill="1" applyBorder="1" applyAlignment="1">
      <alignment vertical="top"/>
    </xf>
    <xf numFmtId="0" fontId="7" fillId="0" borderId="11" xfId="8" applyFont="1" applyBorder="1" applyAlignment="1">
      <alignment horizontal="right"/>
    </xf>
    <xf numFmtId="0" fontId="3" fillId="0" borderId="11" xfId="8" applyFont="1" applyBorder="1" applyAlignment="1">
      <alignment horizontal="right"/>
    </xf>
    <xf numFmtId="3" fontId="0" fillId="0" borderId="0" xfId="0" applyNumberFormat="1" applyFill="1" applyAlignment="1">
      <alignment vertical="center"/>
    </xf>
    <xf numFmtId="0" fontId="0" fillId="0" borderId="0" xfId="0" applyFill="1" applyAlignment="1">
      <alignment vertical="center"/>
    </xf>
    <xf numFmtId="0" fontId="3" fillId="0" borderId="4" xfId="8" applyFont="1" applyBorder="1" applyAlignment="1">
      <alignment horizontal="center" vertical="center"/>
    </xf>
    <xf numFmtId="0" fontId="0" fillId="0" borderId="0" xfId="0" applyBorder="1" applyAlignment="1"/>
    <xf numFmtId="0" fontId="0" fillId="0" borderId="0" xfId="0" applyBorder="1" applyAlignment="1">
      <alignment horizontal="left"/>
    </xf>
    <xf numFmtId="4" fontId="11" fillId="0" borderId="0" xfId="8" applyNumberFormat="1" applyFont="1" applyBorder="1" applyAlignment="1">
      <alignment horizontal="center" vertical="center"/>
    </xf>
    <xf numFmtId="4" fontId="7" fillId="0" borderId="0" xfId="8" applyNumberFormat="1" applyFont="1" applyBorder="1" applyAlignment="1">
      <alignment horizontal="left"/>
    </xf>
    <xf numFmtId="0" fontId="4" fillId="0" borderId="0" xfId="8" applyFont="1" applyBorder="1" applyAlignment="1">
      <alignment horizontal="left"/>
    </xf>
    <xf numFmtId="0" fontId="7" fillId="0" borderId="1" xfId="8" applyFont="1" applyBorder="1" applyAlignment="1">
      <alignment horizontal="center"/>
    </xf>
    <xf numFmtId="4" fontId="8" fillId="0" borderId="0" xfId="8" applyNumberFormat="1" applyFont="1" applyBorder="1" applyAlignment="1">
      <alignment horizontal="center"/>
    </xf>
    <xf numFmtId="0" fontId="7" fillId="0" borderId="12" xfId="8" applyFont="1" applyBorder="1" applyAlignment="1">
      <alignment horizontal="left"/>
    </xf>
    <xf numFmtId="0" fontId="7" fillId="0" borderId="1" xfId="8" applyFont="1" applyBorder="1" applyAlignment="1">
      <alignment horizontal="left"/>
    </xf>
    <xf numFmtId="0" fontId="3" fillId="0" borderId="12" xfId="8" applyFont="1" applyBorder="1" applyAlignment="1">
      <alignment horizontal="left"/>
    </xf>
    <xf numFmtId="0" fontId="7" fillId="0" borderId="12" xfId="8" applyFont="1" applyBorder="1" applyAlignment="1">
      <alignment horizontal="right"/>
    </xf>
    <xf numFmtId="0" fontId="7" fillId="0" borderId="13" xfId="8" applyFont="1" applyBorder="1" applyAlignment="1">
      <alignment horizontal="right"/>
    </xf>
    <xf numFmtId="0" fontId="7" fillId="0" borderId="14" xfId="8" applyFont="1" applyBorder="1" applyAlignment="1">
      <alignment horizontal="right"/>
    </xf>
    <xf numFmtId="0" fontId="7" fillId="0" borderId="15" xfId="8" applyFont="1" applyBorder="1" applyAlignment="1">
      <alignment horizontal="right"/>
    </xf>
    <xf numFmtId="0" fontId="3" fillId="0" borderId="15" xfId="8" applyFont="1" applyFill="1" applyBorder="1" applyAlignment="1">
      <alignment vertical="top"/>
    </xf>
    <xf numFmtId="0" fontId="0" fillId="2" borderId="4" xfId="0" applyFill="1" applyBorder="1" applyAlignment="1">
      <alignment vertical="center"/>
    </xf>
    <xf numFmtId="0" fontId="0" fillId="2" borderId="0" xfId="0" applyFill="1" applyBorder="1" applyAlignment="1">
      <alignment vertical="center"/>
    </xf>
    <xf numFmtId="0" fontId="7" fillId="2" borderId="11" xfId="0" applyFont="1" applyFill="1" applyBorder="1" applyAlignment="1">
      <alignment vertical="center"/>
    </xf>
    <xf numFmtId="4" fontId="2" fillId="0" borderId="0" xfId="8" applyNumberFormat="1" applyFont="1" applyBorder="1" applyAlignment="1"/>
    <xf numFmtId="4" fontId="19" fillId="0" borderId="0" xfId="8" applyNumberFormat="1" applyFont="1" applyBorder="1" applyAlignment="1"/>
    <xf numFmtId="0" fontId="7" fillId="0" borderId="16" xfId="8" applyFont="1" applyBorder="1" applyAlignment="1">
      <alignment horizontal="left"/>
    </xf>
    <xf numFmtId="165" fontId="7" fillId="0" borderId="0" xfId="3" applyFont="1" applyBorder="1" applyAlignment="1">
      <alignment horizontal="right"/>
    </xf>
    <xf numFmtId="168" fontId="1" fillId="2" borderId="7" xfId="1" applyNumberFormat="1" applyFont="1" applyFill="1" applyBorder="1" applyAlignment="1">
      <alignment vertical="center"/>
    </xf>
    <xf numFmtId="4" fontId="1" fillId="2" borderId="7" xfId="0" applyNumberFormat="1" applyFont="1" applyFill="1" applyBorder="1" applyAlignment="1">
      <alignment horizontal="center" vertical="center"/>
    </xf>
    <xf numFmtId="2" fontId="1" fillId="0" borderId="7" xfId="0" applyNumberFormat="1" applyFont="1" applyFill="1" applyBorder="1" applyAlignment="1">
      <alignment horizontal="right" vertical="center"/>
    </xf>
    <xf numFmtId="4" fontId="1" fillId="0" borderId="7" xfId="0" applyNumberFormat="1" applyFont="1" applyFill="1" applyBorder="1" applyAlignment="1">
      <alignment horizontal="right" vertical="center"/>
    </xf>
    <xf numFmtId="3" fontId="1" fillId="2" borderId="7" xfId="2" applyNumberFormat="1" applyFont="1" applyFill="1" applyBorder="1" applyAlignment="1">
      <alignment horizontal="center" vertical="center"/>
    </xf>
    <xf numFmtId="3" fontId="1" fillId="2" borderId="7" xfId="2" applyNumberFormat="1" applyFont="1" applyFill="1" applyBorder="1" applyAlignment="1">
      <alignment horizontal="right" vertical="center"/>
    </xf>
    <xf numFmtId="3" fontId="1" fillId="2" borderId="7" xfId="0" applyNumberFormat="1" applyFont="1" applyFill="1" applyBorder="1" applyAlignment="1">
      <alignment horizontal="right" vertical="center"/>
    </xf>
    <xf numFmtId="171" fontId="1" fillId="2" borderId="7" xfId="0" applyNumberFormat="1" applyFont="1" applyFill="1" applyBorder="1" applyAlignment="1">
      <alignment horizontal="right" vertical="center"/>
    </xf>
    <xf numFmtId="170" fontId="1" fillId="2" borderId="7" xfId="2" applyNumberFormat="1" applyFont="1" applyFill="1" applyBorder="1" applyAlignment="1">
      <alignment horizontal="right" vertical="center"/>
    </xf>
    <xf numFmtId="3" fontId="1" fillId="2" borderId="7" xfId="2" applyNumberFormat="1" applyFont="1" applyFill="1" applyBorder="1" applyAlignment="1">
      <alignment vertical="center"/>
    </xf>
    <xf numFmtId="0" fontId="3" fillId="0" borderId="0" xfId="8" applyFont="1" applyBorder="1" applyAlignment="1">
      <alignment horizontal="center" vertical="center"/>
    </xf>
    <xf numFmtId="2" fontId="1" fillId="2" borderId="7" xfId="0" applyNumberFormat="1" applyFont="1" applyFill="1" applyBorder="1" applyAlignment="1">
      <alignment horizontal="center" vertical="center"/>
    </xf>
    <xf numFmtId="170" fontId="1" fillId="2" borderId="7" xfId="0" applyNumberFormat="1" applyFont="1" applyFill="1" applyBorder="1" applyAlignment="1">
      <alignment horizontal="right" vertical="center"/>
    </xf>
    <xf numFmtId="4" fontId="7" fillId="0" borderId="0" xfId="8" applyNumberFormat="1" applyFont="1" applyBorder="1" applyAlignment="1"/>
    <xf numFmtId="0" fontId="16" fillId="0" borderId="0" xfId="8" applyFont="1" applyBorder="1" applyAlignment="1"/>
    <xf numFmtId="0" fontId="1" fillId="2" borderId="0" xfId="0" applyFont="1" applyFill="1" applyAlignment="1">
      <alignment horizontal="center" vertical="center"/>
    </xf>
    <xf numFmtId="0" fontId="7" fillId="0" borderId="12" xfId="8" applyFont="1" applyBorder="1" applyAlignment="1">
      <alignment horizontal="center"/>
    </xf>
    <xf numFmtId="0" fontId="7" fillId="0" borderId="2" xfId="8" applyFont="1" applyBorder="1" applyAlignment="1"/>
    <xf numFmtId="0" fontId="7" fillId="0" borderId="1" xfId="8" applyFont="1" applyBorder="1" applyAlignment="1"/>
    <xf numFmtId="0" fontId="1"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horizontal="center" vertical="center"/>
    </xf>
    <xf numFmtId="3" fontId="1" fillId="2" borderId="0" xfId="0" applyNumberFormat="1" applyFont="1" applyFill="1" applyAlignment="1">
      <alignment vertical="center"/>
    </xf>
    <xf numFmtId="0" fontId="8" fillId="0" borderId="0" xfId="0" applyFont="1" applyFill="1" applyBorder="1" applyAlignment="1">
      <alignment horizontal="center" vertical="center"/>
    </xf>
    <xf numFmtId="4" fontId="26" fillId="0" borderId="0" xfId="0" applyNumberFormat="1" applyFont="1" applyFill="1" applyBorder="1" applyAlignment="1">
      <alignment horizontal="left" vertical="center"/>
    </xf>
    <xf numFmtId="4" fontId="8" fillId="2" borderId="0" xfId="0" quotePrefix="1" applyNumberFormat="1" applyFont="1" applyFill="1" applyBorder="1" applyAlignment="1">
      <alignment horizontal="left" vertical="center"/>
    </xf>
    <xf numFmtId="3" fontId="8" fillId="2" borderId="0" xfId="0" quotePrefix="1" applyNumberFormat="1" applyFont="1" applyFill="1" applyBorder="1" applyAlignment="1">
      <alignment horizontal="right" vertical="center"/>
    </xf>
    <xf numFmtId="3" fontId="8"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4" fontId="8" fillId="2" borderId="0" xfId="0" applyNumberFormat="1" applyFont="1" applyFill="1" applyBorder="1" applyAlignment="1">
      <alignment vertical="center"/>
    </xf>
    <xf numFmtId="3" fontId="26" fillId="2" borderId="0" xfId="0" applyNumberFormat="1" applyFont="1" applyFill="1" applyBorder="1" applyAlignment="1">
      <alignment vertical="center"/>
    </xf>
    <xf numFmtId="0" fontId="26" fillId="2" borderId="0" xfId="0" applyFont="1" applyFill="1" applyBorder="1" applyAlignment="1">
      <alignment horizontal="center" vertical="center"/>
    </xf>
    <xf numFmtId="4" fontId="26" fillId="2" borderId="0" xfId="0" applyNumberFormat="1" applyFont="1" applyFill="1" applyBorder="1" applyAlignment="1">
      <alignment vertical="center"/>
    </xf>
    <xf numFmtId="3" fontId="26" fillId="2" borderId="0" xfId="0" applyNumberFormat="1" applyFont="1" applyFill="1" applyBorder="1" applyAlignment="1">
      <alignment horizontal="center" vertical="center"/>
    </xf>
    <xf numFmtId="3" fontId="26" fillId="2" borderId="0" xfId="0" applyNumberFormat="1" applyFont="1" applyFill="1" applyBorder="1" applyAlignment="1">
      <alignment horizontal="right" vertical="center"/>
    </xf>
    <xf numFmtId="1" fontId="26"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0" fontId="14" fillId="0" borderId="17" xfId="8" applyFont="1" applyBorder="1" applyAlignment="1">
      <alignment horizontal="center"/>
    </xf>
    <xf numFmtId="0" fontId="14" fillId="0" borderId="18" xfId="8" applyFont="1" applyBorder="1" applyAlignment="1">
      <alignment horizontal="center"/>
    </xf>
    <xf numFmtId="0" fontId="28" fillId="0" borderId="0" xfId="0" applyFont="1" applyBorder="1" applyAlignment="1">
      <alignment vertical="center"/>
    </xf>
    <xf numFmtId="0" fontId="28" fillId="0" borderId="0" xfId="0" applyFont="1" applyBorder="1"/>
    <xf numFmtId="0" fontId="27" fillId="0" borderId="0" xfId="8" applyFont="1" applyBorder="1"/>
    <xf numFmtId="0" fontId="8" fillId="0" borderId="0" xfId="8" applyFont="1" applyBorder="1"/>
    <xf numFmtId="0" fontId="8" fillId="2" borderId="0" xfId="0" applyFont="1" applyFill="1" applyBorder="1" applyAlignment="1">
      <alignment vertical="center"/>
    </xf>
    <xf numFmtId="0" fontId="9" fillId="0" borderId="0" xfId="0" applyFont="1" applyBorder="1" applyAlignment="1">
      <alignment vertical="center"/>
    </xf>
    <xf numFmtId="0" fontId="1" fillId="0" borderId="0" xfId="8" applyFont="1" applyBorder="1" applyAlignment="1">
      <alignment horizontal="left"/>
    </xf>
    <xf numFmtId="0" fontId="1" fillId="0" borderId="0" xfId="8" applyFont="1" applyBorder="1" applyAlignment="1">
      <alignment horizontal="right"/>
    </xf>
    <xf numFmtId="4" fontId="30" fillId="0" borderId="7" xfId="0" applyNumberFormat="1" applyFont="1" applyBorder="1" applyAlignment="1">
      <alignment horizontal="center"/>
    </xf>
    <xf numFmtId="4" fontId="30" fillId="3" borderId="7" xfId="0" applyNumberFormat="1" applyFont="1" applyFill="1" applyBorder="1" applyAlignment="1">
      <alignment horizontal="center"/>
    </xf>
    <xf numFmtId="9" fontId="30" fillId="3" borderId="7" xfId="9" applyFont="1" applyFill="1" applyBorder="1" applyAlignment="1">
      <alignment horizontal="center"/>
    </xf>
    <xf numFmtId="9" fontId="30" fillId="0" borderId="7" xfId="9" applyFont="1" applyFill="1" applyBorder="1" applyAlignment="1">
      <alignment horizontal="center"/>
    </xf>
    <xf numFmtId="164" fontId="1" fillId="0" borderId="7" xfId="4" applyFont="1" applyFill="1" applyBorder="1" applyAlignment="1">
      <alignment horizontal="center" vertical="center" wrapText="1"/>
    </xf>
    <xf numFmtId="44" fontId="4" fillId="0" borderId="0" xfId="8" applyNumberFormat="1" applyFont="1" applyBorder="1" applyAlignment="1"/>
    <xf numFmtId="164" fontId="26" fillId="2" borderId="0" xfId="4" applyFont="1" applyFill="1" applyBorder="1" applyAlignment="1">
      <alignment horizontal="right" vertical="center"/>
    </xf>
    <xf numFmtId="0" fontId="2" fillId="0" borderId="32" xfId="0" applyFont="1" applyFill="1" applyBorder="1" applyAlignment="1">
      <alignment horizontal="center" vertical="center"/>
    </xf>
    <xf numFmtId="0" fontId="1" fillId="0" borderId="0" xfId="0" applyFont="1" applyFill="1" applyBorder="1" applyAlignment="1">
      <alignment horizontal="center" vertical="center"/>
    </xf>
    <xf numFmtId="4" fontId="1" fillId="0" borderId="0" xfId="0" applyNumberFormat="1" applyFont="1" applyFill="1" applyBorder="1" applyAlignment="1">
      <alignment vertical="center"/>
    </xf>
    <xf numFmtId="165" fontId="1" fillId="0" borderId="0" xfId="3" applyFont="1" applyFill="1" applyBorder="1" applyAlignment="1">
      <alignment vertical="center"/>
    </xf>
    <xf numFmtId="3"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0" fontId="11" fillId="2" borderId="33" xfId="0" applyFont="1" applyFill="1" applyBorder="1" applyAlignment="1">
      <alignment horizontal="center" vertical="center"/>
    </xf>
    <xf numFmtId="0" fontId="1" fillId="2" borderId="0" xfId="0" applyFont="1" applyFill="1" applyBorder="1" applyAlignment="1">
      <alignment horizontal="center" vertical="center"/>
    </xf>
    <xf numFmtId="170" fontId="1" fillId="2" borderId="0" xfId="2" applyNumberFormat="1" applyFont="1" applyFill="1" applyBorder="1" applyAlignment="1">
      <alignment vertical="center"/>
    </xf>
    <xf numFmtId="2" fontId="1" fillId="2" borderId="0" xfId="0" applyNumberFormat="1" applyFont="1" applyFill="1" applyBorder="1" applyAlignment="1">
      <alignment horizontal="center" vertical="center"/>
    </xf>
    <xf numFmtId="170" fontId="1" fillId="2" borderId="0" xfId="0" applyNumberFormat="1" applyFont="1" applyFill="1" applyBorder="1" applyAlignment="1">
      <alignment horizontal="right" vertical="center"/>
    </xf>
    <xf numFmtId="168" fontId="1" fillId="2" borderId="0" xfId="1" applyNumberFormat="1" applyFont="1" applyFill="1" applyBorder="1" applyAlignment="1">
      <alignment vertical="center"/>
    </xf>
    <xf numFmtId="3" fontId="1" fillId="2" borderId="0" xfId="1" applyNumberFormat="1" applyFont="1" applyFill="1" applyBorder="1" applyAlignment="1">
      <alignment vertical="center"/>
    </xf>
    <xf numFmtId="2" fontId="1" fillId="2" borderId="0" xfId="0" applyNumberFormat="1" applyFont="1" applyFill="1" applyBorder="1" applyAlignment="1">
      <alignment vertical="center"/>
    </xf>
    <xf numFmtId="4" fontId="1" fillId="2" borderId="0" xfId="0" applyNumberFormat="1" applyFont="1" applyFill="1" applyBorder="1" applyAlignment="1">
      <alignment horizontal="center" vertical="center"/>
    </xf>
    <xf numFmtId="4" fontId="1" fillId="2" borderId="7" xfId="0" applyNumberFormat="1" applyFont="1" applyFill="1" applyBorder="1" applyAlignment="1">
      <alignment vertical="center"/>
    </xf>
    <xf numFmtId="165" fontId="1" fillId="2" borderId="7" xfId="3" applyFont="1" applyFill="1" applyBorder="1" applyAlignment="1">
      <alignment horizontal="right" vertical="center"/>
    </xf>
    <xf numFmtId="165" fontId="1" fillId="0" borderId="7" xfId="3" applyFont="1" applyFill="1" applyBorder="1" applyAlignment="1">
      <alignment horizontal="right" vertical="center"/>
    </xf>
    <xf numFmtId="9" fontId="1" fillId="0" borderId="7" xfId="9" applyFont="1" applyFill="1" applyBorder="1" applyAlignment="1">
      <alignment horizontal="right" vertical="center"/>
    </xf>
    <xf numFmtId="10" fontId="1" fillId="0" borderId="7" xfId="9" applyNumberFormat="1" applyFont="1" applyFill="1" applyBorder="1" applyAlignment="1">
      <alignment horizontal="right" vertical="center"/>
    </xf>
    <xf numFmtId="4" fontId="3" fillId="2" borderId="7" xfId="0" applyNumberFormat="1" applyFont="1" applyFill="1" applyBorder="1" applyAlignment="1">
      <alignment horizontal="center" vertical="center"/>
    </xf>
    <xf numFmtId="0" fontId="3" fillId="2" borderId="7" xfId="0" applyFont="1" applyFill="1" applyBorder="1" applyAlignment="1">
      <alignment vertical="center"/>
    </xf>
    <xf numFmtId="0" fontId="5" fillId="2" borderId="7" xfId="0" applyFont="1" applyFill="1" applyBorder="1" applyAlignment="1">
      <alignment vertical="center"/>
    </xf>
    <xf numFmtId="3" fontId="3" fillId="2" borderId="7" xfId="0" applyNumberFormat="1" applyFont="1" applyFill="1" applyBorder="1" applyAlignment="1">
      <alignment vertical="center"/>
    </xf>
    <xf numFmtId="167" fontId="3" fillId="2" borderId="7" xfId="0" applyNumberFormat="1" applyFont="1" applyFill="1" applyBorder="1" applyAlignment="1">
      <alignment vertical="center"/>
    </xf>
    <xf numFmtId="2" fontId="3" fillId="2" borderId="7" xfId="0" applyNumberFormat="1" applyFont="1" applyFill="1" applyBorder="1" applyAlignment="1">
      <alignment vertical="center"/>
    </xf>
    <xf numFmtId="2" fontId="3" fillId="2" borderId="7" xfId="0" applyNumberFormat="1" applyFont="1" applyFill="1" applyBorder="1" applyAlignment="1">
      <alignment horizontal="center" vertical="center"/>
    </xf>
    <xf numFmtId="3" fontId="3" fillId="2" borderId="7" xfId="0" applyNumberFormat="1" applyFont="1" applyFill="1" applyBorder="1" applyAlignment="1">
      <alignment horizontal="center" vertical="center"/>
    </xf>
    <xf numFmtId="0" fontId="3" fillId="2" borderId="7" xfId="0" applyFont="1" applyFill="1" applyBorder="1" applyAlignment="1">
      <alignment horizontal="center" vertical="center" wrapText="1"/>
    </xf>
    <xf numFmtId="0" fontId="3" fillId="4" borderId="7" xfId="0" quotePrefix="1" applyFont="1" applyFill="1" applyBorder="1" applyAlignment="1">
      <alignment horizontal="center" vertical="center" wrapText="1"/>
    </xf>
    <xf numFmtId="0" fontId="3" fillId="4" borderId="7" xfId="0" applyFont="1" applyFill="1" applyBorder="1" applyAlignment="1">
      <alignment horizontal="center" vertical="center" wrapText="1"/>
    </xf>
    <xf numFmtId="4" fontId="1" fillId="2" borderId="0" xfId="0" applyNumberFormat="1" applyFont="1" applyFill="1" applyBorder="1" applyAlignment="1">
      <alignment vertical="center"/>
    </xf>
    <xf numFmtId="3" fontId="1" fillId="2" borderId="0" xfId="0" applyNumberFormat="1" applyFont="1" applyFill="1" applyBorder="1" applyAlignment="1">
      <alignment horizontal="center" vertical="center"/>
    </xf>
    <xf numFmtId="4" fontId="1" fillId="2" borderId="0" xfId="0" applyNumberFormat="1" applyFont="1" applyFill="1" applyBorder="1" applyAlignment="1">
      <alignment horizontal="right" vertical="center"/>
    </xf>
    <xf numFmtId="0" fontId="1" fillId="0" borderId="0" xfId="0" applyFont="1" applyBorder="1" applyAlignment="1"/>
    <xf numFmtId="4" fontId="1" fillId="0" borderId="0" xfId="8" applyNumberFormat="1" applyFont="1" applyBorder="1" applyAlignment="1"/>
    <xf numFmtId="2" fontId="3" fillId="2" borderId="7" xfId="0" applyNumberFormat="1" applyFont="1" applyFill="1" applyBorder="1" applyAlignment="1">
      <alignment horizontal="center" vertical="center" wrapText="1"/>
    </xf>
    <xf numFmtId="172" fontId="32" fillId="3" borderId="7" xfId="5" applyNumberFormat="1" applyFont="1" applyFill="1" applyBorder="1" applyAlignment="1">
      <alignment horizontal="right" vertical="center" wrapText="1"/>
    </xf>
    <xf numFmtId="172" fontId="1" fillId="2" borderId="7" xfId="0" applyNumberFormat="1" applyFont="1" applyFill="1" applyBorder="1" applyAlignment="1">
      <alignment vertical="center"/>
    </xf>
    <xf numFmtId="172" fontId="32" fillId="0" borderId="7" xfId="5" applyNumberFormat="1" applyFont="1" applyFill="1" applyBorder="1" applyAlignment="1">
      <alignment horizontal="right" vertical="center" wrapText="1"/>
    </xf>
    <xf numFmtId="173" fontId="1" fillId="2" borderId="7" xfId="3" quotePrefix="1" applyNumberFormat="1" applyFont="1" applyFill="1" applyBorder="1" applyAlignment="1">
      <alignment horizontal="left" vertical="center"/>
    </xf>
    <xf numFmtId="165" fontId="1" fillId="2" borderId="7" xfId="3" quotePrefix="1" applyFont="1" applyFill="1" applyBorder="1" applyAlignment="1">
      <alignment horizontal="left" vertical="center"/>
    </xf>
    <xf numFmtId="2" fontId="1" fillId="2" borderId="23" xfId="0" applyNumberFormat="1" applyFont="1" applyFill="1" applyBorder="1" applyAlignment="1">
      <alignment horizontal="center" vertical="center"/>
    </xf>
    <xf numFmtId="3" fontId="1" fillId="2" borderId="0" xfId="2" applyNumberFormat="1" applyFont="1" applyFill="1" applyBorder="1" applyAlignment="1">
      <alignment horizontal="center" vertical="center" wrapText="1"/>
    </xf>
    <xf numFmtId="171" fontId="1" fillId="2" borderId="0" xfId="0" applyNumberFormat="1" applyFont="1" applyFill="1" applyBorder="1" applyAlignment="1">
      <alignment horizontal="right" vertical="center"/>
    </xf>
    <xf numFmtId="3" fontId="1" fillId="2" borderId="0" xfId="0" applyNumberFormat="1" applyFont="1" applyFill="1" applyBorder="1" applyAlignment="1">
      <alignment horizontal="right" vertical="center"/>
    </xf>
    <xf numFmtId="3" fontId="1" fillId="2" borderId="0" xfId="2" applyNumberFormat="1" applyFont="1" applyFill="1" applyBorder="1" applyAlignment="1">
      <alignment vertical="center"/>
    </xf>
    <xf numFmtId="0" fontId="1" fillId="2" borderId="0" xfId="0" applyFont="1" applyFill="1" applyBorder="1" applyAlignment="1">
      <alignment vertical="center"/>
    </xf>
    <xf numFmtId="170" fontId="1" fillId="2" borderId="0" xfId="2" applyNumberFormat="1" applyFont="1" applyFill="1" applyBorder="1" applyAlignment="1">
      <alignment horizontal="left" vertical="center"/>
    </xf>
    <xf numFmtId="4" fontId="3" fillId="2" borderId="0" xfId="0" quotePrefix="1" applyNumberFormat="1" applyFont="1" applyFill="1" applyBorder="1" applyAlignment="1">
      <alignment horizontal="center" vertical="center"/>
    </xf>
    <xf numFmtId="4" fontId="1" fillId="2" borderId="0" xfId="0" quotePrefix="1" applyNumberFormat="1" applyFont="1" applyFill="1" applyBorder="1" applyAlignment="1">
      <alignment horizontal="left" vertical="center"/>
    </xf>
    <xf numFmtId="173" fontId="1" fillId="2" borderId="0" xfId="3" quotePrefix="1" applyNumberFormat="1" applyFont="1" applyFill="1" applyBorder="1" applyAlignment="1">
      <alignment horizontal="left" vertical="center"/>
    </xf>
    <xf numFmtId="3" fontId="1" fillId="2" borderId="0" xfId="0" quotePrefix="1" applyNumberFormat="1" applyFont="1" applyFill="1" applyBorder="1" applyAlignment="1">
      <alignment horizontal="right" vertical="center"/>
    </xf>
    <xf numFmtId="3" fontId="1" fillId="2" borderId="0" xfId="0" applyNumberFormat="1" applyFont="1" applyFill="1" applyBorder="1" applyAlignment="1">
      <alignment vertical="center"/>
    </xf>
    <xf numFmtId="3" fontId="3" fillId="2" borderId="0" xfId="0" quotePrefix="1" applyNumberFormat="1" applyFont="1" applyFill="1" applyBorder="1" applyAlignment="1">
      <alignment horizontal="right" vertical="center"/>
    </xf>
    <xf numFmtId="165" fontId="1" fillId="2" borderId="0" xfId="3" quotePrefix="1" applyFont="1" applyFill="1" applyBorder="1" applyAlignment="1">
      <alignment horizontal="left" vertical="center"/>
    </xf>
    <xf numFmtId="172" fontId="32" fillId="3" borderId="23" xfId="5" applyNumberFormat="1" applyFont="1" applyFill="1" applyBorder="1" applyAlignment="1">
      <alignment horizontal="right" vertical="center" wrapText="1"/>
    </xf>
    <xf numFmtId="3" fontId="1" fillId="2" borderId="23" xfId="2" applyNumberFormat="1" applyFont="1" applyFill="1" applyBorder="1" applyAlignment="1">
      <alignment horizontal="center" vertical="center"/>
    </xf>
    <xf numFmtId="173" fontId="8" fillId="2" borderId="7" xfId="3" quotePrefix="1" applyNumberFormat="1" applyFont="1" applyFill="1" applyBorder="1" applyAlignment="1">
      <alignment horizontal="left" vertical="center"/>
    </xf>
    <xf numFmtId="165" fontId="8" fillId="2" borderId="7" xfId="3" quotePrefix="1" applyFont="1" applyFill="1" applyBorder="1" applyAlignment="1">
      <alignment horizontal="left" vertical="center"/>
    </xf>
    <xf numFmtId="173" fontId="8" fillId="2" borderId="7" xfId="3" applyNumberFormat="1" applyFont="1" applyFill="1" applyBorder="1" applyAlignment="1">
      <alignment horizontal="left" vertical="center"/>
    </xf>
    <xf numFmtId="165" fontId="8" fillId="2" borderId="7" xfId="3" applyFont="1" applyFill="1" applyBorder="1" applyAlignment="1">
      <alignment horizontal="left" vertical="center"/>
    </xf>
    <xf numFmtId="0" fontId="8" fillId="0" borderId="0" xfId="0" applyFont="1" applyFill="1" applyBorder="1" applyAlignment="1">
      <alignment horizontal="left" vertical="center"/>
    </xf>
    <xf numFmtId="0" fontId="8" fillId="2" borderId="0" xfId="0" applyFont="1" applyFill="1" applyBorder="1" applyAlignment="1">
      <alignment horizontal="left" vertical="center"/>
    </xf>
    <xf numFmtId="1" fontId="8" fillId="2" borderId="0" xfId="0" applyNumberFormat="1" applyFont="1" applyFill="1" applyBorder="1" applyAlignment="1">
      <alignment horizontal="right" vertical="center"/>
    </xf>
    <xf numFmtId="0" fontId="9" fillId="0" borderId="0" xfId="8" applyFont="1" applyBorder="1" applyAlignment="1">
      <alignment horizontal="left"/>
    </xf>
    <xf numFmtId="0" fontId="2" fillId="0" borderId="0" xfId="8" applyNumberFormat="1" applyFont="1" applyBorder="1" applyAlignment="1">
      <alignment horizontal="center"/>
    </xf>
    <xf numFmtId="0" fontId="26" fillId="0" borderId="0" xfId="8" applyFont="1" applyBorder="1"/>
    <xf numFmtId="0" fontId="4" fillId="0" borderId="0" xfId="8" applyFont="1" applyBorder="1" applyAlignment="1"/>
    <xf numFmtId="0" fontId="17" fillId="0" borderId="0" xfId="0" applyFont="1" applyBorder="1" applyAlignment="1">
      <alignment vertical="center"/>
    </xf>
    <xf numFmtId="0" fontId="18" fillId="0" borderId="0" xfId="0" applyFont="1" applyBorder="1"/>
    <xf numFmtId="0" fontId="7" fillId="2" borderId="0" xfId="0" applyFont="1" applyFill="1" applyBorder="1" applyAlignment="1">
      <alignment vertical="center"/>
    </xf>
    <xf numFmtId="4" fontId="26" fillId="0" borderId="7" xfId="8" applyNumberFormat="1" applyFont="1" applyBorder="1" applyAlignment="1">
      <alignment horizontal="left" wrapText="1"/>
    </xf>
    <xf numFmtId="4" fontId="26" fillId="0" borderId="7" xfId="8" applyNumberFormat="1" applyFont="1" applyBorder="1" applyAlignment="1">
      <alignment horizontal="left"/>
    </xf>
    <xf numFmtId="4" fontId="26" fillId="4" borderId="7" xfId="8" applyNumberFormat="1" applyFont="1" applyFill="1" applyBorder="1" applyAlignment="1">
      <alignment horizontal="left" vertical="center" wrapText="1"/>
    </xf>
    <xf numFmtId="4" fontId="26" fillId="0" borderId="7" xfId="8" applyNumberFormat="1" applyFont="1" applyBorder="1" applyAlignment="1"/>
    <xf numFmtId="4" fontId="26" fillId="0" borderId="0" xfId="8" applyNumberFormat="1" applyFont="1" applyBorder="1" applyAlignment="1"/>
    <xf numFmtId="173" fontId="26" fillId="2" borderId="37" xfId="3" applyNumberFormat="1" applyFont="1" applyFill="1" applyBorder="1" applyAlignment="1">
      <alignment horizontal="left" vertical="center"/>
    </xf>
    <xf numFmtId="165" fontId="26" fillId="2" borderId="37" xfId="3" applyFont="1" applyFill="1" applyBorder="1" applyAlignment="1">
      <alignment horizontal="left" vertical="center"/>
    </xf>
    <xf numFmtId="165" fontId="3" fillId="2" borderId="37" xfId="3" applyFont="1" applyFill="1" applyBorder="1" applyAlignment="1">
      <alignment horizontal="left" vertical="center"/>
    </xf>
    <xf numFmtId="0" fontId="7" fillId="0" borderId="0" xfId="8" applyFont="1" applyBorder="1" applyAlignment="1">
      <alignment horizontal="left"/>
    </xf>
    <xf numFmtId="0" fontId="7" fillId="0" borderId="0" xfId="8" applyFont="1" applyBorder="1" applyAlignment="1">
      <alignment horizontal="center"/>
    </xf>
    <xf numFmtId="0" fontId="9" fillId="0" borderId="39" xfId="8" applyFont="1" applyBorder="1" applyAlignment="1">
      <alignment horizontal="center" vertical="center"/>
    </xf>
    <xf numFmtId="0" fontId="14" fillId="0" borderId="43" xfId="8" applyFont="1" applyBorder="1" applyAlignment="1">
      <alignment horizontal="center"/>
    </xf>
    <xf numFmtId="0" fontId="14" fillId="0" borderId="21" xfId="8" applyFont="1" applyBorder="1"/>
    <xf numFmtId="0" fontId="14" fillId="0" borderId="11" xfId="8" applyFont="1" applyBorder="1"/>
    <xf numFmtId="0" fontId="7" fillId="0" borderId="38" xfId="8" applyFont="1" applyBorder="1" applyAlignment="1">
      <alignment horizontal="left"/>
    </xf>
    <xf numFmtId="0" fontId="14" fillId="0" borderId="18" xfId="8" applyFont="1" applyBorder="1"/>
    <xf numFmtId="4" fontId="14" fillId="0" borderId="18" xfId="8" applyNumberFormat="1" applyFont="1" applyBorder="1"/>
    <xf numFmtId="0" fontId="14" fillId="0" borderId="44" xfId="8" applyFont="1" applyBorder="1"/>
    <xf numFmtId="0" fontId="7" fillId="0" borderId="0" xfId="8" applyFont="1" applyBorder="1" applyAlignment="1">
      <alignment horizontal="center" vertical="center"/>
    </xf>
    <xf numFmtId="0" fontId="1" fillId="0" borderId="4" xfId="8" applyFont="1" applyBorder="1" applyAlignment="1">
      <alignment horizontal="left" vertical="center"/>
    </xf>
    <xf numFmtId="0" fontId="7" fillId="0" borderId="1" xfId="8" applyFont="1" applyBorder="1" applyAlignment="1">
      <alignment vertical="center"/>
    </xf>
    <xf numFmtId="0" fontId="7" fillId="0" borderId="1" xfId="8" applyFont="1" applyBorder="1" applyAlignment="1">
      <alignment horizontal="left" vertical="center"/>
    </xf>
    <xf numFmtId="0" fontId="7" fillId="0" borderId="0" xfId="8" applyFont="1" applyBorder="1" applyAlignment="1">
      <alignment vertical="center"/>
    </xf>
    <xf numFmtId="0" fontId="7" fillId="0" borderId="0" xfId="8" applyFont="1" applyBorder="1" applyAlignment="1">
      <alignment horizontal="right" vertical="center"/>
    </xf>
    <xf numFmtId="0" fontId="14" fillId="0" borderId="0" xfId="8" applyFont="1" applyBorder="1" applyAlignment="1">
      <alignment vertical="center"/>
    </xf>
    <xf numFmtId="0" fontId="3" fillId="0" borderId="0" xfId="8" applyFont="1" applyBorder="1" applyAlignment="1">
      <alignment horizontal="left" vertical="center"/>
    </xf>
    <xf numFmtId="0" fontId="2" fillId="2" borderId="0" xfId="0" applyFont="1" applyFill="1" applyBorder="1" applyAlignment="1">
      <alignment horizontal="left" vertical="center"/>
    </xf>
    <xf numFmtId="4" fontId="5" fillId="2" borderId="0" xfId="0" quotePrefix="1" applyNumberFormat="1" applyFont="1" applyFill="1" applyBorder="1" applyAlignment="1">
      <alignment horizontal="left" vertical="center" wrapText="1"/>
    </xf>
    <xf numFmtId="0" fontId="7" fillId="0" borderId="4" xfId="8" applyFont="1" applyBorder="1" applyAlignment="1">
      <alignment horizontal="left" vertical="center"/>
    </xf>
    <xf numFmtId="0" fontId="7" fillId="0" borderId="0" xfId="8" applyFont="1" applyBorder="1" applyAlignment="1">
      <alignment horizontal="left" vertical="center"/>
    </xf>
    <xf numFmtId="4" fontId="1" fillId="2"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10" fontId="1" fillId="0" borderId="7" xfId="9" applyNumberFormat="1" applyFont="1" applyFill="1" applyBorder="1" applyAlignment="1">
      <alignment horizontal="right" vertical="center"/>
    </xf>
    <xf numFmtId="2" fontId="1" fillId="2" borderId="0" xfId="0" applyNumberFormat="1" applyFont="1" applyFill="1" applyBorder="1" applyAlignment="1">
      <alignment horizontal="center" vertical="center"/>
    </xf>
    <xf numFmtId="4" fontId="1" fillId="0" borderId="7" xfId="0" applyNumberFormat="1" applyFont="1" applyFill="1" applyBorder="1" applyAlignment="1">
      <alignment horizontal="right" vertical="center"/>
    </xf>
    <xf numFmtId="0" fontId="1" fillId="0" borderId="0" xfId="0" applyFont="1" applyFill="1" applyBorder="1" applyAlignment="1">
      <alignment horizontal="center" vertical="center"/>
    </xf>
    <xf numFmtId="4" fontId="1" fillId="2" borderId="7" xfId="0" applyNumberFormat="1" applyFont="1" applyFill="1" applyBorder="1" applyAlignment="1">
      <alignment horizontal="center" vertical="center"/>
    </xf>
    <xf numFmtId="0" fontId="1" fillId="2" borderId="0" xfId="0" applyFont="1" applyFill="1" applyBorder="1" applyAlignment="1">
      <alignment horizontal="center" vertical="center"/>
    </xf>
    <xf numFmtId="165" fontId="8" fillId="2" borderId="7" xfId="3" quotePrefix="1" applyFont="1" applyFill="1" applyBorder="1" applyAlignment="1">
      <alignment horizontal="left" vertical="center"/>
    </xf>
    <xf numFmtId="4" fontId="8" fillId="0" borderId="0" xfId="8" applyNumberFormat="1" applyFont="1" applyBorder="1" applyAlignment="1">
      <alignment horizontal="center"/>
    </xf>
    <xf numFmtId="165" fontId="8" fillId="2" borderId="7" xfId="3" applyFont="1" applyFill="1" applyBorder="1" applyAlignment="1">
      <alignment horizontal="left" vertical="center"/>
    </xf>
    <xf numFmtId="165" fontId="1" fillId="2" borderId="7" xfId="3" quotePrefix="1" applyFont="1" applyFill="1" applyBorder="1" applyAlignment="1">
      <alignment horizontal="left" vertical="center"/>
    </xf>
    <xf numFmtId="0" fontId="15" fillId="0" borderId="0" xfId="8" applyFont="1" applyBorder="1" applyAlignment="1">
      <alignment horizontal="center"/>
    </xf>
    <xf numFmtId="0" fontId="7" fillId="0" borderId="0" xfId="8" applyFont="1" applyBorder="1" applyAlignment="1">
      <alignment horizontal="center"/>
    </xf>
    <xf numFmtId="0" fontId="0" fillId="0" borderId="0" xfId="0" applyBorder="1" applyAlignment="1">
      <alignment horizontal="left"/>
    </xf>
    <xf numFmtId="4" fontId="7" fillId="0" borderId="0" xfId="8" applyNumberFormat="1" applyFont="1" applyBorder="1" applyAlignment="1">
      <alignment horizontal="left"/>
    </xf>
    <xf numFmtId="0" fontId="7" fillId="0" borderId="0" xfId="8" applyFont="1" applyBorder="1" applyAlignment="1">
      <alignment horizontal="left"/>
    </xf>
    <xf numFmtId="4" fontId="7" fillId="0" borderId="0" xfId="8" applyNumberFormat="1" applyFont="1" applyBorder="1" applyAlignment="1">
      <alignment horizontal="center"/>
    </xf>
    <xf numFmtId="0" fontId="3" fillId="0" borderId="0" xfId="8" applyFont="1" applyBorder="1" applyAlignment="1">
      <alignment horizontal="center"/>
    </xf>
    <xf numFmtId="0" fontId="3" fillId="7" borderId="7" xfId="0" applyFont="1" applyFill="1" applyBorder="1" applyAlignment="1">
      <alignment horizontal="center" vertical="center" wrapText="1"/>
    </xf>
    <xf numFmtId="0" fontId="3" fillId="7" borderId="7" xfId="0" quotePrefix="1" applyFont="1" applyFill="1" applyBorder="1" applyAlignment="1">
      <alignment horizontal="center" vertical="center" wrapText="1"/>
    </xf>
    <xf numFmtId="0" fontId="5" fillId="7" borderId="7" xfId="0" applyFont="1" applyFill="1" applyBorder="1" applyAlignment="1">
      <alignment vertical="center"/>
    </xf>
    <xf numFmtId="3" fontId="3" fillId="7" borderId="7" xfId="0" applyNumberFormat="1" applyFont="1" applyFill="1" applyBorder="1" applyAlignment="1">
      <alignment vertical="center"/>
    </xf>
    <xf numFmtId="167" fontId="3" fillId="7" borderId="7" xfId="0" applyNumberFormat="1" applyFont="1" applyFill="1" applyBorder="1" applyAlignment="1">
      <alignment vertical="center"/>
    </xf>
    <xf numFmtId="0" fontId="3" fillId="7" borderId="7" xfId="0" applyFont="1" applyFill="1" applyBorder="1" applyAlignment="1">
      <alignment vertical="center"/>
    </xf>
    <xf numFmtId="2" fontId="3" fillId="7" borderId="7" xfId="0" applyNumberFormat="1" applyFont="1" applyFill="1" applyBorder="1" applyAlignment="1">
      <alignment vertical="center"/>
    </xf>
    <xf numFmtId="3" fontId="3" fillId="7" borderId="7" xfId="0" applyNumberFormat="1" applyFont="1" applyFill="1" applyBorder="1" applyAlignment="1">
      <alignment horizontal="center" vertical="center"/>
    </xf>
    <xf numFmtId="4" fontId="3" fillId="7" borderId="7" xfId="0" applyNumberFormat="1" applyFont="1" applyFill="1" applyBorder="1" applyAlignment="1">
      <alignment horizontal="center" vertical="center"/>
    </xf>
    <xf numFmtId="2" fontId="3" fillId="7" borderId="7" xfId="0" applyNumberFormat="1" applyFont="1" applyFill="1" applyBorder="1" applyAlignment="1">
      <alignment horizontal="center" vertical="center" wrapText="1"/>
    </xf>
    <xf numFmtId="0" fontId="3" fillId="0" borderId="17" xfId="8" applyFont="1" applyFill="1" applyBorder="1" applyAlignment="1">
      <alignment horizontal="center" vertical="top"/>
    </xf>
    <xf numFmtId="0" fontId="3" fillId="0" borderId="18" xfId="8" applyFont="1" applyFill="1" applyBorder="1" applyAlignment="1">
      <alignment horizontal="center" vertical="top"/>
    </xf>
    <xf numFmtId="0" fontId="3" fillId="0" borderId="18" xfId="8" applyFont="1" applyFill="1" applyBorder="1" applyAlignment="1">
      <alignment vertical="top"/>
    </xf>
    <xf numFmtId="0" fontId="3" fillId="0" borderId="44" xfId="8" applyFont="1" applyFill="1" applyBorder="1" applyAlignment="1">
      <alignment vertical="top"/>
    </xf>
    <xf numFmtId="0" fontId="1" fillId="2" borderId="4" xfId="0" applyFont="1" applyFill="1" applyBorder="1" applyAlignment="1">
      <alignment vertical="center"/>
    </xf>
    <xf numFmtId="0" fontId="1" fillId="2" borderId="11" xfId="0" applyFont="1" applyFill="1" applyBorder="1" applyAlignment="1">
      <alignment vertical="center"/>
    </xf>
    <xf numFmtId="4" fontId="3" fillId="2" borderId="4" xfId="0" quotePrefix="1" applyNumberFormat="1" applyFont="1" applyFill="1" applyBorder="1" applyAlignment="1">
      <alignment horizontal="center" vertical="center"/>
    </xf>
    <xf numFmtId="165" fontId="1" fillId="2" borderId="11" xfId="3" quotePrefix="1" applyFont="1" applyFill="1" applyBorder="1" applyAlignment="1">
      <alignment horizontal="left" vertical="center"/>
    </xf>
    <xf numFmtId="0" fontId="8" fillId="0" borderId="4" xfId="0" applyFont="1" applyFill="1" applyBorder="1" applyAlignment="1">
      <alignment horizontal="left" vertical="center"/>
    </xf>
    <xf numFmtId="0" fontId="8" fillId="2" borderId="4" xfId="0" applyFont="1" applyFill="1" applyBorder="1" applyAlignment="1">
      <alignment horizontal="left" vertical="center"/>
    </xf>
    <xf numFmtId="0" fontId="8" fillId="2" borderId="4" xfId="0" applyFont="1" applyFill="1" applyBorder="1" applyAlignment="1">
      <alignment horizontal="center" vertical="center"/>
    </xf>
    <xf numFmtId="1" fontId="8" fillId="2" borderId="11" xfId="0" applyNumberFormat="1" applyFont="1" applyFill="1" applyBorder="1" applyAlignment="1">
      <alignment horizontal="right" vertical="center"/>
    </xf>
    <xf numFmtId="0" fontId="9" fillId="0" borderId="4" xfId="8" applyFont="1" applyBorder="1" applyAlignment="1">
      <alignment horizontal="left" vertical="center"/>
    </xf>
    <xf numFmtId="4" fontId="5" fillId="2" borderId="11" xfId="0" quotePrefix="1" applyNumberFormat="1" applyFont="1" applyFill="1" applyBorder="1" applyAlignment="1">
      <alignment vertical="center" wrapText="1"/>
    </xf>
    <xf numFmtId="0" fontId="13" fillId="0" borderId="18" xfId="8" applyFont="1" applyBorder="1" applyAlignment="1"/>
    <xf numFmtId="44" fontId="4" fillId="0" borderId="18" xfId="8" applyNumberFormat="1" applyFont="1" applyBorder="1" applyAlignment="1"/>
    <xf numFmtId="4" fontId="13" fillId="0" borderId="18" xfId="8" applyNumberFormat="1" applyFont="1" applyBorder="1"/>
    <xf numFmtId="0" fontId="2" fillId="0" borderId="44" xfId="8" applyNumberFormat="1" applyFont="1" applyBorder="1" applyAlignment="1">
      <alignment horizontal="center"/>
    </xf>
    <xf numFmtId="0" fontId="8" fillId="0" borderId="3" xfId="8" applyFont="1" applyBorder="1"/>
    <xf numFmtId="0" fontId="12" fillId="0" borderId="1" xfId="8" applyFont="1" applyBorder="1"/>
    <xf numFmtId="0" fontId="11" fillId="0" borderId="1" xfId="8" applyFont="1" applyBorder="1" applyAlignment="1"/>
    <xf numFmtId="4" fontId="11" fillId="0" borderId="1" xfId="8" applyNumberFormat="1" applyFont="1" applyBorder="1" applyAlignment="1">
      <alignment horizontal="center" vertical="center"/>
    </xf>
    <xf numFmtId="0" fontId="13" fillId="0" borderId="1" xfId="8" applyFont="1" applyBorder="1" applyAlignment="1"/>
    <xf numFmtId="4" fontId="13" fillId="0" borderId="1" xfId="8" applyNumberFormat="1" applyFont="1" applyBorder="1"/>
    <xf numFmtId="0" fontId="2" fillId="0" borderId="21" xfId="8" applyNumberFormat="1" applyFont="1" applyBorder="1" applyAlignment="1">
      <alignment horizontal="center"/>
    </xf>
    <xf numFmtId="0" fontId="26" fillId="0" borderId="4" xfId="8" applyFont="1" applyBorder="1"/>
    <xf numFmtId="0" fontId="8" fillId="0" borderId="11" xfId="8" applyFont="1" applyBorder="1" applyAlignment="1"/>
    <xf numFmtId="4" fontId="3" fillId="0" borderId="4" xfId="8" applyNumberFormat="1" applyFont="1" applyBorder="1" applyAlignment="1"/>
    <xf numFmtId="4" fontId="3" fillId="0" borderId="11" xfId="8" applyNumberFormat="1" applyFont="1" applyBorder="1" applyAlignment="1"/>
    <xf numFmtId="4" fontId="7" fillId="0" borderId="4" xfId="8" applyNumberFormat="1" applyFont="1" applyBorder="1" applyAlignment="1">
      <alignment horizontal="center"/>
    </xf>
    <xf numFmtId="4" fontId="7" fillId="0" borderId="4" xfId="8" applyNumberFormat="1" applyFont="1" applyBorder="1" applyAlignment="1">
      <alignment horizontal="left"/>
    </xf>
    <xf numFmtId="0" fontId="7" fillId="0" borderId="11" xfId="8" applyFont="1" applyBorder="1" applyAlignment="1"/>
    <xf numFmtId="0" fontId="16" fillId="0" borderId="4" xfId="8" applyFont="1" applyBorder="1" applyAlignment="1"/>
    <xf numFmtId="0" fontId="7" fillId="0" borderId="11" xfId="8" applyFont="1" applyBorder="1" applyAlignment="1">
      <alignment horizontal="center"/>
    </xf>
    <xf numFmtId="0" fontId="16" fillId="0" borderId="4" xfId="8" applyFont="1" applyBorder="1" applyAlignment="1">
      <alignment horizontal="center"/>
    </xf>
    <xf numFmtId="0" fontId="17" fillId="0" borderId="4" xfId="0" applyFont="1" applyBorder="1" applyAlignment="1">
      <alignment vertical="center"/>
    </xf>
    <xf numFmtId="0" fontId="4" fillId="0" borderId="11" xfId="8" applyFont="1" applyBorder="1" applyAlignment="1"/>
    <xf numFmtId="0" fontId="9" fillId="0" borderId="4" xfId="0" applyFont="1" applyBorder="1" applyAlignment="1">
      <alignment vertical="center"/>
    </xf>
    <xf numFmtId="4" fontId="8" fillId="2" borderId="4" xfId="0" applyNumberFormat="1" applyFont="1" applyFill="1" applyBorder="1" applyAlignment="1">
      <alignment vertical="center"/>
    </xf>
    <xf numFmtId="0" fontId="8" fillId="2" borderId="11" xfId="0" applyFont="1" applyFill="1" applyBorder="1" applyAlignment="1">
      <alignment vertical="center"/>
    </xf>
    <xf numFmtId="4" fontId="26" fillId="2" borderId="4" xfId="0" applyNumberFormat="1" applyFont="1" applyFill="1" applyBorder="1" applyAlignment="1">
      <alignment vertical="center"/>
    </xf>
    <xf numFmtId="4" fontId="8" fillId="2" borderId="17" xfId="0" applyNumberFormat="1" applyFont="1" applyFill="1" applyBorder="1" applyAlignment="1">
      <alignment vertical="center"/>
    </xf>
    <xf numFmtId="4" fontId="8" fillId="2" borderId="18" xfId="0" applyNumberFormat="1" applyFont="1" applyFill="1" applyBorder="1" applyAlignment="1">
      <alignment vertical="center"/>
    </xf>
    <xf numFmtId="0" fontId="8" fillId="2" borderId="18" xfId="0" applyFont="1" applyFill="1" applyBorder="1" applyAlignment="1">
      <alignment vertical="center"/>
    </xf>
    <xf numFmtId="0" fontId="8" fillId="2" borderId="44" xfId="0" applyFont="1" applyFill="1" applyBorder="1" applyAlignment="1">
      <alignment vertical="center"/>
    </xf>
    <xf numFmtId="0" fontId="8" fillId="0" borderId="17" xfId="8" applyFont="1" applyBorder="1" applyAlignment="1">
      <alignment vertical="center"/>
    </xf>
    <xf numFmtId="0" fontId="12" fillId="0" borderId="18" xfId="8" applyFont="1" applyBorder="1" applyAlignment="1">
      <alignment vertical="center"/>
    </xf>
    <xf numFmtId="0" fontId="11" fillId="0" borderId="18" xfId="8" applyFont="1" applyBorder="1" applyAlignment="1">
      <alignment vertical="center"/>
    </xf>
    <xf numFmtId="0" fontId="13" fillId="0" borderId="18" xfId="8" applyFont="1" applyBorder="1" applyAlignment="1">
      <alignment vertical="center"/>
    </xf>
    <xf numFmtId="0" fontId="0" fillId="2" borderId="49" xfId="0" applyFill="1" applyBorder="1" applyAlignment="1">
      <alignment vertical="center"/>
    </xf>
    <xf numFmtId="0" fontId="7" fillId="2" borderId="49" xfId="0" applyFont="1" applyFill="1" applyBorder="1" applyAlignment="1">
      <alignment vertical="center"/>
    </xf>
    <xf numFmtId="4" fontId="8" fillId="0" borderId="0" xfId="8" applyNumberFormat="1" applyFont="1" applyBorder="1" applyAlignment="1">
      <alignment horizontal="center" vertical="center"/>
    </xf>
    <xf numFmtId="4" fontId="8" fillId="0" borderId="0" xfId="8" applyNumberFormat="1" applyFont="1" applyBorder="1"/>
    <xf numFmtId="0" fontId="8" fillId="0" borderId="11" xfId="8" applyNumberFormat="1" applyFont="1" applyBorder="1" applyAlignment="1">
      <alignment horizontal="center"/>
    </xf>
    <xf numFmtId="0" fontId="8" fillId="0" borderId="4" xfId="8" applyFont="1" applyBorder="1" applyAlignment="1"/>
    <xf numFmtId="0" fontId="8" fillId="0" borderId="4" xfId="8" applyFont="1" applyBorder="1" applyAlignment="1">
      <alignment horizontal="left"/>
    </xf>
    <xf numFmtId="0" fontId="8" fillId="0" borderId="0" xfId="8" applyFont="1" applyBorder="1" applyAlignment="1">
      <alignment horizontal="left"/>
    </xf>
    <xf numFmtId="0" fontId="8" fillId="0" borderId="11" xfId="8" applyFont="1" applyBorder="1" applyAlignment="1">
      <alignment horizontal="left"/>
    </xf>
    <xf numFmtId="0" fontId="33" fillId="6" borderId="39" xfId="8" applyFont="1" applyFill="1" applyBorder="1" applyAlignment="1">
      <alignment horizontal="center" vertical="center"/>
    </xf>
    <xf numFmtId="0" fontId="9" fillId="0" borderId="40" xfId="8" applyFont="1" applyBorder="1" applyAlignment="1">
      <alignment horizontal="center" vertical="center"/>
    </xf>
    <xf numFmtId="0" fontId="9" fillId="0" borderId="41" xfId="8" applyFont="1" applyBorder="1" applyAlignment="1">
      <alignment horizontal="center" vertical="center"/>
    </xf>
    <xf numFmtId="0" fontId="9" fillId="0" borderId="42" xfId="8" applyFont="1" applyBorder="1" applyAlignment="1">
      <alignment horizontal="center" vertical="center"/>
    </xf>
    <xf numFmtId="14" fontId="11" fillId="0" borderId="40" xfId="8" applyNumberFormat="1" applyFont="1" applyFill="1" applyBorder="1" applyAlignment="1">
      <alignment horizontal="center" vertical="center"/>
    </xf>
    <xf numFmtId="0" fontId="11" fillId="0" borderId="41" xfId="8" applyFont="1" applyFill="1" applyBorder="1" applyAlignment="1">
      <alignment horizontal="center" vertical="center"/>
    </xf>
    <xf numFmtId="0" fontId="11" fillId="0" borderId="42" xfId="8" applyFont="1" applyFill="1" applyBorder="1" applyAlignment="1">
      <alignment horizontal="center" vertical="center"/>
    </xf>
    <xf numFmtId="174" fontId="35" fillId="0" borderId="39" xfId="0" applyNumberFormat="1" applyFont="1" applyBorder="1" applyAlignment="1">
      <alignment horizontal="center" vertical="center"/>
    </xf>
    <xf numFmtId="4" fontId="1" fillId="0" borderId="0" xfId="8" applyNumberFormat="1" applyFont="1" applyBorder="1" applyAlignment="1">
      <alignment horizontal="center"/>
    </xf>
    <xf numFmtId="4" fontId="7" fillId="0" borderId="22" xfId="8" applyNumberFormat="1" applyFont="1" applyBorder="1" applyAlignment="1">
      <alignment horizontal="center"/>
    </xf>
    <xf numFmtId="0" fontId="1" fillId="0" borderId="3" xfId="8" applyFont="1" applyBorder="1" applyAlignment="1">
      <alignment horizontal="left" vertical="center" wrapText="1"/>
    </xf>
    <xf numFmtId="0" fontId="1" fillId="0" borderId="1" xfId="8" applyFont="1" applyBorder="1" applyAlignment="1">
      <alignment horizontal="left" vertical="center" wrapText="1"/>
    </xf>
    <xf numFmtId="0" fontId="7" fillId="0" borderId="2" xfId="8" applyFont="1" applyBorder="1" applyAlignment="1">
      <alignment horizontal="left" vertical="center"/>
    </xf>
    <xf numFmtId="0" fontId="7" fillId="0" borderId="12" xfId="8" applyFont="1" applyBorder="1" applyAlignment="1">
      <alignment horizontal="left" vertical="center"/>
    </xf>
    <xf numFmtId="0" fontId="1" fillId="0" borderId="0" xfId="8" applyFont="1" applyBorder="1" applyAlignment="1">
      <alignment horizontal="left" vertical="center"/>
    </xf>
    <xf numFmtId="0" fontId="7" fillId="0" borderId="0" xfId="8" applyFont="1" applyBorder="1" applyAlignment="1">
      <alignment horizontal="left" vertical="center"/>
    </xf>
    <xf numFmtId="0" fontId="4" fillId="0" borderId="4" xfId="8" applyFont="1" applyBorder="1" applyAlignment="1">
      <alignment horizontal="left" vertical="center" wrapText="1"/>
    </xf>
    <xf numFmtId="0" fontId="4" fillId="0" borderId="0" xfId="8" applyFont="1" applyBorder="1" applyAlignment="1">
      <alignment horizontal="left" vertical="center" wrapText="1"/>
    </xf>
    <xf numFmtId="0" fontId="3" fillId="0" borderId="12" xfId="8" applyFont="1" applyBorder="1" applyAlignment="1">
      <alignment horizontal="left" vertical="center"/>
    </xf>
    <xf numFmtId="0" fontId="7" fillId="0" borderId="9" xfId="8" applyFont="1" applyBorder="1" applyAlignment="1">
      <alignment horizontal="left" vertical="center"/>
    </xf>
    <xf numFmtId="0" fontId="7" fillId="0" borderId="12" xfId="8" applyFont="1" applyBorder="1" applyAlignment="1">
      <alignment horizontal="left"/>
    </xf>
    <xf numFmtId="0" fontId="7" fillId="0" borderId="13" xfId="8" applyFont="1" applyBorder="1" applyAlignment="1">
      <alignment horizontal="left"/>
    </xf>
    <xf numFmtId="0" fontId="7" fillId="0" borderId="4" xfId="8" applyFont="1" applyBorder="1" applyAlignment="1">
      <alignment horizontal="left" vertical="center"/>
    </xf>
    <xf numFmtId="0" fontId="3" fillId="0" borderId="2" xfId="8" applyFont="1" applyBorder="1" applyAlignment="1">
      <alignment horizontal="left" vertical="center"/>
    </xf>
    <xf numFmtId="0" fontId="1" fillId="0" borderId="4" xfId="8" applyFont="1" applyBorder="1" applyAlignment="1">
      <alignment horizontal="left" vertical="center" wrapText="1"/>
    </xf>
    <xf numFmtId="0" fontId="7" fillId="0" borderId="0" xfId="8" applyFont="1" applyBorder="1" applyAlignment="1">
      <alignment horizontal="left" vertical="center" wrapText="1"/>
    </xf>
    <xf numFmtId="0" fontId="3" fillId="7" borderId="47" xfId="0" applyFont="1" applyFill="1" applyBorder="1" applyAlignment="1">
      <alignment horizontal="center" vertical="center"/>
    </xf>
    <xf numFmtId="0" fontId="3" fillId="7" borderId="7" xfId="0" applyFont="1" applyFill="1" applyBorder="1" applyAlignment="1">
      <alignment horizontal="center" vertical="center"/>
    </xf>
    <xf numFmtId="0" fontId="3" fillId="7" borderId="16" xfId="0" applyFont="1" applyFill="1" applyBorder="1" applyAlignment="1">
      <alignment horizontal="center" vertical="center" wrapText="1"/>
    </xf>
    <xf numFmtId="0" fontId="3" fillId="7" borderId="31"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7" xfId="0" applyFont="1" applyFill="1" applyBorder="1" applyAlignment="1">
      <alignment horizontal="left" vertical="center"/>
    </xf>
    <xf numFmtId="2" fontId="3" fillId="7" borderId="7" xfId="0" applyNumberFormat="1" applyFont="1" applyFill="1" applyBorder="1" applyAlignment="1">
      <alignment horizontal="center" vertical="center"/>
    </xf>
    <xf numFmtId="3" fontId="3" fillId="7" borderId="7" xfId="0" applyNumberFormat="1" applyFont="1" applyFill="1" applyBorder="1" applyAlignment="1">
      <alignment horizontal="center" vertical="center"/>
    </xf>
    <xf numFmtId="3" fontId="3" fillId="7" borderId="38" xfId="0" applyNumberFormat="1" applyFont="1" applyFill="1" applyBorder="1" applyAlignment="1">
      <alignment horizontal="center" vertical="center"/>
    </xf>
    <xf numFmtId="0" fontId="5" fillId="7" borderId="45"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47"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5"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5" fillId="7" borderId="46" xfId="0" applyFont="1" applyFill="1" applyBorder="1" applyAlignment="1">
      <alignment horizontal="center" vertical="center"/>
    </xf>
    <xf numFmtId="0" fontId="5" fillId="7" borderId="20"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7" xfId="0" applyFont="1" applyFill="1" applyBorder="1" applyAlignment="1">
      <alignment horizontal="center"/>
    </xf>
    <xf numFmtId="0" fontId="31" fillId="0" borderId="33" xfId="6" applyFont="1" applyBorder="1" applyAlignment="1">
      <alignment horizontal="center" vertical="center" wrapText="1"/>
    </xf>
    <xf numFmtId="0" fontId="31" fillId="0" borderId="31" xfId="6" applyFont="1" applyBorder="1" applyAlignment="1">
      <alignment horizontal="center" vertical="center" wrapText="1"/>
    </xf>
    <xf numFmtId="0" fontId="34" fillId="0" borderId="7" xfId="0" applyFont="1" applyBorder="1" applyAlignment="1">
      <alignment horizontal="center"/>
    </xf>
    <xf numFmtId="1" fontId="1" fillId="2" borderId="7" xfId="9" applyNumberFormat="1" applyFont="1" applyFill="1" applyBorder="1" applyAlignment="1">
      <alignment horizontal="center" vertical="center"/>
    </xf>
    <xf numFmtId="170" fontId="1" fillId="2" borderId="7" xfId="0" applyNumberFormat="1" applyFont="1" applyFill="1" applyBorder="1" applyAlignment="1">
      <alignment horizontal="center" vertical="center"/>
    </xf>
    <xf numFmtId="170" fontId="1" fillId="2" borderId="38" xfId="0" applyNumberFormat="1" applyFont="1" applyFill="1" applyBorder="1" applyAlignment="1">
      <alignment horizontal="center" vertical="center"/>
    </xf>
    <xf numFmtId="0" fontId="34" fillId="0" borderId="7" xfId="0" applyFont="1" applyBorder="1" applyAlignment="1">
      <alignment horizontal="center" vertical="center"/>
    </xf>
    <xf numFmtId="0" fontId="34" fillId="5" borderId="7" xfId="0" applyFont="1" applyFill="1" applyBorder="1" applyAlignment="1">
      <alignment horizontal="center" vertical="center"/>
    </xf>
    <xf numFmtId="0" fontId="1" fillId="2" borderId="0" xfId="0" applyFont="1" applyFill="1" applyBorder="1" applyAlignment="1">
      <alignment horizontal="left" vertical="center"/>
    </xf>
    <xf numFmtId="4" fontId="1" fillId="2" borderId="0" xfId="0" applyNumberFormat="1" applyFont="1" applyFill="1" applyBorder="1" applyAlignment="1">
      <alignment horizontal="center" vertical="center"/>
    </xf>
    <xf numFmtId="170" fontId="1" fillId="2" borderId="0" xfId="0" applyNumberFormat="1" applyFont="1" applyFill="1" applyBorder="1" applyAlignment="1">
      <alignment horizontal="center" vertical="center"/>
    </xf>
    <xf numFmtId="170" fontId="1" fillId="2" borderId="11" xfId="0" applyNumberFormat="1" applyFont="1" applyFill="1" applyBorder="1" applyAlignment="1">
      <alignment horizontal="center" vertical="center"/>
    </xf>
    <xf numFmtId="4" fontId="1" fillId="0" borderId="33" xfId="0" applyNumberFormat="1" applyFont="1" applyFill="1" applyBorder="1" applyAlignment="1">
      <alignment horizontal="center" vertical="center"/>
    </xf>
    <xf numFmtId="4" fontId="1" fillId="0" borderId="9" xfId="0" applyNumberFormat="1" applyFont="1" applyFill="1" applyBorder="1" applyAlignment="1">
      <alignment horizontal="center" vertical="center"/>
    </xf>
    <xf numFmtId="4" fontId="1" fillId="0" borderId="31"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10" fontId="1" fillId="0" borderId="7" xfId="9" applyNumberFormat="1" applyFont="1" applyFill="1" applyBorder="1" applyAlignment="1">
      <alignment horizontal="right" vertical="center"/>
    </xf>
    <xf numFmtId="10" fontId="1" fillId="0" borderId="38" xfId="9" applyNumberFormat="1" applyFont="1" applyFill="1" applyBorder="1" applyAlignment="1">
      <alignment horizontal="right" vertical="center"/>
    </xf>
    <xf numFmtId="165" fontId="1" fillId="0" borderId="7" xfId="3" applyFont="1" applyFill="1" applyBorder="1" applyAlignment="1">
      <alignment horizontal="center" vertical="center"/>
    </xf>
    <xf numFmtId="165" fontId="1" fillId="0" borderId="38" xfId="3" applyFont="1" applyFill="1" applyBorder="1" applyAlignment="1">
      <alignment horizontal="center" vertical="center"/>
    </xf>
    <xf numFmtId="4" fontId="1" fillId="2" borderId="33" xfId="0" applyNumberFormat="1" applyFont="1" applyFill="1" applyBorder="1" applyAlignment="1">
      <alignment horizontal="center" vertical="center"/>
    </xf>
    <xf numFmtId="4" fontId="1" fillId="2" borderId="9" xfId="0" applyNumberFormat="1" applyFont="1" applyFill="1" applyBorder="1" applyAlignment="1">
      <alignment horizontal="center" vertical="center"/>
    </xf>
    <xf numFmtId="4" fontId="1" fillId="2" borderId="31" xfId="0" applyNumberFormat="1" applyFont="1" applyFill="1" applyBorder="1" applyAlignment="1">
      <alignment horizontal="center" vertical="center"/>
    </xf>
    <xf numFmtId="2" fontId="1" fillId="2" borderId="0" xfId="0" applyNumberFormat="1" applyFont="1" applyFill="1" applyBorder="1" applyAlignment="1">
      <alignment horizontal="center" vertical="center"/>
    </xf>
    <xf numFmtId="165" fontId="1" fillId="2" borderId="7" xfId="3" applyFont="1" applyFill="1" applyBorder="1" applyAlignment="1">
      <alignment horizontal="center" vertical="center"/>
    </xf>
    <xf numFmtId="165" fontId="1" fillId="2" borderId="38" xfId="3" applyFont="1" applyFill="1" applyBorder="1" applyAlignment="1">
      <alignment horizontal="center" vertical="center"/>
    </xf>
    <xf numFmtId="4" fontId="1" fillId="0" borderId="7" xfId="0" applyNumberFormat="1" applyFont="1" applyFill="1" applyBorder="1" applyAlignment="1">
      <alignment horizontal="right" vertical="center"/>
    </xf>
    <xf numFmtId="4" fontId="1" fillId="0" borderId="38" xfId="0" applyNumberFormat="1" applyFont="1" applyFill="1" applyBorder="1" applyAlignment="1">
      <alignment horizontal="right" vertical="center"/>
    </xf>
    <xf numFmtId="0" fontId="33" fillId="2" borderId="10" xfId="0" applyFont="1" applyFill="1" applyBorder="1" applyAlignment="1">
      <alignment horizontal="center" vertical="center"/>
    </xf>
    <xf numFmtId="0" fontId="33" fillId="2" borderId="2" xfId="0" applyFont="1" applyFill="1" applyBorder="1" applyAlignment="1">
      <alignment horizontal="center" vertical="center"/>
    </xf>
    <xf numFmtId="0" fontId="33" fillId="2" borderId="15" xfId="0" applyFont="1" applyFill="1" applyBorder="1" applyAlignment="1">
      <alignment horizontal="center" vertical="center"/>
    </xf>
    <xf numFmtId="0" fontId="5" fillId="7" borderId="38" xfId="0" applyFont="1" applyFill="1" applyBorder="1" applyAlignment="1">
      <alignment horizontal="center" vertical="center" wrapText="1"/>
    </xf>
    <xf numFmtId="0" fontId="1" fillId="0" borderId="0" xfId="0" applyFont="1" applyFill="1" applyBorder="1" applyAlignment="1">
      <alignment horizontal="center" vertical="center"/>
    </xf>
    <xf numFmtId="165" fontId="1" fillId="0" borderId="0" xfId="3" applyFont="1" applyFill="1" applyBorder="1" applyAlignment="1">
      <alignment horizontal="center" vertical="center"/>
    </xf>
    <xf numFmtId="165" fontId="1" fillId="0" borderId="11" xfId="3" applyFont="1" applyFill="1" applyBorder="1" applyAlignment="1">
      <alignment horizontal="center" vertical="center"/>
    </xf>
    <xf numFmtId="4" fontId="3" fillId="2" borderId="47" xfId="0" applyNumberFormat="1" applyFont="1" applyFill="1" applyBorder="1" applyAlignment="1">
      <alignment horizontal="center" vertical="center"/>
    </xf>
    <xf numFmtId="4" fontId="3" fillId="2" borderId="7" xfId="0" applyNumberFormat="1" applyFont="1" applyFill="1" applyBorder="1" applyAlignment="1">
      <alignment horizontal="center" vertical="center"/>
    </xf>
    <xf numFmtId="0" fontId="1" fillId="2" borderId="47" xfId="0" applyFont="1" applyFill="1" applyBorder="1" applyAlignment="1">
      <alignment horizontal="center" vertical="center"/>
    </xf>
    <xf numFmtId="0" fontId="1" fillId="2" borderId="7" xfId="0" applyFont="1" applyFill="1" applyBorder="1" applyAlignment="1">
      <alignment horizontal="center" vertical="center"/>
    </xf>
    <xf numFmtId="0" fontId="30" fillId="0" borderId="7" xfId="6" applyFont="1" applyBorder="1" applyAlignment="1">
      <alignment horizontal="center" wrapText="1"/>
    </xf>
    <xf numFmtId="4" fontId="1" fillId="2" borderId="7" xfId="0" applyNumberFormat="1" applyFont="1" applyFill="1" applyBorder="1" applyAlignment="1">
      <alignment horizontal="center" vertical="center"/>
    </xf>
    <xf numFmtId="4" fontId="3" fillId="7" borderId="7" xfId="0" applyNumberFormat="1" applyFont="1" applyFill="1" applyBorder="1" applyAlignment="1">
      <alignment horizontal="center" vertical="center"/>
    </xf>
    <xf numFmtId="2" fontId="3" fillId="7" borderId="38" xfId="0" applyNumberFormat="1"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wrapText="1"/>
    </xf>
    <xf numFmtId="0" fontId="1" fillId="0" borderId="0" xfId="0" applyFont="1" applyBorder="1" applyAlignment="1">
      <alignment horizontal="left" vertical="center" wrapText="1"/>
    </xf>
    <xf numFmtId="0" fontId="30" fillId="0" borderId="7" xfId="6" applyFont="1" applyBorder="1" applyAlignment="1">
      <alignment horizontal="center" vertical="center" wrapText="1"/>
    </xf>
    <xf numFmtId="165" fontId="8" fillId="2" borderId="7" xfId="3" quotePrefix="1" applyFont="1" applyFill="1" applyBorder="1" applyAlignment="1">
      <alignment horizontal="left" vertical="center"/>
    </xf>
    <xf numFmtId="165" fontId="8" fillId="2" borderId="38" xfId="3" quotePrefix="1" applyFont="1" applyFill="1" applyBorder="1" applyAlignment="1">
      <alignment horizontal="left" vertical="center"/>
    </xf>
    <xf numFmtId="4" fontId="8" fillId="0" borderId="0" xfId="8" applyNumberFormat="1" applyFont="1" applyBorder="1" applyAlignment="1">
      <alignment horizontal="center"/>
    </xf>
    <xf numFmtId="165" fontId="8" fillId="2" borderId="7" xfId="3" applyFont="1" applyFill="1" applyBorder="1" applyAlignment="1">
      <alignment horizontal="left" vertical="center"/>
    </xf>
    <xf numFmtId="165" fontId="8" fillId="2" borderId="38" xfId="3" applyFont="1" applyFill="1" applyBorder="1" applyAlignment="1">
      <alignment horizontal="left" vertical="center"/>
    </xf>
    <xf numFmtId="165" fontId="3" fillId="2" borderId="37" xfId="3" applyNumberFormat="1" applyFont="1" applyFill="1" applyBorder="1" applyAlignment="1">
      <alignment horizontal="left" vertical="center"/>
    </xf>
    <xf numFmtId="165" fontId="3" fillId="2" borderId="48" xfId="3" applyNumberFormat="1" applyFont="1" applyFill="1" applyBorder="1" applyAlignment="1">
      <alignment horizontal="left" vertical="center"/>
    </xf>
    <xf numFmtId="4" fontId="11" fillId="0" borderId="18" xfId="8" applyNumberFormat="1" applyFont="1" applyBorder="1" applyAlignment="1">
      <alignment horizontal="center" vertical="center"/>
    </xf>
    <xf numFmtId="4" fontId="3" fillId="2" borderId="47" xfId="0" quotePrefix="1" applyNumberFormat="1" applyFont="1" applyFill="1" applyBorder="1" applyAlignment="1">
      <alignment horizontal="center" vertical="center"/>
    </xf>
    <xf numFmtId="4" fontId="3" fillId="2" borderId="7" xfId="0" quotePrefix="1" applyNumberFormat="1" applyFont="1" applyFill="1" applyBorder="1" applyAlignment="1">
      <alignment horizontal="center" vertical="center"/>
    </xf>
    <xf numFmtId="165" fontId="1" fillId="2" borderId="7" xfId="3" quotePrefix="1" applyFont="1" applyFill="1" applyBorder="1" applyAlignment="1">
      <alignment horizontal="left" vertical="center"/>
    </xf>
    <xf numFmtId="165" fontId="1" fillId="2" borderId="38" xfId="3" quotePrefix="1" applyFont="1" applyFill="1" applyBorder="1" applyAlignment="1">
      <alignment horizontal="left" vertical="center"/>
    </xf>
    <xf numFmtId="4" fontId="8" fillId="0" borderId="22" xfId="8" applyNumberFormat="1" applyFont="1" applyBorder="1" applyAlignment="1">
      <alignment horizontal="center"/>
    </xf>
    <xf numFmtId="165" fontId="8" fillId="2" borderId="16" xfId="3" quotePrefix="1" applyFont="1" applyFill="1" applyBorder="1" applyAlignment="1">
      <alignment horizontal="left" vertical="center"/>
    </xf>
    <xf numFmtId="165" fontId="8" fillId="2" borderId="14" xfId="3" quotePrefix="1" applyFont="1" applyFill="1" applyBorder="1" applyAlignment="1">
      <alignment horizontal="left" vertical="center"/>
    </xf>
    <xf numFmtId="0" fontId="2" fillId="0" borderId="4" xfId="8" applyFont="1" applyBorder="1" applyAlignment="1">
      <alignment horizontal="left"/>
    </xf>
    <xf numFmtId="0" fontId="2" fillId="0" borderId="0" xfId="8" applyFont="1" applyBorder="1" applyAlignment="1">
      <alignment horizontal="left"/>
    </xf>
    <xf numFmtId="0" fontId="15" fillId="0" borderId="0" xfId="8" applyFont="1" applyBorder="1" applyAlignment="1">
      <alignment horizontal="center"/>
    </xf>
    <xf numFmtId="0" fontId="7" fillId="0" borderId="0" xfId="8" applyFont="1" applyBorder="1" applyAlignment="1">
      <alignment horizontal="center"/>
    </xf>
    <xf numFmtId="0" fontId="11" fillId="0" borderId="0" xfId="8" applyFont="1" applyBorder="1" applyAlignment="1">
      <alignment horizontal="right"/>
    </xf>
    <xf numFmtId="0" fontId="11" fillId="0" borderId="11" xfId="8" applyFont="1" applyBorder="1" applyAlignment="1">
      <alignment horizontal="right"/>
    </xf>
    <xf numFmtId="0" fontId="8" fillId="0" borderId="4" xfId="8" applyFont="1" applyBorder="1" applyAlignment="1">
      <alignment horizontal="left"/>
    </xf>
    <xf numFmtId="0" fontId="8" fillId="0" borderId="0" xfId="8" applyFont="1" applyBorder="1" applyAlignment="1">
      <alignment horizontal="left"/>
    </xf>
    <xf numFmtId="0" fontId="8" fillId="0" borderId="11" xfId="8" applyFont="1" applyBorder="1" applyAlignment="1">
      <alignment horizontal="left"/>
    </xf>
    <xf numFmtId="0" fontId="8" fillId="0" borderId="4" xfId="8" applyFont="1" applyBorder="1" applyAlignment="1">
      <alignment horizontal="center"/>
    </xf>
    <xf numFmtId="0" fontId="8" fillId="0" borderId="0" xfId="8" applyFont="1" applyBorder="1" applyAlignment="1">
      <alignment horizontal="center"/>
    </xf>
    <xf numFmtId="0" fontId="8" fillId="0" borderId="11" xfId="8" applyFont="1" applyBorder="1" applyAlignment="1">
      <alignment horizontal="center"/>
    </xf>
    <xf numFmtId="0" fontId="0" fillId="0" borderId="0" xfId="0" applyBorder="1" applyAlignment="1">
      <alignment horizontal="left"/>
    </xf>
    <xf numFmtId="4" fontId="7" fillId="0" borderId="0" xfId="8" applyNumberFormat="1" applyFont="1" applyBorder="1" applyAlignment="1">
      <alignment horizontal="left"/>
    </xf>
    <xf numFmtId="0" fontId="7" fillId="0" borderId="0" xfId="8" applyFont="1" applyBorder="1" applyAlignment="1">
      <alignment horizontal="left"/>
    </xf>
    <xf numFmtId="4" fontId="11" fillId="0" borderId="0" xfId="8" applyNumberFormat="1" applyFont="1" applyBorder="1" applyAlignment="1">
      <alignment horizontal="center" vertical="center"/>
    </xf>
    <xf numFmtId="0" fontId="4" fillId="0" borderId="0" xfId="8" applyFont="1" applyBorder="1" applyAlignment="1">
      <alignment horizontal="left"/>
    </xf>
    <xf numFmtId="0" fontId="3" fillId="2" borderId="7" xfId="0" applyFont="1" applyFill="1" applyBorder="1" applyAlignment="1">
      <alignment horizontal="center" vertical="center"/>
    </xf>
    <xf numFmtId="3" fontId="3" fillId="2" borderId="7" xfId="0" applyNumberFormat="1" applyFont="1" applyFill="1" applyBorder="1" applyAlignment="1">
      <alignment horizontal="center" vertical="center"/>
    </xf>
    <xf numFmtId="2" fontId="3" fillId="2" borderId="7" xfId="0" applyNumberFormat="1" applyFont="1" applyFill="1" applyBorder="1" applyAlignment="1">
      <alignment horizontal="center" vertical="center"/>
    </xf>
    <xf numFmtId="0" fontId="5" fillId="4" borderId="7" xfId="0" applyFont="1" applyFill="1" applyBorder="1" applyAlignment="1">
      <alignment horizontal="center" vertical="center"/>
    </xf>
    <xf numFmtId="0" fontId="5" fillId="2" borderId="7"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1" fillId="0" borderId="3" xfId="8" applyFont="1" applyBorder="1" applyAlignment="1">
      <alignment horizontal="left" wrapText="1"/>
    </xf>
    <xf numFmtId="0" fontId="1" fillId="0" borderId="1" xfId="8" applyFont="1" applyBorder="1" applyAlignment="1">
      <alignment horizontal="left" wrapText="1"/>
    </xf>
    <xf numFmtId="4" fontId="7" fillId="0" borderId="0" xfId="8" applyNumberFormat="1" applyFont="1" applyBorder="1" applyAlignment="1">
      <alignment horizontal="center"/>
    </xf>
    <xf numFmtId="0" fontId="7" fillId="0" borderId="4" xfId="8" applyFont="1" applyBorder="1" applyAlignment="1">
      <alignment horizontal="left" wrapText="1"/>
    </xf>
    <xf numFmtId="0" fontId="7" fillId="0" borderId="0" xfId="8" applyFont="1" applyBorder="1" applyAlignment="1">
      <alignment horizontal="left" wrapText="1"/>
    </xf>
    <xf numFmtId="0" fontId="1" fillId="0" borderId="0" xfId="8" applyFont="1" applyBorder="1" applyAlignment="1">
      <alignment horizontal="left"/>
    </xf>
    <xf numFmtId="0" fontId="4" fillId="0" borderId="4" xfId="8" applyFont="1" applyBorder="1" applyAlignment="1">
      <alignment horizontal="left" wrapText="1"/>
    </xf>
    <xf numFmtId="0" fontId="4" fillId="0" borderId="0" xfId="8" applyFont="1" applyBorder="1" applyAlignment="1">
      <alignment horizontal="left" wrapText="1"/>
    </xf>
    <xf numFmtId="0" fontId="5" fillId="4" borderId="16" xfId="0" applyFont="1" applyFill="1" applyBorder="1" applyAlignment="1">
      <alignment horizontal="center" vertical="center"/>
    </xf>
    <xf numFmtId="0" fontId="5" fillId="4" borderId="7" xfId="0" applyFont="1" applyFill="1" applyBorder="1" applyAlignment="1">
      <alignment horizontal="center"/>
    </xf>
    <xf numFmtId="0" fontId="3" fillId="2" borderId="7" xfId="0" applyFont="1" applyFill="1" applyBorder="1" applyAlignment="1">
      <alignment horizontal="left" vertical="center"/>
    </xf>
    <xf numFmtId="0" fontId="29" fillId="0" borderId="3" xfId="8" applyFont="1" applyBorder="1" applyAlignment="1">
      <alignment horizontal="center"/>
    </xf>
    <xf numFmtId="0" fontId="29" fillId="0" borderId="1" xfId="8" applyFont="1" applyBorder="1" applyAlignment="1">
      <alignment horizontal="center"/>
    </xf>
    <xf numFmtId="0" fontId="29" fillId="0" borderId="19" xfId="8" applyFont="1" applyBorder="1" applyAlignment="1">
      <alignment horizontal="center"/>
    </xf>
    <xf numFmtId="0" fontId="7" fillId="4" borderId="20" xfId="8" applyFont="1" applyFill="1" applyBorder="1" applyAlignment="1">
      <alignment horizontal="center" vertical="center"/>
    </xf>
    <xf numFmtId="0" fontId="7" fillId="4" borderId="7" xfId="8" applyFont="1" applyFill="1" applyBorder="1" applyAlignment="1">
      <alignment horizontal="center" vertical="center"/>
    </xf>
    <xf numFmtId="0" fontId="1" fillId="4" borderId="5" xfId="8" applyFont="1" applyFill="1" applyBorder="1" applyAlignment="1">
      <alignment horizontal="center" vertical="center"/>
    </xf>
    <xf numFmtId="0" fontId="7" fillId="4" borderId="1" xfId="8" applyFont="1" applyFill="1" applyBorder="1" applyAlignment="1">
      <alignment horizontal="center" vertical="center"/>
    </xf>
    <xf numFmtId="0" fontId="7" fillId="4" borderId="21" xfId="8" applyFont="1" applyFill="1" applyBorder="1" applyAlignment="1">
      <alignment horizontal="center" vertical="center"/>
    </xf>
    <xf numFmtId="0" fontId="7" fillId="4" borderId="8" xfId="8" applyFont="1" applyFill="1" applyBorder="1" applyAlignment="1">
      <alignment horizontal="center" vertical="center"/>
    </xf>
    <xf numFmtId="0" fontId="7" fillId="4" borderId="2" xfId="8" applyFont="1" applyFill="1" applyBorder="1" applyAlignment="1">
      <alignment horizontal="center" vertical="center"/>
    </xf>
    <xf numFmtId="0" fontId="7" fillId="4" borderId="15" xfId="8" applyFont="1" applyFill="1" applyBorder="1" applyAlignment="1">
      <alignment horizontal="center" vertical="center"/>
    </xf>
    <xf numFmtId="0" fontId="5" fillId="0" borderId="4" xfId="8" applyFont="1" applyBorder="1" applyAlignment="1">
      <alignment horizontal="center"/>
    </xf>
    <xf numFmtId="0" fontId="5" fillId="0" borderId="0" xfId="8" applyFont="1" applyBorder="1" applyAlignment="1">
      <alignment horizontal="center"/>
    </xf>
    <xf numFmtId="0" fontId="5" fillId="0" borderId="22" xfId="8" applyFont="1" applyBorder="1" applyAlignment="1">
      <alignment horizontal="center"/>
    </xf>
    <xf numFmtId="0" fontId="3" fillId="0" borderId="4" xfId="8" applyFont="1" applyBorder="1" applyAlignment="1">
      <alignment horizontal="center"/>
    </xf>
    <xf numFmtId="0" fontId="3" fillId="0" borderId="0" xfId="8" applyFont="1" applyBorder="1" applyAlignment="1">
      <alignment horizontal="center"/>
    </xf>
    <xf numFmtId="0" fontId="3" fillId="0" borderId="22" xfId="8" applyFont="1" applyBorder="1" applyAlignment="1">
      <alignment horizontal="center"/>
    </xf>
    <xf numFmtId="0" fontId="7" fillId="4" borderId="23" xfId="8" applyFont="1" applyFill="1" applyBorder="1" applyAlignment="1">
      <alignment horizontal="center" vertical="center"/>
    </xf>
    <xf numFmtId="0" fontId="7" fillId="4" borderId="24" xfId="8" applyFont="1" applyFill="1" applyBorder="1" applyAlignment="1">
      <alignment horizontal="center" vertical="center"/>
    </xf>
    <xf numFmtId="0" fontId="1" fillId="4" borderId="36" xfId="8" applyFont="1" applyFill="1" applyBorder="1" applyAlignment="1">
      <alignment horizontal="center" vertical="center"/>
    </xf>
    <xf numFmtId="0" fontId="7" fillId="4" borderId="25" xfId="8" applyFont="1" applyFill="1" applyBorder="1" applyAlignment="1">
      <alignment horizontal="center" vertical="center"/>
    </xf>
    <xf numFmtId="0" fontId="7" fillId="4" borderId="26" xfId="8" applyFont="1" applyFill="1" applyBorder="1" applyAlignment="1">
      <alignment horizontal="center" vertical="center"/>
    </xf>
    <xf numFmtId="0" fontId="1" fillId="0" borderId="4" xfId="8" applyFont="1" applyFill="1" applyBorder="1" applyAlignment="1">
      <alignment horizontal="center"/>
    </xf>
    <xf numFmtId="0" fontId="1" fillId="0" borderId="0" xfId="8" applyFont="1" applyFill="1" applyBorder="1" applyAlignment="1">
      <alignment horizontal="center"/>
    </xf>
    <xf numFmtId="0" fontId="1" fillId="0" borderId="22" xfId="8" applyFont="1" applyFill="1" applyBorder="1" applyAlignment="1">
      <alignment horizontal="center"/>
    </xf>
    <xf numFmtId="0" fontId="3" fillId="0" borderId="4" xfId="8" applyFont="1" applyFill="1" applyBorder="1" applyAlignment="1">
      <alignment horizontal="center"/>
    </xf>
    <xf numFmtId="0" fontId="3" fillId="0" borderId="0" xfId="8" applyFont="1" applyFill="1" applyBorder="1" applyAlignment="1">
      <alignment horizontal="center"/>
    </xf>
    <xf numFmtId="0" fontId="3" fillId="0" borderId="22" xfId="8" applyFont="1" applyFill="1" applyBorder="1" applyAlignment="1">
      <alignment horizontal="center"/>
    </xf>
    <xf numFmtId="0" fontId="7" fillId="4" borderId="27" xfId="8" applyFont="1" applyFill="1" applyBorder="1" applyAlignment="1">
      <alignment horizontal="center" vertical="center"/>
    </xf>
    <xf numFmtId="0" fontId="1" fillId="4" borderId="7" xfId="8" applyFont="1" applyFill="1" applyBorder="1" applyAlignment="1">
      <alignment horizontal="center" vertical="center"/>
    </xf>
    <xf numFmtId="0" fontId="7" fillId="4" borderId="28" xfId="8" applyFont="1" applyFill="1" applyBorder="1" applyAlignment="1">
      <alignment horizontal="center" vertical="center"/>
    </xf>
    <xf numFmtId="0" fontId="1" fillId="4" borderId="38" xfId="8" applyFont="1" applyFill="1" applyBorder="1" applyAlignment="1">
      <alignment horizontal="center" vertical="center"/>
    </xf>
    <xf numFmtId="0" fontId="7" fillId="4" borderId="29" xfId="8" applyFont="1" applyFill="1" applyBorder="1" applyAlignment="1">
      <alignment horizontal="center" vertical="center"/>
    </xf>
    <xf numFmtId="0" fontId="3" fillId="0" borderId="17" xfId="8" applyFont="1" applyBorder="1" applyAlignment="1">
      <alignment horizontal="center" vertical="center"/>
    </xf>
    <xf numFmtId="0" fontId="3" fillId="0" borderId="18" xfId="8" applyFont="1" applyBorder="1" applyAlignment="1">
      <alignment horizontal="center" vertical="center"/>
    </xf>
    <xf numFmtId="0" fontId="3" fillId="0" borderId="30" xfId="8" applyFont="1" applyBorder="1" applyAlignment="1">
      <alignment horizontal="center" vertical="center"/>
    </xf>
  </cellXfs>
  <cellStyles count="10">
    <cellStyle name="Millares" xfId="1" builtinId="3"/>
    <cellStyle name="Millares 2 2" xfId="2" xr:uid="{00000000-0005-0000-0000-000001000000}"/>
    <cellStyle name="Moneda" xfId="3" builtinId="4"/>
    <cellStyle name="Moneda [0]" xfId="4" builtinId="7"/>
    <cellStyle name="Moneda 2" xfId="5" xr:uid="{00000000-0005-0000-0000-000004000000}"/>
    <cellStyle name="Normal" xfId="0" builtinId="0"/>
    <cellStyle name="Normal 2" xfId="6" xr:uid="{00000000-0005-0000-0000-000006000000}"/>
    <cellStyle name="Normal 3" xfId="7" xr:uid="{00000000-0005-0000-0000-000007000000}"/>
    <cellStyle name="Normal_modelo ACTA OBRA y MODIFICACION" xfId="8" xr:uid="{00000000-0005-0000-0000-000008000000}"/>
    <cellStyle name="Porcentaje" xfId="9"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89648</xdr:colOff>
      <xdr:row>0</xdr:row>
      <xdr:rowOff>95251</xdr:rowOff>
    </xdr:from>
    <xdr:to>
      <xdr:col>2</xdr:col>
      <xdr:colOff>232645</xdr:colOff>
      <xdr:row>2</xdr:row>
      <xdr:rowOff>235633</xdr:rowOff>
    </xdr:to>
    <xdr:pic>
      <xdr:nvPicPr>
        <xdr:cNvPr id="2" name="Imagen 3">
          <a:extLst>
            <a:ext uri="{FF2B5EF4-FFF2-40B4-BE49-F238E27FC236}">
              <a16:creationId xmlns:a16="http://schemas.microsoft.com/office/drawing/2014/main" id="{C4DCE1DF-55FB-4B12-8822-A0BCBB674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48" y="95251"/>
          <a:ext cx="1162732" cy="93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95250</xdr:colOff>
      <xdr:row>5</xdr:row>
      <xdr:rowOff>0</xdr:rowOff>
    </xdr:to>
    <xdr:pic>
      <xdr:nvPicPr>
        <xdr:cNvPr id="60487" name="Imagen 3">
          <a:extLst>
            <a:ext uri="{FF2B5EF4-FFF2-40B4-BE49-F238E27FC236}">
              <a16:creationId xmlns:a16="http://schemas.microsoft.com/office/drawing/2014/main" id="{7D8C8D70-593C-46D1-BA24-70046D2195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
          <a:ext cx="11144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Julio Cesar Rodriguez Suarez" id="{7FD680F0-B395-4069-9AED-A0D0C4B88206}" userId="S::jcrodriguez@ani.gov.co::c80fb249-6561-4dfb-89c2-8276b748935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91440" tIns="45720" rIns="91440" bIns="4572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7" dT="2021-08-29T21:51:39.42" personId="{7FD680F0-B395-4069-9AED-A0D0C4B88206}" id="{130C7202-3B6F-4739-BA1B-A79013685B7F}">
    <text>Indicar el nombre de la gerencia</text>
  </threadedComment>
  <threadedComment ref="L7" dT="2021-08-29T21:51:57.93" personId="{7FD680F0-B395-4069-9AED-A0D0C4B88206}" id="{50A92BD3-32FE-4B67-9234-E983F85F52F4}">
    <text>indicar el número del acta a suscribir</text>
  </threadedComment>
  <threadedComment ref="N7" dT="2021-08-29T21:52:18.53" personId="{7FD680F0-B395-4069-9AED-A0D0C4B88206}" id="{0D8433DF-AE0C-46D7-B8BB-E6B2CA8B4DB7}">
    <text>indicar el valor del acta</text>
  </threadedComment>
  <threadedComment ref="H9" dT="2021-08-29T21:52:34.33" personId="{7FD680F0-B395-4069-9AED-A0D0C4B88206}" id="{D6CF6024-5FA6-495D-8247-4FA407AE7618}">
    <text>indicar el periodo al cual corresponde</text>
  </threadedComment>
  <threadedComment ref="N9" dT="2021-08-29T23:32:44.58" personId="{7FD680F0-B395-4069-9AED-A0D0C4B88206}" id="{83298585-7200-4C5C-AE8D-4157781E4923}">
    <text>indicar fecha de elaboración del documenro</text>
  </threadedComment>
  <threadedComment ref="G12" dT="2021-08-29T23:37:33.15" personId="{7FD680F0-B395-4069-9AED-A0D0C4B88206}" id="{3F1C9B3A-E547-489D-9AC0-5E2C86E74144}">
    <text>Indicar el plazo inicial del contrato</text>
  </threadedComment>
  <threadedComment ref="N12" dT="2021-08-29T23:39:22.37" personId="{7FD680F0-B395-4069-9AED-A0D0C4B88206}" id="{7021E9AE-668B-4B97-A2EF-D3524D528603}">
    <text>indicar el plazo acumulado del contrato</text>
  </threadedComment>
  <threadedComment ref="G13" dT="2021-08-29T23:37:49.66" personId="{7FD680F0-B395-4069-9AED-A0D0C4B88206}" id="{2272CFE2-9776-45DB-99C0-64C42ECEAC40}">
    <text>Indicar fecha de inicio del contrato</text>
  </threadedComment>
  <threadedComment ref="N13" dT="2021-08-29T23:39:42.04" personId="{7FD680F0-B395-4069-9AED-A0D0C4B88206}" id="{CA6E93FA-0EF4-485B-9A4E-2DFCDDF05D89}">
    <text>indicar el plazo de suspensión en caso de que aplique</text>
  </threadedComment>
  <threadedComment ref="A15" dT="2021-08-29T23:34:40.68" personId="{7FD680F0-B395-4069-9AED-A0D0C4B88206}" id="{197BBAFD-F722-42E0-A24F-F69897DEFE8F}">
    <text>INDICAR NOMBRE DEL INTERVENTOR</text>
  </threadedComment>
  <threadedComment ref="G15" dT="2021-08-29T23:38:10.74" personId="{7FD680F0-B395-4069-9AED-A0D0C4B88206}" id="{D43B24C7-7826-456B-9382-DB55A78B4B52}">
    <text>Indicar fecha de reanudación en caso que aplique</text>
  </threadedComment>
  <threadedComment ref="N15" dT="2021-08-29T23:39:56.39" personId="{7FD680F0-B395-4069-9AED-A0D0C4B88206}" id="{F095A2AE-754C-46F5-9069-472CBA915AF5}">
    <text>indicar la fecha de vencimiento del contrato</text>
  </threadedComment>
  <threadedComment ref="A16" dT="2021-08-29T23:34:59.48" personId="{7FD680F0-B395-4069-9AED-A0D0C4B88206}" id="{7C195486-97B5-41A8-AD37-35D8498EC2B4}">
    <text>Indicar nombre del supervisor del contrato</text>
  </threadedComment>
  <threadedComment ref="G16" dT="2021-08-29T23:38:31.20" personId="{7FD680F0-B395-4069-9AED-A0D0C4B88206}" id="{5153F7F0-A54D-4C85-BE0F-47FA14463994}">
    <text>indicar el valor inicial del contrato</text>
  </threadedComment>
  <threadedComment ref="N16" dT="2021-08-29T23:40:14.07" personId="{7FD680F0-B395-4069-9AED-A0D0C4B88206}" id="{607A931C-4950-4308-A429-2752A6383EB6}">
    <text>indicar el valor de la adición en caso que aplique</text>
  </threadedComment>
  <threadedComment ref="A18" dT="2021-08-29T23:35:31.32" personId="{7FD680F0-B395-4069-9AED-A0D0C4B88206}" id="{2D25340C-9101-49D1-A32A-6C049D115974}">
    <text>Indicar el número del contrato de concesión al cual se le realiza interventoría</text>
  </threadedComment>
  <threadedComment ref="G18" dT="2021-08-29T23:38:48.84" personId="{7FD680F0-B395-4069-9AED-A0D0C4B88206}" id="{84DF5F56-EF40-4437-A576-FFE0DFAE09EA}">
    <text>Indicar el valor total acumulado del contrato</text>
  </threadedComment>
  <threadedComment ref="N18" dT="2021-08-29T23:40:40.39" personId="{7FD680F0-B395-4069-9AED-A0D0C4B88206}" id="{7228F219-B5FF-4DBD-A162-E255DF5794B9}">
    <text>indicar el valor total de las adiciones en caso que aplique</text>
  </threadedComment>
  <threadedComment ref="A23" dT="2021-08-29T23:43:31.42" personId="{7FD680F0-B395-4069-9AED-A0D0C4B88206}" id="{FEEBF67E-27B3-4564-A775-619D5233356B}">
    <text>corresponde a la información de las condiciones originales de los costos del contrato</text>
  </threadedComment>
  <threadedComment ref="I23" dT="2021-08-29T23:46:21.99" personId="{7FD680F0-B395-4069-9AED-A0D0C4B88206}" id="{4F19984B-A976-40DF-BAE1-40F8A55BD6E0}">
    <text>Corresponde a la actualización de costos en caso de que aplique</text>
  </threadedComment>
  <threadedComment ref="K23" dT="2021-08-29T23:48:22.86" personId="{7FD680F0-B395-4069-9AED-A0D0C4B88206}" id="{ED7E0457-182E-424D-9C43-E10E7C8E5965}">
    <text>corresponde a la actualización de condiciones en caso de que aplique</text>
  </threadedComment>
  <threadedComment ref="M23" dT="2021-08-29T23:50:49.03" personId="{7FD680F0-B395-4069-9AED-A0D0C4B88206}" id="{7E5262FD-F71F-4556-B4A7-C24D55A090B6}">
    <text>Indicar el número de la presente acta</text>
  </threadedComment>
  <threadedComment ref="O23" dT="2021-08-29T23:53:50.45" personId="{7FD680F0-B395-4069-9AED-A0D0C4B88206}" id="{B0EAF8D9-42BC-4B0D-8EC5-B93C65D0D808}">
    <text>relaciona la ejecución total acumulada</text>
  </threadedComment>
  <threadedComment ref="K24" dT="2021-08-29T23:48:52.22" personId="{7FD680F0-B395-4069-9AED-A0D0C4B88206}" id="{1756FE8A-C12C-4530-9F93-FD86A7EE3AC4}">
    <text>Indicar el numero y fecja del acta de modificación en caso de que aplique</text>
  </threadedComment>
  <threadedComment ref="A26" dT="2021-08-29T23:41:01.16" personId="{7FD680F0-B395-4069-9AED-A0D0C4B88206}" id="{B7122751-7CAB-49CC-9C3E-051D05246176}">
    <text>indicar la cantidad del item requerido</text>
  </threadedComment>
  <threadedComment ref="C26" dT="2021-08-29T23:41:39.13" personId="{7FD680F0-B395-4069-9AED-A0D0C4B88206}" id="{4057D586-3D96-477F-B279-7573DA2EA479}">
    <text>indicar el concepto del costo</text>
  </threadedComment>
  <threadedComment ref="E26" dT="2021-08-29T23:42:04.22" personId="{7FD680F0-B395-4069-9AED-A0D0C4B88206}" id="{FB97C46E-45DB-4265-8636-72167BDE1F83}">
    <text>indicar el costo presentado en el presupuesto detallado</text>
  </threadedComment>
  <threadedComment ref="F26" dT="2021-08-29T23:42:16.59" personId="{7FD680F0-B395-4069-9AED-A0D0C4B88206}" id="{7592B47C-89F8-48EA-BB78-6628FFB357C5}">
    <text>Indicar el porcentaje de dedicación mensual</text>
  </threadedComment>
  <threadedComment ref="G26" dT="2021-08-29T23:42:49.51" personId="{7FD680F0-B395-4069-9AED-A0D0C4B88206}" id="{477074A1-7553-4CD7-8532-882BCD272747}">
    <text>indicar el valor maximo mensual relacionado en el presupuesto detallado</text>
  </threadedComment>
  <threadedComment ref="H26" dT="2021-08-29T23:44:13.13" personId="{7FD680F0-B395-4069-9AED-A0D0C4B88206}" id="{34AED39D-0D4D-4FB2-9442-289F30C140DE}">
    <text>indicar el valor maximo del costo para el item en el plazo contractual</text>
  </threadedComment>
  <threadedComment ref="I26" dT="2021-08-29T23:46:51.86" personId="{7FD680F0-B395-4069-9AED-A0D0C4B88206}" id="{7207FF38-AF83-41EA-B9F7-A1C6F0C0DF0F}">
    <text>corresponde a la actualización del costo mensual del item en caso de que aplique</text>
  </threadedComment>
  <threadedComment ref="J26" dT="2021-08-29T23:47:27.13" personId="{7FD680F0-B395-4069-9AED-A0D0C4B88206}" id="{16E93D07-B44E-4A37-969B-015AC2F4C066}">
    <text>Corresponde a la dedicación actualizada del item en caso de que aplique</text>
  </threadedComment>
  <threadedComment ref="K26" dT="2021-08-29T23:42:16.59" personId="{7FD680F0-B395-4069-9AED-A0D0C4B88206}" id="{487AB335-CAFE-4F52-A821-FA42E6D797BD}">
    <text>Indicar el porcentaje de dedicación mensual</text>
  </threadedComment>
  <threadedComment ref="L26" dT="2021-08-29T23:50:22.44" personId="{7FD680F0-B395-4069-9AED-A0D0C4B88206}" id="{0C91EF67-0A8D-4AFB-AD3E-27F39063A163}">
    <text>indicar el valor del costo para el item actualizado en caso de que aplique</text>
  </threadedComment>
  <threadedComment ref="M26" dT="2021-08-29T23:42:16.59" personId="{7FD680F0-B395-4069-9AED-A0D0C4B88206}" id="{E261370D-4509-4EE1-85A9-FBDC6B4DF74A}">
    <text>Indicar el porcentaje de dedicación mensual</text>
  </threadedComment>
  <threadedComment ref="N26" dT="2021-08-29T23:53:13.55" personId="{7FD680F0-B395-4069-9AED-A0D0C4B88206}" id="{AC678A1D-D73F-4338-BEC8-2CDBFE33E313}">
    <text>indicar el valor total del item para la presente acta</text>
  </threadedComment>
  <threadedComment ref="O26" dT="2021-08-29T23:54:27.18" personId="{7FD680F0-B395-4069-9AED-A0D0C4B88206}" id="{E596E9F9-2AFC-4C39-8E42-647CEF2CE4E8}">
    <text>indicar el mes correspondiente a la ejecución acumulada</text>
  </threadedComment>
  <threadedComment ref="Q26" dT="2021-08-29T23:54:57.21" personId="{7FD680F0-B395-4069-9AED-A0D0C4B88206}" id="{CE52804A-0CCC-4F8D-87F9-65C4F0A70D9D}">
    <text>indicar el valor acumulado del item para el mes correspondiente</text>
  </threadedComment>
  <threadedComment ref="A40" dT="2021-08-29T23:55:55.32" personId="{7FD680F0-B395-4069-9AED-A0D0C4B88206}" id="{E6A0C8A4-A70E-44E9-AE5C-A2A78B7BC9B7}">
    <text>indica los costos de personal del contrato</text>
  </threadedComment>
  <threadedComment ref="H40" dT="2021-08-29T23:56:53.50" personId="{7FD680F0-B395-4069-9AED-A0D0C4B88206}" id="{494B0DEB-3DEF-49E7-B323-8215DC52D2E2}">
    <text>la formula indica el valor maximo de costos de personal en el plazo contractual de acuerdo a lo establecito en las condiciones originales del contrato</text>
  </threadedComment>
  <threadedComment ref="L40" dT="2021-08-29T23:59:18.46" personId="{7FD680F0-B395-4069-9AED-A0D0C4B88206}" id="{B9D4BE30-A888-4C6F-921A-611B4E0FC089}">
    <text>la formula indica el valor maximo de costos de personal en el plazo contractual de acuerdo a las condiciones actualizadas del  contrato</text>
  </threadedComment>
  <threadedComment ref="N40" dT="2021-08-30T00:00:10.87" personId="{7FD680F0-B395-4069-9AED-A0D0C4B88206}" id="{B43D7239-5E84-41F4-B645-2C13EC72BA86}">
    <text>la formula indica el valor de los costos de personal para la presente acta</text>
  </threadedComment>
  <threadedComment ref="Q40" dT="2021-08-30T00:01:04.75" personId="{7FD680F0-B395-4069-9AED-A0D0C4B88206}" id="{3ED327E8-AC4C-4055-AC9C-3EBAAF08B383}">
    <text>la formula indica el valor de los costos de personal acumulados al mes de referencia</text>
  </threadedComment>
  <threadedComment ref="A41" dT="2021-08-30T00:01:46.46" personId="{7FD680F0-B395-4069-9AED-A0D0C4B88206}" id="{C230A4DD-1E9F-4607-A26A-10B5C8B90C45}">
    <text>relaciona el factor multiplicador establecido en el contrato de interventoría</text>
  </threadedComment>
  <threadedComment ref="H41" dT="2021-08-30T00:02:19.56" personId="{7FD680F0-B395-4069-9AED-A0D0C4B88206}" id="{4CD75E38-585D-45F5-837A-55D234B56D4E}">
    <text>indicar el valor del factor multiplicador del contrato</text>
  </threadedComment>
  <threadedComment ref="L41" dT="2021-08-30T00:02:48.24" personId="{7FD680F0-B395-4069-9AED-A0D0C4B88206}" id="{1ECF19F0-2FF1-41D4-B931-CAB83B51EEA8}">
    <text>indicar el valor del factor multiplicador del contrato</text>
  </threadedComment>
  <threadedComment ref="N41" dT="2021-08-30T00:02:55.16" personId="{7FD680F0-B395-4069-9AED-A0D0C4B88206}" id="{08FABBCC-EE46-4046-B8B0-3C21FFE39BDD}">
    <text>indicar el valor del factor multiplicador del contrato</text>
  </threadedComment>
  <threadedComment ref="Q41" dT="2021-08-30T00:03:17.06" personId="{7FD680F0-B395-4069-9AED-A0D0C4B88206}" id="{BF0E06F4-D032-4743-8804-406D1F6AAC7B}">
    <text>indicar el valor del factor multiplicador del contrato</text>
  </threadedComment>
  <threadedComment ref="A42" dT="2021-08-30T00:04:10.11" personId="{7FD680F0-B395-4069-9AED-A0D0C4B88206}" id="{A80E4A20-E60B-46DA-BF39-2429CDEB0B8E}">
    <text>relaciona el porcentaje de parafiscales pagado en el periodo</text>
  </threadedComment>
  <threadedComment ref="L42" dT="2021-08-30T00:05:13.02" personId="{7FD680F0-B395-4069-9AED-A0D0C4B88206}" id="{ABAD02B3-C3D0-456B-8969-F301BFC6E7B3}">
    <text>indicar el porcentaje de parafiscales pagados en el periodo</text>
  </threadedComment>
  <threadedComment ref="N42" dT="2021-08-30T00:05:17.46" personId="{7FD680F0-B395-4069-9AED-A0D0C4B88206}" id="{25C9515A-873A-4C4F-8225-E376F252266B}">
    <text>indicar el porcentaje de parafiscales pagados en el periodo</text>
  </threadedComment>
  <threadedComment ref="Q42" dT="2021-08-30T00:05:21.76" personId="{7FD680F0-B395-4069-9AED-A0D0C4B88206}" id="{5DC1B086-1117-4F08-BEDC-DB0E6C563FCF}">
    <text>indicar el porcentaje de parafiscales pagados en el periodo</text>
  </threadedComment>
  <threadedComment ref="A43" dT="2021-08-30T00:05:46.26" personId="{7FD680F0-B395-4069-9AED-A0D0C4B88206}" id="{5F1A9859-4803-43CC-A59E-CA00451C93BD}">
    <text>indica el valor de los parafiscales en el periodo</text>
  </threadedComment>
  <threadedComment ref="N43" dT="2021-08-30T00:09:08.18" personId="{7FD680F0-B395-4069-9AED-A0D0C4B88206}" id="{8EEA02AC-177A-4DC0-AEE4-462AF26789E9}">
    <text>ndicar el porcentaje de parafiscales pagados en el periodo</text>
  </threadedComment>
  <threadedComment ref="Q43" dT="2021-08-30T00:09:30.75" personId="{7FD680F0-B395-4069-9AED-A0D0C4B88206}" id="{3E60558A-AFFE-4C18-BF25-D052C3F7AC9D}">
    <text>ndicar el porcentaje de parafiscales pagados acumulados</text>
  </threadedComment>
  <threadedComment ref="A45" dT="2021-08-30T00:10:00.73" personId="{7FD680F0-B395-4069-9AED-A0D0C4B88206}" id="{169731AE-6624-4143-A914-78A5858051A2}">
    <text>relaciona los costos de personal del contrato</text>
  </threadedComment>
  <threadedComment ref="H45" dT="2021-08-30T00:10:27.78" personId="{7FD680F0-B395-4069-9AED-A0D0C4B88206}" id="{7673A3A7-19C7-4C36-BCE2-C5897EB7B893}">
    <text>la formula indica el total de los costos de personal teniendo en cuenta el factor multiplicador</text>
  </threadedComment>
  <threadedComment ref="L45" dT="2021-08-30T00:10:55.84" personId="{7FD680F0-B395-4069-9AED-A0D0C4B88206}" id="{FCE437DD-7965-492E-8BAD-7177EAEBD199}">
    <text>la formula indica el total de costos de personal actualizados en caso de que aplique</text>
  </threadedComment>
  <threadedComment ref="N45" dT="2021-08-30T00:11:54.14" personId="{7FD680F0-B395-4069-9AED-A0D0C4B88206}" id="{469C5D8F-9830-4BA3-B19F-547D287AD337}">
    <text>la formula indica el total de costos de personal contemplando el factor multiplicador para el periodo a diligenciar</text>
  </threadedComment>
  <threadedComment ref="Q45" dT="2021-08-30T00:12:29.47" personId="{7FD680F0-B395-4069-9AED-A0D0C4B88206}" id="{018D4FA0-69F0-4889-A89B-76786AF311CA}">
    <text>La formula indica el total de costo de personal acumulados teniendo en cuenta el factor multiplicador para el periodo en referencia</text>
  </threadedComment>
  <threadedComment ref="A48" dT="2021-08-30T00:14:02.06" personId="{7FD680F0-B395-4069-9AED-A0D0C4B88206}" id="{F06BF316-6804-4EDD-9071-A218F4B4A2F6}">
    <text>corresponde a la información de las condiciones originales de los costos del contrato</text>
  </threadedComment>
  <threadedComment ref="I48" dT="2021-08-30T00:22:29.50" personId="{7FD680F0-B395-4069-9AED-A0D0C4B88206}" id="{A4F26A03-6ADB-45F3-95D0-F8AA9B0E9CE0}">
    <text>corresponde a al actualización de condiciones en caso de que aplique</text>
  </threadedComment>
  <threadedComment ref="L48" dT="2021-08-30T00:23:34.76" personId="{7FD680F0-B395-4069-9AED-A0D0C4B88206}" id="{67B937CB-8824-4227-BDEB-ABC80D05CB81}">
    <text>Indicar el número de la presente acta</text>
  </threadedComment>
  <threadedComment ref="N48" dT="2021-08-30T00:26:04.38" personId="{7FD680F0-B395-4069-9AED-A0D0C4B88206}" id="{417C0870-6721-4EC0-BFE5-06F8E43DE59E}">
    <text>indica los costos totales acumulados</text>
  </threadedComment>
  <threadedComment ref="I49" dT="2021-08-30T00:22:55.46" personId="{7FD680F0-B395-4069-9AED-A0D0C4B88206}" id="{EA4A9F47-3667-403E-902A-093D7F92F74B}">
    <text>Indicar el numero y fecha del acta de modificación en caso de que aplique</text>
  </threadedComment>
  <threadedComment ref="E51" dT="2021-08-30T00:15:14.79" personId="{7FD680F0-B395-4069-9AED-A0D0C4B88206}" id="{3F1FEE44-AA06-42B6-9404-08FB52BD976D}">
    <text>indicar el valor del costo del item</text>
  </threadedComment>
  <threadedComment ref="F51" dT="2021-08-30T00:15:51.64" personId="{7FD680F0-B395-4069-9AED-A0D0C4B88206}" id="{60521A74-AF54-4D2E-B00C-7474E4DBAAA7}">
    <text>indicar la unidad de medicion del uso del item</text>
  </threadedComment>
  <threadedComment ref="G51" dT="2021-08-30T00:16:33.36" personId="{7FD680F0-B395-4069-9AED-A0D0C4B88206}" id="{8ACDAC06-0A87-4D90-B398-2B32401AB4E4}">
    <text>indicar el tiempo de dedicación para el contrato teniendo en cuenta la unidad de medición</text>
  </threadedComment>
  <threadedComment ref="H51" dT="2021-08-30T00:21:50.59" personId="{7FD680F0-B395-4069-9AED-A0D0C4B88206}" id="{BE1B5A3D-12F9-4B32-836B-431CDB3E59E6}">
    <text>corresponde al valor total del item teniendo en cuenta su costo por el total de meses de de uso</text>
  </threadedComment>
  <threadedComment ref="I51" dT="2021-08-30T00:23:53.79" personId="{7FD680F0-B395-4069-9AED-A0D0C4B88206}" id="{B86CC85F-5AAD-49D7-9228-B6C9642F6A6C}">
    <text>indicar los costos actualizados</text>
  </threadedComment>
  <threadedComment ref="J51" dT="2021-08-30T00:24:09.69" personId="{7FD680F0-B395-4069-9AED-A0D0C4B88206}" id="{F7CA1948-4C0B-4DF7-8BFC-6FC6E509A004}">
    <text>indicar la unidad actualizada en caso de que aplique</text>
  </threadedComment>
  <threadedComment ref="K51" dT="2021-08-30T00:24:31.30" personId="{7FD680F0-B395-4069-9AED-A0D0C4B88206}" id="{0258701B-1187-4435-B8EC-A0C5BA775EEE}">
    <text>indicar el tiempo de uso actualizado en caso de que aplique</text>
  </threadedComment>
  <threadedComment ref="L51" dT="2021-08-30T00:25:19.22" personId="{7FD680F0-B395-4069-9AED-A0D0C4B88206}" id="{13340DF9-3BCA-497A-B4EE-D6E98B7D901F}">
    <text>indicar el valor del item para la presente acta</text>
  </threadedComment>
  <threadedComment ref="M51" dT="2021-08-30T00:25:39.56" personId="{7FD680F0-B395-4069-9AED-A0D0C4B88206}" id="{8DE3FDD2-C549-4C8A-8432-7E8829AF1B39}">
    <text>indicar el tiempo de uso para la presente acta</text>
  </threadedComment>
  <threadedComment ref="N51" dT="2021-08-30T00:29:38.51" personId="{7FD680F0-B395-4069-9AED-A0D0C4B88206}" id="{48C8714C-D3D6-478F-BF03-E47C7A3521F6}">
    <text>indicar el valor total acumulado del item para el mes de referencia</text>
  </threadedComment>
  <threadedComment ref="Q51" dT="2021-08-30T00:34:35.90" personId="{7FD680F0-B395-4069-9AED-A0D0C4B88206}" id="{5E8114C3-1751-4464-AC99-02B2ABE0B1D8}">
    <text>indicar el valor total acumulado del item para el mes de referencia</text>
  </threadedComment>
  <threadedComment ref="C52" dT="2021-08-30T00:14:22.55" personId="{7FD680F0-B395-4069-9AED-A0D0C4B88206}" id="{B1357EDD-AC22-4658-9635-74EEE11D09F0}">
    <text>indicar el concepto del costo</text>
  </threadedComment>
  <threadedComment ref="A59" dT="2021-08-30T00:36:46.86" personId="{7FD680F0-B395-4069-9AED-A0D0C4B88206}" id="{5A7CEC8B-E5E3-4B50-B783-CEDD2A0FAB33}">
    <text>Indica el subtotal de los otros costos</text>
  </threadedComment>
  <threadedComment ref="H59" dT="2021-08-30T00:39:03.22" personId="{7FD680F0-B395-4069-9AED-A0D0C4B88206}" id="{5BB0C13C-9A72-4264-9CB5-1721042198B1}">
    <text>Indica el subtotal de otros costos de acuerdo con condiciones originales</text>
  </threadedComment>
  <threadedComment ref="I59" dT="2021-08-30T00:39:35.64" personId="{7FD680F0-B395-4069-9AED-A0D0C4B88206}" id="{405A30FD-C3CF-42E8-BA7C-A722B688DA93}">
    <text>Indicar el subtotal de otros costos de acuerdo con condiciones actualizadas</text>
  </threadedComment>
  <threadedComment ref="L59" dT="2021-08-30T00:39:51.84" personId="{7FD680F0-B395-4069-9AED-A0D0C4B88206}" id="{A786B408-5EC1-4A73-BDB4-828E162E9403}">
    <text>Indica el subtotal de otros costos de acuerdo con la presente acta</text>
  </threadedComment>
  <threadedComment ref="Q59" dT="2021-08-30T00:40:33.53" personId="{7FD680F0-B395-4069-9AED-A0D0C4B88206}" id="{C1A36684-80CF-43CC-B5E5-9324E8531748}">
    <text>Indica el subtotal de otros costos de acuerdo con el valor acumulado</text>
  </threadedComment>
  <threadedComment ref="F61" dT="2021-08-30T00:41:12.77" personId="{7FD680F0-B395-4069-9AED-A0D0C4B88206}" id="{66BF7EBE-8BAC-4A32-8007-76764F72F960}">
    <text>indica el valor total del contrato</text>
  </threadedComment>
  <threadedComment ref="H61" dT="2021-08-30T00:41:56.31" personId="{7FD680F0-B395-4069-9AED-A0D0C4B88206}" id="{815D83E1-3B0F-4112-AE78-0C192635C75A}">
    <text>indicar el valor total del contrato de acuerdo con las condiciones orignales</text>
  </threadedComment>
  <threadedComment ref="L61" dT="2021-08-30T00:45:18.05" personId="{7FD680F0-B395-4069-9AED-A0D0C4B88206}" id="{BF3853E7-7067-4B58-B05F-A4C812FD1893}">
    <text>indicar el valor para la presente acta</text>
  </threadedComment>
  <threadedComment ref="Q61" dT="2021-08-30T00:46:28.70" personId="{7FD680F0-B395-4069-9AED-A0D0C4B88206}" id="{ADAB6384-9864-433C-AFAD-2D179D688FF2}">
    <text>indicar el valor total acumulado</text>
  </threadedComment>
  <threadedComment ref="H62" dT="2021-08-30T00:44:33.14" personId="{7FD680F0-B395-4069-9AED-A0D0C4B88206}" id="{DBF6DC8B-763B-4907-ADB3-F86A1DAA28E3}">
    <text>indicar el subtotal para el mes de referencia</text>
  </threadedComment>
  <threadedComment ref="L62" dT="2021-08-30T00:45:29.19" personId="{7FD680F0-B395-4069-9AED-A0D0C4B88206}" id="{05A39A0E-BA73-43DC-BB70-9D66AF5A3116}">
    <text>indicar el subtotal para la presente acta</text>
  </threadedComment>
  <threadedComment ref="H63" dT="2021-08-30T00:44:44.22" personId="{7FD680F0-B395-4069-9AED-A0D0C4B88206}" id="{8C6EEA18-FEC8-4880-A5FE-E0EF46870415}">
    <text>indicar el IVA del contrato</text>
  </threadedComment>
  <threadedComment ref="L63" dT="2021-08-30T00:45:52.15" personId="{7FD680F0-B395-4069-9AED-A0D0C4B88206}" id="{71A124DC-2B72-4D29-89A9-DD96908DF234}">
    <text>indicar el valor del iva para la presente acta</text>
  </threadedComment>
  <threadedComment ref="H64" dT="2021-08-30T00:44:57.47" personId="{7FD680F0-B395-4069-9AED-A0D0C4B88206}" id="{C1B4B042-89CD-4C5A-9001-514DE059A1F3}">
    <text>indicar el valor total del contrato</text>
  </threadedComment>
  <threadedComment ref="L64" dT="2021-08-30T00:46:15.21" personId="{7FD680F0-B395-4069-9AED-A0D0C4B88206}" id="{399FBBD7-7927-4E98-9384-0C31A24A711C}">
    <text>indicar el valor para la presente acta</text>
  </threadedComment>
  <threadedComment ref="Q64" dT="2021-08-30T00:46:50.29" personId="{7FD680F0-B395-4069-9AED-A0D0C4B88206}" id="{F383DA13-9C10-4809-BF05-6E9C2BF8E84A}">
    <text>indicar el valor total aucmulado</text>
  </threadedComment>
  <threadedComment ref="A66" dT="2021-08-30T00:47:09.81" personId="{7FD680F0-B395-4069-9AED-A0D0C4B88206}" id="{07125500-9A87-422B-BCEE-835A55A5EFA8}">
    <text>indicar el valor en letras</text>
  </threadedComment>
  <threadedComment ref="A67" dT="2021-08-30T00:48:20.75" personId="{7FD680F0-B395-4069-9AED-A0D0C4B88206}" id="{D314098B-3E54-4188-8C4E-9154F14A3E38}">
    <text>indicar el saldo por ejecutar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9"/>
  <sheetViews>
    <sheetView showGridLines="0" tabSelected="1" showWhiteSpace="0" zoomScale="70" zoomScaleNormal="70" zoomScalePageLayoutView="70" workbookViewId="0">
      <selection activeCell="D7" sqref="D7:E7"/>
    </sheetView>
  </sheetViews>
  <sheetFormatPr baseColWidth="10" defaultRowHeight="12.75"/>
  <cols>
    <col min="1" max="1" width="2.7109375" style="1" customWidth="1"/>
    <col min="2" max="2" width="12.5703125" style="1" customWidth="1"/>
    <col min="3" max="3" width="4.42578125" style="1" customWidth="1"/>
    <col min="4" max="4" width="56.28515625" style="1" customWidth="1"/>
    <col min="5" max="5" width="19.140625" style="1" customWidth="1"/>
    <col min="6" max="6" width="18.5703125" style="1" customWidth="1"/>
    <col min="7" max="7" width="14.140625" style="1" customWidth="1"/>
    <col min="8" max="8" width="22.140625" style="1" customWidth="1"/>
    <col min="9" max="9" width="17.85546875" style="1" customWidth="1"/>
    <col min="10" max="10" width="17.140625" style="1" customWidth="1"/>
    <col min="11" max="11" width="15.140625" style="1" customWidth="1"/>
    <col min="12" max="12" width="21" style="1" customWidth="1"/>
    <col min="13" max="13" width="15.7109375" style="1" customWidth="1"/>
    <col min="14" max="14" width="23.28515625" style="1" customWidth="1"/>
    <col min="15" max="15" width="10.7109375" style="1" customWidth="1"/>
    <col min="16" max="16" width="8.42578125" style="1" customWidth="1"/>
    <col min="17" max="17" width="10.140625" style="1" customWidth="1"/>
    <col min="18" max="18" width="12.5703125" style="4" customWidth="1"/>
    <col min="19" max="20" width="5.7109375" style="1" customWidth="1"/>
    <col min="21" max="16384" width="11.42578125" style="1"/>
  </cols>
  <sheetData>
    <row r="1" spans="1:20" s="13" customFormat="1" ht="36" customHeight="1">
      <c r="A1" s="35"/>
      <c r="B1" s="35"/>
      <c r="C1" s="234"/>
      <c r="D1" s="340" t="s">
        <v>125</v>
      </c>
      <c r="E1" s="340"/>
      <c r="F1" s="340"/>
      <c r="G1" s="340"/>
      <c r="H1" s="340"/>
      <c r="I1" s="340"/>
      <c r="J1" s="340"/>
      <c r="K1" s="340"/>
      <c r="L1" s="340"/>
      <c r="M1" s="340"/>
      <c r="N1" s="340"/>
      <c r="O1" s="340"/>
      <c r="P1" s="340"/>
      <c r="Q1" s="340"/>
      <c r="R1" s="340"/>
      <c r="S1" s="266"/>
      <c r="T1" s="12"/>
    </row>
    <row r="2" spans="1:20" s="13" customFormat="1" ht="26.25" customHeight="1">
      <c r="A2" s="35"/>
      <c r="B2" s="35"/>
      <c r="C2" s="234"/>
      <c r="D2" s="341" t="s">
        <v>118</v>
      </c>
      <c r="E2" s="342"/>
      <c r="F2" s="342"/>
      <c r="G2" s="342"/>
      <c r="H2" s="342"/>
      <c r="I2" s="342"/>
      <c r="J2" s="342"/>
      <c r="K2" s="342"/>
      <c r="L2" s="342"/>
      <c r="M2" s="342"/>
      <c r="N2" s="342"/>
      <c r="O2" s="342"/>
      <c r="P2" s="342"/>
      <c r="Q2" s="342"/>
      <c r="R2" s="343"/>
      <c r="S2" s="271"/>
      <c r="T2" s="31"/>
    </row>
    <row r="3" spans="1:20" s="13" customFormat="1" ht="26.25" customHeight="1">
      <c r="A3" s="35"/>
      <c r="B3" s="35"/>
      <c r="C3" s="234"/>
      <c r="D3" s="233" t="s">
        <v>27</v>
      </c>
      <c r="E3" s="341" t="s">
        <v>120</v>
      </c>
      <c r="F3" s="342"/>
      <c r="G3" s="342"/>
      <c r="H3" s="343"/>
      <c r="I3" s="341" t="s">
        <v>28</v>
      </c>
      <c r="J3" s="343"/>
      <c r="K3" s="347">
        <v>2</v>
      </c>
      <c r="L3" s="347"/>
      <c r="M3" s="341" t="s">
        <v>119</v>
      </c>
      <c r="N3" s="343"/>
      <c r="O3" s="344">
        <v>44531</v>
      </c>
      <c r="P3" s="345"/>
      <c r="Q3" s="345"/>
      <c r="R3" s="346"/>
      <c r="S3" s="266"/>
      <c r="T3" s="12"/>
    </row>
    <row r="4" spans="1:20" s="40" customFormat="1" ht="6.75" customHeight="1" thickBot="1"/>
    <row r="5" spans="1:20" s="13" customFormat="1" ht="6.75" customHeight="1">
      <c r="A5" s="32"/>
      <c r="B5" s="33"/>
      <c r="C5" s="33"/>
      <c r="D5" s="33"/>
      <c r="E5" s="33"/>
      <c r="F5" s="33"/>
      <c r="G5" s="23"/>
      <c r="H5" s="23"/>
      <c r="I5" s="23"/>
      <c r="J5" s="23"/>
      <c r="K5" s="23"/>
      <c r="L5" s="23"/>
      <c r="M5" s="27"/>
      <c r="N5" s="27"/>
      <c r="O5" s="27"/>
      <c r="P5" s="23"/>
      <c r="Q5" s="23"/>
      <c r="R5" s="235"/>
      <c r="S5" s="65"/>
      <c r="T5" s="30"/>
    </row>
    <row r="6" spans="1:20" s="13" customFormat="1" ht="6.75" customHeight="1">
      <c r="A6" s="34"/>
      <c r="B6" s="35"/>
      <c r="C6" s="35"/>
      <c r="D6" s="35"/>
      <c r="E6" s="35"/>
      <c r="F6" s="35"/>
      <c r="G6" s="30"/>
      <c r="H6" s="30"/>
      <c r="I6" s="30"/>
      <c r="J6" s="30"/>
      <c r="K6" s="30"/>
      <c r="L6" s="30"/>
      <c r="M6" s="43"/>
      <c r="N6" s="43"/>
      <c r="O6" s="43"/>
      <c r="P6" s="30"/>
      <c r="Q6" s="30"/>
      <c r="R6" s="236"/>
      <c r="S6" s="65"/>
      <c r="T6" s="30"/>
    </row>
    <row r="7" spans="1:20" s="51" customFormat="1" ht="17.25" customHeight="1">
      <c r="A7" s="242" t="s">
        <v>77</v>
      </c>
      <c r="B7" s="241"/>
      <c r="C7" s="232"/>
      <c r="D7" s="352"/>
      <c r="E7" s="352"/>
      <c r="F7" s="231"/>
      <c r="G7" s="143" t="s">
        <v>75</v>
      </c>
      <c r="H7" s="45"/>
      <c r="I7" s="45"/>
      <c r="J7" s="45"/>
      <c r="K7" s="47"/>
      <c r="L7" s="46" t="s">
        <v>35</v>
      </c>
      <c r="M7" s="48"/>
      <c r="N7" s="53" t="s">
        <v>42</v>
      </c>
      <c r="O7" s="53"/>
      <c r="P7" s="54"/>
      <c r="Q7" s="54"/>
      <c r="R7" s="86"/>
      <c r="S7" s="66"/>
      <c r="T7" s="46"/>
    </row>
    <row r="8" spans="1:20" s="51" customFormat="1" ht="19.5" customHeight="1">
      <c r="A8" s="66"/>
      <c r="B8" s="46"/>
      <c r="C8" s="46"/>
      <c r="D8" s="231"/>
      <c r="E8" s="232"/>
      <c r="F8" s="231"/>
      <c r="G8" s="46"/>
      <c r="H8" s="46"/>
      <c r="I8" s="46"/>
      <c r="J8" s="46"/>
      <c r="K8" s="232"/>
      <c r="L8" s="231"/>
      <c r="M8" s="232"/>
      <c r="N8" s="53"/>
      <c r="O8" s="53"/>
      <c r="P8" s="49"/>
      <c r="Q8" s="49"/>
      <c r="R8" s="68"/>
      <c r="S8" s="66"/>
      <c r="T8" s="46"/>
    </row>
    <row r="9" spans="1:20" s="51" customFormat="1" ht="17.25" customHeight="1">
      <c r="A9" s="66"/>
      <c r="B9" s="46"/>
      <c r="C9" s="46"/>
      <c r="D9" s="231"/>
      <c r="E9" s="232"/>
      <c r="F9" s="231"/>
      <c r="G9" s="46"/>
      <c r="H9" s="46" t="s">
        <v>25</v>
      </c>
      <c r="I9" s="45"/>
      <c r="J9" s="45"/>
      <c r="K9" s="47"/>
      <c r="L9" s="231"/>
      <c r="M9" s="232"/>
      <c r="N9" s="348" t="s">
        <v>31</v>
      </c>
      <c r="O9" s="349"/>
      <c r="P9" s="50" t="s">
        <v>32</v>
      </c>
      <c r="Q9" s="50" t="s">
        <v>33</v>
      </c>
      <c r="R9" s="237" t="s">
        <v>34</v>
      </c>
      <c r="S9" s="66"/>
      <c r="T9" s="46"/>
    </row>
    <row r="10" spans="1:20" s="13" customFormat="1" ht="21" customHeight="1" thickBot="1">
      <c r="A10" s="134"/>
      <c r="B10" s="135"/>
      <c r="C10" s="135"/>
      <c r="D10" s="135"/>
      <c r="E10" s="135"/>
      <c r="F10" s="135"/>
      <c r="G10" s="238"/>
      <c r="H10" s="238"/>
      <c r="I10" s="238"/>
      <c r="J10" s="238"/>
      <c r="K10" s="238"/>
      <c r="L10" s="238"/>
      <c r="M10" s="239"/>
      <c r="N10" s="239"/>
      <c r="O10" s="239"/>
      <c r="P10" s="238"/>
      <c r="Q10" s="238"/>
      <c r="R10" s="240"/>
      <c r="S10" s="65"/>
      <c r="T10" s="30"/>
    </row>
    <row r="11" spans="1:20" s="13" customFormat="1" ht="3.95" customHeight="1" thickBot="1">
      <c r="A11" s="32"/>
      <c r="B11" s="33"/>
      <c r="C11" s="33"/>
      <c r="D11" s="33"/>
      <c r="E11" s="33"/>
      <c r="F11" s="33"/>
      <c r="G11" s="23"/>
      <c r="H11" s="23"/>
      <c r="I11" s="23"/>
      <c r="J11" s="23"/>
      <c r="K11" s="23"/>
      <c r="L11" s="23"/>
      <c r="M11" s="27"/>
      <c r="N11" s="27"/>
      <c r="O11" s="27"/>
      <c r="P11" s="23"/>
      <c r="Q11" s="23"/>
      <c r="R11" s="23"/>
      <c r="S11" s="65"/>
      <c r="T11" s="30"/>
    </row>
    <row r="12" spans="1:20" s="13" customFormat="1" ht="41.25" customHeight="1" thickBot="1">
      <c r="A12" s="350" t="s">
        <v>102</v>
      </c>
      <c r="B12" s="351"/>
      <c r="C12" s="243"/>
      <c r="D12" s="353"/>
      <c r="E12" s="353"/>
      <c r="F12" s="78"/>
      <c r="G12" s="244" t="s">
        <v>23</v>
      </c>
      <c r="H12" s="243"/>
      <c r="I12" s="243"/>
      <c r="J12" s="24"/>
      <c r="K12" s="358"/>
      <c r="L12" s="358"/>
      <c r="M12" s="113"/>
      <c r="N12" s="244" t="s">
        <v>38</v>
      </c>
      <c r="O12" s="360"/>
      <c r="P12" s="360"/>
      <c r="Q12" s="360"/>
      <c r="R12" s="361"/>
      <c r="S12" s="46"/>
      <c r="T12" s="46"/>
    </row>
    <row r="13" spans="1:20" s="13" customFormat="1" ht="16.5" customHeight="1">
      <c r="A13" s="362" t="s">
        <v>4</v>
      </c>
      <c r="B13" s="355"/>
      <c r="C13" s="252"/>
      <c r="D13" s="359"/>
      <c r="E13" s="359"/>
      <c r="F13" s="266"/>
      <c r="G13" s="252" t="s">
        <v>5</v>
      </c>
      <c r="H13" s="241"/>
      <c r="I13" s="241"/>
      <c r="J13" s="266"/>
      <c r="K13" s="359"/>
      <c r="L13" s="359"/>
      <c r="M13" s="20"/>
      <c r="N13" s="252" t="s">
        <v>39</v>
      </c>
      <c r="O13" s="360"/>
      <c r="P13" s="360"/>
      <c r="Q13" s="360"/>
      <c r="R13" s="361"/>
      <c r="S13" s="46"/>
      <c r="T13" s="46"/>
    </row>
    <row r="14" spans="1:20" s="13" customFormat="1" ht="3.95" customHeight="1" thickBot="1">
      <c r="A14" s="251"/>
      <c r="B14" s="252"/>
      <c r="C14" s="252"/>
      <c r="D14" s="241"/>
      <c r="E14" s="241"/>
      <c r="F14" s="266"/>
      <c r="G14" s="252"/>
      <c r="H14" s="245"/>
      <c r="I14" s="245"/>
      <c r="J14" s="20"/>
      <c r="K14" s="246"/>
      <c r="L14" s="252"/>
      <c r="M14" s="59"/>
      <c r="N14" s="252"/>
      <c r="O14" s="269"/>
      <c r="P14" s="46"/>
      <c r="Q14" s="46"/>
      <c r="R14" s="69"/>
      <c r="S14" s="46"/>
      <c r="T14" s="46"/>
    </row>
    <row r="15" spans="1:20" s="13" customFormat="1" ht="32.25" customHeight="1" thickBot="1">
      <c r="A15" s="362" t="s">
        <v>37</v>
      </c>
      <c r="B15" s="355"/>
      <c r="C15" s="252"/>
      <c r="D15" s="352"/>
      <c r="E15" s="352"/>
      <c r="F15" s="266"/>
      <c r="G15" s="252" t="s">
        <v>14</v>
      </c>
      <c r="H15" s="241"/>
      <c r="I15" s="241"/>
      <c r="J15" s="266"/>
      <c r="K15" s="359"/>
      <c r="L15" s="359"/>
      <c r="M15" s="20"/>
      <c r="N15" s="252" t="s">
        <v>40</v>
      </c>
      <c r="O15" s="360"/>
      <c r="P15" s="360"/>
      <c r="Q15" s="360"/>
      <c r="R15" s="361"/>
      <c r="S15" s="46"/>
      <c r="T15" s="46"/>
    </row>
    <row r="16" spans="1:20" s="13" customFormat="1" ht="27" customHeight="1">
      <c r="A16" s="364" t="s">
        <v>113</v>
      </c>
      <c r="B16" s="365"/>
      <c r="C16" s="365"/>
      <c r="D16" s="359"/>
      <c r="E16" s="359"/>
      <c r="F16" s="271"/>
      <c r="G16" s="252" t="s">
        <v>24</v>
      </c>
      <c r="H16" s="246"/>
      <c r="I16" s="246"/>
      <c r="J16" s="46"/>
      <c r="K16" s="359"/>
      <c r="L16" s="359"/>
      <c r="M16" s="20"/>
      <c r="N16" s="252" t="s">
        <v>41</v>
      </c>
      <c r="O16" s="360"/>
      <c r="P16" s="360"/>
      <c r="Q16" s="360"/>
      <c r="R16" s="361"/>
      <c r="S16" s="46"/>
      <c r="T16" s="46"/>
    </row>
    <row r="17" spans="1:20" s="13" customFormat="1" ht="12.75" customHeight="1">
      <c r="A17" s="251"/>
      <c r="B17" s="252"/>
      <c r="C17" s="252"/>
      <c r="D17" s="252"/>
      <c r="E17" s="252"/>
      <c r="F17" s="271"/>
      <c r="G17" s="252"/>
      <c r="H17" s="105"/>
      <c r="I17" s="105"/>
      <c r="J17" s="271"/>
      <c r="K17" s="247"/>
      <c r="L17" s="252"/>
      <c r="M17" s="56"/>
      <c r="N17" s="248"/>
      <c r="O17" s="56"/>
      <c r="P17" s="46"/>
      <c r="Q17" s="46"/>
      <c r="R17" s="69"/>
      <c r="S17" s="59"/>
      <c r="T17" s="59"/>
    </row>
    <row r="18" spans="1:20" s="13" customFormat="1" ht="17.25" customHeight="1">
      <c r="A18" s="356" t="s">
        <v>76</v>
      </c>
      <c r="B18" s="357"/>
      <c r="C18" s="252"/>
      <c r="D18" s="363"/>
      <c r="E18" s="363"/>
      <c r="F18" s="46"/>
      <c r="G18" s="245" t="s">
        <v>36</v>
      </c>
      <c r="H18" s="245"/>
      <c r="I18" s="245"/>
      <c r="J18" s="20"/>
      <c r="K18" s="359"/>
      <c r="L18" s="359"/>
      <c r="M18" s="269"/>
      <c r="N18" s="252" t="s">
        <v>43</v>
      </c>
      <c r="O18" s="44"/>
      <c r="P18" s="45"/>
      <c r="Q18" s="45"/>
      <c r="R18" s="86"/>
      <c r="S18" s="46"/>
      <c r="T18" s="46"/>
    </row>
    <row r="19" spans="1:20" s="13" customFormat="1" ht="17.25" customHeight="1">
      <c r="A19" s="356"/>
      <c r="B19" s="357"/>
      <c r="C19" s="252"/>
      <c r="D19" s="252"/>
      <c r="E19" s="252"/>
      <c r="F19" s="271"/>
      <c r="G19" s="354"/>
      <c r="H19" s="355"/>
      <c r="I19" s="355"/>
      <c r="J19" s="94"/>
      <c r="K19" s="35"/>
      <c r="L19" s="269"/>
      <c r="M19" s="269"/>
      <c r="N19" s="269"/>
      <c r="O19" s="269"/>
      <c r="P19" s="46"/>
      <c r="Q19" s="46"/>
      <c r="R19" s="68"/>
      <c r="S19" s="46"/>
      <c r="T19" s="46"/>
    </row>
    <row r="20" spans="1:20" s="13" customFormat="1" ht="17.25" customHeight="1">
      <c r="A20" s="356" t="s">
        <v>103</v>
      </c>
      <c r="B20" s="357"/>
      <c r="C20" s="352"/>
      <c r="D20" s="352"/>
      <c r="E20" s="352"/>
      <c r="F20" s="46"/>
      <c r="G20" s="252"/>
      <c r="H20" s="246"/>
      <c r="I20" s="246"/>
      <c r="J20" s="46"/>
      <c r="K20" s="35"/>
      <c r="L20" s="269"/>
      <c r="M20" s="269"/>
      <c r="N20" s="269"/>
      <c r="O20" s="269"/>
      <c r="P20" s="46"/>
      <c r="Q20" s="46"/>
      <c r="R20" s="68"/>
      <c r="S20" s="46"/>
      <c r="T20" s="46"/>
    </row>
    <row r="21" spans="1:20" s="13" customFormat="1" ht="13.5" customHeight="1" thickBot="1">
      <c r="A21" s="282"/>
      <c r="B21" s="283"/>
      <c r="C21" s="283"/>
      <c r="D21" s="283"/>
      <c r="E21" s="283"/>
      <c r="F21" s="284"/>
      <c r="G21" s="284"/>
      <c r="H21" s="284"/>
      <c r="I21" s="284"/>
      <c r="J21" s="284"/>
      <c r="K21" s="284"/>
      <c r="L21" s="284"/>
      <c r="M21" s="284"/>
      <c r="N21" s="284"/>
      <c r="O21" s="284"/>
      <c r="P21" s="284"/>
      <c r="Q21" s="284"/>
      <c r="R21" s="285"/>
      <c r="S21" s="67"/>
      <c r="T21" s="67"/>
    </row>
    <row r="22" spans="1:20" ht="6.75" customHeight="1" thickBot="1">
      <c r="A22" s="331"/>
      <c r="B22" s="331"/>
      <c r="C22" s="331"/>
      <c r="D22" s="331"/>
      <c r="E22" s="331"/>
      <c r="F22" s="331"/>
      <c r="G22" s="331"/>
      <c r="H22" s="331"/>
      <c r="I22" s="331"/>
      <c r="J22" s="331"/>
      <c r="K22" s="331"/>
      <c r="L22" s="331"/>
      <c r="M22" s="331"/>
      <c r="N22" s="331"/>
      <c r="O22" s="331"/>
      <c r="P22" s="331"/>
      <c r="Q22" s="331"/>
      <c r="R22" s="332"/>
    </row>
    <row r="23" spans="1:20" s="115" customFormat="1" ht="15" customHeight="1">
      <c r="A23" s="375" t="s">
        <v>15</v>
      </c>
      <c r="B23" s="376"/>
      <c r="C23" s="376"/>
      <c r="D23" s="376"/>
      <c r="E23" s="376"/>
      <c r="F23" s="376"/>
      <c r="G23" s="376"/>
      <c r="H23" s="376"/>
      <c r="I23" s="379" t="s">
        <v>58</v>
      </c>
      <c r="J23" s="380"/>
      <c r="K23" s="376" t="s">
        <v>106</v>
      </c>
      <c r="L23" s="385"/>
      <c r="M23" s="386" t="s">
        <v>114</v>
      </c>
      <c r="N23" s="386"/>
      <c r="O23" s="388" t="s">
        <v>45</v>
      </c>
      <c r="P23" s="388"/>
      <c r="Q23" s="388"/>
      <c r="R23" s="389"/>
    </row>
    <row r="24" spans="1:20" s="116" customFormat="1" ht="8.25" customHeight="1">
      <c r="A24" s="377"/>
      <c r="B24" s="378"/>
      <c r="C24" s="378"/>
      <c r="D24" s="378"/>
      <c r="E24" s="378"/>
      <c r="F24" s="378"/>
      <c r="G24" s="378"/>
      <c r="H24" s="378"/>
      <c r="I24" s="381"/>
      <c r="J24" s="382"/>
      <c r="K24" s="387" t="s">
        <v>18</v>
      </c>
      <c r="L24" s="394"/>
      <c r="M24" s="387"/>
      <c r="N24" s="387"/>
      <c r="O24" s="390"/>
      <c r="P24" s="390"/>
      <c r="Q24" s="390"/>
      <c r="R24" s="391"/>
    </row>
    <row r="25" spans="1:20" s="116" customFormat="1" ht="17.25" customHeight="1">
      <c r="A25" s="377"/>
      <c r="B25" s="378"/>
      <c r="C25" s="378"/>
      <c r="D25" s="378"/>
      <c r="E25" s="378"/>
      <c r="F25" s="378"/>
      <c r="G25" s="378"/>
      <c r="H25" s="378"/>
      <c r="I25" s="383"/>
      <c r="J25" s="384"/>
      <c r="K25" s="394"/>
      <c r="L25" s="394"/>
      <c r="M25" s="387"/>
      <c r="N25" s="387"/>
      <c r="O25" s="392"/>
      <c r="P25" s="392"/>
      <c r="Q25" s="392"/>
      <c r="R25" s="393"/>
    </row>
    <row r="26" spans="1:20" s="110" customFormat="1" ht="47.25" customHeight="1">
      <c r="A26" s="366" t="s">
        <v>44</v>
      </c>
      <c r="B26" s="367"/>
      <c r="C26" s="367" t="s">
        <v>0</v>
      </c>
      <c r="D26" s="367"/>
      <c r="E26" s="272" t="s">
        <v>104</v>
      </c>
      <c r="F26" s="273" t="s">
        <v>89</v>
      </c>
      <c r="G26" s="272" t="s">
        <v>97</v>
      </c>
      <c r="H26" s="273" t="s">
        <v>98</v>
      </c>
      <c r="I26" s="272" t="s">
        <v>1</v>
      </c>
      <c r="J26" s="273" t="s">
        <v>105</v>
      </c>
      <c r="K26" s="273" t="s">
        <v>89</v>
      </c>
      <c r="L26" s="272" t="s">
        <v>20</v>
      </c>
      <c r="M26" s="273" t="s">
        <v>89</v>
      </c>
      <c r="N26" s="272" t="s">
        <v>21</v>
      </c>
      <c r="O26" s="368" t="s">
        <v>109</v>
      </c>
      <c r="P26" s="369"/>
      <c r="Q26" s="368" t="s">
        <v>21</v>
      </c>
      <c r="R26" s="370"/>
    </row>
    <row r="27" spans="1:20" s="2" customFormat="1" ht="24" customHeight="1">
      <c r="A27" s="366"/>
      <c r="B27" s="367"/>
      <c r="C27" s="371" t="s">
        <v>11</v>
      </c>
      <c r="D27" s="371"/>
      <c r="E27" s="274"/>
      <c r="F27" s="274"/>
      <c r="G27" s="274"/>
      <c r="H27" s="274"/>
      <c r="I27" s="274"/>
      <c r="J27" s="274"/>
      <c r="K27" s="275"/>
      <c r="L27" s="276"/>
      <c r="M27" s="277"/>
      <c r="N27" s="278" t="s">
        <v>10</v>
      </c>
      <c r="O27" s="372"/>
      <c r="P27" s="372"/>
      <c r="Q27" s="373"/>
      <c r="R27" s="374"/>
    </row>
    <row r="28" spans="1:20" ht="15.95" customHeight="1">
      <c r="A28" s="395"/>
      <c r="B28" s="396"/>
      <c r="C28" s="397"/>
      <c r="D28" s="397"/>
      <c r="E28" s="144"/>
      <c r="F28" s="146"/>
      <c r="G28" s="148">
        <f>(E28*F28)</f>
        <v>0</v>
      </c>
      <c r="H28" s="107">
        <f>G28*24</f>
        <v>0</v>
      </c>
      <c r="I28" s="95">
        <v>0</v>
      </c>
      <c r="J28" s="95">
        <v>0</v>
      </c>
      <c r="K28" s="95">
        <v>0</v>
      </c>
      <c r="L28" s="95">
        <v>0</v>
      </c>
      <c r="M28" s="146"/>
      <c r="N28" s="107">
        <f>M28*E28</f>
        <v>0</v>
      </c>
      <c r="O28" s="398">
        <v>1</v>
      </c>
      <c r="P28" s="398"/>
      <c r="Q28" s="399">
        <f>N28*O28</f>
        <v>0</v>
      </c>
      <c r="R28" s="400"/>
      <c r="S28" s="3"/>
      <c r="T28" s="3"/>
    </row>
    <row r="29" spans="1:20" ht="15.95" customHeight="1">
      <c r="A29" s="395"/>
      <c r="B29" s="396"/>
      <c r="C29" s="397"/>
      <c r="D29" s="397"/>
      <c r="E29" s="144"/>
      <c r="F29" s="147"/>
      <c r="G29" s="148">
        <f t="shared" ref="G29:G38" si="0">(E29*F29)</f>
        <v>0</v>
      </c>
      <c r="H29" s="107">
        <f t="shared" ref="H29:H38" si="1">G29*24</f>
        <v>0</v>
      </c>
      <c r="I29" s="95">
        <v>0</v>
      </c>
      <c r="J29" s="95">
        <v>0</v>
      </c>
      <c r="K29" s="95">
        <v>0</v>
      </c>
      <c r="L29" s="95">
        <v>0</v>
      </c>
      <c r="M29" s="147"/>
      <c r="N29" s="107">
        <f t="shared" ref="N29:N38" si="2">M29*E29</f>
        <v>0</v>
      </c>
      <c r="O29" s="398">
        <v>1</v>
      </c>
      <c r="P29" s="398"/>
      <c r="Q29" s="399">
        <f t="shared" ref="Q29:Q38" si="3">N29*O29</f>
        <v>0</v>
      </c>
      <c r="R29" s="400"/>
      <c r="S29" s="3"/>
      <c r="T29" s="3"/>
    </row>
    <row r="30" spans="1:20" ht="15.95" customHeight="1">
      <c r="A30" s="395"/>
      <c r="B30" s="396"/>
      <c r="C30" s="397"/>
      <c r="D30" s="397"/>
      <c r="E30" s="144"/>
      <c r="F30" s="147"/>
      <c r="G30" s="148">
        <f t="shared" si="0"/>
        <v>0</v>
      </c>
      <c r="H30" s="107">
        <f t="shared" si="1"/>
        <v>0</v>
      </c>
      <c r="I30" s="95">
        <v>0</v>
      </c>
      <c r="J30" s="95">
        <v>0</v>
      </c>
      <c r="K30" s="95">
        <v>0</v>
      </c>
      <c r="L30" s="95">
        <v>0</v>
      </c>
      <c r="M30" s="147"/>
      <c r="N30" s="107">
        <f t="shared" si="2"/>
        <v>0</v>
      </c>
      <c r="O30" s="398">
        <v>1</v>
      </c>
      <c r="P30" s="398"/>
      <c r="Q30" s="399">
        <f t="shared" si="3"/>
        <v>0</v>
      </c>
      <c r="R30" s="400"/>
      <c r="S30" s="3"/>
      <c r="T30" s="3"/>
    </row>
    <row r="31" spans="1:20" ht="15.95" customHeight="1">
      <c r="A31" s="395"/>
      <c r="B31" s="396"/>
      <c r="C31" s="397"/>
      <c r="D31" s="397"/>
      <c r="E31" s="144"/>
      <c r="F31" s="147"/>
      <c r="G31" s="148">
        <f t="shared" si="0"/>
        <v>0</v>
      </c>
      <c r="H31" s="107">
        <f t="shared" si="1"/>
        <v>0</v>
      </c>
      <c r="I31" s="95">
        <v>0</v>
      </c>
      <c r="J31" s="95">
        <v>0</v>
      </c>
      <c r="K31" s="95">
        <v>0</v>
      </c>
      <c r="L31" s="95">
        <v>0</v>
      </c>
      <c r="M31" s="147"/>
      <c r="N31" s="107">
        <f t="shared" si="2"/>
        <v>0</v>
      </c>
      <c r="O31" s="398">
        <v>1</v>
      </c>
      <c r="P31" s="398"/>
      <c r="Q31" s="399">
        <f t="shared" si="3"/>
        <v>0</v>
      </c>
      <c r="R31" s="400"/>
      <c r="S31" s="3"/>
      <c r="T31" s="3"/>
    </row>
    <row r="32" spans="1:20" ht="15.95" customHeight="1">
      <c r="A32" s="395"/>
      <c r="B32" s="396"/>
      <c r="C32" s="397"/>
      <c r="D32" s="397"/>
      <c r="E32" s="144"/>
      <c r="F32" s="147"/>
      <c r="G32" s="148">
        <f t="shared" si="0"/>
        <v>0</v>
      </c>
      <c r="H32" s="107">
        <f t="shared" si="1"/>
        <v>0</v>
      </c>
      <c r="I32" s="95">
        <v>0</v>
      </c>
      <c r="J32" s="95">
        <v>0</v>
      </c>
      <c r="K32" s="95">
        <v>0</v>
      </c>
      <c r="L32" s="95">
        <v>0</v>
      </c>
      <c r="M32" s="147"/>
      <c r="N32" s="107">
        <f t="shared" si="2"/>
        <v>0</v>
      </c>
      <c r="O32" s="398">
        <v>1</v>
      </c>
      <c r="P32" s="398"/>
      <c r="Q32" s="399">
        <f t="shared" si="3"/>
        <v>0</v>
      </c>
      <c r="R32" s="400"/>
      <c r="S32" s="3"/>
      <c r="T32" s="3"/>
    </row>
    <row r="33" spans="1:20" ht="15.95" customHeight="1">
      <c r="A33" s="395"/>
      <c r="B33" s="396"/>
      <c r="C33" s="397"/>
      <c r="D33" s="397"/>
      <c r="E33" s="144"/>
      <c r="F33" s="146"/>
      <c r="G33" s="148">
        <f t="shared" si="0"/>
        <v>0</v>
      </c>
      <c r="H33" s="107">
        <f t="shared" si="1"/>
        <v>0</v>
      </c>
      <c r="I33" s="95">
        <v>0</v>
      </c>
      <c r="J33" s="95">
        <v>0</v>
      </c>
      <c r="K33" s="95">
        <v>0</v>
      </c>
      <c r="L33" s="95">
        <v>0</v>
      </c>
      <c r="M33" s="146"/>
      <c r="N33" s="107">
        <f t="shared" si="2"/>
        <v>0</v>
      </c>
      <c r="O33" s="398">
        <v>1</v>
      </c>
      <c r="P33" s="398"/>
      <c r="Q33" s="399">
        <f t="shared" si="3"/>
        <v>0</v>
      </c>
      <c r="R33" s="400"/>
      <c r="S33" s="3"/>
      <c r="T33" s="3"/>
    </row>
    <row r="34" spans="1:20" ht="15.95" customHeight="1">
      <c r="A34" s="395"/>
      <c r="B34" s="396"/>
      <c r="C34" s="397"/>
      <c r="D34" s="397"/>
      <c r="E34" s="145"/>
      <c r="F34" s="146"/>
      <c r="G34" s="148">
        <f t="shared" si="0"/>
        <v>0</v>
      </c>
      <c r="H34" s="107">
        <f t="shared" si="1"/>
        <v>0</v>
      </c>
      <c r="I34" s="95">
        <v>0</v>
      </c>
      <c r="J34" s="95">
        <v>0</v>
      </c>
      <c r="K34" s="95">
        <v>0</v>
      </c>
      <c r="L34" s="95">
        <v>0</v>
      </c>
      <c r="M34" s="146"/>
      <c r="N34" s="107">
        <f t="shared" si="2"/>
        <v>0</v>
      </c>
      <c r="O34" s="398">
        <v>1</v>
      </c>
      <c r="P34" s="398"/>
      <c r="Q34" s="399">
        <f t="shared" si="3"/>
        <v>0</v>
      </c>
      <c r="R34" s="400"/>
      <c r="S34" s="3"/>
      <c r="T34" s="3"/>
    </row>
    <row r="35" spans="1:20" ht="15.95" customHeight="1">
      <c r="A35" s="395"/>
      <c r="B35" s="396"/>
      <c r="C35" s="401"/>
      <c r="D35" s="401"/>
      <c r="E35" s="145"/>
      <c r="F35" s="147"/>
      <c r="G35" s="148">
        <f t="shared" si="0"/>
        <v>0</v>
      </c>
      <c r="H35" s="107">
        <f t="shared" si="1"/>
        <v>0</v>
      </c>
      <c r="I35" s="95">
        <v>0</v>
      </c>
      <c r="J35" s="95">
        <v>0</v>
      </c>
      <c r="K35" s="95">
        <v>0</v>
      </c>
      <c r="L35" s="95">
        <v>0</v>
      </c>
      <c r="M35" s="147"/>
      <c r="N35" s="107">
        <f t="shared" si="2"/>
        <v>0</v>
      </c>
      <c r="O35" s="398">
        <v>1</v>
      </c>
      <c r="P35" s="398"/>
      <c r="Q35" s="399">
        <f t="shared" si="3"/>
        <v>0</v>
      </c>
      <c r="R35" s="400"/>
      <c r="S35" s="3"/>
      <c r="T35" s="3"/>
    </row>
    <row r="36" spans="1:20" ht="15.95" customHeight="1">
      <c r="A36" s="395"/>
      <c r="B36" s="396"/>
      <c r="C36" s="401"/>
      <c r="D36" s="401"/>
      <c r="E36" s="145"/>
      <c r="F36" s="147"/>
      <c r="G36" s="148">
        <f t="shared" si="0"/>
        <v>0</v>
      </c>
      <c r="H36" s="107">
        <f t="shared" si="1"/>
        <v>0</v>
      </c>
      <c r="I36" s="95">
        <v>0</v>
      </c>
      <c r="J36" s="95">
        <v>0</v>
      </c>
      <c r="K36" s="95">
        <v>0</v>
      </c>
      <c r="L36" s="95">
        <v>0</v>
      </c>
      <c r="M36" s="147"/>
      <c r="N36" s="107">
        <f t="shared" si="2"/>
        <v>0</v>
      </c>
      <c r="O36" s="398">
        <v>1</v>
      </c>
      <c r="P36" s="398"/>
      <c r="Q36" s="399">
        <f t="shared" si="3"/>
        <v>0</v>
      </c>
      <c r="R36" s="400"/>
      <c r="S36" s="3"/>
      <c r="T36" s="3"/>
    </row>
    <row r="37" spans="1:20" ht="15.95" customHeight="1">
      <c r="A37" s="395"/>
      <c r="B37" s="396"/>
      <c r="C37" s="402"/>
      <c r="D37" s="402"/>
      <c r="E37" s="145"/>
      <c r="F37" s="146"/>
      <c r="G37" s="148">
        <f t="shared" si="0"/>
        <v>0</v>
      </c>
      <c r="H37" s="107">
        <f t="shared" si="1"/>
        <v>0</v>
      </c>
      <c r="I37" s="95">
        <v>0</v>
      </c>
      <c r="J37" s="95">
        <v>0</v>
      </c>
      <c r="K37" s="95">
        <v>0</v>
      </c>
      <c r="L37" s="95">
        <v>0</v>
      </c>
      <c r="M37" s="146"/>
      <c r="N37" s="107">
        <f t="shared" si="2"/>
        <v>0</v>
      </c>
      <c r="O37" s="398">
        <v>1</v>
      </c>
      <c r="P37" s="398"/>
      <c r="Q37" s="399">
        <f t="shared" si="3"/>
        <v>0</v>
      </c>
      <c r="R37" s="400"/>
      <c r="S37" s="3"/>
      <c r="T37" s="3"/>
    </row>
    <row r="38" spans="1:20" ht="15.95" customHeight="1">
      <c r="A38" s="395"/>
      <c r="B38" s="396"/>
      <c r="C38" s="402"/>
      <c r="D38" s="402"/>
      <c r="E38" s="145"/>
      <c r="F38" s="146"/>
      <c r="G38" s="148">
        <f t="shared" si="0"/>
        <v>0</v>
      </c>
      <c r="H38" s="107">
        <f t="shared" si="1"/>
        <v>0</v>
      </c>
      <c r="I38" s="95">
        <v>0</v>
      </c>
      <c r="J38" s="95">
        <v>0</v>
      </c>
      <c r="K38" s="95">
        <v>0</v>
      </c>
      <c r="L38" s="95">
        <v>0</v>
      </c>
      <c r="M38" s="146"/>
      <c r="N38" s="107">
        <f t="shared" si="2"/>
        <v>0</v>
      </c>
      <c r="O38" s="398">
        <v>1</v>
      </c>
      <c r="P38" s="398"/>
      <c r="Q38" s="399">
        <f t="shared" si="3"/>
        <v>0</v>
      </c>
      <c r="R38" s="400"/>
      <c r="S38" s="3"/>
      <c r="T38" s="3"/>
    </row>
    <row r="39" spans="1:20" ht="15.75" customHeight="1">
      <c r="A39" s="157"/>
      <c r="B39" s="260"/>
      <c r="C39" s="403"/>
      <c r="D39" s="403"/>
      <c r="E39" s="159"/>
      <c r="F39" s="159"/>
      <c r="G39" s="256"/>
      <c r="H39" s="161"/>
      <c r="I39" s="162"/>
      <c r="J39" s="163"/>
      <c r="K39" s="162"/>
      <c r="L39" s="164"/>
      <c r="M39" s="253"/>
      <c r="N39" s="161"/>
      <c r="O39" s="404"/>
      <c r="P39" s="404"/>
      <c r="Q39" s="405"/>
      <c r="R39" s="406"/>
      <c r="S39" s="3"/>
      <c r="T39" s="3"/>
    </row>
    <row r="40" spans="1:20" ht="15.95" customHeight="1">
      <c r="A40" s="415" t="s">
        <v>63</v>
      </c>
      <c r="B40" s="416"/>
      <c r="C40" s="416"/>
      <c r="D40" s="417"/>
      <c r="E40" s="182"/>
      <c r="F40" s="182"/>
      <c r="G40" s="182"/>
      <c r="H40" s="167">
        <f>SUM(H28:H38)</f>
        <v>0</v>
      </c>
      <c r="I40" s="182"/>
      <c r="J40" s="182"/>
      <c r="K40" s="182"/>
      <c r="L40" s="166">
        <f>SUM(L28:L38)</f>
        <v>0</v>
      </c>
      <c r="M40" s="182"/>
      <c r="N40" s="168">
        <f>SUM(N28:N38)</f>
        <v>0</v>
      </c>
      <c r="O40" s="418"/>
      <c r="P40" s="418"/>
      <c r="Q40" s="419">
        <f>SUM(Q28:R38)</f>
        <v>0</v>
      </c>
      <c r="R40" s="420"/>
      <c r="S40" s="3"/>
      <c r="T40" s="3"/>
    </row>
    <row r="41" spans="1:20" s="71" customFormat="1" ht="15.95" customHeight="1">
      <c r="A41" s="407" t="s">
        <v>64</v>
      </c>
      <c r="B41" s="408"/>
      <c r="C41" s="408"/>
      <c r="D41" s="409"/>
      <c r="E41" s="153"/>
      <c r="F41" s="153"/>
      <c r="G41" s="153"/>
      <c r="H41" s="97"/>
      <c r="I41" s="182"/>
      <c r="J41" s="182"/>
      <c r="K41" s="182"/>
      <c r="L41" s="97"/>
      <c r="M41" s="182"/>
      <c r="N41" s="257"/>
      <c r="O41" s="410"/>
      <c r="P41" s="410"/>
      <c r="Q41" s="421"/>
      <c r="R41" s="422"/>
      <c r="S41" s="70"/>
      <c r="T41" s="70"/>
    </row>
    <row r="42" spans="1:20" s="71" customFormat="1" ht="15.95" customHeight="1">
      <c r="A42" s="407" t="s">
        <v>65</v>
      </c>
      <c r="B42" s="408"/>
      <c r="C42" s="408"/>
      <c r="D42" s="409"/>
      <c r="E42" s="153"/>
      <c r="F42" s="153"/>
      <c r="G42" s="153"/>
      <c r="H42" s="169"/>
      <c r="I42" s="182"/>
      <c r="J42" s="182"/>
      <c r="K42" s="182"/>
      <c r="L42" s="166"/>
      <c r="M42" s="182"/>
      <c r="N42" s="255"/>
      <c r="O42" s="410"/>
      <c r="P42" s="410"/>
      <c r="Q42" s="411"/>
      <c r="R42" s="412"/>
      <c r="S42" s="70"/>
      <c r="T42" s="70"/>
    </row>
    <row r="43" spans="1:20" s="71" customFormat="1" ht="15.95" customHeight="1">
      <c r="A43" s="407" t="s">
        <v>66</v>
      </c>
      <c r="B43" s="408"/>
      <c r="C43" s="408"/>
      <c r="D43" s="409"/>
      <c r="E43" s="153"/>
      <c r="F43" s="153"/>
      <c r="G43" s="153"/>
      <c r="H43" s="168"/>
      <c r="I43" s="182"/>
      <c r="J43" s="182"/>
      <c r="K43" s="182"/>
      <c r="L43" s="166"/>
      <c r="M43" s="182"/>
      <c r="N43" s="168"/>
      <c r="O43" s="410"/>
      <c r="P43" s="410"/>
      <c r="Q43" s="413"/>
      <c r="R43" s="414"/>
      <c r="S43" s="70"/>
      <c r="T43" s="70"/>
    </row>
    <row r="44" spans="1:20" s="71" customFormat="1" ht="15.95" customHeight="1">
      <c r="A44" s="151"/>
      <c r="B44" s="258"/>
      <c r="C44" s="427"/>
      <c r="D44" s="427"/>
      <c r="E44" s="153"/>
      <c r="F44" s="153"/>
      <c r="G44" s="153"/>
      <c r="H44" s="154"/>
      <c r="I44" s="153"/>
      <c r="J44" s="153"/>
      <c r="K44" s="155"/>
      <c r="L44" s="254"/>
      <c r="M44" s="153"/>
      <c r="N44" s="154"/>
      <c r="O44" s="410"/>
      <c r="P44" s="410"/>
      <c r="Q44" s="428"/>
      <c r="R44" s="429"/>
      <c r="S44" s="70"/>
      <c r="T44" s="70"/>
    </row>
    <row r="45" spans="1:20" s="114" customFormat="1" ht="24.75" customHeight="1">
      <c r="A45" s="430" t="s">
        <v>12</v>
      </c>
      <c r="B45" s="431"/>
      <c r="C45" s="431"/>
      <c r="D45" s="431"/>
      <c r="E45" s="182"/>
      <c r="F45" s="182"/>
      <c r="G45" s="182"/>
      <c r="H45" s="167">
        <f>H40*H41</f>
        <v>0</v>
      </c>
      <c r="I45" s="182"/>
      <c r="J45" s="182"/>
      <c r="K45" s="183"/>
      <c r="L45" s="167">
        <f>L40*L41</f>
        <v>0</v>
      </c>
      <c r="M45" s="184"/>
      <c r="N45" s="167">
        <f>N40*N41</f>
        <v>0</v>
      </c>
      <c r="O45" s="418"/>
      <c r="P45" s="418"/>
      <c r="Q45" s="419">
        <f>Q40*Q41</f>
        <v>0</v>
      </c>
      <c r="R45" s="420"/>
      <c r="S45" s="117"/>
      <c r="T45" s="117"/>
    </row>
    <row r="46" spans="1:20" s="114" customFormat="1" ht="33.75" customHeight="1">
      <c r="A46" s="286"/>
      <c r="B46" s="198"/>
      <c r="C46" s="198"/>
      <c r="D46" s="198"/>
      <c r="E46" s="198"/>
      <c r="F46" s="198"/>
      <c r="G46" s="198"/>
      <c r="H46" s="198"/>
      <c r="I46" s="198"/>
      <c r="J46" s="198"/>
      <c r="K46" s="198"/>
      <c r="L46" s="198"/>
      <c r="M46" s="198"/>
      <c r="N46" s="198"/>
      <c r="O46" s="198"/>
      <c r="P46" s="198"/>
      <c r="Q46" s="198"/>
      <c r="R46" s="287"/>
      <c r="S46" s="117"/>
      <c r="T46" s="117"/>
    </row>
    <row r="47" spans="1:20" s="114" customFormat="1" ht="33" customHeight="1">
      <c r="A47" s="423" t="s">
        <v>61</v>
      </c>
      <c r="B47" s="424"/>
      <c r="C47" s="424"/>
      <c r="D47" s="424"/>
      <c r="E47" s="424"/>
      <c r="F47" s="424"/>
      <c r="G47" s="424"/>
      <c r="H47" s="424"/>
      <c r="I47" s="424"/>
      <c r="J47" s="424"/>
      <c r="K47" s="424"/>
      <c r="L47" s="424"/>
      <c r="M47" s="424"/>
      <c r="N47" s="424"/>
      <c r="O47" s="424"/>
      <c r="P47" s="424"/>
      <c r="Q47" s="424"/>
      <c r="R47" s="425"/>
      <c r="S47" s="117"/>
      <c r="T47" s="117"/>
    </row>
    <row r="48" spans="1:20" ht="28.5" customHeight="1">
      <c r="A48" s="377" t="s">
        <v>15</v>
      </c>
      <c r="B48" s="378"/>
      <c r="C48" s="378"/>
      <c r="D48" s="378"/>
      <c r="E48" s="378"/>
      <c r="F48" s="378"/>
      <c r="G48" s="378"/>
      <c r="H48" s="378"/>
      <c r="I48" s="378" t="s">
        <v>106</v>
      </c>
      <c r="J48" s="378"/>
      <c r="K48" s="378"/>
      <c r="L48" s="387" t="s">
        <v>115</v>
      </c>
      <c r="M48" s="387"/>
      <c r="N48" s="387" t="s">
        <v>99</v>
      </c>
      <c r="O48" s="387"/>
      <c r="P48" s="387"/>
      <c r="Q48" s="387"/>
      <c r="R48" s="426"/>
    </row>
    <row r="49" spans="1:18" ht="12.75" customHeight="1">
      <c r="A49" s="377"/>
      <c r="B49" s="378"/>
      <c r="C49" s="378"/>
      <c r="D49" s="378"/>
      <c r="E49" s="378"/>
      <c r="F49" s="378"/>
      <c r="G49" s="378"/>
      <c r="H49" s="378"/>
      <c r="I49" s="387" t="s">
        <v>18</v>
      </c>
      <c r="J49" s="387"/>
      <c r="K49" s="387"/>
      <c r="L49" s="387"/>
      <c r="M49" s="387"/>
      <c r="N49" s="387"/>
      <c r="O49" s="387"/>
      <c r="P49" s="387"/>
      <c r="Q49" s="387"/>
      <c r="R49" s="426"/>
    </row>
    <row r="50" spans="1:18">
      <c r="A50" s="377"/>
      <c r="B50" s="378"/>
      <c r="C50" s="378"/>
      <c r="D50" s="378"/>
      <c r="E50" s="378"/>
      <c r="F50" s="378"/>
      <c r="G50" s="378"/>
      <c r="H50" s="378"/>
      <c r="I50" s="387"/>
      <c r="J50" s="387"/>
      <c r="K50" s="387"/>
      <c r="L50" s="387"/>
      <c r="M50" s="387"/>
      <c r="N50" s="387"/>
      <c r="O50" s="387"/>
      <c r="P50" s="387"/>
      <c r="Q50" s="387"/>
      <c r="R50" s="426"/>
    </row>
    <row r="51" spans="1:18" ht="26.25" customHeight="1">
      <c r="A51" s="366" t="s">
        <v>101</v>
      </c>
      <c r="B51" s="367"/>
      <c r="C51" s="436" t="s">
        <v>0</v>
      </c>
      <c r="D51" s="436"/>
      <c r="E51" s="279" t="s">
        <v>17</v>
      </c>
      <c r="F51" s="280" t="s">
        <v>3</v>
      </c>
      <c r="G51" s="281" t="s">
        <v>16</v>
      </c>
      <c r="H51" s="279" t="s">
        <v>2</v>
      </c>
      <c r="I51" s="279" t="s">
        <v>17</v>
      </c>
      <c r="J51" s="280" t="s">
        <v>3</v>
      </c>
      <c r="K51" s="279" t="s">
        <v>22</v>
      </c>
      <c r="L51" s="281" t="s">
        <v>20</v>
      </c>
      <c r="M51" s="279" t="s">
        <v>22</v>
      </c>
      <c r="N51" s="281" t="s">
        <v>116</v>
      </c>
      <c r="O51" s="373" t="s">
        <v>22</v>
      </c>
      <c r="P51" s="373"/>
      <c r="Q51" s="372" t="s">
        <v>21</v>
      </c>
      <c r="R51" s="437"/>
    </row>
    <row r="52" spans="1:18" ht="15" customHeight="1">
      <c r="A52" s="432"/>
      <c r="B52" s="433"/>
      <c r="C52" s="434"/>
      <c r="D52" s="434"/>
      <c r="E52" s="188"/>
      <c r="F52" s="99"/>
      <c r="G52" s="106"/>
      <c r="H52" s="102">
        <f t="shared" ref="H52:H57" si="4">ROUND(E52*G52,0)</f>
        <v>0</v>
      </c>
      <c r="I52" s="101" t="s">
        <v>100</v>
      </c>
      <c r="J52" s="101" t="s">
        <v>100</v>
      </c>
      <c r="K52" s="100" t="s">
        <v>100</v>
      </c>
      <c r="L52" s="189">
        <f t="shared" ref="L52:L57" si="5">E52*M52</f>
        <v>0</v>
      </c>
      <c r="M52" s="259">
        <v>1</v>
      </c>
      <c r="N52" s="103">
        <f>L52*O52</f>
        <v>0</v>
      </c>
      <c r="O52" s="435">
        <v>1</v>
      </c>
      <c r="P52" s="435"/>
      <c r="Q52" s="399">
        <f t="shared" ref="Q52:Q57" si="6">N52*O52</f>
        <v>0</v>
      </c>
      <c r="R52" s="400"/>
    </row>
    <row r="53" spans="1:18" ht="27" customHeight="1">
      <c r="A53" s="432"/>
      <c r="B53" s="433"/>
      <c r="C53" s="434"/>
      <c r="D53" s="434"/>
      <c r="E53" s="188"/>
      <c r="F53" s="99"/>
      <c r="G53" s="106"/>
      <c r="H53" s="102">
        <f t="shared" si="4"/>
        <v>0</v>
      </c>
      <c r="I53" s="101" t="s">
        <v>100</v>
      </c>
      <c r="J53" s="101" t="s">
        <v>100</v>
      </c>
      <c r="K53" s="104" t="s">
        <v>100</v>
      </c>
      <c r="L53" s="189">
        <f t="shared" si="5"/>
        <v>0</v>
      </c>
      <c r="M53" s="259">
        <v>1</v>
      </c>
      <c r="N53" s="103">
        <f t="shared" ref="N53:N57" si="7">L53*O53</f>
        <v>0</v>
      </c>
      <c r="O53" s="435">
        <v>1</v>
      </c>
      <c r="P53" s="435"/>
      <c r="Q53" s="399">
        <f t="shared" si="6"/>
        <v>0</v>
      </c>
      <c r="R53" s="400"/>
    </row>
    <row r="54" spans="1:18" ht="15" customHeight="1">
      <c r="A54" s="432"/>
      <c r="B54" s="433"/>
      <c r="C54" s="434"/>
      <c r="D54" s="434"/>
      <c r="E54" s="188"/>
      <c r="F54" s="99"/>
      <c r="G54" s="106"/>
      <c r="H54" s="102">
        <f t="shared" si="4"/>
        <v>0</v>
      </c>
      <c r="I54" s="101" t="s">
        <v>100</v>
      </c>
      <c r="J54" s="101" t="s">
        <v>100</v>
      </c>
      <c r="K54" s="104" t="s">
        <v>100</v>
      </c>
      <c r="L54" s="189">
        <f t="shared" si="5"/>
        <v>0</v>
      </c>
      <c r="M54" s="259">
        <v>1</v>
      </c>
      <c r="N54" s="103">
        <f t="shared" si="7"/>
        <v>0</v>
      </c>
      <c r="O54" s="435">
        <v>1</v>
      </c>
      <c r="P54" s="435"/>
      <c r="Q54" s="399">
        <f t="shared" si="6"/>
        <v>0</v>
      </c>
      <c r="R54" s="400"/>
    </row>
    <row r="55" spans="1:18" ht="15" customHeight="1">
      <c r="A55" s="432"/>
      <c r="B55" s="433"/>
      <c r="C55" s="442"/>
      <c r="D55" s="442"/>
      <c r="E55" s="188"/>
      <c r="F55" s="99"/>
      <c r="G55" s="106"/>
      <c r="H55" s="102">
        <f t="shared" si="4"/>
        <v>0</v>
      </c>
      <c r="I55" s="101" t="s">
        <v>100</v>
      </c>
      <c r="J55" s="101" t="s">
        <v>100</v>
      </c>
      <c r="K55" s="104" t="s">
        <v>100</v>
      </c>
      <c r="L55" s="189">
        <f t="shared" si="5"/>
        <v>0</v>
      </c>
      <c r="M55" s="259">
        <v>1</v>
      </c>
      <c r="N55" s="103">
        <f t="shared" si="7"/>
        <v>0</v>
      </c>
      <c r="O55" s="435">
        <v>1</v>
      </c>
      <c r="P55" s="435"/>
      <c r="Q55" s="399">
        <f t="shared" si="6"/>
        <v>0</v>
      </c>
      <c r="R55" s="400"/>
    </row>
    <row r="56" spans="1:18" ht="15" customHeight="1">
      <c r="A56" s="432"/>
      <c r="B56" s="433"/>
      <c r="C56" s="434"/>
      <c r="D56" s="434"/>
      <c r="E56" s="190"/>
      <c r="F56" s="99"/>
      <c r="G56" s="106"/>
      <c r="H56" s="102">
        <f t="shared" si="4"/>
        <v>0</v>
      </c>
      <c r="I56" s="101" t="s">
        <v>100</v>
      </c>
      <c r="J56" s="101" t="s">
        <v>100</v>
      </c>
      <c r="K56" s="104" t="s">
        <v>100</v>
      </c>
      <c r="L56" s="189">
        <f t="shared" si="5"/>
        <v>0</v>
      </c>
      <c r="M56" s="259">
        <v>1</v>
      </c>
      <c r="N56" s="103">
        <f t="shared" si="7"/>
        <v>0</v>
      </c>
      <c r="O56" s="435">
        <v>1</v>
      </c>
      <c r="P56" s="435"/>
      <c r="Q56" s="399">
        <f t="shared" si="6"/>
        <v>0</v>
      </c>
      <c r="R56" s="400"/>
    </row>
    <row r="57" spans="1:18" ht="15" customHeight="1">
      <c r="A57" s="432"/>
      <c r="B57" s="433"/>
      <c r="C57" s="434"/>
      <c r="D57" s="434"/>
      <c r="E57" s="188"/>
      <c r="F57" s="99"/>
      <c r="G57" s="106"/>
      <c r="H57" s="102">
        <f t="shared" si="4"/>
        <v>0</v>
      </c>
      <c r="I57" s="101" t="s">
        <v>100</v>
      </c>
      <c r="J57" s="101" t="s">
        <v>100</v>
      </c>
      <c r="K57" s="104" t="s">
        <v>100</v>
      </c>
      <c r="L57" s="189">
        <f t="shared" si="5"/>
        <v>0</v>
      </c>
      <c r="M57" s="259">
        <v>1</v>
      </c>
      <c r="N57" s="103">
        <f t="shared" si="7"/>
        <v>0</v>
      </c>
      <c r="O57" s="435">
        <v>1</v>
      </c>
      <c r="P57" s="435"/>
      <c r="Q57" s="399">
        <f t="shared" si="6"/>
        <v>0</v>
      </c>
      <c r="R57" s="400"/>
    </row>
    <row r="58" spans="1:18">
      <c r="A58" s="438"/>
      <c r="B58" s="439"/>
      <c r="C58" s="440"/>
      <c r="D58" s="441"/>
      <c r="E58" s="159"/>
      <c r="F58" s="194"/>
      <c r="G58" s="256"/>
      <c r="H58" s="195"/>
      <c r="I58" s="196"/>
      <c r="J58" s="196"/>
      <c r="K58" s="197"/>
      <c r="L58" s="198"/>
      <c r="M58" s="253"/>
      <c r="N58" s="199"/>
      <c r="O58" s="404"/>
      <c r="P58" s="404"/>
      <c r="Q58" s="405"/>
      <c r="R58" s="406"/>
    </row>
    <row r="59" spans="1:18">
      <c r="A59" s="451" t="s">
        <v>117</v>
      </c>
      <c r="B59" s="452"/>
      <c r="C59" s="452"/>
      <c r="D59" s="452"/>
      <c r="E59" s="201"/>
      <c r="F59" s="201"/>
      <c r="G59" s="201"/>
      <c r="H59" s="191">
        <f>SUM(H52:H58)</f>
        <v>0</v>
      </c>
      <c r="I59" s="191">
        <f>SUM(I52:I58)</f>
        <v>0</v>
      </c>
      <c r="J59" s="203"/>
      <c r="K59" s="204"/>
      <c r="L59" s="264">
        <f>SUM(N52:N58)</f>
        <v>0</v>
      </c>
      <c r="M59" s="205"/>
      <c r="N59" s="89"/>
      <c r="O59" s="418"/>
      <c r="P59" s="418"/>
      <c r="Q59" s="453">
        <f>SUM(Q52:R58)</f>
        <v>0</v>
      </c>
      <c r="R59" s="454"/>
    </row>
    <row r="60" spans="1:18" ht="26.25" customHeight="1">
      <c r="A60" s="288"/>
      <c r="B60" s="200"/>
      <c r="C60" s="200"/>
      <c r="D60" s="200"/>
      <c r="E60" s="201"/>
      <c r="F60" s="201"/>
      <c r="G60" s="201"/>
      <c r="H60" s="202"/>
      <c r="I60" s="203"/>
      <c r="J60" s="203"/>
      <c r="K60" s="204"/>
      <c r="L60" s="206"/>
      <c r="M60" s="205"/>
      <c r="N60" s="89"/>
      <c r="O60" s="256"/>
      <c r="P60" s="256"/>
      <c r="Q60" s="206"/>
      <c r="R60" s="289"/>
    </row>
    <row r="61" spans="1:18" ht="15">
      <c r="A61" s="290"/>
      <c r="B61" s="118"/>
      <c r="C61" s="118"/>
      <c r="D61" s="119"/>
      <c r="E61" s="120"/>
      <c r="F61" s="223" t="s">
        <v>6</v>
      </c>
      <c r="G61" s="227"/>
      <c r="H61" s="209">
        <f>+H59+H45</f>
        <v>0</v>
      </c>
      <c r="I61" s="121"/>
      <c r="J61" s="121"/>
      <c r="K61" s="122"/>
      <c r="L61" s="261">
        <f>+L59+N45</f>
        <v>0</v>
      </c>
      <c r="M61" s="6"/>
      <c r="N61" s="89"/>
      <c r="O61" s="445"/>
      <c r="P61" s="455"/>
      <c r="Q61" s="456">
        <f>+Q59+Q45</f>
        <v>0</v>
      </c>
      <c r="R61" s="457"/>
    </row>
    <row r="62" spans="1:18" ht="15">
      <c r="A62" s="290"/>
      <c r="B62" s="118"/>
      <c r="C62" s="118"/>
      <c r="D62" s="119"/>
      <c r="E62" s="120"/>
      <c r="F62" s="224" t="s">
        <v>53</v>
      </c>
      <c r="G62" s="227"/>
      <c r="H62" s="209">
        <f>+H61</f>
        <v>0</v>
      </c>
      <c r="I62" s="121"/>
      <c r="J62" s="121"/>
      <c r="K62" s="122"/>
      <c r="L62" s="261">
        <f>+L61</f>
        <v>0</v>
      </c>
      <c r="M62" s="6"/>
      <c r="N62" s="89"/>
      <c r="O62" s="262"/>
      <c r="P62" s="262"/>
      <c r="Q62" s="443">
        <f>ROUND(+Q61,0)</f>
        <v>0</v>
      </c>
      <c r="R62" s="444"/>
    </row>
    <row r="63" spans="1:18" ht="15">
      <c r="A63" s="291"/>
      <c r="B63" s="125"/>
      <c r="C63" s="125"/>
      <c r="D63" s="126"/>
      <c r="E63" s="126"/>
      <c r="F63" s="226" t="s">
        <v>7</v>
      </c>
      <c r="G63" s="227"/>
      <c r="H63" s="211">
        <f>ROUND(H62*0.16,0)</f>
        <v>0</v>
      </c>
      <c r="I63" s="122"/>
      <c r="J63" s="122"/>
      <c r="K63" s="122"/>
      <c r="L63" s="263">
        <f>+L62*0.16</f>
        <v>0</v>
      </c>
      <c r="M63" s="7"/>
      <c r="N63" s="89"/>
      <c r="O63" s="445"/>
      <c r="P63" s="445"/>
      <c r="Q63" s="446">
        <f>+Q62*0.16</f>
        <v>0</v>
      </c>
      <c r="R63" s="447"/>
    </row>
    <row r="64" spans="1:18" ht="30" customHeight="1" thickBot="1">
      <c r="A64" s="292"/>
      <c r="B64" s="125"/>
      <c r="C64" s="125"/>
      <c r="D64" s="126"/>
      <c r="E64" s="126"/>
      <c r="F64" s="223" t="s">
        <v>8</v>
      </c>
      <c r="G64" s="227"/>
      <c r="H64" s="228">
        <f>+H62+H63</f>
        <v>0</v>
      </c>
      <c r="I64" s="127"/>
      <c r="J64" s="127"/>
      <c r="K64" s="122"/>
      <c r="L64" s="230">
        <f>ROUND(L62+L63,0)</f>
        <v>0</v>
      </c>
      <c r="M64" s="6"/>
      <c r="N64" s="89"/>
      <c r="O64" s="445"/>
      <c r="P64" s="445"/>
      <c r="Q64" s="448">
        <f>ROUND(Q62+Q63,0)</f>
        <v>0</v>
      </c>
      <c r="R64" s="449"/>
    </row>
    <row r="65" spans="1:18" ht="15.75" thickTop="1">
      <c r="A65" s="292"/>
      <c r="B65" s="128"/>
      <c r="C65" s="128"/>
      <c r="D65" s="126"/>
      <c r="E65" s="129"/>
      <c r="F65" s="129"/>
      <c r="G65" s="129"/>
      <c r="H65" s="129"/>
      <c r="I65" s="129"/>
      <c r="J65" s="129"/>
      <c r="K65" s="127"/>
      <c r="L65" s="130"/>
      <c r="M65" s="131"/>
      <c r="N65" s="150"/>
      <c r="O65" s="132"/>
      <c r="P65" s="133"/>
      <c r="Q65" s="133"/>
      <c r="R65" s="293"/>
    </row>
    <row r="66" spans="1:18" ht="18.75" customHeight="1">
      <c r="A66" s="294" t="s">
        <v>9</v>
      </c>
      <c r="B66" s="249"/>
      <c r="C66" s="249"/>
      <c r="D66" s="250"/>
      <c r="E66" s="250"/>
      <c r="F66" s="250"/>
      <c r="G66" s="250"/>
      <c r="H66" s="250"/>
      <c r="I66" s="8"/>
      <c r="J66" s="8"/>
      <c r="K66" s="8"/>
      <c r="L66" s="8"/>
      <c r="M66" s="8"/>
      <c r="N66" s="8"/>
      <c r="O66" s="8"/>
      <c r="P66" s="8"/>
      <c r="Q66" s="8"/>
      <c r="R66" s="295"/>
    </row>
    <row r="67" spans="1:18" ht="18.75" customHeight="1" thickBot="1">
      <c r="A67" s="327" t="s">
        <v>46</v>
      </c>
      <c r="B67" s="328"/>
      <c r="C67" s="328"/>
      <c r="D67" s="329"/>
      <c r="E67" s="450">
        <f>+H61-Q61</f>
        <v>0</v>
      </c>
      <c r="F67" s="450"/>
      <c r="G67" s="450"/>
      <c r="H67" s="330"/>
      <c r="I67" s="297"/>
      <c r="J67" s="296"/>
      <c r="K67" s="296"/>
      <c r="L67" s="296"/>
      <c r="M67" s="296"/>
      <c r="N67" s="296"/>
      <c r="O67" s="296"/>
      <c r="P67" s="298"/>
      <c r="Q67" s="298"/>
      <c r="R67" s="299"/>
    </row>
    <row r="68" spans="1:18" ht="18.75">
      <c r="A68" s="300"/>
      <c r="B68" s="301"/>
      <c r="C68" s="301"/>
      <c r="D68" s="302"/>
      <c r="E68" s="303"/>
      <c r="F68" s="303"/>
      <c r="G68" s="303"/>
      <c r="H68" s="304"/>
      <c r="I68" s="304"/>
      <c r="J68" s="304"/>
      <c r="K68" s="304"/>
      <c r="L68" s="304"/>
      <c r="M68" s="304"/>
      <c r="N68" s="304"/>
      <c r="O68" s="304"/>
      <c r="P68" s="305"/>
      <c r="Q68" s="305"/>
      <c r="R68" s="306"/>
    </row>
    <row r="69" spans="1:18" ht="15">
      <c r="A69" s="307" t="s">
        <v>71</v>
      </c>
      <c r="B69" s="138"/>
      <c r="C69" s="138"/>
      <c r="D69" s="19"/>
      <c r="E69" s="333"/>
      <c r="F69" s="333"/>
      <c r="G69" s="333"/>
      <c r="H69" s="19"/>
      <c r="I69" s="19"/>
      <c r="J69" s="19"/>
      <c r="K69" s="19"/>
      <c r="L69" s="19"/>
      <c r="M69" s="19"/>
      <c r="N69" s="19"/>
      <c r="O69" s="19"/>
      <c r="P69" s="334"/>
      <c r="Q69" s="334"/>
      <c r="R69" s="335"/>
    </row>
    <row r="70" spans="1:18" ht="14.25">
      <c r="A70" s="336" t="s">
        <v>57</v>
      </c>
      <c r="B70" s="19"/>
      <c r="C70" s="19"/>
      <c r="D70" s="19"/>
      <c r="E70" s="19"/>
      <c r="F70" s="19"/>
      <c r="G70" s="19"/>
      <c r="H70" s="19"/>
      <c r="I70" s="19"/>
      <c r="J70" s="19"/>
      <c r="K70" s="19"/>
      <c r="L70" s="19"/>
      <c r="M70" s="19"/>
      <c r="N70" s="19"/>
      <c r="O70" s="19"/>
      <c r="P70" s="19"/>
      <c r="Q70" s="19"/>
      <c r="R70" s="308"/>
    </row>
    <row r="71" spans="1:18" ht="14.25">
      <c r="A71" s="464" t="s">
        <v>13</v>
      </c>
      <c r="B71" s="465"/>
      <c r="C71" s="465"/>
      <c r="D71" s="465"/>
      <c r="E71" s="465"/>
      <c r="F71" s="465"/>
      <c r="G71" s="465"/>
      <c r="H71" s="465"/>
      <c r="I71" s="465"/>
      <c r="J71" s="465"/>
      <c r="K71" s="465"/>
      <c r="L71" s="465"/>
      <c r="M71" s="465"/>
      <c r="N71" s="465"/>
      <c r="O71" s="465"/>
      <c r="P71" s="465"/>
      <c r="Q71" s="465"/>
      <c r="R71" s="466"/>
    </row>
    <row r="72" spans="1:18" ht="14.25">
      <c r="A72" s="337" t="s">
        <v>51</v>
      </c>
      <c r="B72" s="338"/>
      <c r="C72" s="338"/>
      <c r="D72" s="338"/>
      <c r="E72" s="338"/>
      <c r="F72" s="338"/>
      <c r="G72" s="338"/>
      <c r="H72" s="338"/>
      <c r="I72" s="338"/>
      <c r="J72" s="338"/>
      <c r="K72" s="338"/>
      <c r="L72" s="338"/>
      <c r="M72" s="338"/>
      <c r="N72" s="338"/>
      <c r="O72" s="338"/>
      <c r="P72" s="338"/>
      <c r="Q72" s="338"/>
      <c r="R72" s="339"/>
    </row>
    <row r="73" spans="1:18" ht="14.25">
      <c r="A73" s="467"/>
      <c r="B73" s="468"/>
      <c r="C73" s="468"/>
      <c r="D73" s="468"/>
      <c r="E73" s="468"/>
      <c r="F73" s="468"/>
      <c r="G73" s="468"/>
      <c r="H73" s="468"/>
      <c r="I73" s="468"/>
      <c r="J73" s="468"/>
      <c r="K73" s="468"/>
      <c r="L73" s="468"/>
      <c r="M73" s="468"/>
      <c r="N73" s="468"/>
      <c r="O73" s="468"/>
      <c r="P73" s="468"/>
      <c r="Q73" s="468"/>
      <c r="R73" s="469"/>
    </row>
    <row r="74" spans="1:18">
      <c r="A74" s="309"/>
      <c r="B74" s="21"/>
      <c r="C74" s="21"/>
      <c r="D74" s="89"/>
      <c r="E74" s="92"/>
      <c r="F74" s="21"/>
      <c r="G74" s="89"/>
      <c r="H74" s="92"/>
      <c r="I74" s="92"/>
      <c r="J74" s="92"/>
      <c r="K74" s="108"/>
      <c r="L74" s="21"/>
      <c r="M74" s="22"/>
      <c r="N74" s="91"/>
      <c r="O74" s="92"/>
      <c r="P74" s="21"/>
      <c r="Q74" s="21"/>
      <c r="R74" s="310"/>
    </row>
    <row r="75" spans="1:18">
      <c r="A75" s="311"/>
      <c r="B75" s="73"/>
      <c r="C75" s="73"/>
      <c r="D75" s="89"/>
      <c r="E75" s="270"/>
      <c r="F75" s="73"/>
      <c r="G75" s="89"/>
      <c r="H75" s="270"/>
      <c r="I75" s="270"/>
      <c r="J75" s="270"/>
      <c r="K75" s="270"/>
      <c r="L75" s="270"/>
      <c r="M75" s="270"/>
      <c r="N75" s="73"/>
      <c r="O75" s="270"/>
      <c r="P75" s="270" t="s">
        <v>10</v>
      </c>
      <c r="Q75" s="270"/>
      <c r="R75" s="236"/>
    </row>
    <row r="76" spans="1:18">
      <c r="A76" s="311"/>
      <c r="B76" s="73"/>
      <c r="C76" s="73"/>
      <c r="D76" s="91" t="s">
        <v>47</v>
      </c>
      <c r="E76" s="73"/>
      <c r="F76" s="73"/>
      <c r="G76" s="91" t="s">
        <v>47</v>
      </c>
      <c r="H76" s="73"/>
      <c r="I76" s="73"/>
      <c r="J76" s="73"/>
      <c r="K76" s="270"/>
      <c r="L76" s="270"/>
      <c r="M76" s="270"/>
      <c r="N76" s="470"/>
      <c r="O76" s="470"/>
      <c r="P76" s="270"/>
      <c r="Q76" s="270"/>
      <c r="R76" s="236"/>
    </row>
    <row r="77" spans="1:18">
      <c r="A77" s="311"/>
      <c r="B77" s="73"/>
      <c r="C77" s="73"/>
      <c r="D77" s="73" t="s">
        <v>48</v>
      </c>
      <c r="E77" s="267"/>
      <c r="F77" s="73"/>
      <c r="G77" s="73" t="s">
        <v>48</v>
      </c>
      <c r="H77" s="108"/>
      <c r="I77" s="108"/>
      <c r="J77" s="108"/>
      <c r="K77" s="108"/>
      <c r="L77" s="108"/>
      <c r="M77" s="270"/>
      <c r="N77" s="471"/>
      <c r="O77" s="471"/>
      <c r="P77" s="471"/>
      <c r="Q77" s="471"/>
      <c r="R77" s="236"/>
    </row>
    <row r="78" spans="1:18">
      <c r="A78" s="312"/>
      <c r="B78" s="267"/>
      <c r="C78" s="73"/>
      <c r="D78" s="73" t="s">
        <v>60</v>
      </c>
      <c r="E78" s="108"/>
      <c r="F78" s="73"/>
      <c r="G78" s="185" t="s">
        <v>107</v>
      </c>
      <c r="H78" s="30"/>
      <c r="I78" s="30"/>
      <c r="J78" s="30"/>
      <c r="K78" s="30"/>
      <c r="L78" s="30"/>
      <c r="M78" s="270"/>
      <c r="N78" s="30"/>
      <c r="O78" s="30"/>
      <c r="P78" s="30"/>
      <c r="Q78" s="30"/>
      <c r="R78" s="313"/>
    </row>
    <row r="79" spans="1:18">
      <c r="A79" s="314" t="s">
        <v>10</v>
      </c>
      <c r="B79" s="109"/>
      <c r="C79" s="109"/>
      <c r="D79" s="267" t="s">
        <v>50</v>
      </c>
      <c r="E79" s="109"/>
      <c r="F79" s="109"/>
      <c r="G79" s="186" t="s">
        <v>108</v>
      </c>
      <c r="H79" s="109"/>
      <c r="I79" s="17"/>
      <c r="J79" s="17"/>
      <c r="K79" s="30"/>
      <c r="L79" s="268"/>
      <c r="M79" s="26"/>
      <c r="N79" s="26"/>
      <c r="O79" s="26"/>
      <c r="P79" s="17"/>
      <c r="Q79" s="17"/>
      <c r="R79" s="315"/>
    </row>
    <row r="80" spans="1:18">
      <c r="A80" s="316"/>
      <c r="B80" s="17"/>
      <c r="C80" s="17"/>
      <c r="D80" s="108" t="s">
        <v>49</v>
      </c>
      <c r="E80" s="17"/>
      <c r="F80" s="17"/>
      <c r="G80" s="17"/>
      <c r="H80" s="17"/>
      <c r="I80" s="17"/>
      <c r="J80" s="17"/>
      <c r="K80" s="30"/>
      <c r="L80" s="268"/>
      <c r="M80" s="26"/>
      <c r="N80" s="26"/>
      <c r="O80" s="26"/>
      <c r="P80" s="17"/>
      <c r="Q80" s="17"/>
      <c r="R80" s="315"/>
    </row>
    <row r="81" spans="1:18">
      <c r="A81" s="316"/>
      <c r="B81" s="17"/>
      <c r="C81" s="17"/>
      <c r="D81" s="17"/>
      <c r="E81" s="17"/>
      <c r="F81" s="17"/>
      <c r="G81" s="17"/>
      <c r="H81" s="17"/>
      <c r="I81" s="17"/>
      <c r="J81" s="17"/>
      <c r="K81" s="16"/>
      <c r="L81" s="269"/>
      <c r="M81" s="30"/>
      <c r="N81" s="26"/>
      <c r="O81" s="26"/>
      <c r="P81" s="17"/>
      <c r="Q81" s="17"/>
      <c r="R81" s="315"/>
    </row>
    <row r="82" spans="1:18">
      <c r="A82" s="458" t="s">
        <v>123</v>
      </c>
      <c r="B82" s="459"/>
      <c r="C82" s="459"/>
      <c r="D82" s="459"/>
      <c r="E82" s="459"/>
      <c r="F82" s="460"/>
      <c r="G82" s="460"/>
      <c r="H82" s="460"/>
      <c r="I82" s="265"/>
      <c r="J82" s="265"/>
      <c r="K82" s="16"/>
      <c r="L82" s="472"/>
      <c r="M82" s="472"/>
      <c r="N82" s="472"/>
      <c r="O82" s="266"/>
      <c r="P82" s="17"/>
      <c r="Q82" s="17"/>
      <c r="R82" s="315"/>
    </row>
    <row r="83" spans="1:18" ht="15">
      <c r="A83" s="458" t="s">
        <v>124</v>
      </c>
      <c r="B83" s="459"/>
      <c r="C83" s="459"/>
      <c r="D83" s="459"/>
      <c r="E83" s="459"/>
      <c r="F83" s="460"/>
      <c r="G83" s="460"/>
      <c r="H83" s="460"/>
      <c r="I83" s="265"/>
      <c r="J83" s="265"/>
      <c r="K83" s="16"/>
      <c r="L83" s="461"/>
      <c r="M83" s="461"/>
      <c r="N83" s="461"/>
      <c r="O83" s="266"/>
      <c r="P83" s="462"/>
      <c r="Q83" s="462"/>
      <c r="R83" s="463"/>
    </row>
    <row r="84" spans="1:18">
      <c r="A84" s="317"/>
      <c r="B84" s="220"/>
      <c r="C84" s="220"/>
      <c r="D84" s="221"/>
      <c r="E84" s="221"/>
      <c r="F84" s="221"/>
      <c r="G84" s="30"/>
      <c r="H84" s="30"/>
      <c r="I84" s="30"/>
      <c r="J84" s="30"/>
      <c r="K84" s="30"/>
      <c r="L84" s="49"/>
      <c r="M84" s="49"/>
      <c r="N84" s="30"/>
      <c r="O84" s="30"/>
      <c r="P84" s="30"/>
      <c r="Q84" s="30"/>
      <c r="R84" s="318"/>
    </row>
    <row r="85" spans="1:18" ht="15.75">
      <c r="A85" s="319" t="s">
        <v>72</v>
      </c>
      <c r="B85" s="136"/>
      <c r="C85" s="136"/>
      <c r="D85" s="137"/>
      <c r="E85" s="137"/>
      <c r="F85" s="137"/>
      <c r="G85" s="138"/>
      <c r="H85" s="138"/>
      <c r="I85" s="138"/>
      <c r="J85" s="138"/>
      <c r="K85" s="138"/>
      <c r="L85" s="139"/>
      <c r="M85" s="139"/>
      <c r="N85" s="138"/>
      <c r="O85" s="138"/>
      <c r="P85" s="138"/>
      <c r="Q85" s="138"/>
      <c r="R85" s="308"/>
    </row>
    <row r="86" spans="1:18" ht="14.25">
      <c r="A86" s="320" t="s">
        <v>67</v>
      </c>
      <c r="B86" s="126"/>
      <c r="C86" s="140"/>
      <c r="D86" s="140"/>
      <c r="E86" s="140"/>
      <c r="F86" s="140"/>
      <c r="G86" s="140"/>
      <c r="H86" s="140"/>
      <c r="I86" s="140"/>
      <c r="J86" s="140"/>
      <c r="K86" s="140"/>
      <c r="L86" s="140"/>
      <c r="M86" s="140"/>
      <c r="N86" s="140"/>
      <c r="O86" s="140"/>
      <c r="P86" s="140"/>
      <c r="Q86" s="140"/>
      <c r="R86" s="321"/>
    </row>
    <row r="87" spans="1:18" ht="14.25">
      <c r="A87" s="320" t="s">
        <v>68</v>
      </c>
      <c r="B87" s="126"/>
      <c r="C87" s="140"/>
      <c r="D87" s="140"/>
      <c r="E87" s="140"/>
      <c r="F87" s="140"/>
      <c r="G87" s="140"/>
      <c r="H87" s="140"/>
      <c r="I87" s="140"/>
      <c r="J87" s="140"/>
      <c r="K87" s="140"/>
      <c r="L87" s="140"/>
      <c r="M87" s="140"/>
      <c r="N87" s="140"/>
      <c r="O87" s="140"/>
      <c r="P87" s="140"/>
      <c r="Q87" s="140"/>
      <c r="R87" s="321"/>
    </row>
    <row r="88" spans="1:18" ht="14.25">
      <c r="A88" s="320" t="s">
        <v>70</v>
      </c>
      <c r="B88" s="126"/>
      <c r="C88" s="140"/>
      <c r="D88" s="140"/>
      <c r="E88" s="140"/>
      <c r="F88" s="140"/>
      <c r="G88" s="140"/>
      <c r="H88" s="140"/>
      <c r="I88" s="140"/>
      <c r="J88" s="140"/>
      <c r="K88" s="140"/>
      <c r="L88" s="140"/>
      <c r="M88" s="140"/>
      <c r="N88" s="140"/>
      <c r="O88" s="140"/>
      <c r="P88" s="140"/>
      <c r="Q88" s="140"/>
      <c r="R88" s="321"/>
    </row>
    <row r="89" spans="1:18" ht="14.25">
      <c r="A89" s="320" t="s">
        <v>69</v>
      </c>
      <c r="B89" s="126"/>
      <c r="C89" s="140"/>
      <c r="D89" s="140"/>
      <c r="E89" s="140"/>
      <c r="F89" s="140"/>
      <c r="G89" s="140"/>
      <c r="H89" s="140"/>
      <c r="I89" s="140"/>
      <c r="J89" s="140"/>
      <c r="K89" s="140"/>
      <c r="L89" s="140"/>
      <c r="M89" s="140"/>
      <c r="N89" s="140"/>
      <c r="O89" s="140"/>
      <c r="P89" s="140"/>
      <c r="Q89" s="140"/>
      <c r="R89" s="321"/>
    </row>
    <row r="90" spans="1:18" ht="14.25">
      <c r="A90" s="320"/>
      <c r="B90" s="126"/>
      <c r="C90" s="140"/>
      <c r="D90" s="140"/>
      <c r="E90" s="140"/>
      <c r="F90" s="140"/>
      <c r="G90" s="140"/>
      <c r="H90" s="140"/>
      <c r="I90" s="140"/>
      <c r="J90" s="140"/>
      <c r="K90" s="140"/>
      <c r="L90" s="140"/>
      <c r="M90" s="140"/>
      <c r="N90" s="140"/>
      <c r="O90" s="140"/>
      <c r="P90" s="140"/>
      <c r="Q90" s="140"/>
      <c r="R90" s="321"/>
    </row>
    <row r="91" spans="1:18" ht="15">
      <c r="A91" s="322" t="s">
        <v>121</v>
      </c>
      <c r="B91" s="126"/>
      <c r="C91" s="140"/>
      <c r="D91" s="140"/>
      <c r="E91" s="140"/>
      <c r="F91" s="140"/>
      <c r="G91" s="140"/>
      <c r="H91" s="140"/>
      <c r="I91" s="140"/>
      <c r="J91" s="140"/>
      <c r="K91" s="140"/>
      <c r="L91" s="140"/>
      <c r="M91" s="140"/>
      <c r="N91" s="140"/>
      <c r="O91" s="140"/>
      <c r="P91" s="140"/>
      <c r="Q91" s="140"/>
      <c r="R91" s="321"/>
    </row>
    <row r="92" spans="1:18" ht="14.25">
      <c r="A92" s="320" t="s">
        <v>122</v>
      </c>
      <c r="B92" s="126"/>
      <c r="C92" s="140"/>
      <c r="D92" s="140"/>
      <c r="E92" s="140"/>
      <c r="F92" s="140"/>
      <c r="G92" s="140"/>
      <c r="H92" s="140"/>
      <c r="I92" s="140"/>
      <c r="J92" s="140"/>
      <c r="K92" s="140"/>
      <c r="L92" s="140"/>
      <c r="M92" s="140"/>
      <c r="N92" s="140"/>
      <c r="O92" s="140"/>
      <c r="P92" s="140"/>
      <c r="Q92" s="140"/>
      <c r="R92" s="321"/>
    </row>
    <row r="93" spans="1:18" ht="15" thickBot="1">
      <c r="A93" s="323"/>
      <c r="B93" s="324"/>
      <c r="C93" s="325"/>
      <c r="D93" s="325"/>
      <c r="E93" s="325"/>
      <c r="F93" s="325"/>
      <c r="G93" s="325"/>
      <c r="H93" s="325"/>
      <c r="I93" s="325"/>
      <c r="J93" s="325"/>
      <c r="K93" s="325"/>
      <c r="L93" s="325"/>
      <c r="M93" s="325"/>
      <c r="N93" s="325"/>
      <c r="O93" s="325"/>
      <c r="P93" s="325"/>
      <c r="Q93" s="325"/>
      <c r="R93" s="326"/>
    </row>
    <row r="94" spans="1:18" ht="14.25">
      <c r="A94" s="126"/>
      <c r="B94" s="126"/>
      <c r="C94" s="140"/>
      <c r="D94" s="140"/>
      <c r="E94" s="140"/>
      <c r="F94" s="140"/>
      <c r="G94" s="140"/>
      <c r="H94" s="140"/>
      <c r="I94" s="140"/>
      <c r="J94" s="140"/>
      <c r="K94" s="140"/>
      <c r="L94" s="140"/>
      <c r="M94" s="140"/>
      <c r="N94" s="140"/>
      <c r="O94" s="140"/>
      <c r="P94" s="140"/>
      <c r="Q94" s="140"/>
      <c r="R94" s="140"/>
    </row>
    <row r="95" spans="1:18">
      <c r="A95" s="89"/>
      <c r="B95" s="89"/>
      <c r="C95" s="89"/>
      <c r="D95" s="89"/>
      <c r="E95" s="89"/>
      <c r="F95" s="89"/>
      <c r="G95" s="89"/>
      <c r="H95" s="89"/>
      <c r="I95" s="89"/>
      <c r="J95" s="89"/>
      <c r="K95" s="89"/>
      <c r="L95" s="89"/>
      <c r="M95" s="89"/>
      <c r="N95" s="89"/>
      <c r="O95" s="89"/>
      <c r="P95" s="89"/>
      <c r="Q95" s="89"/>
      <c r="R95" s="222"/>
    </row>
    <row r="96" spans="1:18">
      <c r="A96" s="89"/>
      <c r="B96" s="89"/>
      <c r="C96" s="89"/>
      <c r="D96" s="89"/>
      <c r="E96" s="89"/>
      <c r="F96" s="89"/>
      <c r="G96" s="89"/>
      <c r="H96" s="89"/>
      <c r="I96" s="89"/>
      <c r="J96" s="89"/>
      <c r="K96" s="89"/>
      <c r="L96" s="89"/>
      <c r="M96" s="89"/>
      <c r="N96" s="89"/>
      <c r="O96" s="89"/>
      <c r="P96" s="89"/>
      <c r="Q96" s="89"/>
      <c r="R96" s="222"/>
    </row>
    <row r="97" spans="1:18">
      <c r="A97" s="89"/>
      <c r="B97" s="89"/>
      <c r="C97" s="89"/>
      <c r="D97" s="89"/>
      <c r="E97" s="89"/>
      <c r="F97" s="89"/>
      <c r="G97" s="89"/>
      <c r="H97" s="89"/>
      <c r="I97" s="89"/>
      <c r="J97" s="89"/>
      <c r="K97" s="89"/>
      <c r="L97" s="89"/>
      <c r="M97" s="89"/>
      <c r="N97" s="89"/>
      <c r="O97" s="89"/>
      <c r="P97" s="89"/>
      <c r="Q97" s="89"/>
      <c r="R97" s="222"/>
    </row>
    <row r="98" spans="1:18">
      <c r="A98" s="89"/>
      <c r="B98" s="89"/>
      <c r="C98" s="89"/>
      <c r="D98" s="89"/>
      <c r="E98" s="89"/>
      <c r="F98" s="89"/>
      <c r="G98" s="89"/>
      <c r="H98" s="89"/>
      <c r="I98" s="89"/>
      <c r="J98" s="89"/>
      <c r="K98" s="89"/>
      <c r="L98" s="89"/>
      <c r="M98" s="89"/>
      <c r="N98" s="89"/>
      <c r="O98" s="89"/>
      <c r="P98" s="89"/>
      <c r="Q98" s="89"/>
      <c r="R98" s="222"/>
    </row>
    <row r="99" spans="1:18">
      <c r="A99" s="89"/>
      <c r="B99" s="89"/>
      <c r="C99" s="89"/>
      <c r="D99" s="89"/>
      <c r="E99" s="89"/>
      <c r="F99" s="89"/>
      <c r="G99" s="89"/>
      <c r="H99" s="89"/>
      <c r="I99" s="89"/>
      <c r="J99" s="89"/>
      <c r="K99" s="89"/>
      <c r="L99" s="89"/>
      <c r="M99" s="89"/>
      <c r="N99" s="89"/>
      <c r="O99" s="89"/>
      <c r="P99" s="89"/>
      <c r="Q99" s="89"/>
      <c r="R99" s="222"/>
    </row>
  </sheetData>
  <protectedRanges>
    <protectedRange password="F692" sqref="G28:G38" name="Rango1_1"/>
    <protectedRange password="F692" sqref="E28:E38" name="Rango1_10_1"/>
  </protectedRanges>
  <mergeCells count="169">
    <mergeCell ref="A83:E83"/>
    <mergeCell ref="F83:H83"/>
    <mergeCell ref="L83:N83"/>
    <mergeCell ref="P83:R83"/>
    <mergeCell ref="A71:R71"/>
    <mergeCell ref="A73:R73"/>
    <mergeCell ref="N76:O76"/>
    <mergeCell ref="N77:Q77"/>
    <mergeCell ref="A82:E82"/>
    <mergeCell ref="F82:H82"/>
    <mergeCell ref="L82:N82"/>
    <mergeCell ref="Q62:R62"/>
    <mergeCell ref="O63:P63"/>
    <mergeCell ref="Q63:R63"/>
    <mergeCell ref="O64:P64"/>
    <mergeCell ref="Q64:R64"/>
    <mergeCell ref="E67:G67"/>
    <mergeCell ref="A59:D59"/>
    <mergeCell ref="O59:P59"/>
    <mergeCell ref="Q59:R59"/>
    <mergeCell ref="O61:P61"/>
    <mergeCell ref="Q61:R61"/>
    <mergeCell ref="A57:B57"/>
    <mergeCell ref="C57:D57"/>
    <mergeCell ref="O57:P57"/>
    <mergeCell ref="Q57:R57"/>
    <mergeCell ref="A58:B58"/>
    <mergeCell ref="C58:D58"/>
    <mergeCell ref="O58:P58"/>
    <mergeCell ref="Q58:R58"/>
    <mergeCell ref="A55:B55"/>
    <mergeCell ref="C55:D55"/>
    <mergeCell ref="O55:P55"/>
    <mergeCell ref="Q55:R55"/>
    <mergeCell ref="A56:B56"/>
    <mergeCell ref="C56:D56"/>
    <mergeCell ref="O56:P56"/>
    <mergeCell ref="Q56:R56"/>
    <mergeCell ref="A53:B53"/>
    <mergeCell ref="C53:D53"/>
    <mergeCell ref="O53:P53"/>
    <mergeCell ref="Q53:R53"/>
    <mergeCell ref="A54:B54"/>
    <mergeCell ref="C54:D54"/>
    <mergeCell ref="O54:P54"/>
    <mergeCell ref="Q54:R54"/>
    <mergeCell ref="A51:B51"/>
    <mergeCell ref="C51:D51"/>
    <mergeCell ref="O51:P51"/>
    <mergeCell ref="Q51:R51"/>
    <mergeCell ref="A52:B52"/>
    <mergeCell ref="C52:D52"/>
    <mergeCell ref="O52:P52"/>
    <mergeCell ref="Q52:R52"/>
    <mergeCell ref="A47:R47"/>
    <mergeCell ref="A48:H50"/>
    <mergeCell ref="I48:K48"/>
    <mergeCell ref="L48:M50"/>
    <mergeCell ref="N48:R50"/>
    <mergeCell ref="I49:K50"/>
    <mergeCell ref="C44:D44"/>
    <mergeCell ref="O44:P44"/>
    <mergeCell ref="Q44:R44"/>
    <mergeCell ref="A45:D45"/>
    <mergeCell ref="O45:P45"/>
    <mergeCell ref="Q45:R45"/>
    <mergeCell ref="A42:D42"/>
    <mergeCell ref="O42:P42"/>
    <mergeCell ref="Q42:R42"/>
    <mergeCell ref="A43:D43"/>
    <mergeCell ref="O43:P43"/>
    <mergeCell ref="Q43:R43"/>
    <mergeCell ref="A40:D40"/>
    <mergeCell ref="O40:P40"/>
    <mergeCell ref="Q40:R40"/>
    <mergeCell ref="A41:D41"/>
    <mergeCell ref="O41:P41"/>
    <mergeCell ref="Q41:R41"/>
    <mergeCell ref="A38:B38"/>
    <mergeCell ref="C38:D38"/>
    <mergeCell ref="O38:P38"/>
    <mergeCell ref="Q38:R38"/>
    <mergeCell ref="C39:D39"/>
    <mergeCell ref="O39:P39"/>
    <mergeCell ref="Q39:R39"/>
    <mergeCell ref="A36:B36"/>
    <mergeCell ref="C36:D36"/>
    <mergeCell ref="O36:P36"/>
    <mergeCell ref="Q36:R36"/>
    <mergeCell ref="A37:B37"/>
    <mergeCell ref="C37:D37"/>
    <mergeCell ref="O37:P37"/>
    <mergeCell ref="Q37:R37"/>
    <mergeCell ref="A34:B34"/>
    <mergeCell ref="C34:D34"/>
    <mergeCell ref="O34:P34"/>
    <mergeCell ref="Q34:R34"/>
    <mergeCell ref="A35:B35"/>
    <mergeCell ref="C35:D35"/>
    <mergeCell ref="O35:P35"/>
    <mergeCell ref="Q35:R35"/>
    <mergeCell ref="A32:B32"/>
    <mergeCell ref="C32:D32"/>
    <mergeCell ref="O32:P32"/>
    <mergeCell ref="Q32:R32"/>
    <mergeCell ref="A33:B33"/>
    <mergeCell ref="C33:D33"/>
    <mergeCell ref="O33:P33"/>
    <mergeCell ref="Q33:R33"/>
    <mergeCell ref="A30:B30"/>
    <mergeCell ref="C30:D30"/>
    <mergeCell ref="O30:P30"/>
    <mergeCell ref="Q30:R30"/>
    <mergeCell ref="A31:B31"/>
    <mergeCell ref="C31:D31"/>
    <mergeCell ref="O31:P31"/>
    <mergeCell ref="Q31:R31"/>
    <mergeCell ref="A28:B28"/>
    <mergeCell ref="C28:D28"/>
    <mergeCell ref="O28:P28"/>
    <mergeCell ref="Q28:R28"/>
    <mergeCell ref="A29:B29"/>
    <mergeCell ref="C29:D29"/>
    <mergeCell ref="O29:P29"/>
    <mergeCell ref="Q29:R29"/>
    <mergeCell ref="A26:B27"/>
    <mergeCell ref="C26:D26"/>
    <mergeCell ref="O26:P26"/>
    <mergeCell ref="Q26:R26"/>
    <mergeCell ref="C27:D27"/>
    <mergeCell ref="O27:P27"/>
    <mergeCell ref="Q27:R27"/>
    <mergeCell ref="A23:H25"/>
    <mergeCell ref="I23:J25"/>
    <mergeCell ref="K23:L23"/>
    <mergeCell ref="M23:N25"/>
    <mergeCell ref="O23:R25"/>
    <mergeCell ref="K24:L25"/>
    <mergeCell ref="G19:I19"/>
    <mergeCell ref="A20:B20"/>
    <mergeCell ref="K12:L12"/>
    <mergeCell ref="K13:L13"/>
    <mergeCell ref="K15:L15"/>
    <mergeCell ref="K16:L16"/>
    <mergeCell ref="K18:L18"/>
    <mergeCell ref="O12:R12"/>
    <mergeCell ref="O13:R13"/>
    <mergeCell ref="O15:R15"/>
    <mergeCell ref="O16:R16"/>
    <mergeCell ref="A15:B15"/>
    <mergeCell ref="A13:B13"/>
    <mergeCell ref="D13:E13"/>
    <mergeCell ref="D15:E15"/>
    <mergeCell ref="D16:E16"/>
    <mergeCell ref="D18:E18"/>
    <mergeCell ref="C20:E20"/>
    <mergeCell ref="A16:C16"/>
    <mergeCell ref="A18:B19"/>
    <mergeCell ref="D1:R1"/>
    <mergeCell ref="D2:R2"/>
    <mergeCell ref="E3:H3"/>
    <mergeCell ref="O3:R3"/>
    <mergeCell ref="M3:N3"/>
    <mergeCell ref="I3:J3"/>
    <mergeCell ref="K3:L3"/>
    <mergeCell ref="N9:O9"/>
    <mergeCell ref="A12:B12"/>
    <mergeCell ref="D7:E7"/>
    <mergeCell ref="D12:E12"/>
  </mergeCells>
  <printOptions horizontalCentered="1"/>
  <pageMargins left="0.39370078740157483" right="0.39370078740157483" top="0.55118110236220474" bottom="0.55118110236220474" header="0.31496062992125984" footer="0.31496062992125984"/>
  <pageSetup scale="44" orientation="landscape" r:id="rId1"/>
  <rowBreaks count="1" manualBreakCount="1">
    <brk id="67" max="17" man="1"/>
  </rowBreaks>
  <colBreaks count="1" manualBreakCount="1">
    <brk id="18" max="89"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03"/>
  <sheetViews>
    <sheetView showGridLines="0" showWhiteSpace="0" view="pageBreakPreview" topLeftCell="A22" zoomScale="70" zoomScaleNormal="40" zoomScaleSheetLayoutView="70" zoomScalePageLayoutView="70" workbookViewId="0">
      <selection activeCell="D25" sqref="D25"/>
    </sheetView>
  </sheetViews>
  <sheetFormatPr baseColWidth="10" defaultRowHeight="12.75"/>
  <cols>
    <col min="1" max="1" width="2.7109375" style="1" customWidth="1"/>
    <col min="2" max="2" width="12.5703125" style="1" customWidth="1"/>
    <col min="3" max="3" width="4.42578125" style="1" customWidth="1"/>
    <col min="4" max="4" width="56.28515625" style="1" customWidth="1"/>
    <col min="5" max="5" width="19.140625" style="1" customWidth="1"/>
    <col min="6" max="6" width="18.5703125" style="1" customWidth="1"/>
    <col min="7" max="7" width="14.140625" style="1" customWidth="1"/>
    <col min="8" max="8" width="22.140625" style="1" customWidth="1"/>
    <col min="9" max="9" width="17.85546875" style="1" customWidth="1"/>
    <col min="10" max="10" width="17.140625" style="1" customWidth="1"/>
    <col min="11" max="11" width="15.140625" style="1" customWidth="1"/>
    <col min="12" max="12" width="18.140625" style="1" customWidth="1"/>
    <col min="13" max="13" width="15.7109375" style="1" customWidth="1"/>
    <col min="14" max="14" width="23.28515625" style="1" customWidth="1"/>
    <col min="15" max="15" width="10.7109375" style="1" customWidth="1"/>
    <col min="16" max="16" width="8.42578125" style="1" customWidth="1"/>
    <col min="17" max="17" width="10.140625" style="1" customWidth="1"/>
    <col min="18" max="18" width="12.5703125" style="4" customWidth="1"/>
    <col min="19" max="20" width="5.7109375" style="1" customWidth="1"/>
    <col min="21" max="16384" width="11.42578125" style="1"/>
  </cols>
  <sheetData>
    <row r="1" spans="1:20" s="13" customFormat="1" ht="12" customHeight="1">
      <c r="A1" s="32"/>
      <c r="B1" s="33"/>
      <c r="C1" s="33"/>
      <c r="D1" s="507" t="s">
        <v>26</v>
      </c>
      <c r="E1" s="508"/>
      <c r="F1" s="508"/>
      <c r="G1" s="508"/>
      <c r="H1" s="508"/>
      <c r="I1" s="508"/>
      <c r="J1" s="508"/>
      <c r="K1" s="508"/>
      <c r="L1" s="508"/>
      <c r="M1" s="508"/>
      <c r="N1" s="509"/>
      <c r="O1" s="510" t="s">
        <v>27</v>
      </c>
      <c r="P1" s="512" t="s">
        <v>110</v>
      </c>
      <c r="Q1" s="513"/>
      <c r="R1" s="514"/>
      <c r="S1" s="37"/>
      <c r="T1" s="12"/>
    </row>
    <row r="2" spans="1:20" s="13" customFormat="1" ht="14.25" customHeight="1">
      <c r="A2" s="34"/>
      <c r="B2" s="35"/>
      <c r="C2" s="35"/>
      <c r="D2" s="518" t="s">
        <v>73</v>
      </c>
      <c r="E2" s="519"/>
      <c r="F2" s="519"/>
      <c r="G2" s="519"/>
      <c r="H2" s="519"/>
      <c r="I2" s="519"/>
      <c r="J2" s="519"/>
      <c r="K2" s="519"/>
      <c r="L2" s="519"/>
      <c r="M2" s="519"/>
      <c r="N2" s="520"/>
      <c r="O2" s="511"/>
      <c r="P2" s="515"/>
      <c r="Q2" s="516"/>
      <c r="R2" s="517"/>
      <c r="S2" s="36"/>
      <c r="T2" s="31"/>
    </row>
    <row r="3" spans="1:20" s="13" customFormat="1" ht="16.5" customHeight="1">
      <c r="A3" s="34"/>
      <c r="B3" s="35"/>
      <c r="C3" s="35"/>
      <c r="D3" s="521" t="s">
        <v>74</v>
      </c>
      <c r="E3" s="522"/>
      <c r="F3" s="522"/>
      <c r="G3" s="522"/>
      <c r="H3" s="522"/>
      <c r="I3" s="522"/>
      <c r="J3" s="522"/>
      <c r="K3" s="522"/>
      <c r="L3" s="522"/>
      <c r="M3" s="522"/>
      <c r="N3" s="523"/>
      <c r="O3" s="524" t="s">
        <v>28</v>
      </c>
      <c r="P3" s="526" t="s">
        <v>110</v>
      </c>
      <c r="Q3" s="527"/>
      <c r="R3" s="528"/>
      <c r="S3" s="37"/>
      <c r="T3" s="12"/>
    </row>
    <row r="4" spans="1:20" s="13" customFormat="1" ht="16.5" customHeight="1">
      <c r="A4" s="34"/>
      <c r="B4" s="35"/>
      <c r="C4" s="35"/>
      <c r="D4" s="529"/>
      <c r="E4" s="530"/>
      <c r="F4" s="530"/>
      <c r="G4" s="530"/>
      <c r="H4" s="530"/>
      <c r="I4" s="530"/>
      <c r="J4" s="530"/>
      <c r="K4" s="530"/>
      <c r="L4" s="530"/>
      <c r="M4" s="530"/>
      <c r="N4" s="531"/>
      <c r="O4" s="525"/>
      <c r="P4" s="515"/>
      <c r="Q4" s="516"/>
      <c r="R4" s="517"/>
      <c r="S4" s="37"/>
      <c r="T4" s="12"/>
    </row>
    <row r="5" spans="1:20" s="13" customFormat="1" ht="18.75" customHeight="1">
      <c r="A5" s="34"/>
      <c r="B5" s="35"/>
      <c r="C5" s="35"/>
      <c r="D5" s="532"/>
      <c r="E5" s="533"/>
      <c r="F5" s="533"/>
      <c r="G5" s="533"/>
      <c r="H5" s="533"/>
      <c r="I5" s="533"/>
      <c r="J5" s="533"/>
      <c r="K5" s="533"/>
      <c r="L5" s="533"/>
      <c r="M5" s="533"/>
      <c r="N5" s="534"/>
      <c r="O5" s="511" t="s">
        <v>29</v>
      </c>
      <c r="P5" s="536" t="s">
        <v>110</v>
      </c>
      <c r="Q5" s="524" t="s">
        <v>30</v>
      </c>
      <c r="R5" s="538" t="s">
        <v>111</v>
      </c>
      <c r="S5" s="37"/>
      <c r="T5" s="12"/>
    </row>
    <row r="6" spans="1:20" s="13" customFormat="1" ht="16.5" customHeight="1" thickBot="1">
      <c r="A6" s="134"/>
      <c r="B6" s="135"/>
      <c r="C6" s="135"/>
      <c r="D6" s="540" t="s">
        <v>112</v>
      </c>
      <c r="E6" s="541"/>
      <c r="F6" s="541"/>
      <c r="G6" s="541"/>
      <c r="H6" s="541"/>
      <c r="I6" s="541"/>
      <c r="J6" s="541"/>
      <c r="K6" s="541"/>
      <c r="L6" s="541"/>
      <c r="M6" s="541"/>
      <c r="N6" s="542"/>
      <c r="O6" s="535"/>
      <c r="P6" s="535"/>
      <c r="Q6" s="537"/>
      <c r="R6" s="539"/>
      <c r="S6" s="72"/>
      <c r="T6" s="105"/>
    </row>
    <row r="7" spans="1:20" s="40" customFormat="1" ht="3.75" customHeight="1" thickBot="1"/>
    <row r="8" spans="1:20" s="13" customFormat="1" ht="6.75" customHeight="1">
      <c r="A8" s="41"/>
      <c r="B8" s="33"/>
      <c r="C8" s="33"/>
      <c r="D8" s="33"/>
      <c r="E8" s="33"/>
      <c r="F8" s="33"/>
      <c r="G8" s="23"/>
      <c r="H8" s="23"/>
      <c r="I8" s="23"/>
      <c r="J8" s="23"/>
      <c r="K8" s="23"/>
      <c r="L8" s="23"/>
      <c r="M8" s="27"/>
      <c r="N8" s="27"/>
      <c r="O8" s="27"/>
      <c r="P8" s="23"/>
      <c r="Q8" s="23"/>
      <c r="R8" s="23"/>
      <c r="S8" s="65"/>
      <c r="T8" s="30"/>
    </row>
    <row r="9" spans="1:20" s="13" customFormat="1" ht="6.75" customHeight="1">
      <c r="A9" s="42"/>
      <c r="B9" s="35"/>
      <c r="C9" s="35"/>
      <c r="D9" s="35"/>
      <c r="E9" s="35"/>
      <c r="F9" s="35"/>
      <c r="G9" s="30"/>
      <c r="H9" s="30"/>
      <c r="I9" s="30"/>
      <c r="J9" s="30"/>
      <c r="K9" s="30"/>
      <c r="L9" s="30"/>
      <c r="M9" s="43"/>
      <c r="N9" s="43"/>
      <c r="O9" s="43"/>
      <c r="P9" s="30"/>
      <c r="Q9" s="30"/>
      <c r="R9" s="30"/>
      <c r="S9" s="65"/>
      <c r="T9" s="30"/>
    </row>
    <row r="10" spans="1:20" s="51" customFormat="1" ht="17.25" customHeight="1">
      <c r="A10" s="142" t="s">
        <v>77</v>
      </c>
      <c r="B10" s="12"/>
      <c r="C10" s="12"/>
      <c r="D10" s="45"/>
      <c r="E10" s="47"/>
      <c r="F10" s="25"/>
      <c r="G10" s="143" t="s">
        <v>75</v>
      </c>
      <c r="H10" s="45"/>
      <c r="I10" s="45"/>
      <c r="J10" s="45"/>
      <c r="K10" s="47"/>
      <c r="L10" s="46" t="s">
        <v>35</v>
      </c>
      <c r="M10" s="48"/>
      <c r="N10" s="53" t="s">
        <v>42</v>
      </c>
      <c r="O10" s="53"/>
      <c r="P10" s="54"/>
      <c r="Q10" s="54"/>
      <c r="R10" s="45"/>
      <c r="S10" s="66"/>
      <c r="T10" s="46"/>
    </row>
    <row r="11" spans="1:20" s="51" customFormat="1" ht="19.5" customHeight="1">
      <c r="A11" s="52"/>
      <c r="B11" s="46"/>
      <c r="C11" s="46"/>
      <c r="D11" s="25"/>
      <c r="E11" s="12"/>
      <c r="F11" s="25"/>
      <c r="G11" s="46"/>
      <c r="H11" s="46"/>
      <c r="I11" s="46"/>
      <c r="J11" s="46"/>
      <c r="K11" s="12"/>
      <c r="L11" s="25"/>
      <c r="M11" s="12"/>
      <c r="N11" s="53"/>
      <c r="O11" s="53"/>
      <c r="P11" s="49"/>
      <c r="Q11" s="49"/>
      <c r="R11" s="46"/>
      <c r="S11" s="66"/>
      <c r="T11" s="46"/>
    </row>
    <row r="12" spans="1:20" s="51" customFormat="1" ht="17.25" customHeight="1">
      <c r="A12" s="52"/>
      <c r="B12" s="46"/>
      <c r="C12" s="46"/>
      <c r="D12" s="25"/>
      <c r="E12" s="12"/>
      <c r="F12" s="25"/>
      <c r="G12" s="46"/>
      <c r="H12" s="46" t="s">
        <v>25</v>
      </c>
      <c r="I12" s="45"/>
      <c r="J12" s="45"/>
      <c r="K12" s="47"/>
      <c r="L12" s="25"/>
      <c r="M12" s="12"/>
      <c r="N12" s="498" t="s">
        <v>31</v>
      </c>
      <c r="O12" s="349"/>
      <c r="P12" s="50" t="s">
        <v>32</v>
      </c>
      <c r="Q12" s="50" t="s">
        <v>33</v>
      </c>
      <c r="R12" s="93" t="s">
        <v>34</v>
      </c>
      <c r="S12" s="66"/>
      <c r="T12" s="46"/>
    </row>
    <row r="13" spans="1:20" s="13" customFormat="1" ht="21" customHeight="1" thickBot="1">
      <c r="A13" s="55"/>
      <c r="B13" s="38"/>
      <c r="C13" s="38"/>
      <c r="D13" s="38"/>
      <c r="E13" s="38"/>
      <c r="F13" s="38"/>
      <c r="G13" s="28"/>
      <c r="H13" s="28"/>
      <c r="I13" s="28"/>
      <c r="J13" s="28"/>
      <c r="K13" s="28"/>
      <c r="L13" s="28"/>
      <c r="M13" s="29"/>
      <c r="N13" s="29"/>
      <c r="O13" s="29"/>
      <c r="P13" s="28"/>
      <c r="Q13" s="28"/>
      <c r="R13" s="28"/>
      <c r="S13" s="65"/>
      <c r="T13" s="30"/>
    </row>
    <row r="14" spans="1:20" s="13" customFormat="1" ht="3.95" customHeight="1" thickBot="1">
      <c r="A14" s="32"/>
      <c r="B14" s="33"/>
      <c r="C14" s="33"/>
      <c r="D14" s="33"/>
      <c r="E14" s="33"/>
      <c r="F14" s="33"/>
      <c r="G14" s="23"/>
      <c r="H14" s="23"/>
      <c r="I14" s="23"/>
      <c r="J14" s="23"/>
      <c r="K14" s="23"/>
      <c r="L14" s="23"/>
      <c r="M14" s="27"/>
      <c r="N14" s="27"/>
      <c r="O14" s="27"/>
      <c r="P14" s="23"/>
      <c r="Q14" s="23"/>
      <c r="R14" s="23"/>
      <c r="S14" s="65"/>
      <c r="T14" s="30"/>
    </row>
    <row r="15" spans="1:20" s="13" customFormat="1" ht="41.25" customHeight="1">
      <c r="A15" s="496" t="s">
        <v>102</v>
      </c>
      <c r="B15" s="497"/>
      <c r="C15" s="24"/>
      <c r="D15" s="80"/>
      <c r="E15" s="111"/>
      <c r="F15" s="78"/>
      <c r="G15" s="81" t="s">
        <v>23</v>
      </c>
      <c r="H15" s="24"/>
      <c r="I15" s="24"/>
      <c r="J15" s="24"/>
      <c r="K15" s="82"/>
      <c r="L15" s="80"/>
      <c r="M15" s="113"/>
      <c r="N15" s="113" t="s">
        <v>38</v>
      </c>
      <c r="O15" s="80"/>
      <c r="P15" s="83"/>
      <c r="Q15" s="83"/>
      <c r="R15" s="84"/>
      <c r="S15" s="46"/>
      <c r="T15" s="46"/>
    </row>
    <row r="16" spans="1:20" s="13" customFormat="1" ht="16.5" customHeight="1">
      <c r="A16" s="57" t="s">
        <v>4</v>
      </c>
      <c r="B16" s="25"/>
      <c r="C16" s="25"/>
      <c r="D16" s="47"/>
      <c r="E16" s="47"/>
      <c r="F16" s="12"/>
      <c r="G16" s="25" t="s">
        <v>5</v>
      </c>
      <c r="H16" s="12"/>
      <c r="I16" s="12"/>
      <c r="J16" s="12"/>
      <c r="K16" s="47"/>
      <c r="L16" s="44"/>
      <c r="M16" s="20"/>
      <c r="N16" s="20" t="s">
        <v>39</v>
      </c>
      <c r="O16" s="58"/>
      <c r="P16" s="64"/>
      <c r="Q16" s="64"/>
      <c r="R16" s="85"/>
      <c r="S16" s="46"/>
      <c r="T16" s="46"/>
    </row>
    <row r="17" spans="1:20" s="13" customFormat="1" ht="3.95" customHeight="1">
      <c r="A17" s="57"/>
      <c r="B17" s="25"/>
      <c r="C17" s="25"/>
      <c r="D17" s="12"/>
      <c r="E17" s="12"/>
      <c r="F17" s="12"/>
      <c r="G17" s="25"/>
      <c r="H17" s="20"/>
      <c r="I17" s="20"/>
      <c r="J17" s="20"/>
      <c r="K17" s="46"/>
      <c r="L17" s="25"/>
      <c r="M17" s="59"/>
      <c r="N17" s="46"/>
      <c r="O17" s="25"/>
      <c r="P17" s="46"/>
      <c r="Q17" s="46"/>
      <c r="R17" s="69"/>
      <c r="S17" s="46"/>
      <c r="T17" s="46"/>
    </row>
    <row r="18" spans="1:20" s="13" customFormat="1" ht="32.25" customHeight="1">
      <c r="A18" s="57" t="s">
        <v>37</v>
      </c>
      <c r="B18" s="25"/>
      <c r="C18" s="25"/>
      <c r="D18" s="47"/>
      <c r="E18" s="47"/>
      <c r="F18" s="12"/>
      <c r="G18" s="25" t="s">
        <v>14</v>
      </c>
      <c r="H18" s="12"/>
      <c r="I18" s="12"/>
      <c r="J18" s="12"/>
      <c r="K18" s="45"/>
      <c r="L18" s="44"/>
      <c r="M18" s="20"/>
      <c r="N18" s="20" t="s">
        <v>40</v>
      </c>
      <c r="O18" s="44"/>
      <c r="P18" s="45"/>
      <c r="Q18" s="45"/>
      <c r="R18" s="86"/>
      <c r="S18" s="46"/>
      <c r="T18" s="46"/>
    </row>
    <row r="19" spans="1:20" s="13" customFormat="1" ht="27" customHeight="1">
      <c r="A19" s="499" t="s">
        <v>59</v>
      </c>
      <c r="B19" s="500"/>
      <c r="C19" s="500"/>
      <c r="D19" s="58"/>
      <c r="E19" s="58"/>
      <c r="F19" s="31"/>
      <c r="G19" s="25" t="s">
        <v>24</v>
      </c>
      <c r="H19" s="46"/>
      <c r="I19" s="46"/>
      <c r="J19" s="46"/>
      <c r="K19" s="38"/>
      <c r="L19" s="44"/>
      <c r="M19" s="20"/>
      <c r="N19" s="20" t="s">
        <v>41</v>
      </c>
      <c r="O19" s="58"/>
      <c r="P19" s="64"/>
      <c r="Q19" s="64"/>
      <c r="R19" s="85"/>
      <c r="S19" s="46"/>
      <c r="T19" s="46"/>
    </row>
    <row r="20" spans="1:20" s="13" customFormat="1" ht="12.75" customHeight="1">
      <c r="A20" s="57"/>
      <c r="B20" s="25"/>
      <c r="C20" s="25"/>
      <c r="D20" s="25"/>
      <c r="E20" s="25"/>
      <c r="F20" s="31"/>
      <c r="G20" s="25"/>
      <c r="H20" s="31"/>
      <c r="I20" s="31"/>
      <c r="J20" s="31"/>
      <c r="K20" s="60"/>
      <c r="L20" s="25"/>
      <c r="M20" s="56"/>
      <c r="N20" s="56"/>
      <c r="O20" s="56"/>
      <c r="P20" s="46"/>
      <c r="Q20" s="46"/>
      <c r="R20" s="69"/>
      <c r="S20" s="59"/>
      <c r="T20" s="59"/>
    </row>
    <row r="21" spans="1:20" s="13" customFormat="1" ht="17.25" customHeight="1">
      <c r="A21" s="356" t="s">
        <v>76</v>
      </c>
      <c r="B21" s="357"/>
      <c r="C21" s="25"/>
      <c r="D21" s="39"/>
      <c r="E21" s="39"/>
      <c r="F21" s="46"/>
      <c r="G21" s="20" t="s">
        <v>36</v>
      </c>
      <c r="H21" s="20"/>
      <c r="I21" s="20"/>
      <c r="J21" s="20"/>
      <c r="K21" s="112"/>
      <c r="L21" s="44"/>
      <c r="M21" s="25"/>
      <c r="N21" s="25" t="s">
        <v>43</v>
      </c>
      <c r="O21" s="44"/>
      <c r="P21" s="45"/>
      <c r="Q21" s="45"/>
      <c r="R21" s="86"/>
      <c r="S21" s="46"/>
      <c r="T21" s="46"/>
    </row>
    <row r="22" spans="1:20" s="13" customFormat="1" ht="17.25" customHeight="1">
      <c r="A22" s="356"/>
      <c r="B22" s="357"/>
      <c r="C22" s="25"/>
      <c r="D22" s="25"/>
      <c r="E22" s="25"/>
      <c r="F22" s="31"/>
      <c r="G22" s="501"/>
      <c r="H22" s="472"/>
      <c r="I22" s="472"/>
      <c r="J22" s="94"/>
      <c r="K22" s="35"/>
      <c r="L22" s="25"/>
      <c r="M22" s="25"/>
      <c r="N22" s="25"/>
      <c r="O22" s="25"/>
      <c r="P22" s="46"/>
      <c r="Q22" s="46"/>
      <c r="R22" s="68"/>
      <c r="S22" s="46"/>
      <c r="T22" s="46"/>
    </row>
    <row r="23" spans="1:20" s="13" customFormat="1" ht="17.25" customHeight="1">
      <c r="A23" s="502" t="s">
        <v>103</v>
      </c>
      <c r="B23" s="503"/>
      <c r="C23" s="44"/>
      <c r="D23" s="39"/>
      <c r="E23" s="39"/>
      <c r="F23" s="46"/>
      <c r="G23" s="25"/>
      <c r="H23" s="46"/>
      <c r="I23" s="46"/>
      <c r="J23" s="46"/>
      <c r="K23" s="35"/>
      <c r="L23" s="25"/>
      <c r="M23" s="25"/>
      <c r="N23" s="25"/>
      <c r="O23" s="25"/>
      <c r="P23" s="46"/>
      <c r="Q23" s="46"/>
      <c r="R23" s="68"/>
      <c r="S23" s="46"/>
      <c r="T23" s="46"/>
    </row>
    <row r="24" spans="1:20" s="13" customFormat="1" ht="13.5" customHeight="1">
      <c r="A24" s="61"/>
      <c r="B24" s="62"/>
      <c r="C24" s="62"/>
      <c r="D24" s="62"/>
      <c r="E24" s="62"/>
      <c r="F24" s="63"/>
      <c r="G24" s="63"/>
      <c r="H24" s="63"/>
      <c r="I24" s="63"/>
      <c r="J24" s="63"/>
      <c r="K24" s="63"/>
      <c r="L24" s="63"/>
      <c r="M24" s="63"/>
      <c r="N24" s="63"/>
      <c r="O24" s="63"/>
      <c r="P24" s="63"/>
      <c r="Q24" s="63"/>
      <c r="R24" s="87"/>
      <c r="S24" s="67"/>
      <c r="T24" s="67"/>
    </row>
    <row r="25" spans="1:20" ht="21.75" customHeight="1">
      <c r="A25" s="88"/>
      <c r="B25" s="89"/>
      <c r="C25" s="89"/>
      <c r="D25" s="89"/>
      <c r="E25" s="89"/>
      <c r="F25" s="89"/>
      <c r="G25" s="89"/>
      <c r="H25" s="89"/>
      <c r="I25" s="89"/>
      <c r="J25" s="89"/>
      <c r="K25" s="89"/>
      <c r="L25" s="89"/>
      <c r="M25" s="89"/>
      <c r="N25" s="89"/>
      <c r="O25" s="89"/>
      <c r="P25" s="89"/>
      <c r="Q25" s="89"/>
      <c r="R25" s="90"/>
    </row>
    <row r="26" spans="1:20" s="115" customFormat="1" ht="15" customHeight="1">
      <c r="A26" s="479" t="s">
        <v>15</v>
      </c>
      <c r="B26" s="479"/>
      <c r="C26" s="479"/>
      <c r="D26" s="479"/>
      <c r="E26" s="479"/>
      <c r="F26" s="479"/>
      <c r="G26" s="479"/>
      <c r="H26" s="479"/>
      <c r="I26" s="488" t="s">
        <v>58</v>
      </c>
      <c r="J26" s="489"/>
      <c r="K26" s="478" t="s">
        <v>106</v>
      </c>
      <c r="L26" s="504"/>
      <c r="M26" s="481" t="s">
        <v>62</v>
      </c>
      <c r="N26" s="481"/>
      <c r="O26" s="482" t="s">
        <v>45</v>
      </c>
      <c r="P26" s="482"/>
      <c r="Q26" s="482"/>
      <c r="R26" s="483"/>
    </row>
    <row r="27" spans="1:20" s="116" customFormat="1" ht="8.25" customHeight="1">
      <c r="A27" s="479"/>
      <c r="B27" s="479"/>
      <c r="C27" s="479"/>
      <c r="D27" s="479"/>
      <c r="E27" s="479"/>
      <c r="F27" s="479"/>
      <c r="G27" s="479"/>
      <c r="H27" s="479"/>
      <c r="I27" s="490"/>
      <c r="J27" s="491"/>
      <c r="K27" s="480" t="s">
        <v>18</v>
      </c>
      <c r="L27" s="505"/>
      <c r="M27" s="481"/>
      <c r="N27" s="481"/>
      <c r="O27" s="484"/>
      <c r="P27" s="484"/>
      <c r="Q27" s="484"/>
      <c r="R27" s="485"/>
    </row>
    <row r="28" spans="1:20" s="116" customFormat="1" ht="17.25" customHeight="1">
      <c r="A28" s="479"/>
      <c r="B28" s="479"/>
      <c r="C28" s="479"/>
      <c r="D28" s="479"/>
      <c r="E28" s="479"/>
      <c r="F28" s="479"/>
      <c r="G28" s="479"/>
      <c r="H28" s="479"/>
      <c r="I28" s="492"/>
      <c r="J28" s="493"/>
      <c r="K28" s="505"/>
      <c r="L28" s="505"/>
      <c r="M28" s="481"/>
      <c r="N28" s="481"/>
      <c r="O28" s="486"/>
      <c r="P28" s="486"/>
      <c r="Q28" s="486"/>
      <c r="R28" s="487"/>
    </row>
    <row r="29" spans="1:20" s="110" customFormat="1" ht="47.25" customHeight="1">
      <c r="A29" s="475" t="s">
        <v>44</v>
      </c>
      <c r="B29" s="475"/>
      <c r="C29" s="475" t="s">
        <v>0</v>
      </c>
      <c r="D29" s="475"/>
      <c r="E29" s="179" t="s">
        <v>104</v>
      </c>
      <c r="F29" s="180" t="s">
        <v>89</v>
      </c>
      <c r="G29" s="181" t="s">
        <v>97</v>
      </c>
      <c r="H29" s="180" t="s">
        <v>98</v>
      </c>
      <c r="I29" s="181" t="s">
        <v>1</v>
      </c>
      <c r="J29" s="180" t="s">
        <v>105</v>
      </c>
      <c r="K29" s="181" t="s">
        <v>19</v>
      </c>
      <c r="L29" s="181" t="s">
        <v>20</v>
      </c>
      <c r="M29" s="179" t="s">
        <v>19</v>
      </c>
      <c r="N29" s="179" t="s">
        <v>21</v>
      </c>
      <c r="O29" s="494" t="s">
        <v>109</v>
      </c>
      <c r="P29" s="495"/>
      <c r="Q29" s="494" t="s">
        <v>21</v>
      </c>
      <c r="R29" s="495"/>
    </row>
    <row r="30" spans="1:20" s="2" customFormat="1" ht="24" customHeight="1">
      <c r="A30" s="475"/>
      <c r="B30" s="475"/>
      <c r="C30" s="506" t="s">
        <v>11</v>
      </c>
      <c r="D30" s="506"/>
      <c r="E30" s="173"/>
      <c r="F30" s="173"/>
      <c r="G30" s="173"/>
      <c r="H30" s="173"/>
      <c r="I30" s="173"/>
      <c r="J30" s="173"/>
      <c r="K30" s="174"/>
      <c r="L30" s="175"/>
      <c r="M30" s="172"/>
      <c r="N30" s="176" t="s">
        <v>10</v>
      </c>
      <c r="O30" s="477"/>
      <c r="P30" s="477"/>
      <c r="Q30" s="476"/>
      <c r="R30" s="476"/>
    </row>
    <row r="31" spans="1:20" ht="15.95" customHeight="1">
      <c r="A31" s="395">
        <v>1</v>
      </c>
      <c r="B31" s="396"/>
      <c r="C31" s="397" t="s">
        <v>78</v>
      </c>
      <c r="D31" s="397"/>
      <c r="E31" s="144">
        <v>8000000</v>
      </c>
      <c r="F31" s="146">
        <v>0.3</v>
      </c>
      <c r="G31" s="148">
        <f>(E31*F31)</f>
        <v>2400000</v>
      </c>
      <c r="H31" s="107">
        <f>G31*24</f>
        <v>57600000</v>
      </c>
      <c r="I31" s="95">
        <v>0</v>
      </c>
      <c r="J31" s="95">
        <v>0</v>
      </c>
      <c r="K31" s="95">
        <v>0</v>
      </c>
      <c r="L31" s="95">
        <v>0</v>
      </c>
      <c r="M31" s="146">
        <v>0.3</v>
      </c>
      <c r="N31" s="107">
        <f>M31*E31</f>
        <v>2400000</v>
      </c>
      <c r="O31" s="398">
        <v>1</v>
      </c>
      <c r="P31" s="398"/>
      <c r="Q31" s="399">
        <f>N31*O31</f>
        <v>2400000</v>
      </c>
      <c r="R31" s="399"/>
      <c r="S31" s="3"/>
      <c r="T31" s="3"/>
    </row>
    <row r="32" spans="1:20" ht="15.95" customHeight="1">
      <c r="A32" s="395">
        <v>1</v>
      </c>
      <c r="B32" s="396"/>
      <c r="C32" s="397" t="s">
        <v>79</v>
      </c>
      <c r="D32" s="397"/>
      <c r="E32" s="144">
        <v>4000000</v>
      </c>
      <c r="F32" s="147">
        <v>0.8</v>
      </c>
      <c r="G32" s="148">
        <f t="shared" ref="G32:G41" si="0">(E32*F32)</f>
        <v>3200000</v>
      </c>
      <c r="H32" s="107">
        <f t="shared" ref="H32:H41" si="1">G32*24</f>
        <v>76800000</v>
      </c>
      <c r="I32" s="95">
        <v>0</v>
      </c>
      <c r="J32" s="95">
        <v>0</v>
      </c>
      <c r="K32" s="95">
        <v>0</v>
      </c>
      <c r="L32" s="95">
        <v>0</v>
      </c>
      <c r="M32" s="147">
        <v>0.8</v>
      </c>
      <c r="N32" s="107">
        <f t="shared" ref="N32:N41" si="2">M32*E32</f>
        <v>3200000</v>
      </c>
      <c r="O32" s="398">
        <v>1</v>
      </c>
      <c r="P32" s="398"/>
      <c r="Q32" s="399">
        <f t="shared" ref="Q32:Q41" si="3">N32*O32</f>
        <v>3200000</v>
      </c>
      <c r="R32" s="399"/>
      <c r="S32" s="3"/>
      <c r="T32" s="3"/>
    </row>
    <row r="33" spans="1:20" ht="15.95" customHeight="1">
      <c r="A33" s="395">
        <v>1</v>
      </c>
      <c r="B33" s="396"/>
      <c r="C33" s="397" t="s">
        <v>80</v>
      </c>
      <c r="D33" s="397"/>
      <c r="E33" s="144">
        <v>3000000</v>
      </c>
      <c r="F33" s="147">
        <v>1</v>
      </c>
      <c r="G33" s="148">
        <f t="shared" si="0"/>
        <v>3000000</v>
      </c>
      <c r="H33" s="107">
        <f t="shared" si="1"/>
        <v>72000000</v>
      </c>
      <c r="I33" s="95">
        <v>0</v>
      </c>
      <c r="J33" s="95">
        <v>0</v>
      </c>
      <c r="K33" s="95">
        <v>0</v>
      </c>
      <c r="L33" s="95">
        <v>0</v>
      </c>
      <c r="M33" s="147">
        <v>1</v>
      </c>
      <c r="N33" s="107">
        <f t="shared" si="2"/>
        <v>3000000</v>
      </c>
      <c r="O33" s="398">
        <v>1</v>
      </c>
      <c r="P33" s="398"/>
      <c r="Q33" s="399">
        <f t="shared" si="3"/>
        <v>3000000</v>
      </c>
      <c r="R33" s="399"/>
      <c r="S33" s="3"/>
      <c r="T33" s="3"/>
    </row>
    <row r="34" spans="1:20" ht="15.95" customHeight="1">
      <c r="A34" s="395">
        <v>1</v>
      </c>
      <c r="B34" s="396"/>
      <c r="C34" s="397" t="s">
        <v>81</v>
      </c>
      <c r="D34" s="397"/>
      <c r="E34" s="144">
        <v>4000000</v>
      </c>
      <c r="F34" s="147">
        <v>1</v>
      </c>
      <c r="G34" s="148">
        <f t="shared" si="0"/>
        <v>4000000</v>
      </c>
      <c r="H34" s="107">
        <f t="shared" si="1"/>
        <v>96000000</v>
      </c>
      <c r="I34" s="95">
        <v>0</v>
      </c>
      <c r="J34" s="95">
        <v>0</v>
      </c>
      <c r="K34" s="95">
        <v>0</v>
      </c>
      <c r="L34" s="95">
        <v>0</v>
      </c>
      <c r="M34" s="147">
        <v>1</v>
      </c>
      <c r="N34" s="107">
        <f t="shared" si="2"/>
        <v>4000000</v>
      </c>
      <c r="O34" s="398">
        <v>1</v>
      </c>
      <c r="P34" s="398"/>
      <c r="Q34" s="399">
        <f t="shared" si="3"/>
        <v>4000000</v>
      </c>
      <c r="R34" s="399"/>
      <c r="S34" s="3"/>
      <c r="T34" s="3"/>
    </row>
    <row r="35" spans="1:20" ht="15.95" customHeight="1">
      <c r="A35" s="395">
        <v>1</v>
      </c>
      <c r="B35" s="396"/>
      <c r="C35" s="397" t="s">
        <v>82</v>
      </c>
      <c r="D35" s="397"/>
      <c r="E35" s="144">
        <v>2500000</v>
      </c>
      <c r="F35" s="147">
        <v>0.2</v>
      </c>
      <c r="G35" s="148">
        <f t="shared" si="0"/>
        <v>500000</v>
      </c>
      <c r="H35" s="107">
        <f t="shared" si="1"/>
        <v>12000000</v>
      </c>
      <c r="I35" s="95">
        <v>0</v>
      </c>
      <c r="J35" s="95">
        <v>0</v>
      </c>
      <c r="K35" s="95">
        <v>0</v>
      </c>
      <c r="L35" s="95">
        <v>0</v>
      </c>
      <c r="M35" s="147">
        <v>0.2</v>
      </c>
      <c r="N35" s="107">
        <f t="shared" si="2"/>
        <v>500000</v>
      </c>
      <c r="O35" s="398">
        <v>1</v>
      </c>
      <c r="P35" s="398"/>
      <c r="Q35" s="399">
        <f t="shared" si="3"/>
        <v>500000</v>
      </c>
      <c r="R35" s="399"/>
      <c r="S35" s="3"/>
      <c r="T35" s="3"/>
    </row>
    <row r="36" spans="1:20" ht="15.95" customHeight="1">
      <c r="A36" s="395">
        <v>1</v>
      </c>
      <c r="B36" s="396"/>
      <c r="C36" s="397" t="s">
        <v>83</v>
      </c>
      <c r="D36" s="397"/>
      <c r="E36" s="144">
        <v>4000000</v>
      </c>
      <c r="F36" s="146">
        <v>1</v>
      </c>
      <c r="G36" s="148">
        <f t="shared" si="0"/>
        <v>4000000</v>
      </c>
      <c r="H36" s="107">
        <f t="shared" si="1"/>
        <v>96000000</v>
      </c>
      <c r="I36" s="95">
        <v>0</v>
      </c>
      <c r="J36" s="95">
        <v>0</v>
      </c>
      <c r="K36" s="95">
        <v>0</v>
      </c>
      <c r="L36" s="95">
        <v>0</v>
      </c>
      <c r="M36" s="146">
        <v>1</v>
      </c>
      <c r="N36" s="107">
        <f t="shared" si="2"/>
        <v>4000000</v>
      </c>
      <c r="O36" s="398">
        <v>1</v>
      </c>
      <c r="P36" s="398"/>
      <c r="Q36" s="399">
        <f t="shared" si="3"/>
        <v>4000000</v>
      </c>
      <c r="R36" s="399"/>
      <c r="S36" s="3"/>
      <c r="T36" s="3"/>
    </row>
    <row r="37" spans="1:20" ht="15.95" customHeight="1">
      <c r="A37" s="395">
        <v>1</v>
      </c>
      <c r="B37" s="396"/>
      <c r="C37" s="397" t="s">
        <v>84</v>
      </c>
      <c r="D37" s="397"/>
      <c r="E37" s="145">
        <v>3000000</v>
      </c>
      <c r="F37" s="146">
        <v>0.5</v>
      </c>
      <c r="G37" s="148">
        <f t="shared" si="0"/>
        <v>1500000</v>
      </c>
      <c r="H37" s="107">
        <f t="shared" si="1"/>
        <v>36000000</v>
      </c>
      <c r="I37" s="95">
        <v>0</v>
      </c>
      <c r="J37" s="95">
        <v>0</v>
      </c>
      <c r="K37" s="95">
        <v>0</v>
      </c>
      <c r="L37" s="95">
        <v>0</v>
      </c>
      <c r="M37" s="146">
        <v>0.5</v>
      </c>
      <c r="N37" s="107">
        <f t="shared" si="2"/>
        <v>1500000</v>
      </c>
      <c r="O37" s="398">
        <v>1</v>
      </c>
      <c r="P37" s="398"/>
      <c r="Q37" s="399">
        <f t="shared" si="3"/>
        <v>1500000</v>
      </c>
      <c r="R37" s="399"/>
      <c r="S37" s="3"/>
      <c r="T37" s="3"/>
    </row>
    <row r="38" spans="1:20" ht="15.95" customHeight="1">
      <c r="A38" s="395">
        <v>1</v>
      </c>
      <c r="B38" s="396"/>
      <c r="C38" s="401" t="s">
        <v>85</v>
      </c>
      <c r="D38" s="401"/>
      <c r="E38" s="145">
        <v>1500000</v>
      </c>
      <c r="F38" s="147">
        <v>1</v>
      </c>
      <c r="G38" s="148">
        <f t="shared" si="0"/>
        <v>1500000</v>
      </c>
      <c r="H38" s="107">
        <f t="shared" si="1"/>
        <v>36000000</v>
      </c>
      <c r="I38" s="95">
        <v>0</v>
      </c>
      <c r="J38" s="95">
        <v>0</v>
      </c>
      <c r="K38" s="95">
        <v>0</v>
      </c>
      <c r="L38" s="95">
        <v>0</v>
      </c>
      <c r="M38" s="147">
        <v>1</v>
      </c>
      <c r="N38" s="107">
        <f t="shared" si="2"/>
        <v>1500000</v>
      </c>
      <c r="O38" s="398">
        <v>1</v>
      </c>
      <c r="P38" s="398"/>
      <c r="Q38" s="399">
        <f t="shared" si="3"/>
        <v>1500000</v>
      </c>
      <c r="R38" s="399"/>
      <c r="S38" s="3"/>
      <c r="T38" s="3"/>
    </row>
    <row r="39" spans="1:20" ht="15.95" customHeight="1">
      <c r="A39" s="395">
        <v>1</v>
      </c>
      <c r="B39" s="396"/>
      <c r="C39" s="401" t="s">
        <v>86</v>
      </c>
      <c r="D39" s="401"/>
      <c r="E39" s="145">
        <v>3000000</v>
      </c>
      <c r="F39" s="147">
        <v>0.4</v>
      </c>
      <c r="G39" s="148">
        <f t="shared" si="0"/>
        <v>1200000</v>
      </c>
      <c r="H39" s="107">
        <f t="shared" si="1"/>
        <v>28800000</v>
      </c>
      <c r="I39" s="95">
        <v>0</v>
      </c>
      <c r="J39" s="95">
        <v>0</v>
      </c>
      <c r="K39" s="95">
        <v>0</v>
      </c>
      <c r="L39" s="95">
        <v>0</v>
      </c>
      <c r="M39" s="147">
        <v>0.4</v>
      </c>
      <c r="N39" s="107">
        <f t="shared" si="2"/>
        <v>1200000</v>
      </c>
      <c r="O39" s="398">
        <v>1</v>
      </c>
      <c r="P39" s="398"/>
      <c r="Q39" s="399">
        <f t="shared" si="3"/>
        <v>1200000</v>
      </c>
      <c r="R39" s="399"/>
      <c r="S39" s="3"/>
      <c r="T39" s="3"/>
    </row>
    <row r="40" spans="1:20" ht="15.95" customHeight="1">
      <c r="A40" s="395">
        <v>1</v>
      </c>
      <c r="B40" s="396"/>
      <c r="C40" s="402" t="s">
        <v>87</v>
      </c>
      <c r="D40" s="402"/>
      <c r="E40" s="145">
        <v>3500000</v>
      </c>
      <c r="F40" s="146">
        <v>1</v>
      </c>
      <c r="G40" s="148">
        <f t="shared" si="0"/>
        <v>3500000</v>
      </c>
      <c r="H40" s="107">
        <f t="shared" si="1"/>
        <v>84000000</v>
      </c>
      <c r="I40" s="95">
        <v>0</v>
      </c>
      <c r="J40" s="95">
        <v>0</v>
      </c>
      <c r="K40" s="95">
        <v>0</v>
      </c>
      <c r="L40" s="95">
        <v>0</v>
      </c>
      <c r="M40" s="146">
        <v>1</v>
      </c>
      <c r="N40" s="107">
        <f t="shared" si="2"/>
        <v>3500000</v>
      </c>
      <c r="O40" s="398">
        <v>1</v>
      </c>
      <c r="P40" s="398"/>
      <c r="Q40" s="399">
        <f t="shared" si="3"/>
        <v>3500000</v>
      </c>
      <c r="R40" s="399"/>
      <c r="S40" s="3"/>
      <c r="T40" s="3"/>
    </row>
    <row r="41" spans="1:20" ht="15.95" customHeight="1">
      <c r="A41" s="395">
        <v>1</v>
      </c>
      <c r="B41" s="396"/>
      <c r="C41" s="402" t="s">
        <v>88</v>
      </c>
      <c r="D41" s="402"/>
      <c r="E41" s="145">
        <v>1000000</v>
      </c>
      <c r="F41" s="146">
        <v>1</v>
      </c>
      <c r="G41" s="148">
        <f t="shared" si="0"/>
        <v>1000000</v>
      </c>
      <c r="H41" s="107">
        <f t="shared" si="1"/>
        <v>24000000</v>
      </c>
      <c r="I41" s="95">
        <v>0</v>
      </c>
      <c r="J41" s="95">
        <v>0</v>
      </c>
      <c r="K41" s="95">
        <v>0</v>
      </c>
      <c r="L41" s="95">
        <v>0</v>
      </c>
      <c r="M41" s="146">
        <v>1</v>
      </c>
      <c r="N41" s="107">
        <f t="shared" si="2"/>
        <v>1000000</v>
      </c>
      <c r="O41" s="398">
        <v>1</v>
      </c>
      <c r="P41" s="398"/>
      <c r="Q41" s="399">
        <f t="shared" si="3"/>
        <v>1000000</v>
      </c>
      <c r="R41" s="399"/>
      <c r="S41" s="3"/>
      <c r="T41" s="3"/>
    </row>
    <row r="42" spans="1:20" ht="15.75" customHeight="1">
      <c r="A42" s="157"/>
      <c r="B42" s="158"/>
      <c r="C42" s="403"/>
      <c r="D42" s="403"/>
      <c r="E42" s="159"/>
      <c r="F42" s="159"/>
      <c r="G42" s="160"/>
      <c r="H42" s="161"/>
      <c r="I42" s="162"/>
      <c r="J42" s="163"/>
      <c r="K42" s="162"/>
      <c r="L42" s="164"/>
      <c r="M42" s="165"/>
      <c r="N42" s="161"/>
      <c r="O42" s="404"/>
      <c r="P42" s="404"/>
      <c r="Q42" s="405"/>
      <c r="R42" s="405"/>
      <c r="S42" s="3"/>
      <c r="T42" s="3"/>
    </row>
    <row r="43" spans="1:20" ht="15.95" customHeight="1">
      <c r="A43" s="415" t="s">
        <v>63</v>
      </c>
      <c r="B43" s="416"/>
      <c r="C43" s="416"/>
      <c r="D43" s="417"/>
      <c r="E43" s="182"/>
      <c r="F43" s="182"/>
      <c r="G43" s="182"/>
      <c r="H43" s="167">
        <f>SUM(H31:H41)</f>
        <v>619200000</v>
      </c>
      <c r="I43" s="182"/>
      <c r="J43" s="182"/>
      <c r="K43" s="182"/>
      <c r="L43" s="166">
        <f>SUM(L31:L41)</f>
        <v>0</v>
      </c>
      <c r="M43" s="182"/>
      <c r="N43" s="168">
        <f>SUM(N31:N41)</f>
        <v>25800000</v>
      </c>
      <c r="O43" s="418"/>
      <c r="P43" s="418"/>
      <c r="Q43" s="419">
        <f>SUM(Q31:R41)</f>
        <v>25800000</v>
      </c>
      <c r="R43" s="419"/>
      <c r="S43" s="3"/>
      <c r="T43" s="3"/>
    </row>
    <row r="44" spans="1:20" s="71" customFormat="1" ht="15.95" customHeight="1">
      <c r="A44" s="407" t="s">
        <v>64</v>
      </c>
      <c r="B44" s="408"/>
      <c r="C44" s="408"/>
      <c r="D44" s="409"/>
      <c r="E44" s="153"/>
      <c r="F44" s="153"/>
      <c r="G44" s="153"/>
      <c r="H44" s="97">
        <v>2.2000000000000002</v>
      </c>
      <c r="I44" s="182"/>
      <c r="J44" s="182"/>
      <c r="K44" s="182"/>
      <c r="L44" s="97">
        <v>2.2000000000000002</v>
      </c>
      <c r="M44" s="182"/>
      <c r="N44" s="98">
        <v>2.2000000000000002</v>
      </c>
      <c r="O44" s="410"/>
      <c r="P44" s="410"/>
      <c r="Q44" s="421">
        <v>2.2000000000000002</v>
      </c>
      <c r="R44" s="421"/>
      <c r="S44" s="70"/>
      <c r="T44" s="70"/>
    </row>
    <row r="45" spans="1:20" s="71" customFormat="1" ht="15.95" customHeight="1">
      <c r="A45" s="407" t="s">
        <v>65</v>
      </c>
      <c r="B45" s="408"/>
      <c r="C45" s="408"/>
      <c r="D45" s="409"/>
      <c r="E45" s="153"/>
      <c r="F45" s="153"/>
      <c r="G45" s="153"/>
      <c r="H45" s="169"/>
      <c r="I45" s="182"/>
      <c r="J45" s="182"/>
      <c r="K45" s="182"/>
      <c r="L45" s="166"/>
      <c r="M45" s="182"/>
      <c r="N45" s="170"/>
      <c r="O45" s="410"/>
      <c r="P45" s="410"/>
      <c r="Q45" s="411"/>
      <c r="R45" s="411"/>
      <c r="S45" s="70"/>
      <c r="T45" s="70"/>
    </row>
    <row r="46" spans="1:20" s="71" customFormat="1" ht="15.95" customHeight="1">
      <c r="A46" s="407" t="s">
        <v>66</v>
      </c>
      <c r="B46" s="408"/>
      <c r="C46" s="408"/>
      <c r="D46" s="409"/>
      <c r="E46" s="153"/>
      <c r="F46" s="153"/>
      <c r="G46" s="153"/>
      <c r="H46" s="168"/>
      <c r="I46" s="182"/>
      <c r="J46" s="182"/>
      <c r="K46" s="182"/>
      <c r="L46" s="166"/>
      <c r="M46" s="182"/>
      <c r="N46" s="168"/>
      <c r="O46" s="410"/>
      <c r="P46" s="410"/>
      <c r="Q46" s="413"/>
      <c r="R46" s="413"/>
      <c r="S46" s="70"/>
      <c r="T46" s="70"/>
    </row>
    <row r="47" spans="1:20" s="71" customFormat="1" ht="15.95" customHeight="1">
      <c r="A47" s="151"/>
      <c r="B47" s="152"/>
      <c r="C47" s="427"/>
      <c r="D47" s="427"/>
      <c r="E47" s="153"/>
      <c r="F47" s="153"/>
      <c r="G47" s="153"/>
      <c r="H47" s="154"/>
      <c r="I47" s="153"/>
      <c r="J47" s="153"/>
      <c r="K47" s="155"/>
      <c r="L47" s="156"/>
      <c r="M47" s="153"/>
      <c r="N47" s="154"/>
      <c r="O47" s="410"/>
      <c r="P47" s="410"/>
      <c r="Q47" s="428"/>
      <c r="R47" s="428"/>
      <c r="S47" s="70"/>
      <c r="T47" s="70"/>
    </row>
    <row r="48" spans="1:20" s="114" customFormat="1" ht="24.75" customHeight="1">
      <c r="A48" s="431" t="s">
        <v>12</v>
      </c>
      <c r="B48" s="431"/>
      <c r="C48" s="431"/>
      <c r="D48" s="431"/>
      <c r="E48" s="182"/>
      <c r="F48" s="182"/>
      <c r="G48" s="182"/>
      <c r="H48" s="167">
        <f>H43*H44</f>
        <v>1362240000</v>
      </c>
      <c r="I48" s="182"/>
      <c r="J48" s="182"/>
      <c r="K48" s="183"/>
      <c r="L48" s="167">
        <f>L43*L44</f>
        <v>0</v>
      </c>
      <c r="M48" s="184"/>
      <c r="N48" s="167">
        <f>N43*N44</f>
        <v>56760000.000000007</v>
      </c>
      <c r="O48" s="418"/>
      <c r="P48" s="418"/>
      <c r="Q48" s="419">
        <f>Q43*Q44</f>
        <v>56760000.000000007</v>
      </c>
      <c r="R48" s="419"/>
      <c r="S48" s="117"/>
      <c r="T48" s="117"/>
    </row>
    <row r="49" spans="1:20" s="114" customFormat="1" ht="33.75" customHeight="1">
      <c r="S49" s="117"/>
      <c r="T49" s="117"/>
    </row>
    <row r="50" spans="1:20" s="114" customFormat="1" ht="33" customHeight="1">
      <c r="A50" s="424" t="s">
        <v>61</v>
      </c>
      <c r="B50" s="424"/>
      <c r="C50" s="424"/>
      <c r="D50" s="424"/>
      <c r="E50" s="424"/>
      <c r="F50" s="424"/>
      <c r="G50" s="424"/>
      <c r="H50" s="424"/>
      <c r="I50" s="424"/>
      <c r="J50" s="424"/>
      <c r="K50" s="424"/>
      <c r="L50" s="424"/>
      <c r="M50" s="424"/>
      <c r="N50" s="424"/>
      <c r="O50" s="424"/>
      <c r="P50" s="424"/>
      <c r="Q50" s="424"/>
      <c r="R50" s="424"/>
      <c r="S50" s="117"/>
      <c r="T50" s="117"/>
    </row>
    <row r="51" spans="1:20" ht="28.5" customHeight="1">
      <c r="A51" s="479" t="s">
        <v>15</v>
      </c>
      <c r="B51" s="479"/>
      <c r="C51" s="479"/>
      <c r="D51" s="479"/>
      <c r="E51" s="479"/>
      <c r="F51" s="479"/>
      <c r="G51" s="479"/>
      <c r="H51" s="479"/>
      <c r="I51" s="478" t="s">
        <v>106</v>
      </c>
      <c r="J51" s="478"/>
      <c r="K51" s="478"/>
      <c r="L51" s="481" t="s">
        <v>62</v>
      </c>
      <c r="M51" s="481"/>
      <c r="N51" s="481" t="s">
        <v>99</v>
      </c>
      <c r="O51" s="481"/>
      <c r="P51" s="481"/>
      <c r="Q51" s="481"/>
      <c r="R51" s="481"/>
    </row>
    <row r="52" spans="1:20" ht="12.75" customHeight="1">
      <c r="A52" s="479"/>
      <c r="B52" s="479"/>
      <c r="C52" s="479"/>
      <c r="D52" s="479"/>
      <c r="E52" s="479"/>
      <c r="F52" s="479"/>
      <c r="G52" s="479"/>
      <c r="H52" s="479"/>
      <c r="I52" s="480" t="s">
        <v>18</v>
      </c>
      <c r="J52" s="480"/>
      <c r="K52" s="480"/>
      <c r="L52" s="481"/>
      <c r="M52" s="481"/>
      <c r="N52" s="481"/>
      <c r="O52" s="481"/>
      <c r="P52" s="481"/>
      <c r="Q52" s="481"/>
      <c r="R52" s="481"/>
    </row>
    <row r="53" spans="1:20">
      <c r="A53" s="479"/>
      <c r="B53" s="479"/>
      <c r="C53" s="479"/>
      <c r="D53" s="479"/>
      <c r="E53" s="479"/>
      <c r="F53" s="479"/>
      <c r="G53" s="479"/>
      <c r="H53" s="479"/>
      <c r="I53" s="480"/>
      <c r="J53" s="480"/>
      <c r="K53" s="480"/>
      <c r="L53" s="481"/>
      <c r="M53" s="481"/>
      <c r="N53" s="481"/>
      <c r="O53" s="481"/>
      <c r="P53" s="481"/>
      <c r="Q53" s="481"/>
      <c r="R53" s="481"/>
    </row>
    <row r="54" spans="1:20" ht="26.25" customHeight="1">
      <c r="A54" s="475" t="s">
        <v>101</v>
      </c>
      <c r="B54" s="475"/>
      <c r="C54" s="431" t="s">
        <v>0</v>
      </c>
      <c r="D54" s="431"/>
      <c r="E54" s="178" t="s">
        <v>17</v>
      </c>
      <c r="F54" s="171" t="s">
        <v>3</v>
      </c>
      <c r="G54" s="187" t="s">
        <v>16</v>
      </c>
      <c r="H54" s="178" t="s">
        <v>2</v>
      </c>
      <c r="I54" s="178" t="s">
        <v>17</v>
      </c>
      <c r="J54" s="171" t="s">
        <v>3</v>
      </c>
      <c r="K54" s="178" t="s">
        <v>22</v>
      </c>
      <c r="L54" s="187" t="s">
        <v>20</v>
      </c>
      <c r="M54" s="178" t="s">
        <v>22</v>
      </c>
      <c r="N54" s="177" t="s">
        <v>21</v>
      </c>
      <c r="O54" s="476" t="s">
        <v>22</v>
      </c>
      <c r="P54" s="476"/>
      <c r="Q54" s="477" t="s">
        <v>21</v>
      </c>
      <c r="R54" s="477"/>
    </row>
    <row r="55" spans="1:20" ht="15" customHeight="1">
      <c r="A55" s="433"/>
      <c r="B55" s="433"/>
      <c r="C55" s="434" t="s">
        <v>90</v>
      </c>
      <c r="D55" s="434"/>
      <c r="E55" s="188">
        <v>3275540.0380000002</v>
      </c>
      <c r="F55" s="99" t="s">
        <v>96</v>
      </c>
      <c r="G55" s="106">
        <v>24</v>
      </c>
      <c r="H55" s="102">
        <f t="shared" ref="H55:H60" si="4">ROUND(E55*G55,0)</f>
        <v>78612961</v>
      </c>
      <c r="I55" s="101" t="s">
        <v>100</v>
      </c>
      <c r="J55" s="101" t="s">
        <v>100</v>
      </c>
      <c r="K55" s="100" t="s">
        <v>100</v>
      </c>
      <c r="L55" s="189">
        <f t="shared" ref="L55:L60" si="5">E55*M55</f>
        <v>3275540.0380000002</v>
      </c>
      <c r="M55" s="96">
        <v>1</v>
      </c>
      <c r="N55" s="103">
        <f t="shared" ref="N55:N60" si="6">L55*O55</f>
        <v>3275540.0380000002</v>
      </c>
      <c r="O55" s="435">
        <v>1</v>
      </c>
      <c r="P55" s="435"/>
      <c r="Q55" s="399">
        <f t="shared" ref="Q55:Q60" si="7">N55*O55</f>
        <v>3275540.0380000002</v>
      </c>
      <c r="R55" s="399"/>
    </row>
    <row r="56" spans="1:20" ht="27" customHeight="1">
      <c r="A56" s="433"/>
      <c r="B56" s="433"/>
      <c r="C56" s="434" t="s">
        <v>91</v>
      </c>
      <c r="D56" s="434"/>
      <c r="E56" s="188">
        <v>3500000</v>
      </c>
      <c r="F56" s="99" t="s">
        <v>96</v>
      </c>
      <c r="G56" s="106">
        <v>24</v>
      </c>
      <c r="H56" s="102">
        <f t="shared" si="4"/>
        <v>84000000</v>
      </c>
      <c r="I56" s="101" t="s">
        <v>100</v>
      </c>
      <c r="J56" s="101" t="s">
        <v>100</v>
      </c>
      <c r="K56" s="104" t="s">
        <v>100</v>
      </c>
      <c r="L56" s="189">
        <f t="shared" si="5"/>
        <v>3500000</v>
      </c>
      <c r="M56" s="96">
        <v>1</v>
      </c>
      <c r="N56" s="103">
        <f t="shared" si="6"/>
        <v>3500000</v>
      </c>
      <c r="O56" s="435">
        <v>1</v>
      </c>
      <c r="P56" s="435"/>
      <c r="Q56" s="399">
        <f t="shared" si="7"/>
        <v>3500000</v>
      </c>
      <c r="R56" s="399"/>
    </row>
    <row r="57" spans="1:20" ht="15" customHeight="1">
      <c r="A57" s="433"/>
      <c r="B57" s="433"/>
      <c r="C57" s="434" t="s">
        <v>92</v>
      </c>
      <c r="D57" s="434"/>
      <c r="E57" s="188">
        <v>500000</v>
      </c>
      <c r="F57" s="99" t="s">
        <v>96</v>
      </c>
      <c r="G57" s="106">
        <v>24</v>
      </c>
      <c r="H57" s="102">
        <f t="shared" si="4"/>
        <v>12000000</v>
      </c>
      <c r="I57" s="101" t="s">
        <v>100</v>
      </c>
      <c r="J57" s="101" t="s">
        <v>100</v>
      </c>
      <c r="K57" s="104" t="s">
        <v>100</v>
      </c>
      <c r="L57" s="189">
        <f t="shared" si="5"/>
        <v>500000</v>
      </c>
      <c r="M57" s="96">
        <v>1</v>
      </c>
      <c r="N57" s="103">
        <f t="shared" si="6"/>
        <v>500000</v>
      </c>
      <c r="O57" s="435">
        <v>1</v>
      </c>
      <c r="P57" s="435"/>
      <c r="Q57" s="399">
        <f t="shared" si="7"/>
        <v>500000</v>
      </c>
      <c r="R57" s="399"/>
    </row>
    <row r="58" spans="1:20" ht="15" customHeight="1">
      <c r="A58" s="433"/>
      <c r="B58" s="433"/>
      <c r="C58" s="442" t="s">
        <v>93</v>
      </c>
      <c r="D58" s="442"/>
      <c r="E58" s="188">
        <v>680002.10400000005</v>
      </c>
      <c r="F58" s="99" t="s">
        <v>96</v>
      </c>
      <c r="G58" s="106">
        <v>24</v>
      </c>
      <c r="H58" s="102">
        <f t="shared" si="4"/>
        <v>16320050</v>
      </c>
      <c r="I58" s="101" t="s">
        <v>100</v>
      </c>
      <c r="J58" s="101" t="s">
        <v>100</v>
      </c>
      <c r="K58" s="104" t="s">
        <v>100</v>
      </c>
      <c r="L58" s="189">
        <f t="shared" si="5"/>
        <v>680002.10400000005</v>
      </c>
      <c r="M58" s="96">
        <v>1</v>
      </c>
      <c r="N58" s="103">
        <f t="shared" si="6"/>
        <v>680002.10400000005</v>
      </c>
      <c r="O58" s="435">
        <v>1</v>
      </c>
      <c r="P58" s="435"/>
      <c r="Q58" s="399">
        <f t="shared" si="7"/>
        <v>680002.10400000005</v>
      </c>
      <c r="R58" s="399"/>
    </row>
    <row r="59" spans="1:20" ht="15" customHeight="1">
      <c r="A59" s="433"/>
      <c r="B59" s="433"/>
      <c r="C59" s="434" t="s">
        <v>94</v>
      </c>
      <c r="D59" s="434"/>
      <c r="E59" s="190">
        <f>40000000/24</f>
        <v>1666666.6666666667</v>
      </c>
      <c r="F59" s="99" t="s">
        <v>96</v>
      </c>
      <c r="G59" s="106">
        <v>24</v>
      </c>
      <c r="H59" s="102">
        <f t="shared" si="4"/>
        <v>40000000</v>
      </c>
      <c r="I59" s="101" t="s">
        <v>100</v>
      </c>
      <c r="J59" s="101" t="s">
        <v>100</v>
      </c>
      <c r="K59" s="104" t="s">
        <v>100</v>
      </c>
      <c r="L59" s="189">
        <f t="shared" si="5"/>
        <v>1666666.6666666667</v>
      </c>
      <c r="M59" s="96">
        <v>1</v>
      </c>
      <c r="N59" s="103">
        <f t="shared" si="6"/>
        <v>1666666.6666666667</v>
      </c>
      <c r="O59" s="435">
        <v>1</v>
      </c>
      <c r="P59" s="435"/>
      <c r="Q59" s="399">
        <f t="shared" si="7"/>
        <v>1666666.6666666667</v>
      </c>
      <c r="R59" s="399"/>
    </row>
    <row r="60" spans="1:20" ht="15" customHeight="1">
      <c r="A60" s="433"/>
      <c r="B60" s="433"/>
      <c r="C60" s="434" t="s">
        <v>95</v>
      </c>
      <c r="D60" s="434"/>
      <c r="E60" s="207">
        <v>500000</v>
      </c>
      <c r="F60" s="208" t="s">
        <v>96</v>
      </c>
      <c r="G60" s="193">
        <v>24</v>
      </c>
      <c r="H60" s="102">
        <f t="shared" si="4"/>
        <v>12000000</v>
      </c>
      <c r="I60" s="101" t="s">
        <v>100</v>
      </c>
      <c r="J60" s="101" t="s">
        <v>100</v>
      </c>
      <c r="K60" s="104" t="s">
        <v>100</v>
      </c>
      <c r="L60" s="189">
        <f t="shared" si="5"/>
        <v>500000</v>
      </c>
      <c r="M60" s="96">
        <v>1</v>
      </c>
      <c r="N60" s="103">
        <f t="shared" si="6"/>
        <v>500000</v>
      </c>
      <c r="O60" s="435">
        <v>1</v>
      </c>
      <c r="P60" s="435"/>
      <c r="Q60" s="399">
        <f t="shared" si="7"/>
        <v>500000</v>
      </c>
      <c r="R60" s="399"/>
    </row>
    <row r="61" spans="1:20">
      <c r="A61" s="439"/>
      <c r="B61" s="439"/>
      <c r="C61" s="440"/>
      <c r="D61" s="441"/>
      <c r="E61" s="159"/>
      <c r="F61" s="194"/>
      <c r="G61" s="160"/>
      <c r="H61" s="195"/>
      <c r="I61" s="196"/>
      <c r="J61" s="196"/>
      <c r="K61" s="197"/>
      <c r="L61" s="198"/>
      <c r="M61" s="165"/>
      <c r="N61" s="199"/>
      <c r="O61" s="404"/>
      <c r="P61" s="404"/>
      <c r="Q61" s="405"/>
      <c r="R61" s="405"/>
    </row>
    <row r="62" spans="1:20">
      <c r="A62" s="452" t="s">
        <v>52</v>
      </c>
      <c r="B62" s="452"/>
      <c r="C62" s="452"/>
      <c r="D62" s="452"/>
      <c r="E62" s="201"/>
      <c r="F62" s="201"/>
      <c r="G62" s="201"/>
      <c r="H62" s="191">
        <f>SUM(H55:H61)</f>
        <v>242933011</v>
      </c>
      <c r="I62" s="191">
        <f>SUM(I55:I61)</f>
        <v>0</v>
      </c>
      <c r="J62" s="203"/>
      <c r="K62" s="204"/>
      <c r="L62" s="183"/>
      <c r="M62" s="205"/>
      <c r="N62" s="192">
        <f>SUM(N55:N61)</f>
        <v>10122208.808666667</v>
      </c>
      <c r="O62" s="418"/>
      <c r="P62" s="418"/>
      <c r="Q62" s="453">
        <f>SUM(Q55:R61)</f>
        <v>10122208.808666667</v>
      </c>
      <c r="R62" s="453"/>
    </row>
    <row r="63" spans="1:20" ht="26.25" customHeight="1">
      <c r="A63" s="200"/>
      <c r="B63" s="200"/>
      <c r="C63" s="200"/>
      <c r="D63" s="200"/>
      <c r="E63" s="201"/>
      <c r="F63" s="201"/>
      <c r="G63" s="201"/>
      <c r="H63" s="202"/>
      <c r="I63" s="203"/>
      <c r="J63" s="203"/>
      <c r="K63" s="204"/>
      <c r="L63" s="183"/>
      <c r="M63" s="205"/>
      <c r="N63" s="206"/>
      <c r="O63" s="160"/>
      <c r="P63" s="160"/>
      <c r="Q63" s="206"/>
      <c r="R63" s="206"/>
    </row>
    <row r="64" spans="1:20" ht="15">
      <c r="A64" s="213"/>
      <c r="B64" s="118"/>
      <c r="C64" s="118"/>
      <c r="D64" s="119"/>
      <c r="E64" s="120"/>
      <c r="F64" s="223" t="s">
        <v>6</v>
      </c>
      <c r="G64" s="227"/>
      <c r="H64" s="209">
        <f>+H62+H48</f>
        <v>1605173011</v>
      </c>
      <c r="I64" s="121"/>
      <c r="J64" s="121"/>
      <c r="K64" s="122"/>
      <c r="L64" s="123"/>
      <c r="M64" s="6"/>
      <c r="N64" s="210">
        <f>+N62+N48</f>
        <v>66882208.808666676</v>
      </c>
      <c r="O64" s="445"/>
      <c r="P64" s="445"/>
      <c r="Q64" s="443">
        <f>+Q62+Q48</f>
        <v>66882208.808666676</v>
      </c>
      <c r="R64" s="443"/>
    </row>
    <row r="65" spans="1:18" ht="45">
      <c r="A65" s="213"/>
      <c r="B65" s="118"/>
      <c r="C65" s="118"/>
      <c r="D65" s="119"/>
      <c r="E65" s="120"/>
      <c r="F65" s="225" t="s">
        <v>54</v>
      </c>
      <c r="G65" s="227"/>
      <c r="H65" s="209">
        <v>0</v>
      </c>
      <c r="I65" s="121"/>
      <c r="J65" s="121"/>
      <c r="K65" s="122"/>
      <c r="L65" s="124"/>
      <c r="M65" s="6"/>
      <c r="N65" s="210">
        <v>0</v>
      </c>
      <c r="O65" s="79"/>
      <c r="P65" s="79"/>
      <c r="Q65" s="443">
        <v>0</v>
      </c>
      <c r="R65" s="443"/>
    </row>
    <row r="66" spans="1:18" ht="15">
      <c r="A66" s="213"/>
      <c r="B66" s="118"/>
      <c r="C66" s="118"/>
      <c r="D66" s="119"/>
      <c r="E66" s="120"/>
      <c r="F66" s="224" t="s">
        <v>53</v>
      </c>
      <c r="G66" s="227"/>
      <c r="H66" s="209">
        <f>+H64</f>
        <v>1605173011</v>
      </c>
      <c r="I66" s="121"/>
      <c r="J66" s="121"/>
      <c r="K66" s="122"/>
      <c r="L66" s="123"/>
      <c r="M66" s="6"/>
      <c r="N66" s="210">
        <f>+N64</f>
        <v>66882208.808666676</v>
      </c>
      <c r="O66" s="79"/>
      <c r="P66" s="79"/>
      <c r="Q66" s="443">
        <f>ROUND(+Q64,0)</f>
        <v>66882209</v>
      </c>
      <c r="R66" s="443"/>
    </row>
    <row r="67" spans="1:18" ht="15">
      <c r="A67" s="214"/>
      <c r="B67" s="125"/>
      <c r="C67" s="125"/>
      <c r="D67" s="126"/>
      <c r="E67" s="126"/>
      <c r="F67" s="226" t="s">
        <v>7</v>
      </c>
      <c r="G67" s="227"/>
      <c r="H67" s="211">
        <f>ROUND(H66*0.16,0)</f>
        <v>256827682</v>
      </c>
      <c r="I67" s="122"/>
      <c r="J67" s="122"/>
      <c r="K67" s="122"/>
      <c r="L67" s="6"/>
      <c r="M67" s="7"/>
      <c r="N67" s="212">
        <f>+N66*0.16</f>
        <v>10701153.409386668</v>
      </c>
      <c r="O67" s="445"/>
      <c r="P67" s="445"/>
      <c r="Q67" s="446">
        <f>+Q66*0.16</f>
        <v>10701153.439999999</v>
      </c>
      <c r="R67" s="446"/>
    </row>
    <row r="68" spans="1:18" ht="30" customHeight="1" thickBot="1">
      <c r="A68" s="125"/>
      <c r="B68" s="125"/>
      <c r="C68" s="125"/>
      <c r="D68" s="126"/>
      <c r="E68" s="126"/>
      <c r="F68" s="223" t="s">
        <v>8</v>
      </c>
      <c r="G68" s="227"/>
      <c r="H68" s="228">
        <f>+H66+H67</f>
        <v>1862000693</v>
      </c>
      <c r="I68" s="127"/>
      <c r="J68" s="127"/>
      <c r="K68" s="122"/>
      <c r="L68" s="123"/>
      <c r="M68" s="6"/>
      <c r="N68" s="229">
        <f>ROUND(N66+N67,0)</f>
        <v>77583362</v>
      </c>
      <c r="O68" s="445"/>
      <c r="P68" s="445"/>
      <c r="Q68" s="448">
        <f>ROUND(Q66+Q67,0)</f>
        <v>77583362</v>
      </c>
      <c r="R68" s="448"/>
    </row>
    <row r="69" spans="1:18" ht="15.75" thickTop="1">
      <c r="A69" s="125"/>
      <c r="B69" s="128"/>
      <c r="C69" s="128"/>
      <c r="D69" s="126"/>
      <c r="E69" s="129"/>
      <c r="F69" s="129"/>
      <c r="G69" s="129"/>
      <c r="H69" s="129"/>
      <c r="I69" s="129"/>
      <c r="J69" s="129"/>
      <c r="K69" s="127"/>
      <c r="L69" s="130"/>
      <c r="M69" s="131"/>
      <c r="N69" s="150"/>
      <c r="O69" s="132"/>
      <c r="P69" s="133"/>
      <c r="Q69" s="133"/>
      <c r="R69" s="215"/>
    </row>
    <row r="70" spans="1:18" ht="15.75">
      <c r="A70" s="216" t="s">
        <v>9</v>
      </c>
      <c r="B70" s="5"/>
      <c r="C70" s="5"/>
      <c r="D70" s="8"/>
      <c r="E70" s="8"/>
      <c r="F70" s="8"/>
      <c r="G70" s="8"/>
      <c r="H70" s="8"/>
      <c r="I70" s="8"/>
      <c r="J70" s="8"/>
      <c r="K70" s="8"/>
      <c r="L70" s="8"/>
      <c r="M70" s="8"/>
      <c r="N70" s="8"/>
      <c r="O70" s="8"/>
      <c r="P70" s="8"/>
      <c r="Q70" s="8"/>
      <c r="R70" s="8"/>
    </row>
    <row r="71" spans="1:18" ht="18.75">
      <c r="A71" s="139" t="s">
        <v>46</v>
      </c>
      <c r="B71" s="9"/>
      <c r="C71" s="9"/>
      <c r="D71" s="10"/>
      <c r="E71" s="473">
        <f>+H64-Q64</f>
        <v>1538290802.1913333</v>
      </c>
      <c r="F71" s="473"/>
      <c r="G71" s="473"/>
      <c r="H71" s="18"/>
      <c r="I71" s="149"/>
      <c r="J71" s="18"/>
      <c r="K71" s="18"/>
      <c r="L71" s="18"/>
      <c r="M71" s="18"/>
      <c r="N71" s="18"/>
      <c r="O71" s="18"/>
      <c r="P71" s="11"/>
      <c r="Q71" s="11"/>
      <c r="R71" s="217"/>
    </row>
    <row r="72" spans="1:18" ht="18.75">
      <c r="A72" s="139"/>
      <c r="B72" s="9"/>
      <c r="C72" s="9"/>
      <c r="D72" s="10"/>
      <c r="E72" s="75"/>
      <c r="F72" s="75"/>
      <c r="G72" s="75"/>
      <c r="H72" s="18"/>
      <c r="I72" s="18"/>
      <c r="J72" s="18"/>
      <c r="K72" s="18"/>
      <c r="L72" s="18"/>
      <c r="M72" s="18"/>
      <c r="N72" s="18"/>
      <c r="O72" s="18"/>
      <c r="P72" s="11"/>
      <c r="Q72" s="11"/>
      <c r="R72" s="217"/>
    </row>
    <row r="73" spans="1:18" ht="18.75">
      <c r="A73" s="218" t="s">
        <v>71</v>
      </c>
      <c r="B73" s="9"/>
      <c r="C73" s="9"/>
      <c r="D73" s="10"/>
      <c r="E73" s="75"/>
      <c r="F73" s="75"/>
      <c r="G73" s="75"/>
      <c r="H73" s="18"/>
      <c r="I73" s="18"/>
      <c r="J73" s="18"/>
      <c r="K73" s="18"/>
      <c r="L73" s="18"/>
      <c r="M73" s="18"/>
      <c r="N73" s="18"/>
      <c r="O73" s="18"/>
      <c r="P73" s="11"/>
      <c r="Q73" s="11"/>
      <c r="R73" s="217"/>
    </row>
    <row r="74" spans="1:18" ht="14.25">
      <c r="A74" s="219" t="s">
        <v>57</v>
      </c>
      <c r="B74" s="19"/>
      <c r="C74" s="19"/>
      <c r="D74" s="19"/>
      <c r="E74" s="19"/>
      <c r="F74" s="19"/>
      <c r="G74" s="19"/>
      <c r="H74" s="19"/>
      <c r="I74" s="19"/>
      <c r="J74" s="19"/>
      <c r="K74" s="19"/>
      <c r="L74" s="19"/>
      <c r="M74" s="19"/>
      <c r="N74" s="19"/>
      <c r="O74" s="19"/>
      <c r="P74" s="19"/>
      <c r="Q74" s="19"/>
      <c r="R74" s="19"/>
    </row>
    <row r="75" spans="1:18">
      <c r="A75" s="474" t="s">
        <v>13</v>
      </c>
      <c r="B75" s="474"/>
      <c r="C75" s="474"/>
      <c r="D75" s="474"/>
      <c r="E75" s="474"/>
      <c r="F75" s="474"/>
      <c r="G75" s="474"/>
      <c r="H75" s="474"/>
      <c r="I75" s="474"/>
      <c r="J75" s="474"/>
      <c r="K75" s="474"/>
      <c r="L75" s="474"/>
      <c r="M75" s="474"/>
      <c r="N75" s="474"/>
      <c r="O75" s="474"/>
      <c r="P75" s="474"/>
      <c r="Q75" s="474"/>
      <c r="R75" s="474"/>
    </row>
    <row r="76" spans="1:18">
      <c r="A76" s="77" t="s">
        <v>51</v>
      </c>
      <c r="B76" s="77"/>
      <c r="C76" s="77"/>
      <c r="D76" s="77"/>
      <c r="E76" s="77"/>
      <c r="F76" s="77"/>
      <c r="G76" s="77"/>
      <c r="H76" s="77"/>
      <c r="I76" s="77"/>
      <c r="J76" s="77"/>
      <c r="K76" s="77"/>
      <c r="L76" s="77"/>
      <c r="M76" s="77"/>
      <c r="N76" s="77"/>
      <c r="O76" s="77"/>
      <c r="P76" s="77"/>
      <c r="Q76" s="77"/>
      <c r="R76" s="77"/>
    </row>
    <row r="77" spans="1:18" ht="14.25">
      <c r="A77" s="468"/>
      <c r="B77" s="468"/>
      <c r="C77" s="468"/>
      <c r="D77" s="468"/>
      <c r="E77" s="468"/>
      <c r="F77" s="468"/>
      <c r="G77" s="468"/>
      <c r="H77" s="468"/>
      <c r="I77" s="468"/>
      <c r="J77" s="468"/>
      <c r="K77" s="468"/>
      <c r="L77" s="468"/>
      <c r="M77" s="468"/>
      <c r="N77" s="468"/>
      <c r="O77" s="468"/>
      <c r="P77" s="468"/>
      <c r="Q77" s="468"/>
      <c r="R77" s="468"/>
    </row>
    <row r="78" spans="1:18">
      <c r="A78" s="21"/>
      <c r="B78" s="21"/>
      <c r="C78" s="21"/>
      <c r="D78" s="89"/>
      <c r="E78" s="92"/>
      <c r="F78" s="21"/>
      <c r="G78" s="89"/>
      <c r="H78" s="92"/>
      <c r="I78" s="92"/>
      <c r="J78" s="92"/>
      <c r="K78" s="108"/>
      <c r="L78" s="21"/>
      <c r="M78" s="22"/>
      <c r="N78" s="91"/>
      <c r="O78" s="92"/>
      <c r="P78" s="21"/>
      <c r="Q78" s="21"/>
      <c r="R78" s="21"/>
    </row>
    <row r="79" spans="1:18">
      <c r="A79" s="14"/>
      <c r="B79" s="73"/>
      <c r="C79" s="73"/>
      <c r="D79" s="89"/>
      <c r="E79" s="14"/>
      <c r="F79" s="73"/>
      <c r="G79" s="89"/>
      <c r="H79" s="14"/>
      <c r="I79" s="14"/>
      <c r="J79" s="14"/>
      <c r="K79" s="14"/>
      <c r="L79" s="14"/>
      <c r="M79" s="14"/>
      <c r="N79" s="73"/>
      <c r="O79" s="14"/>
      <c r="P79" s="14" t="s">
        <v>10</v>
      </c>
      <c r="Q79" s="14"/>
      <c r="R79" s="30"/>
    </row>
    <row r="80" spans="1:18">
      <c r="A80" s="14"/>
      <c r="B80" s="73"/>
      <c r="C80" s="73"/>
      <c r="D80" s="91" t="s">
        <v>47</v>
      </c>
      <c r="E80" s="73"/>
      <c r="F80" s="73"/>
      <c r="G80" s="91" t="s">
        <v>47</v>
      </c>
      <c r="H80" s="73"/>
      <c r="I80" s="73"/>
      <c r="J80" s="73"/>
      <c r="K80" s="14"/>
      <c r="L80" s="14"/>
      <c r="M80" s="14"/>
      <c r="N80" s="470"/>
      <c r="O80" s="470"/>
      <c r="P80" s="14"/>
      <c r="Q80" s="14"/>
      <c r="R80" s="30"/>
    </row>
    <row r="81" spans="1:18">
      <c r="A81" s="14"/>
      <c r="B81" s="73"/>
      <c r="C81" s="73"/>
      <c r="D81" s="73" t="s">
        <v>48</v>
      </c>
      <c r="E81" s="74"/>
      <c r="F81" s="73"/>
      <c r="G81" s="73" t="s">
        <v>48</v>
      </c>
      <c r="H81" s="108"/>
      <c r="I81" s="108"/>
      <c r="J81" s="108"/>
      <c r="K81" s="108"/>
      <c r="L81" s="108"/>
      <c r="M81" s="14"/>
      <c r="N81" s="471"/>
      <c r="O81" s="471"/>
      <c r="P81" s="471"/>
      <c r="Q81" s="471"/>
      <c r="R81" s="30"/>
    </row>
    <row r="82" spans="1:18">
      <c r="A82" s="76"/>
      <c r="B82" s="74"/>
      <c r="C82" s="73"/>
      <c r="D82" s="73" t="s">
        <v>60</v>
      </c>
      <c r="E82" s="108"/>
      <c r="F82" s="73"/>
      <c r="G82" s="185" t="s">
        <v>107</v>
      </c>
      <c r="H82" s="30"/>
      <c r="I82" s="30"/>
      <c r="J82" s="30"/>
      <c r="K82" s="30"/>
      <c r="L82" s="30"/>
      <c r="M82" s="14"/>
      <c r="N82" s="30"/>
      <c r="O82" s="30"/>
      <c r="P82" s="30"/>
      <c r="Q82" s="30"/>
      <c r="R82" s="20"/>
    </row>
    <row r="83" spans="1:18">
      <c r="A83" s="109" t="s">
        <v>10</v>
      </c>
      <c r="B83" s="109"/>
      <c r="C83" s="109"/>
      <c r="D83" s="74" t="s">
        <v>50</v>
      </c>
      <c r="E83" s="109"/>
      <c r="F83" s="109"/>
      <c r="G83" s="186" t="s">
        <v>108</v>
      </c>
      <c r="H83" s="109"/>
      <c r="I83" s="17"/>
      <c r="J83" s="17"/>
      <c r="K83" s="30"/>
      <c r="L83" s="76"/>
      <c r="M83" s="26"/>
      <c r="N83" s="26"/>
      <c r="O83" s="26"/>
      <c r="P83" s="17"/>
      <c r="Q83" s="17"/>
      <c r="R83" s="12"/>
    </row>
    <row r="84" spans="1:18">
      <c r="A84" s="17"/>
      <c r="B84" s="17"/>
      <c r="C84" s="17"/>
      <c r="D84" s="108" t="s">
        <v>49</v>
      </c>
      <c r="E84" s="17"/>
      <c r="F84" s="17"/>
      <c r="G84" s="17"/>
      <c r="H84" s="17"/>
      <c r="I84" s="17"/>
      <c r="J84" s="17"/>
      <c r="K84" s="30"/>
      <c r="L84" s="76"/>
      <c r="M84" s="26"/>
      <c r="N84" s="26"/>
      <c r="O84" s="26"/>
      <c r="P84" s="17"/>
      <c r="Q84" s="17"/>
      <c r="R84" s="12"/>
    </row>
    <row r="85" spans="1:18">
      <c r="A85" s="17"/>
      <c r="B85" s="17"/>
      <c r="C85" s="17"/>
      <c r="D85" s="17"/>
      <c r="E85" s="17"/>
      <c r="F85" s="17"/>
      <c r="G85" s="17"/>
      <c r="H85" s="17"/>
      <c r="I85" s="17"/>
      <c r="J85" s="17"/>
      <c r="K85" s="16"/>
      <c r="L85" s="25"/>
      <c r="M85" s="30"/>
      <c r="N85" s="26"/>
      <c r="O85" s="26"/>
      <c r="P85" s="17"/>
      <c r="Q85" s="17"/>
      <c r="R85" s="12"/>
    </row>
    <row r="86" spans="1:18">
      <c r="A86" s="459" t="s">
        <v>55</v>
      </c>
      <c r="B86" s="459"/>
      <c r="C86" s="459"/>
      <c r="D86" s="459"/>
      <c r="E86" s="459"/>
      <c r="F86" s="460"/>
      <c r="G86" s="460"/>
      <c r="H86" s="460"/>
      <c r="I86" s="15"/>
      <c r="J86" s="15"/>
      <c r="K86" s="16"/>
      <c r="L86" s="472"/>
      <c r="M86" s="472"/>
      <c r="N86" s="472"/>
      <c r="O86" s="12"/>
      <c r="P86" s="17"/>
      <c r="Q86" s="17"/>
      <c r="R86" s="12"/>
    </row>
    <row r="87" spans="1:18" ht="15">
      <c r="A87" s="459" t="s">
        <v>56</v>
      </c>
      <c r="B87" s="459"/>
      <c r="C87" s="459"/>
      <c r="D87" s="459"/>
      <c r="E87" s="459"/>
      <c r="F87" s="460"/>
      <c r="G87" s="460"/>
      <c r="H87" s="460"/>
      <c r="I87" s="15"/>
      <c r="J87" s="15"/>
      <c r="K87" s="16"/>
      <c r="L87" s="461"/>
      <c r="M87" s="461"/>
      <c r="N87" s="461"/>
      <c r="O87" s="12"/>
      <c r="P87" s="462"/>
      <c r="Q87" s="462"/>
      <c r="R87" s="462"/>
    </row>
    <row r="88" spans="1:18">
      <c r="A88" s="220"/>
      <c r="B88" s="220"/>
      <c r="C88" s="220"/>
      <c r="D88" s="221"/>
      <c r="E88" s="221"/>
      <c r="F88" s="221"/>
      <c r="G88" s="30"/>
      <c r="H88" s="30"/>
      <c r="I88" s="30"/>
      <c r="J88" s="30"/>
      <c r="K88" s="30"/>
      <c r="L88" s="49"/>
      <c r="M88" s="49"/>
      <c r="N88" s="30"/>
      <c r="O88" s="30"/>
      <c r="P88" s="30"/>
      <c r="Q88" s="30"/>
      <c r="R88" s="219"/>
    </row>
    <row r="89" spans="1:18" ht="15.75">
      <c r="A89" s="141" t="s">
        <v>72</v>
      </c>
      <c r="B89" s="136"/>
      <c r="C89" s="136"/>
      <c r="D89" s="137"/>
      <c r="E89" s="137"/>
      <c r="F89" s="137"/>
      <c r="G89" s="138"/>
      <c r="H89" s="138"/>
      <c r="I89" s="138"/>
      <c r="J89" s="138"/>
      <c r="K89" s="138"/>
      <c r="L89" s="139"/>
      <c r="M89" s="139"/>
      <c r="N89" s="138"/>
      <c r="O89" s="138"/>
      <c r="P89" s="138"/>
      <c r="Q89" s="138"/>
      <c r="R89" s="19"/>
    </row>
    <row r="90" spans="1:18" ht="14.25">
      <c r="A90" s="126" t="s">
        <v>67</v>
      </c>
      <c r="B90" s="126"/>
      <c r="C90" s="140"/>
      <c r="D90" s="140"/>
      <c r="E90" s="140"/>
      <c r="F90" s="140"/>
      <c r="G90" s="140"/>
      <c r="H90" s="140"/>
      <c r="I90" s="140"/>
      <c r="J90" s="140"/>
      <c r="K90" s="140"/>
      <c r="L90" s="140"/>
      <c r="M90" s="140"/>
      <c r="N90" s="140"/>
      <c r="O90" s="140"/>
      <c r="P90" s="140"/>
      <c r="Q90" s="140"/>
      <c r="R90" s="140"/>
    </row>
    <row r="91" spans="1:18" ht="14.25">
      <c r="A91" s="126" t="s">
        <v>68</v>
      </c>
      <c r="B91" s="126"/>
      <c r="C91" s="140"/>
      <c r="D91" s="140"/>
      <c r="E91" s="140"/>
      <c r="F91" s="140"/>
      <c r="G91" s="140"/>
      <c r="H91" s="140"/>
      <c r="I91" s="140"/>
      <c r="J91" s="140"/>
      <c r="K91" s="140"/>
      <c r="L91" s="140"/>
      <c r="M91" s="140"/>
      <c r="N91" s="140"/>
      <c r="O91" s="140"/>
      <c r="P91" s="140"/>
      <c r="Q91" s="140"/>
      <c r="R91" s="140"/>
    </row>
    <row r="92" spans="1:18" ht="14.25">
      <c r="A92" s="126" t="s">
        <v>70</v>
      </c>
      <c r="B92" s="126"/>
      <c r="C92" s="140"/>
      <c r="D92" s="140"/>
      <c r="E92" s="140"/>
      <c r="F92" s="140"/>
      <c r="G92" s="140"/>
      <c r="H92" s="140"/>
      <c r="I92" s="140"/>
      <c r="J92" s="140"/>
      <c r="K92" s="140"/>
      <c r="L92" s="140"/>
      <c r="M92" s="140"/>
      <c r="N92" s="140"/>
      <c r="O92" s="140"/>
      <c r="P92" s="140"/>
      <c r="Q92" s="140"/>
      <c r="R92" s="140"/>
    </row>
    <row r="93" spans="1:18" ht="14.25">
      <c r="A93" s="126" t="s">
        <v>69</v>
      </c>
      <c r="B93" s="126"/>
      <c r="C93" s="140"/>
      <c r="D93" s="140"/>
      <c r="E93" s="140"/>
      <c r="F93" s="140"/>
      <c r="G93" s="140"/>
      <c r="H93" s="140"/>
      <c r="I93" s="140"/>
      <c r="J93" s="140"/>
      <c r="K93" s="140"/>
      <c r="L93" s="140"/>
      <c r="M93" s="140"/>
      <c r="N93" s="140"/>
      <c r="O93" s="140"/>
      <c r="P93" s="140"/>
      <c r="Q93" s="140"/>
      <c r="R93" s="140"/>
    </row>
    <row r="94" spans="1:18" ht="14.25">
      <c r="A94" s="126"/>
      <c r="B94" s="126"/>
      <c r="C94" s="140"/>
      <c r="D94" s="140"/>
      <c r="E94" s="140"/>
      <c r="F94" s="140"/>
      <c r="G94" s="140"/>
      <c r="H94" s="140"/>
      <c r="I94" s="140"/>
      <c r="J94" s="140"/>
      <c r="K94" s="140"/>
      <c r="L94" s="140"/>
      <c r="M94" s="140"/>
      <c r="N94" s="140"/>
      <c r="O94" s="140"/>
      <c r="P94" s="140"/>
      <c r="Q94" s="140"/>
      <c r="R94" s="140"/>
    </row>
    <row r="95" spans="1:18" ht="14.25">
      <c r="A95" s="126"/>
      <c r="B95" s="126"/>
      <c r="C95" s="140"/>
      <c r="D95" s="140"/>
      <c r="E95" s="140"/>
      <c r="F95" s="140"/>
      <c r="G95" s="140"/>
      <c r="H95" s="140"/>
      <c r="I95" s="140"/>
      <c r="J95" s="140"/>
      <c r="K95" s="140"/>
      <c r="L95" s="140"/>
      <c r="M95" s="140"/>
      <c r="N95" s="140"/>
      <c r="O95" s="140"/>
      <c r="P95" s="140"/>
      <c r="Q95" s="140"/>
      <c r="R95" s="140"/>
    </row>
    <row r="96" spans="1:18" ht="14.25">
      <c r="A96" s="126"/>
      <c r="B96" s="126"/>
      <c r="C96" s="140"/>
      <c r="D96" s="140"/>
      <c r="E96" s="140"/>
      <c r="F96" s="140"/>
      <c r="G96" s="140"/>
      <c r="H96" s="140"/>
      <c r="I96" s="140"/>
      <c r="J96" s="140"/>
      <c r="K96" s="140"/>
      <c r="L96" s="140"/>
      <c r="M96" s="140"/>
      <c r="N96" s="140"/>
      <c r="O96" s="140"/>
      <c r="P96" s="140"/>
      <c r="Q96" s="140"/>
      <c r="R96" s="140"/>
    </row>
    <row r="97" spans="1:18" ht="14.25">
      <c r="A97" s="126"/>
      <c r="B97" s="126"/>
      <c r="C97" s="140"/>
      <c r="D97" s="140"/>
      <c r="E97" s="140"/>
      <c r="F97" s="140"/>
      <c r="G97" s="140"/>
      <c r="H97" s="140"/>
      <c r="I97" s="140"/>
      <c r="J97" s="140"/>
      <c r="K97" s="140"/>
      <c r="L97" s="140"/>
      <c r="M97" s="140"/>
      <c r="N97" s="140"/>
      <c r="O97" s="140"/>
      <c r="P97" s="140"/>
      <c r="Q97" s="140"/>
      <c r="R97" s="140"/>
    </row>
    <row r="98" spans="1:18" ht="14.25">
      <c r="A98" s="126"/>
      <c r="B98" s="126"/>
      <c r="C98" s="140"/>
      <c r="D98" s="140"/>
      <c r="E98" s="140"/>
      <c r="F98" s="140"/>
      <c r="G98" s="140"/>
      <c r="H98" s="140"/>
      <c r="I98" s="140"/>
      <c r="J98" s="140"/>
      <c r="K98" s="140"/>
      <c r="L98" s="140"/>
      <c r="M98" s="140"/>
      <c r="N98" s="140"/>
      <c r="O98" s="140"/>
      <c r="P98" s="140"/>
      <c r="Q98" s="140"/>
      <c r="R98" s="140"/>
    </row>
    <row r="99" spans="1:18">
      <c r="A99" s="89"/>
      <c r="B99" s="89"/>
      <c r="C99" s="89"/>
      <c r="D99" s="89"/>
      <c r="E99" s="89"/>
      <c r="F99" s="89"/>
      <c r="G99" s="89"/>
      <c r="H99" s="89"/>
      <c r="I99" s="89"/>
      <c r="J99" s="89"/>
      <c r="K99" s="89"/>
      <c r="L99" s="89"/>
      <c r="M99" s="89"/>
      <c r="N99" s="89"/>
      <c r="O99" s="89"/>
      <c r="P99" s="89"/>
      <c r="Q99" s="89"/>
      <c r="R99" s="222"/>
    </row>
    <row r="100" spans="1:18">
      <c r="A100" s="89"/>
      <c r="B100" s="89"/>
      <c r="C100" s="89"/>
      <c r="D100" s="89"/>
      <c r="E100" s="89"/>
      <c r="F100" s="89"/>
      <c r="G100" s="89"/>
      <c r="H100" s="89"/>
      <c r="I100" s="89"/>
      <c r="J100" s="89"/>
      <c r="K100" s="89"/>
      <c r="L100" s="89"/>
      <c r="M100" s="89"/>
      <c r="N100" s="89"/>
      <c r="O100" s="89"/>
      <c r="P100" s="89"/>
      <c r="Q100" s="89"/>
      <c r="R100" s="222"/>
    </row>
    <row r="101" spans="1:18">
      <c r="A101" s="89"/>
      <c r="B101" s="89"/>
      <c r="C101" s="89"/>
      <c r="D101" s="89"/>
      <c r="E101" s="89"/>
      <c r="F101" s="89"/>
      <c r="G101" s="89"/>
      <c r="H101" s="89"/>
      <c r="I101" s="89"/>
      <c r="J101" s="89"/>
      <c r="K101" s="89"/>
      <c r="L101" s="89"/>
      <c r="M101" s="89"/>
      <c r="N101" s="89"/>
      <c r="O101" s="89"/>
      <c r="P101" s="89"/>
      <c r="Q101" s="89"/>
      <c r="R101" s="222"/>
    </row>
    <row r="102" spans="1:18">
      <c r="A102" s="89"/>
      <c r="B102" s="89"/>
      <c r="C102" s="89"/>
      <c r="D102" s="89"/>
      <c r="E102" s="89"/>
      <c r="F102" s="89"/>
      <c r="G102" s="89"/>
      <c r="H102" s="89"/>
      <c r="I102" s="89"/>
      <c r="J102" s="89"/>
      <c r="K102" s="89"/>
      <c r="L102" s="89"/>
      <c r="M102" s="89"/>
      <c r="N102" s="89"/>
      <c r="O102" s="89"/>
      <c r="P102" s="89"/>
      <c r="Q102" s="89"/>
      <c r="R102" s="222"/>
    </row>
    <row r="103" spans="1:18">
      <c r="A103" s="89"/>
      <c r="B103" s="89"/>
      <c r="C103" s="89"/>
      <c r="D103" s="89"/>
      <c r="E103" s="89"/>
      <c r="F103" s="89"/>
      <c r="G103" s="89"/>
      <c r="H103" s="89"/>
      <c r="I103" s="89"/>
      <c r="J103" s="89"/>
      <c r="K103" s="89"/>
      <c r="L103" s="89"/>
      <c r="M103" s="89"/>
      <c r="N103" s="89"/>
      <c r="O103" s="89"/>
      <c r="P103" s="89"/>
      <c r="Q103" s="89"/>
      <c r="R103" s="222"/>
    </row>
  </sheetData>
  <protectedRanges>
    <protectedRange password="F692" sqref="G31:G41" name="Rango1_1"/>
    <protectedRange password="F692" sqref="E31:E41" name="Rango1_10_1"/>
  </protectedRanges>
  <mergeCells count="159">
    <mergeCell ref="O40:P40"/>
    <mergeCell ref="D1:N1"/>
    <mergeCell ref="O1:O2"/>
    <mergeCell ref="P1:R2"/>
    <mergeCell ref="D2:N2"/>
    <mergeCell ref="D3:N3"/>
    <mergeCell ref="O3:O4"/>
    <mergeCell ref="P3:R4"/>
    <mergeCell ref="D4:N4"/>
    <mergeCell ref="D5:N5"/>
    <mergeCell ref="O5:O6"/>
    <mergeCell ref="P5:P6"/>
    <mergeCell ref="Q5:Q6"/>
    <mergeCell ref="R5:R6"/>
    <mergeCell ref="D6:N6"/>
    <mergeCell ref="Q30:R30"/>
    <mergeCell ref="Q31:R31"/>
    <mergeCell ref="Q32:R32"/>
    <mergeCell ref="Q33:R33"/>
    <mergeCell ref="Q34:R34"/>
    <mergeCell ref="C35:D35"/>
    <mergeCell ref="O35:P35"/>
    <mergeCell ref="Q35:R35"/>
    <mergeCell ref="C36:D36"/>
    <mergeCell ref="N12:O12"/>
    <mergeCell ref="A19:C19"/>
    <mergeCell ref="A21:B22"/>
    <mergeCell ref="G22:I22"/>
    <mergeCell ref="A23:B23"/>
    <mergeCell ref="K26:L26"/>
    <mergeCell ref="A36:B36"/>
    <mergeCell ref="A37:B37"/>
    <mergeCell ref="A38:B38"/>
    <mergeCell ref="K27:L28"/>
    <mergeCell ref="C30:D30"/>
    <mergeCell ref="O30:P30"/>
    <mergeCell ref="C31:D31"/>
    <mergeCell ref="O31:P31"/>
    <mergeCell ref="C32:D32"/>
    <mergeCell ref="O32:P32"/>
    <mergeCell ref="C33:D33"/>
    <mergeCell ref="O33:P33"/>
    <mergeCell ref="C34:D34"/>
    <mergeCell ref="O34:P34"/>
    <mergeCell ref="Q40:R40"/>
    <mergeCell ref="C41:D41"/>
    <mergeCell ref="O41:P41"/>
    <mergeCell ref="Q41:R41"/>
    <mergeCell ref="A15:B15"/>
    <mergeCell ref="A31:B31"/>
    <mergeCell ref="A32:B32"/>
    <mergeCell ref="A33:B33"/>
    <mergeCell ref="A34:B34"/>
    <mergeCell ref="A35:B35"/>
    <mergeCell ref="O36:P36"/>
    <mergeCell ref="Q36:R36"/>
    <mergeCell ref="C37:D37"/>
    <mergeCell ref="O37:P37"/>
    <mergeCell ref="Q37:R37"/>
    <mergeCell ref="C38:D38"/>
    <mergeCell ref="O38:P38"/>
    <mergeCell ref="Q38:R38"/>
    <mergeCell ref="C39:D39"/>
    <mergeCell ref="O39:P39"/>
    <mergeCell ref="Q39:R39"/>
    <mergeCell ref="A41:B41"/>
    <mergeCell ref="A39:B39"/>
    <mergeCell ref="A40:B40"/>
    <mergeCell ref="Q44:R44"/>
    <mergeCell ref="A46:D46"/>
    <mergeCell ref="C42:D42"/>
    <mergeCell ref="O42:P42"/>
    <mergeCell ref="Q42:R42"/>
    <mergeCell ref="M26:N28"/>
    <mergeCell ref="O26:R28"/>
    <mergeCell ref="I26:J28"/>
    <mergeCell ref="A29:B30"/>
    <mergeCell ref="A26:H28"/>
    <mergeCell ref="O45:P45"/>
    <mergeCell ref="Q45:R45"/>
    <mergeCell ref="O46:P46"/>
    <mergeCell ref="Q46:R46"/>
    <mergeCell ref="A43:D43"/>
    <mergeCell ref="A44:D44"/>
    <mergeCell ref="A45:D45"/>
    <mergeCell ref="O43:P43"/>
    <mergeCell ref="Q43:R43"/>
    <mergeCell ref="O44:P44"/>
    <mergeCell ref="C29:D29"/>
    <mergeCell ref="O29:P29"/>
    <mergeCell ref="Q29:R29"/>
    <mergeCell ref="C40:D40"/>
    <mergeCell ref="C47:D47"/>
    <mergeCell ref="O47:P47"/>
    <mergeCell ref="Q47:R47"/>
    <mergeCell ref="O48:P48"/>
    <mergeCell ref="Q48:R48"/>
    <mergeCell ref="A48:D48"/>
    <mergeCell ref="A50:R50"/>
    <mergeCell ref="I51:K51"/>
    <mergeCell ref="A51:H53"/>
    <mergeCell ref="I52:K53"/>
    <mergeCell ref="L51:M53"/>
    <mergeCell ref="N51:R53"/>
    <mergeCell ref="C55:D55"/>
    <mergeCell ref="O55:P55"/>
    <mergeCell ref="Q55:R55"/>
    <mergeCell ref="C56:D56"/>
    <mergeCell ref="O59:P59"/>
    <mergeCell ref="Q59:R59"/>
    <mergeCell ref="A54:B54"/>
    <mergeCell ref="O54:P54"/>
    <mergeCell ref="Q54:R54"/>
    <mergeCell ref="C54:D54"/>
    <mergeCell ref="A55:B55"/>
    <mergeCell ref="C59:D59"/>
    <mergeCell ref="O56:P56"/>
    <mergeCell ref="Q56:R56"/>
    <mergeCell ref="C57:D57"/>
    <mergeCell ref="O57:P57"/>
    <mergeCell ref="Q57:R57"/>
    <mergeCell ref="A56:B56"/>
    <mergeCell ref="A57:B57"/>
    <mergeCell ref="C58:D58"/>
    <mergeCell ref="O58:P58"/>
    <mergeCell ref="Q58:R58"/>
    <mergeCell ref="A58:B58"/>
    <mergeCell ref="A59:B59"/>
    <mergeCell ref="O67:P67"/>
    <mergeCell ref="Q67:R67"/>
    <mergeCell ref="C61:D61"/>
    <mergeCell ref="O61:P61"/>
    <mergeCell ref="Q61:R61"/>
    <mergeCell ref="O62:P62"/>
    <mergeCell ref="Q62:R62"/>
    <mergeCell ref="A62:D62"/>
    <mergeCell ref="A60:B60"/>
    <mergeCell ref="O64:P64"/>
    <mergeCell ref="Q64:R64"/>
    <mergeCell ref="Q65:R65"/>
    <mergeCell ref="Q66:R66"/>
    <mergeCell ref="A61:B61"/>
    <mergeCell ref="C60:D60"/>
    <mergeCell ref="O60:P60"/>
    <mergeCell ref="Q60:R60"/>
    <mergeCell ref="P87:R87"/>
    <mergeCell ref="O68:P68"/>
    <mergeCell ref="Q68:R68"/>
    <mergeCell ref="E71:G71"/>
    <mergeCell ref="A75:R75"/>
    <mergeCell ref="A77:R77"/>
    <mergeCell ref="N80:O80"/>
    <mergeCell ref="A86:E86"/>
    <mergeCell ref="F86:H86"/>
    <mergeCell ref="L86:N86"/>
    <mergeCell ref="A87:E87"/>
    <mergeCell ref="F87:H87"/>
    <mergeCell ref="L87:N87"/>
    <mergeCell ref="N81:Q81"/>
  </mergeCells>
  <pageMargins left="0.70866141732283472" right="0.70866141732283472" top="0.74803149606299213" bottom="0.74803149606299213" header="0.31496062992125984" footer="0.31496062992125984"/>
  <pageSetup scale="31"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8C694268B46934A897C7D3F3238C529" ma:contentTypeVersion="2" ma:contentTypeDescription="Crear nuevo documento." ma:contentTypeScope="" ma:versionID="6fb0250e502c036d6b5fc7ae3c6748c9">
  <xsd:schema xmlns:xsd="http://www.w3.org/2001/XMLSchema" xmlns:xs="http://www.w3.org/2001/XMLSchema" xmlns:p="http://schemas.microsoft.com/office/2006/metadata/properties" xmlns:ns2="4dfaf93a-4b77-4ec3-86c3-3036a45ac1fa" targetNamespace="http://schemas.microsoft.com/office/2006/metadata/properties" ma:root="true" ma:fieldsID="27f525d6f968c5529fcbfb7b767ff785" ns2:_="">
    <xsd:import namespace="4dfaf93a-4b77-4ec3-86c3-3036a45ac1f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faf93a-4b77-4ec3-86c3-3036a45ac1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946D05-67D8-44BD-BD55-7F45E34F1250}">
  <ds:schemaRefs>
    <ds:schemaRef ds:uri="http://schemas.microsoft.com/sharepoint/v3/contenttype/forms"/>
  </ds:schemaRefs>
</ds:datastoreItem>
</file>

<file path=customXml/itemProps2.xml><?xml version="1.0" encoding="utf-8"?>
<ds:datastoreItem xmlns:ds="http://schemas.openxmlformats.org/officeDocument/2006/customXml" ds:itemID="{8F98D409-7309-4716-A4A6-FC66045D2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faf93a-4b77-4ec3-86c3-3036a45ac1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61BAFB-7246-4BD9-AFB1-25F016E924E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ACTA DE COSTOS m1 </vt:lpstr>
      <vt:lpstr>ACTA DE COSTOS m1</vt:lpstr>
      <vt:lpstr>'ACTA DE COSTOS m1'!Área_de_impresión</vt:lpstr>
      <vt:lpstr>'ACTA DE COSTOS m1 '!Área_de_impresión</vt:lpstr>
      <vt:lpstr>'ACTA DE COSTOS m1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ACTA DE COSTOS</dc:title>
  <dc:creator>Secretaría General Técnica</dc:creator>
  <cp:lastModifiedBy>Cristian Leandro Muñoz Claros</cp:lastModifiedBy>
  <cp:lastPrinted>2021-09-20T13:30:58Z</cp:lastPrinted>
  <dcterms:created xsi:type="dcterms:W3CDTF">2000-02-14T18:40:08Z</dcterms:created>
  <dcterms:modified xsi:type="dcterms:W3CDTF">2021-11-30T21:49:26Z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0x010100C8C694268B46934A897C7D3F3238C529</vt:lpwstr>
  </property>
</Properties>
</file>