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D:\Nana\ANI\2020\TELETRABAJO\DOCUMENTACION\DEFINITIVOS\"/>
    </mc:Choice>
  </mc:AlternateContent>
  <xr:revisionPtr revIDLastSave="0" documentId="13_ncr:1_{882D6189-62CE-4C0F-AEBD-5E5085EDBA62}" xr6:coauthVersionLast="45" xr6:coauthVersionMax="45" xr10:uidLastSave="{00000000-0000-0000-0000-000000000000}"/>
  <workbookProtection workbookAlgorithmName="SHA-512" workbookHashValue="yAiKBmGvLAY2/8bPKhC6WAVSak6HuW6dWP/fLRxUrnqRJi7Vp+J+eQEMLoTILSXR4qLejf7BhfqW8W6XdrHVzQ==" workbookSaltValue="ilgq2ociaiY9D238oJWm9w==" workbookSpinCount="100000" lockStructure="1"/>
  <bookViews>
    <workbookView xWindow="-108" yWindow="-108" windowWidth="23256" windowHeight="12576" tabRatio="606" xr2:uid="{00000000-000D-0000-FFFF-FFFF00000000}"/>
  </bookViews>
  <sheets>
    <sheet name="Elaboración - Mapa de riesgos" sheetId="31" r:id="rId1"/>
    <sheet name="Árbol de problemas" sheetId="43" r:id="rId2"/>
    <sheet name="Tablas" sheetId="45" r:id="rId3"/>
    <sheet name="Mapa de calor" sheetId="42" r:id="rId4"/>
    <sheet name="Datos" sheetId="40" state="hidden" r:id="rId5"/>
  </sheets>
  <externalReferences>
    <externalReference r:id="rId6"/>
    <externalReference r:id="rId7"/>
  </externalReferences>
  <definedNames>
    <definedName name="¿TIENE_HERRAMIENTA_PARA_EJERCER_EL_CONTROL?">#REF!</definedName>
    <definedName name="A">#REF!</definedName>
    <definedName name="B">#REF!</definedName>
    <definedName name="CE">#REF!</definedName>
    <definedName name="EXISTENCONTROLES">#REF!</definedName>
    <definedName name="fdhgdhk">[1]DB!$B$5:$B$11</definedName>
    <definedName name="FrecuenciaSeguim">#REF!</definedName>
    <definedName name="FrecuendiaSeguim">#REF!</definedName>
    <definedName name="HerramientaControl">#REF!</definedName>
    <definedName name="HerramientaEfectiva">#REF!</definedName>
    <definedName name="impac">[2]DB!$B$24:$B$28</definedName>
    <definedName name="IMPACTO">#REF!</definedName>
    <definedName name="ManualesInstructivos">#REF!</definedName>
    <definedName name="OPCIONESDEMANEJO">#REF!</definedName>
    <definedName name="probab">[2]DB!$B$16:$B$20</definedName>
    <definedName name="PROBABILIDAD">#REF!</definedName>
    <definedName name="ResponDefinidos">#REF!</definedName>
    <definedName name="TieneHerramientaControl1">#REF!</definedName>
    <definedName name="TIPODERIESGO">#REF!</definedName>
    <definedName name="valor">[2]DB!$B$32:$B$34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6" i="31" l="1"/>
  <c r="AF17" i="31"/>
  <c r="AF18" i="31"/>
  <c r="AF19" i="31"/>
  <c r="AF20" i="31"/>
  <c r="AF21" i="31"/>
  <c r="AF22" i="31"/>
  <c r="AF23" i="31"/>
  <c r="AF24" i="31"/>
  <c r="AF25" i="31"/>
  <c r="AF26" i="31"/>
  <c r="AF27" i="31"/>
  <c r="AF28" i="31"/>
  <c r="AF29" i="31"/>
  <c r="AF30" i="31"/>
  <c r="AF31" i="31"/>
  <c r="AF32" i="31"/>
  <c r="AF33" i="31"/>
  <c r="AF34" i="31"/>
  <c r="AF35" i="31"/>
  <c r="AF36" i="31"/>
  <c r="AF37" i="31"/>
  <c r="AF38" i="31"/>
  <c r="AF39" i="31"/>
  <c r="AF40" i="31"/>
  <c r="AF41" i="31"/>
  <c r="AF42" i="31"/>
  <c r="AF43" i="31"/>
  <c r="AF44" i="31"/>
  <c r="AF45" i="31"/>
  <c r="AF46" i="31"/>
  <c r="AF47" i="31"/>
  <c r="AF48" i="31"/>
  <c r="AF49" i="31"/>
  <c r="AF50" i="31"/>
  <c r="AF51" i="31"/>
  <c r="AF52" i="31"/>
  <c r="AF53" i="31"/>
  <c r="AF54" i="31"/>
  <c r="AF55" i="31"/>
  <c r="AF56" i="31"/>
  <c r="AF57" i="31"/>
  <c r="AF58" i="31"/>
  <c r="AF59" i="31"/>
  <c r="AD16" i="31"/>
  <c r="AD17" i="31"/>
  <c r="AD18" i="31"/>
  <c r="AD19" i="31"/>
  <c r="AD20" i="31"/>
  <c r="AD21" i="31"/>
  <c r="AD22" i="31"/>
  <c r="AD23" i="31"/>
  <c r="AD24" i="31"/>
  <c r="AD25" i="31"/>
  <c r="AD26" i="31"/>
  <c r="AD27" i="31"/>
  <c r="AD28" i="31"/>
  <c r="AD29" i="31"/>
  <c r="AD30" i="31"/>
  <c r="AD31" i="31"/>
  <c r="AD32" i="31"/>
  <c r="AD33" i="31"/>
  <c r="AD34" i="31"/>
  <c r="AD35" i="31"/>
  <c r="AD36" i="31"/>
  <c r="AD37" i="31"/>
  <c r="AD38" i="31"/>
  <c r="AD39" i="31"/>
  <c r="AD40" i="31"/>
  <c r="AD41" i="31"/>
  <c r="AD42" i="31"/>
  <c r="AD43" i="31"/>
  <c r="AD44" i="31"/>
  <c r="AD45" i="31"/>
  <c r="AD46" i="31"/>
  <c r="AD47" i="31"/>
  <c r="AD48" i="31"/>
  <c r="AD49" i="31"/>
  <c r="AD50" i="31"/>
  <c r="AD51" i="31"/>
  <c r="AD52" i="31"/>
  <c r="AD53" i="31"/>
  <c r="AD54" i="31"/>
  <c r="AD55" i="31"/>
  <c r="AD56" i="31"/>
  <c r="AD57" i="31"/>
  <c r="AD58" i="31"/>
  <c r="AD59" i="31"/>
  <c r="AF15" i="31"/>
  <c r="AD15" i="31"/>
  <c r="BO18" i="31" l="1"/>
  <c r="BO21" i="31"/>
  <c r="BO24" i="31"/>
  <c r="BO27" i="31"/>
  <c r="BO30" i="31"/>
  <c r="BO33" i="31"/>
  <c r="BO36" i="31"/>
  <c r="BO39" i="31"/>
  <c r="BO42" i="31"/>
  <c r="BO45" i="31"/>
  <c r="BO48" i="31"/>
  <c r="BO51" i="31"/>
  <c r="BO54" i="31"/>
  <c r="BO57" i="31"/>
  <c r="BO15" i="31"/>
  <c r="AV18" i="31" l="1"/>
  <c r="BA18" i="31" s="1"/>
  <c r="AV21" i="31"/>
  <c r="BA21" i="31" s="1"/>
  <c r="AV24" i="31"/>
  <c r="BA24" i="31" s="1"/>
  <c r="AV27" i="31"/>
  <c r="BA27" i="31" s="1"/>
  <c r="AV30" i="31"/>
  <c r="BA30" i="31" s="1"/>
  <c r="AV33" i="31"/>
  <c r="BA33" i="31" s="1"/>
  <c r="AV36" i="31"/>
  <c r="BA36" i="31" s="1"/>
  <c r="AV39" i="31"/>
  <c r="BA39" i="31" s="1"/>
  <c r="AV42" i="31"/>
  <c r="BA42" i="31" s="1"/>
  <c r="AV45" i="31"/>
  <c r="AZ45" i="31" s="1"/>
  <c r="AV48" i="31"/>
  <c r="BA48" i="31" s="1"/>
  <c r="AV51" i="31"/>
  <c r="BA51" i="31" s="1"/>
  <c r="AV54" i="31"/>
  <c r="BA54" i="31" s="1"/>
  <c r="AV57" i="31"/>
  <c r="AX57" i="31" s="1"/>
  <c r="AV15" i="31"/>
  <c r="AZ15" i="31" s="1"/>
  <c r="AK26" i="31"/>
  <c r="AK37" i="31"/>
  <c r="AK50" i="31"/>
  <c r="AK53" i="31"/>
  <c r="AK57" i="31"/>
  <c r="AK38" i="31" l="1"/>
  <c r="AK34" i="31"/>
  <c r="AK30" i="31"/>
  <c r="AK22" i="31"/>
  <c r="AK46" i="31"/>
  <c r="AK42" i="31"/>
  <c r="AK49" i="31"/>
  <c r="AK45" i="31"/>
  <c r="AK41" i="31"/>
  <c r="AK33" i="31"/>
  <c r="AK29" i="31"/>
  <c r="AK17" i="31"/>
  <c r="AK56" i="31"/>
  <c r="AK52" i="31"/>
  <c r="AK48" i="31"/>
  <c r="AK32" i="31"/>
  <c r="AY57" i="31"/>
  <c r="AK58" i="31"/>
  <c r="AK54" i="31"/>
  <c r="AX45" i="31"/>
  <c r="AZ33" i="31"/>
  <c r="AK44" i="31"/>
  <c r="AK40" i="31"/>
  <c r="AK36" i="31"/>
  <c r="AK28" i="31"/>
  <c r="AK16" i="31"/>
  <c r="AY45" i="31"/>
  <c r="AX33" i="31"/>
  <c r="BA57" i="31"/>
  <c r="AY33" i="31"/>
  <c r="AZ57" i="31"/>
  <c r="BA45" i="31"/>
  <c r="AK24" i="31"/>
  <c r="AK20" i="31"/>
  <c r="AK59" i="31"/>
  <c r="AK55" i="31"/>
  <c r="AK51" i="31"/>
  <c r="AK43" i="31"/>
  <c r="AK39" i="31"/>
  <c r="AK35" i="31"/>
  <c r="AK31" i="31"/>
  <c r="AK27" i="31"/>
  <c r="AK19" i="31"/>
  <c r="AY54" i="31"/>
  <c r="AY42" i="31"/>
  <c r="AY30" i="31"/>
  <c r="AX54" i="31"/>
  <c r="AX42" i="31"/>
  <c r="AX30" i="31"/>
  <c r="AZ54" i="31"/>
  <c r="AZ42" i="31"/>
  <c r="AZ30" i="31"/>
  <c r="AY51" i="31"/>
  <c r="AY39" i="31"/>
  <c r="AY27" i="31"/>
  <c r="AX51" i="31"/>
  <c r="AX39" i="31"/>
  <c r="AX27" i="31"/>
  <c r="AZ51" i="31"/>
  <c r="AZ39" i="31"/>
  <c r="AZ27" i="31"/>
  <c r="AK25" i="31"/>
  <c r="AY48" i="31"/>
  <c r="AY36" i="31"/>
  <c r="AY24" i="31"/>
  <c r="AX48" i="31"/>
  <c r="AX36" i="31"/>
  <c r="AX24" i="31"/>
  <c r="AZ48" i="31"/>
  <c r="AZ36" i="31"/>
  <c r="AZ24" i="31"/>
  <c r="AY21" i="31"/>
  <c r="AX21" i="31"/>
  <c r="AZ21" i="31"/>
  <c r="AY15" i="31"/>
  <c r="BA15" i="31"/>
  <c r="AX15" i="31"/>
  <c r="AY18" i="31"/>
  <c r="AZ18" i="31"/>
  <c r="AX18" i="31"/>
  <c r="AK23" i="31"/>
  <c r="AK18" i="31"/>
  <c r="AK21" i="31"/>
  <c r="AK47" i="31"/>
  <c r="AK15" i="31"/>
  <c r="M15" i="31" l="1"/>
  <c r="L57" i="31" l="1"/>
  <c r="L54" i="31"/>
  <c r="L51" i="31"/>
  <c r="L48" i="31"/>
  <c r="L45" i="31"/>
  <c r="L42" i="31"/>
  <c r="L39" i="31"/>
  <c r="L36" i="31"/>
  <c r="L33" i="31"/>
  <c r="L30" i="31"/>
  <c r="L27" i="31"/>
  <c r="L24" i="31"/>
  <c r="L21" i="31"/>
  <c r="L18" i="31"/>
  <c r="L15" i="31"/>
  <c r="AB16" i="31" l="1"/>
  <c r="M57" i="31"/>
  <c r="M54" i="31"/>
  <c r="M51" i="31"/>
  <c r="AB17" i="31" l="1"/>
  <c r="AB18" i="31"/>
  <c r="AB19" i="31"/>
  <c r="AB20" i="31"/>
  <c r="AB21" i="31"/>
  <c r="AB22" i="31"/>
  <c r="AB23" i="31"/>
  <c r="AB24" i="31"/>
  <c r="AB25" i="31"/>
  <c r="AB26" i="31"/>
  <c r="AB27" i="31"/>
  <c r="AB28" i="31"/>
  <c r="AB29" i="31"/>
  <c r="AB30" i="31"/>
  <c r="AB31" i="31"/>
  <c r="AB32" i="31"/>
  <c r="AB33" i="31"/>
  <c r="AB34" i="31"/>
  <c r="AB35" i="31"/>
  <c r="AB36" i="31"/>
  <c r="AB37" i="31"/>
  <c r="AB38" i="31"/>
  <c r="AB39" i="31"/>
  <c r="AB40" i="31"/>
  <c r="AB41" i="31"/>
  <c r="AB42" i="31"/>
  <c r="AB43" i="31"/>
  <c r="AB44" i="31"/>
  <c r="AB45" i="31"/>
  <c r="AB46" i="31"/>
  <c r="AB47" i="31"/>
  <c r="AB48" i="31"/>
  <c r="AB49" i="31"/>
  <c r="AB50" i="31"/>
  <c r="AB51" i="31"/>
  <c r="AB52" i="31"/>
  <c r="AB53" i="31"/>
  <c r="AB54" i="31"/>
  <c r="AB55" i="31"/>
  <c r="AB56" i="31"/>
  <c r="AB57" i="31"/>
  <c r="AB58" i="31"/>
  <c r="AB59" i="31"/>
  <c r="M48" i="31" l="1"/>
  <c r="M45" i="31"/>
  <c r="M42" i="31"/>
  <c r="M39" i="31"/>
  <c r="R57" i="31"/>
  <c r="V57" i="31"/>
  <c r="R54" i="31"/>
  <c r="V54" i="31"/>
  <c r="R51" i="31"/>
  <c r="V51" i="31"/>
  <c r="R48" i="31"/>
  <c r="V48" i="31"/>
  <c r="R45" i="31"/>
  <c r="V45" i="31"/>
  <c r="R42" i="31"/>
  <c r="V42" i="31"/>
  <c r="R39" i="31"/>
  <c r="V39" i="31"/>
  <c r="M36" i="31"/>
  <c r="V36" i="31"/>
  <c r="R36" i="31"/>
  <c r="M33" i="31"/>
  <c r="M30" i="31"/>
  <c r="M27" i="31"/>
  <c r="M18" i="31"/>
  <c r="V21" i="31"/>
  <c r="V24" i="31"/>
  <c r="V27" i="31"/>
  <c r="V30" i="31"/>
  <c r="V33" i="31"/>
  <c r="V18" i="31"/>
  <c r="R33" i="31"/>
  <c r="R30" i="31"/>
  <c r="R27" i="31"/>
  <c r="M24" i="31"/>
  <c r="M21" i="31"/>
  <c r="R24" i="31"/>
  <c r="R21" i="31"/>
  <c r="R18" i="31"/>
  <c r="V15" i="31" l="1"/>
  <c r="R15" i="31"/>
  <c r="AB15" i="31" l="1"/>
</calcChain>
</file>

<file path=xl/sharedStrings.xml><?xml version="1.0" encoding="utf-8"?>
<sst xmlns="http://schemas.openxmlformats.org/spreadsheetml/2006/main" count="445" uniqueCount="262">
  <si>
    <t>SEPG-F-030</t>
  </si>
  <si>
    <t>PROCESO</t>
  </si>
  <si>
    <t>SISTEMA ESTRATÉGICO DE PLANEACIÓN Y GESTIÓN</t>
  </si>
  <si>
    <t>FECHA</t>
  </si>
  <si>
    <t>Transparencia, Participación, Servicio al Ciudadano y Comunicación</t>
  </si>
  <si>
    <t>PASO 1 - IDENTIFICACIÓN DE RIESGOS</t>
  </si>
  <si>
    <t>PASO 2 - VALORACIÓN DE LOS RIESGOS</t>
  </si>
  <si>
    <t>PASO 3 - PLAN DE MITIGACIÓN DEL RIESGO</t>
  </si>
  <si>
    <t>ETAPA DE SEGUIMIENTO</t>
  </si>
  <si>
    <t>MÓDULO II</t>
  </si>
  <si>
    <t>MÓDULO IV</t>
  </si>
  <si>
    <t>MÓDULO V</t>
  </si>
  <si>
    <t>MÓDULO VI</t>
  </si>
  <si>
    <t>MÓDULO VII</t>
  </si>
  <si>
    <t>CARACTERÍSTICAS DEL PROCESO</t>
  </si>
  <si>
    <t>RIESGO INHERENTE</t>
  </si>
  <si>
    <t>ATRIBUTOS DEL CONTROL - EFICIENCIA</t>
  </si>
  <si>
    <t>ATRIBUTOS DEL CONTROL - IMPLEMENTACIÓN</t>
  </si>
  <si>
    <t>VALORACIÓN DEL CONTROL</t>
  </si>
  <si>
    <t>RIESGO RESIDUAL</t>
  </si>
  <si>
    <t>TRATAMIENTO DEL RIESGO</t>
  </si>
  <si>
    <t>PLAN DE MITIGACIÓN DEL RIESGO</t>
  </si>
  <si>
    <t>INDICADOR DEL RIESGO</t>
  </si>
  <si>
    <t>SEGUIMIENTO - INDICADORES</t>
  </si>
  <si>
    <t>SEGUIMIENTO - PLAN DE ACCIÓN</t>
  </si>
  <si>
    <t>REPORTE DE MATERIALIZACIÓN</t>
  </si>
  <si>
    <t>NUEVA IDENTIFICACIÓN</t>
  </si>
  <si>
    <t>OBSERVACIONES OFICINA DE CONTROL INTERNO Y GIT PLANEACIÓN</t>
  </si>
  <si>
    <t>ACTIVIDADES DEL PROCESO</t>
  </si>
  <si>
    <t>PARTES INTERESADAS (INTERNAS)</t>
  </si>
  <si>
    <t>PARTES INTERESADAS (EXTERNAS)</t>
  </si>
  <si>
    <t>PUNTO DE RIESGO</t>
  </si>
  <si>
    <t>ÁREAS DE IMPACTO</t>
  </si>
  <si>
    <t>FACTORES DE RIESGO</t>
  </si>
  <si>
    <t>IMPACTO (EFECTO)</t>
  </si>
  <si>
    <t>CAUSA INMEDIATA</t>
  </si>
  <si>
    <t>ID</t>
  </si>
  <si>
    <t>RIESGO</t>
  </si>
  <si>
    <t>CLASIFICACIÓN DEL RIESGO</t>
  </si>
  <si>
    <t>Frecuencia de la actividad (Al año)</t>
  </si>
  <si>
    <t>PROBABILIDAD</t>
  </si>
  <si>
    <t>Calificación de la probabilidad</t>
  </si>
  <si>
    <t>Pérdida reputacional</t>
  </si>
  <si>
    <t>IMPACTO</t>
  </si>
  <si>
    <t>Calificación del impacto</t>
  </si>
  <si>
    <t>NIVEL DE RIESGO INHERENTE</t>
  </si>
  <si>
    <t>RESPONSABLE</t>
  </si>
  <si>
    <t>ACCIÓN</t>
  </si>
  <si>
    <t>COMPLEMENTO</t>
  </si>
  <si>
    <t>No.</t>
  </si>
  <si>
    <t>CONTROL</t>
  </si>
  <si>
    <t>TIPO DE CONTROL</t>
  </si>
  <si>
    <t>Peso
(Tipo de control)</t>
  </si>
  <si>
    <t>IMPLEMENTACIÓN</t>
  </si>
  <si>
    <t>Peso
(Implementación)</t>
  </si>
  <si>
    <t>DOCUMENTACIÓN</t>
  </si>
  <si>
    <t>FRECUENCIA</t>
  </si>
  <si>
    <t>EVIDENCIA</t>
  </si>
  <si>
    <t>REDUCE</t>
  </si>
  <si>
    <t>PROBABILIDAD x CONTROL</t>
  </si>
  <si>
    <t>PROBABILIDAD DESPUES DEL CONTROL</t>
  </si>
  <si>
    <t>IMPACTO x CONTROL</t>
  </si>
  <si>
    <t>IMPACTO DESPUES DEL CONTROL</t>
  </si>
  <si>
    <t>PROBABILIDAD
RESIDUAL</t>
  </si>
  <si>
    <t>IMPACTO
RESIDUAL</t>
  </si>
  <si>
    <t>NIVEL DE RIESGO RESIDUAL</t>
  </si>
  <si>
    <t>FORMA DE REDUCCIÓN</t>
  </si>
  <si>
    <t>¿Requiere plan de mitigación?</t>
  </si>
  <si>
    <t>ACCIÓN DE MITIGACIÓN</t>
  </si>
  <si>
    <t>FECHA DE IMPLEMENTACIÓN</t>
  </si>
  <si>
    <t>FECHA PROGRAMADA DE SEGUIMIENTO</t>
  </si>
  <si>
    <t>INDICADOR CLAVE DEL RIESGO</t>
  </si>
  <si>
    <t xml:space="preserve">FORMULA DEL INDICADOR </t>
  </si>
  <si>
    <t>DESCRIPCIÓN DEL INDICADOR</t>
  </si>
  <si>
    <t>META DEL INDICADOR</t>
  </si>
  <si>
    <t>PERIODICIDAD DE MEDICIÓN</t>
  </si>
  <si>
    <t>FUENTE DE MEDICIÓN</t>
  </si>
  <si>
    <t>OBSERVACIONES</t>
  </si>
  <si>
    <t>FECHA DE CORTE DEL SEGUIMIENTO</t>
  </si>
  <si>
    <t>RESULTADO DEL INDICADOR CLAVE DEL RIESGO</t>
  </si>
  <si>
    <t>ANÁLISIS DE LA INFORMACIÓN REPORTADA Y REPORTE DE EVIDENCIAS</t>
  </si>
  <si>
    <t>% CUMPLIMIENTO PLAN DE ACCIÓN</t>
  </si>
  <si>
    <t>¿La acción está incluída en el plan operativo?</t>
  </si>
  <si>
    <t>Materialización del riesgo</t>
  </si>
  <si>
    <t>Nuevos riesgos identificados</t>
  </si>
  <si>
    <t>Oportunidades identificadas</t>
  </si>
  <si>
    <t>BAJA 
(40%)</t>
  </si>
  <si>
    <t>MAYOR
(80%)</t>
  </si>
  <si>
    <t>MODERADO</t>
  </si>
  <si>
    <t>Correctivo</t>
  </si>
  <si>
    <t>Automático</t>
  </si>
  <si>
    <t>Documentado</t>
  </si>
  <si>
    <t>Aleatoria</t>
  </si>
  <si>
    <t>Probabilidad</t>
  </si>
  <si>
    <t>MENOR
(40%)</t>
  </si>
  <si>
    <t>Reducir</t>
  </si>
  <si>
    <t>Mitigar</t>
  </si>
  <si>
    <t>NO (Incluirla)</t>
  </si>
  <si>
    <t>El riesgo NO se materializó</t>
  </si>
  <si>
    <t>Preventivo</t>
  </si>
  <si>
    <t>Sin documentar</t>
  </si>
  <si>
    <t>Continua</t>
  </si>
  <si>
    <t>Detectivo</t>
  </si>
  <si>
    <t>Impacto</t>
  </si>
  <si>
    <t>Aceptar</t>
  </si>
  <si>
    <t>Insumos</t>
  </si>
  <si>
    <t>Procesos</t>
  </si>
  <si>
    <t>Ejecución y Administración de Procesos</t>
  </si>
  <si>
    <t>MUY ALTA
(100%)</t>
  </si>
  <si>
    <t>EXTREMO</t>
  </si>
  <si>
    <t>Sistema Estratégico de Planeación y Gestión</t>
  </si>
  <si>
    <t>MODERADO
(60%)</t>
  </si>
  <si>
    <t>Manual</t>
  </si>
  <si>
    <t>RIESGO 1</t>
  </si>
  <si>
    <t>RIESGO 2</t>
  </si>
  <si>
    <t>RIESGO 3</t>
  </si>
  <si>
    <t>RIESGO 4</t>
  </si>
  <si>
    <t>RIESGO 5</t>
  </si>
  <si>
    <t>RIESGO 6</t>
  </si>
  <si>
    <t>RIESGO 7</t>
  </si>
  <si>
    <t>RIESGO 8</t>
  </si>
  <si>
    <t>RIESGO 9</t>
  </si>
  <si>
    <t>RIESGO 10</t>
  </si>
  <si>
    <t>RIESGO 11</t>
  </si>
  <si>
    <t>RIESGO 12</t>
  </si>
  <si>
    <t>RIESGO 13</t>
  </si>
  <si>
    <t>RIESGO 14</t>
  </si>
  <si>
    <t>RIESGO 15</t>
  </si>
  <si>
    <t>2do Nivel</t>
  </si>
  <si>
    <t>1er Nivel</t>
  </si>
  <si>
    <t>TABLA DE PROBABILIDAD</t>
  </si>
  <si>
    <t>TABLA DE IMPACTO</t>
  </si>
  <si>
    <t>Tabla de Valoración de Controles</t>
  </si>
  <si>
    <t>Frecuencia de la actividad</t>
  </si>
  <si>
    <t>Características de Eficiencia</t>
  </si>
  <si>
    <t>Peso</t>
  </si>
  <si>
    <t>Muy baja
(20%)</t>
  </si>
  <si>
    <t>(0-20%)</t>
  </si>
  <si>
    <t>Tipo</t>
  </si>
  <si>
    <t>Baja
(40%)</t>
  </si>
  <si>
    <t>(21-40%)</t>
  </si>
  <si>
    <t>Menor
(40%)</t>
  </si>
  <si>
    <t>(41-60%)</t>
  </si>
  <si>
    <t>Moderado
(60%)</t>
  </si>
  <si>
    <t>Alta
(80%)</t>
  </si>
  <si>
    <t>(61-80%)</t>
  </si>
  <si>
    <t>Mayor
(80%)</t>
  </si>
  <si>
    <t>Implementación</t>
  </si>
  <si>
    <t>Muy alta
(100%)</t>
  </si>
  <si>
    <t>(81- 100%)</t>
  </si>
  <si>
    <t>Catastrófico
(100%)</t>
  </si>
  <si>
    <t>MAPA DE CALOR</t>
  </si>
  <si>
    <t>(81-100%)</t>
  </si>
  <si>
    <t>Alto</t>
  </si>
  <si>
    <t>Extremo</t>
  </si>
  <si>
    <t>Moderado</t>
  </si>
  <si>
    <t>Bajo</t>
  </si>
  <si>
    <t>N/A</t>
  </si>
  <si>
    <t>PASO 1</t>
  </si>
  <si>
    <t>PUNTO DEL RIESGO</t>
  </si>
  <si>
    <t>CLASIFICACIÓN DE LOS RIESGOS</t>
  </si>
  <si>
    <t>Estructuración de Proyectos de Infraestructura de Transporte</t>
  </si>
  <si>
    <t>Gestión de la Contratación Pública</t>
  </si>
  <si>
    <t>Reputacional</t>
  </si>
  <si>
    <t>Talento Humano</t>
  </si>
  <si>
    <t>Fraude Externo</t>
  </si>
  <si>
    <t>Gestión Contractual y Seguimiento de Proyectos de Infraestructura de Transporte</t>
  </si>
  <si>
    <t>Productos</t>
  </si>
  <si>
    <t xml:space="preserve">Tecnología </t>
  </si>
  <si>
    <t>Fraude Interno</t>
  </si>
  <si>
    <t>Gestión del Talento Humano</t>
  </si>
  <si>
    <t>Resultados</t>
  </si>
  <si>
    <t>Infraestructura</t>
  </si>
  <si>
    <t>Fallas Tecnológicas</t>
  </si>
  <si>
    <t>Gestión Administrativa y Financiera</t>
  </si>
  <si>
    <t>Impactos</t>
  </si>
  <si>
    <t>Eventos Externos (Terceros)</t>
  </si>
  <si>
    <t>Relaciones Laborales</t>
  </si>
  <si>
    <t>Gestión Tecnológica</t>
  </si>
  <si>
    <t>Gestión Jurídica</t>
  </si>
  <si>
    <t>Daños Activos Físicos</t>
  </si>
  <si>
    <t>PASO 2</t>
  </si>
  <si>
    <t>NIVELES DE SEVERIDAD</t>
  </si>
  <si>
    <t>IMPLEMENTACIÓN DEL CONTROL</t>
  </si>
  <si>
    <t>TRATAMIENTO</t>
  </si>
  <si>
    <t>MUY BAJA
(20%)</t>
  </si>
  <si>
    <t>ALTO</t>
  </si>
  <si>
    <t>Transferir</t>
  </si>
  <si>
    <t>Evitar</t>
  </si>
  <si>
    <t>ALTA
(80%)</t>
  </si>
  <si>
    <t>BAJO</t>
  </si>
  <si>
    <t>CATASTRÓFICO
(100%)</t>
  </si>
  <si>
    <t>FRECUENCIA DE LA ACTIVIDAD (AL AÑO)</t>
  </si>
  <si>
    <t>El riesgo se materializó</t>
  </si>
  <si>
    <t>SI</t>
  </si>
  <si>
    <t>NOMBRE</t>
  </si>
  <si>
    <t>CARGO</t>
  </si>
  <si>
    <t>Observaciones - GIT Planeación 
INDICADORES</t>
  </si>
  <si>
    <t>Observaciones - GIT Planeación 
PLAN DE ACCIÓN</t>
  </si>
  <si>
    <t>Observaciones - Oficina de Control Interno
AUDITORÍA</t>
  </si>
  <si>
    <t>Observaciones - GIT Planeación
CORRECCIONES CON BASE EN LA AUDITORÍA</t>
  </si>
  <si>
    <t>Observaciones - GIT Planeación
REPORTE DE MATERIALIZACIÓN</t>
  </si>
  <si>
    <t>DESEMPEÑO DEL CONTROL</t>
  </si>
  <si>
    <t>SEGUIMIENTO - CONTROLES</t>
  </si>
  <si>
    <t>Observaciones - GIT Planeación
DESEMPEÑO DEL CONTROL</t>
  </si>
  <si>
    <t>ANÁLISIS DE LA INFORMACIÓN REPORTADA</t>
  </si>
  <si>
    <t>No. de Eventos</t>
  </si>
  <si>
    <t>Frecuencia del Riesgo</t>
  </si>
  <si>
    <t>ELABORÓ</t>
  </si>
  <si>
    <t>REVISÓ</t>
  </si>
  <si>
    <t>APROBÓ</t>
  </si>
  <si>
    <t>Vo.Bo.</t>
  </si>
  <si>
    <t>Evaluación y Control Institucional</t>
  </si>
  <si>
    <t>PUNTOS, ÁREAS Y FACTORES DE RIESGO</t>
  </si>
  <si>
    <t>DESCRIPCIÓN DEL CONTROL</t>
  </si>
  <si>
    <t>OBJETIVO DEL PROCESO</t>
  </si>
  <si>
    <t>DESCRIPCIÓN DEL RIESGO</t>
  </si>
  <si>
    <t>Observaciones (Justificación)</t>
  </si>
  <si>
    <t>ANÁLISIS DE LA INFORMACIÓN REPORTADA Y EVIDENCIAS</t>
  </si>
  <si>
    <t>Causas de la materialización</t>
  </si>
  <si>
    <t>Acción propuesta de mitigación</t>
  </si>
  <si>
    <t>OBSERVACIONES - ETAPA DE SEGUIMIENTO</t>
  </si>
  <si>
    <t>MÓDULO III</t>
  </si>
  <si>
    <t>Causa inmediata</t>
  </si>
  <si>
    <t>Causa mediata</t>
  </si>
  <si>
    <t>(Causa raíz)</t>
  </si>
  <si>
    <t>APROBACIÓN MAPA DE RIESGOS</t>
  </si>
  <si>
    <t>APROBACIÓN SEGUIMIENTO</t>
  </si>
  <si>
    <t>Seguimiento aprobado mediante memorando con Radicado No.
 ___________________</t>
  </si>
  <si>
    <t>Mapa de riesgos aprobado mediante memorando con Radicado No. ___________________</t>
  </si>
  <si>
    <t>MAPA DE RIESGOS POR PROCESO Y SEGUIMIENTO A LOS RIESGOS</t>
  </si>
  <si>
    <t>CÓDIGO:</t>
  </si>
  <si>
    <t>FECHA:</t>
  </si>
  <si>
    <t>CAUSA RAIZ</t>
  </si>
  <si>
    <t>Usuarios, Productos y Prácticas Organizacionales</t>
  </si>
  <si>
    <t>MEDIA
(60%)</t>
  </si>
  <si>
    <t>Media
(60%)</t>
  </si>
  <si>
    <t>La actividad que conlleva el riesgo se ejecuta como máximo 2 veces por año</t>
  </si>
  <si>
    <t>La actividad que conlleva el riesgo se ejecuta de 3 a 24 veces por año</t>
  </si>
  <si>
    <t>La actividad que conlleva el riesgo se ejecuta más de 5000 veces por año</t>
  </si>
  <si>
    <t>La actividad que conlleva el riesgo se ejecuta de 25 a 499 veces por año</t>
  </si>
  <si>
    <t>La actividad que conlleva el riesgo se ejecuta de 500 a 5000 veces por año</t>
  </si>
  <si>
    <t>Leve
(20%)</t>
  </si>
  <si>
    <t>Afectación económica o presupuestal</t>
  </si>
  <si>
    <t>Económica</t>
  </si>
  <si>
    <t>Económica y Reputacional</t>
  </si>
  <si>
    <t>Afectación menor a 10 SMLMV</t>
  </si>
  <si>
    <t>El riesgo afecta la imagen de la entidad a nivel nacional, con efecto publicitario sostenido a nivel país.</t>
  </si>
  <si>
    <t>El riesgo afecta la imagen de algún área de la entidad</t>
  </si>
  <si>
    <t>LEVE
(20%)</t>
  </si>
  <si>
    <t>Con registro</t>
  </si>
  <si>
    <t>Sin registro</t>
  </si>
  <si>
    <t>Afectación entre 10 y 50 SMLMV</t>
  </si>
  <si>
    <t>Afectación mayor a 500 SMLMV</t>
  </si>
  <si>
    <t>Afectación entre 51 y 100 SMLMV</t>
  </si>
  <si>
    <t>Afectación entre 101 y 500 SMLMV</t>
  </si>
  <si>
    <t>El riesgo afecta la imagen de la entidad internamente; de conocimiento general a nivel interno, junta directiva, accionistas y/o de proveedores</t>
  </si>
  <si>
    <t>El riesgo afecta la imagen de la entidad con algunos usuarios de relevancia, frente al logro de los objetivos.</t>
  </si>
  <si>
    <t>El riesgo afecta la imagen de la entidad con efecto publicitario sostenido a nivel de sector administrativo, nivel departamental y/o municipal.</t>
  </si>
  <si>
    <t>Afectación económica</t>
  </si>
  <si>
    <t>CALIFICACIÓN DEL CONTROL</t>
  </si>
  <si>
    <r>
      <rPr>
        <b/>
        <sz val="18"/>
        <rFont val="Calibri Light"/>
        <family val="2"/>
      </rPr>
      <t xml:space="preserve">VERSIÓN:                     </t>
    </r>
    <r>
      <rPr>
        <sz val="18"/>
        <rFont val="Calibri Light"/>
        <family val="2"/>
      </rPr>
      <t xml:space="preserve"> 007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</si>
</sst>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 * #,##0.00_ ;_ * \-#,##0.00_ ;_ * &quot;-&quot;??_ ;_ @_ "/>
    <numFmt numFmtId="165" formatCode="&quot;00&quot;#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 Light"/>
      <family val="2"/>
    </font>
    <font>
      <sz val="10"/>
      <name val="Calibri Light"/>
      <family val="2"/>
    </font>
    <font>
      <b/>
      <sz val="18"/>
      <color theme="1"/>
      <name val="Calibri Light"/>
      <family val="2"/>
    </font>
    <font>
      <sz val="11"/>
      <name val="Calibri Light"/>
      <family val="2"/>
    </font>
    <font>
      <sz val="11"/>
      <color theme="1"/>
      <name val="Calibri Light"/>
      <family val="2"/>
    </font>
    <font>
      <b/>
      <sz val="11"/>
      <name val="Calibri Light"/>
      <family val="2"/>
    </font>
    <font>
      <b/>
      <sz val="10"/>
      <name val="Calibri Light"/>
      <family val="2"/>
    </font>
    <font>
      <sz val="9"/>
      <name val="Calibri Light"/>
      <family val="2"/>
    </font>
    <font>
      <sz val="10"/>
      <color theme="0"/>
      <name val="Calibri Light"/>
      <family val="2"/>
    </font>
    <font>
      <sz val="10"/>
      <color theme="1" tint="0.14999847407452621"/>
      <name val="Calibri Light"/>
      <family val="2"/>
    </font>
    <font>
      <sz val="8"/>
      <name val="Calibri Light"/>
      <family val="2"/>
    </font>
    <font>
      <sz val="8"/>
      <name val="Arial"/>
      <family val="2"/>
    </font>
    <font>
      <sz val="16"/>
      <color theme="1"/>
      <name val="Calibri Light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9.5"/>
      <name val="Calibri Light"/>
      <family val="2"/>
    </font>
    <font>
      <sz val="14"/>
      <name val="Calibri Light"/>
      <family val="2"/>
    </font>
    <font>
      <b/>
      <sz val="18"/>
      <color rgb="FFFF0000"/>
      <name val="Calibri Light"/>
      <family val="2"/>
    </font>
    <font>
      <b/>
      <sz val="18"/>
      <name val="Calibri Light"/>
      <family val="2"/>
    </font>
    <font>
      <sz val="18"/>
      <name val="Calibri Light"/>
      <family val="2"/>
    </font>
    <font>
      <sz val="18"/>
      <color rgb="FFFF0000"/>
      <name val="Calibri Light"/>
      <family val="2"/>
    </font>
    <font>
      <b/>
      <sz val="10"/>
      <color theme="1"/>
      <name val="Calibri Light"/>
      <family val="2"/>
    </font>
    <font>
      <b/>
      <sz val="9.5"/>
      <name val="Calibri Light"/>
      <family val="2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 Light"/>
      <family val="2"/>
    </font>
    <font>
      <sz val="12"/>
      <color theme="1"/>
      <name val="Calibri Light"/>
      <family val="2"/>
    </font>
    <font>
      <b/>
      <sz val="24"/>
      <name val="Calibri Light"/>
      <family val="2"/>
    </font>
  </fonts>
  <fills count="2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8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67B00"/>
        <bgColor indexed="64"/>
      </patternFill>
    </fill>
    <fill>
      <patternFill patternType="solid">
        <fgColor rgb="FF77FF3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AA9A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/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</borders>
  <cellStyleXfs count="20">
    <xf numFmtId="0" fontId="0" fillId="0" borderId="0"/>
    <xf numFmtId="0" fontId="4" fillId="0" borderId="0"/>
    <xf numFmtId="9" fontId="5" fillId="0" borderId="0" applyFon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20" fillId="0" borderId="0"/>
  </cellStyleXfs>
  <cellXfs count="28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12" xfId="0" applyBorder="1"/>
    <xf numFmtId="0" fontId="2" fillId="0" borderId="12" xfId="0" applyFont="1" applyBorder="1" applyAlignment="1">
      <alignment horizontal="center" vertical="center"/>
    </xf>
    <xf numFmtId="0" fontId="4" fillId="0" borderId="12" xfId="0" quotePrefix="1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4" borderId="0" xfId="0" applyFont="1" applyFill="1" applyProtection="1"/>
    <xf numFmtId="0" fontId="0" fillId="0" borderId="0" xfId="0" applyProtection="1"/>
    <xf numFmtId="0" fontId="8" fillId="4" borderId="0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4" fillId="4" borderId="0" xfId="0" applyFont="1" applyFill="1" applyAlignment="1" applyProtection="1">
      <alignment horizontal="center" vertical="center"/>
    </xf>
    <xf numFmtId="0" fontId="7" fillId="10" borderId="20" xfId="17" applyFont="1" applyFill="1" applyBorder="1" applyAlignment="1" applyProtection="1">
      <alignment horizontal="center" vertical="center" wrapText="1"/>
    </xf>
    <xf numFmtId="0" fontId="7" fillId="0" borderId="0" xfId="17" applyFont="1" applyFill="1" applyBorder="1" applyAlignment="1" applyProtection="1">
      <alignment horizontal="center" vertical="center" wrapText="1"/>
    </xf>
    <xf numFmtId="0" fontId="7" fillId="15" borderId="12" xfId="17" applyFont="1" applyFill="1" applyBorder="1" applyAlignment="1" applyProtection="1">
      <alignment horizontal="center" vertical="center" wrapText="1"/>
    </xf>
    <xf numFmtId="0" fontId="7" fillId="12" borderId="12" xfId="17" applyFont="1" applyFill="1" applyBorder="1" applyAlignment="1" applyProtection="1">
      <alignment horizontal="center" vertical="center" wrapText="1"/>
    </xf>
    <xf numFmtId="0" fontId="7" fillId="16" borderId="12" xfId="17" applyFont="1" applyFill="1" applyBorder="1" applyAlignment="1" applyProtection="1">
      <alignment horizontal="center" vertical="center" wrapText="1"/>
    </xf>
    <xf numFmtId="0" fontId="7" fillId="11" borderId="12" xfId="17" applyFont="1" applyFill="1" applyBorder="1" applyAlignment="1" applyProtection="1">
      <alignment horizontal="center" vertical="center" wrapText="1"/>
    </xf>
    <xf numFmtId="0" fontId="7" fillId="11" borderId="13" xfId="17" applyFont="1" applyFill="1" applyBorder="1" applyAlignment="1" applyProtection="1">
      <alignment horizontal="center" vertical="center" wrapText="1"/>
    </xf>
    <xf numFmtId="0" fontId="7" fillId="8" borderId="13" xfId="17" applyFont="1" applyFill="1" applyBorder="1" applyAlignment="1" applyProtection="1">
      <alignment horizontal="center" vertical="center" wrapText="1"/>
    </xf>
    <xf numFmtId="0" fontId="8" fillId="4" borderId="0" xfId="0" applyFont="1" applyFill="1" applyAlignment="1" applyProtection="1">
      <alignment horizontal="center" vertical="center"/>
    </xf>
    <xf numFmtId="0" fontId="7" fillId="8" borderId="12" xfId="17" applyFont="1" applyFill="1" applyBorder="1" applyAlignment="1" applyProtection="1">
      <alignment horizontal="center" vertical="center" wrapText="1"/>
    </xf>
    <xf numFmtId="0" fontId="4" fillId="4" borderId="0" xfId="0" applyFont="1" applyFill="1" applyProtection="1">
      <protection locked="0"/>
    </xf>
    <xf numFmtId="0" fontId="9" fillId="0" borderId="0" xfId="3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4" fillId="0" borderId="0" xfId="0" applyFont="1" applyFill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" fillId="0" borderId="0" xfId="0" applyFont="1" applyFill="1" applyProtection="1"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7" fillId="4" borderId="0" xfId="17" applyFont="1" applyFill="1" applyBorder="1" applyAlignment="1" applyProtection="1">
      <alignment horizontal="center" vertical="center" wrapText="1"/>
      <protection locked="0"/>
    </xf>
    <xf numFmtId="0" fontId="10" fillId="4" borderId="0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Protection="1"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 vertical="center"/>
      <protection locked="0"/>
    </xf>
    <xf numFmtId="0" fontId="7" fillId="17" borderId="21" xfId="17" applyFont="1" applyFill="1" applyBorder="1" applyAlignment="1" applyProtection="1">
      <alignment horizontal="center" vertical="center" wrapText="1"/>
    </xf>
    <xf numFmtId="0" fontId="7" fillId="17" borderId="20" xfId="17" applyFont="1" applyFill="1" applyBorder="1" applyAlignment="1" applyProtection="1">
      <alignment horizontal="center" vertical="center" wrapText="1"/>
    </xf>
    <xf numFmtId="0" fontId="7" fillId="9" borderId="20" xfId="17" applyFont="1" applyFill="1" applyBorder="1" applyAlignment="1" applyProtection="1">
      <alignment horizontal="center" vertical="center" wrapText="1"/>
    </xf>
    <xf numFmtId="0" fontId="7" fillId="18" borderId="12" xfId="17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7" fillId="19" borderId="12" xfId="17" applyFont="1" applyFill="1" applyBorder="1" applyAlignment="1" applyProtection="1">
      <alignment horizontal="center" vertical="center" wrapText="1"/>
    </xf>
    <xf numFmtId="0" fontId="7" fillId="20" borderId="12" xfId="17" applyFont="1" applyFill="1" applyBorder="1" applyAlignment="1" applyProtection="1">
      <alignment horizontal="center" vertical="center" wrapText="1"/>
    </xf>
    <xf numFmtId="0" fontId="7" fillId="21" borderId="12" xfId="17" applyFont="1" applyFill="1" applyBorder="1" applyAlignment="1" applyProtection="1">
      <alignment horizontal="center" vertical="center" wrapText="1"/>
    </xf>
    <xf numFmtId="0" fontId="4" fillId="18" borderId="2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wrapText="1"/>
    </xf>
    <xf numFmtId="0" fontId="0" fillId="0" borderId="12" xfId="0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10" fillId="4" borderId="0" xfId="0" applyFont="1" applyFill="1" applyBorder="1" applyAlignment="1" applyProtection="1">
      <alignment vertical="center" wrapText="1"/>
      <protection locked="0"/>
    </xf>
    <xf numFmtId="0" fontId="12" fillId="4" borderId="12" xfId="0" applyFont="1" applyFill="1" applyBorder="1" applyAlignment="1" applyProtection="1">
      <alignment horizontal="center" vertical="center" wrapText="1"/>
      <protection locked="0"/>
    </xf>
    <xf numFmtId="0" fontId="10" fillId="4" borderId="0" xfId="0" applyFont="1" applyFill="1" applyBorder="1" applyProtection="1">
      <protection locked="0"/>
    </xf>
    <xf numFmtId="0" fontId="10" fillId="4" borderId="0" xfId="0" applyFont="1" applyFill="1" applyProtection="1"/>
    <xf numFmtId="0" fontId="10" fillId="0" borderId="0" xfId="0" applyFont="1" applyProtection="1">
      <protection locked="0"/>
    </xf>
    <xf numFmtId="0" fontId="10" fillId="0" borderId="0" xfId="0" applyFont="1"/>
    <xf numFmtId="0" fontId="10" fillId="4" borderId="0" xfId="0" applyFont="1" applyFill="1" applyProtection="1">
      <protection locked="0"/>
    </xf>
    <xf numFmtId="0" fontId="21" fillId="4" borderId="4" xfId="19" applyFont="1" applyFill="1" applyBorder="1"/>
    <xf numFmtId="0" fontId="21" fillId="4" borderId="5" xfId="19" applyFont="1" applyFill="1" applyBorder="1"/>
    <xf numFmtId="0" fontId="21" fillId="4" borderId="6" xfId="19" applyFont="1" applyFill="1" applyBorder="1"/>
    <xf numFmtId="0" fontId="21" fillId="4" borderId="0" xfId="19" applyFont="1" applyFill="1" applyBorder="1"/>
    <xf numFmtId="0" fontId="21" fillId="4" borderId="0" xfId="19" applyFont="1" applyFill="1"/>
    <xf numFmtId="0" fontId="22" fillId="4" borderId="10" xfId="19" applyFont="1" applyFill="1" applyBorder="1" applyAlignment="1">
      <alignment horizontal="center" vertical="center"/>
    </xf>
    <xf numFmtId="0" fontId="21" fillId="4" borderId="2" xfId="19" applyFont="1" applyFill="1" applyBorder="1"/>
    <xf numFmtId="0" fontId="21" fillId="4" borderId="7" xfId="19" applyFont="1" applyFill="1" applyBorder="1"/>
    <xf numFmtId="0" fontId="21" fillId="4" borderId="8" xfId="19" applyFont="1" applyFill="1" applyBorder="1"/>
    <xf numFmtId="0" fontId="21" fillId="4" borderId="1" xfId="19" applyFont="1" applyFill="1" applyBorder="1"/>
    <xf numFmtId="0" fontId="21" fillId="4" borderId="3" xfId="19" applyFont="1" applyFill="1" applyBorder="1"/>
    <xf numFmtId="0" fontId="7" fillId="22" borderId="12" xfId="17" applyFont="1" applyFill="1" applyBorder="1" applyAlignment="1" applyProtection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29" fillId="15" borderId="12" xfId="17" applyFont="1" applyFill="1" applyBorder="1" applyAlignment="1" applyProtection="1">
      <alignment horizontal="center" vertical="center" wrapText="1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0" fontId="4" fillId="11" borderId="12" xfId="0" applyFont="1" applyFill="1" applyBorder="1" applyAlignment="1" applyProtection="1">
      <alignment horizontal="center" vertical="center" wrapText="1"/>
    </xf>
    <xf numFmtId="0" fontId="10" fillId="4" borderId="14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7" fillId="6" borderId="12" xfId="17" applyFont="1" applyFill="1" applyBorder="1" applyAlignment="1" applyProtection="1">
      <alignment horizontal="center" vertical="center" wrapText="1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0" fontId="7" fillId="23" borderId="12" xfId="17" applyFont="1" applyFill="1" applyBorder="1" applyAlignment="1" applyProtection="1">
      <alignment horizontal="center" vertical="center" wrapText="1"/>
    </xf>
    <xf numFmtId="0" fontId="8" fillId="4" borderId="22" xfId="0" applyFont="1" applyFill="1" applyBorder="1" applyAlignment="1" applyProtection="1">
      <alignment horizontal="left" vertical="center" wrapText="1"/>
      <protection locked="0"/>
    </xf>
    <xf numFmtId="0" fontId="11" fillId="11" borderId="12" xfId="17" applyFont="1" applyFill="1" applyBorder="1" applyAlignment="1" applyProtection="1">
      <alignment horizontal="center" vertical="center" wrapText="1"/>
    </xf>
    <xf numFmtId="0" fontId="11" fillId="22" borderId="12" xfId="17" applyFont="1" applyFill="1" applyBorder="1" applyAlignment="1" applyProtection="1">
      <alignment horizontal="center" vertical="center" wrapText="1"/>
    </xf>
    <xf numFmtId="0" fontId="4" fillId="5" borderId="13" xfId="0" applyFont="1" applyFill="1" applyBorder="1" applyAlignment="1" applyProtection="1"/>
    <xf numFmtId="0" fontId="4" fillId="5" borderId="16" xfId="0" applyFont="1" applyFill="1" applyBorder="1" applyAlignment="1" applyProtection="1"/>
    <xf numFmtId="0" fontId="4" fillId="5" borderId="22" xfId="0" applyFont="1" applyFill="1" applyBorder="1" applyAlignment="1" applyProtection="1"/>
    <xf numFmtId="0" fontId="24" fillId="4" borderId="0" xfId="0" applyFont="1" applyFill="1" applyAlignment="1" applyProtection="1">
      <alignment vertical="center"/>
    </xf>
    <xf numFmtId="0" fontId="10" fillId="4" borderId="22" xfId="0" applyFont="1" applyFill="1" applyBorder="1" applyAlignment="1" applyProtection="1">
      <alignment horizontal="center" vertical="center" wrapText="1"/>
      <protection hidden="1"/>
    </xf>
    <xf numFmtId="0" fontId="8" fillId="4" borderId="22" xfId="0" applyFont="1" applyFill="1" applyBorder="1" applyAlignment="1" applyProtection="1">
      <alignment vertical="center" wrapText="1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9" fontId="10" fillId="0" borderId="12" xfId="2" applyFont="1" applyBorder="1" applyAlignment="1" applyProtection="1">
      <alignment horizontal="center" vertical="center"/>
      <protection hidden="1"/>
    </xf>
    <xf numFmtId="0" fontId="32" fillId="4" borderId="0" xfId="19" applyFont="1" applyFill="1"/>
    <xf numFmtId="0" fontId="21" fillId="4" borderId="0" xfId="19" applyFont="1" applyFill="1" applyBorder="1" applyAlignment="1">
      <alignment horizontal="center"/>
    </xf>
    <xf numFmtId="0" fontId="34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>
      <alignment vertical="center" wrapText="1"/>
    </xf>
    <xf numFmtId="0" fontId="27" fillId="4" borderId="12" xfId="0" applyFont="1" applyFill="1" applyBorder="1" applyAlignment="1" applyProtection="1">
      <alignment horizontal="center" vertical="center"/>
    </xf>
    <xf numFmtId="0" fontId="31" fillId="0" borderId="12" xfId="0" applyFont="1" applyBorder="1" applyAlignment="1" applyProtection="1">
      <alignment horizontal="center" vertical="center" wrapText="1"/>
      <protection locked="0"/>
    </xf>
    <xf numFmtId="0" fontId="20" fillId="0" borderId="12" xfId="0" applyFont="1" applyBorder="1" applyAlignment="1" applyProtection="1">
      <alignment horizontal="center" vertical="center" wrapText="1"/>
    </xf>
    <xf numFmtId="0" fontId="31" fillId="0" borderId="12" xfId="0" applyFont="1" applyBorder="1" applyAlignment="1" applyProtection="1">
      <alignment vertical="center" wrapText="1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4" fillId="0" borderId="12" xfId="0" applyFont="1" applyBorder="1" applyAlignment="1" applyProtection="1">
      <alignment horizontal="center" vertical="center" wrapText="1"/>
      <protection locked="0"/>
    </xf>
    <xf numFmtId="10" fontId="10" fillId="0" borderId="12" xfId="2" applyNumberFormat="1" applyFont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</xf>
    <xf numFmtId="0" fontId="23" fillId="0" borderId="12" xfId="0" applyFont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</xf>
    <xf numFmtId="0" fontId="17" fillId="0" borderId="12" xfId="0" applyFont="1" applyBorder="1" applyAlignment="1" applyProtection="1">
      <alignment horizontal="center" vertical="center"/>
    </xf>
    <xf numFmtId="0" fontId="23" fillId="0" borderId="12" xfId="0" applyFont="1" applyBorder="1" applyAlignment="1" applyProtection="1">
      <alignment horizontal="left" vertical="center" wrapText="1"/>
    </xf>
    <xf numFmtId="9" fontId="23" fillId="0" borderId="12" xfId="2" applyFont="1" applyBorder="1" applyAlignment="1" applyProtection="1">
      <alignment horizontal="center" vertical="center" wrapText="1"/>
    </xf>
    <xf numFmtId="9" fontId="17" fillId="0" borderId="12" xfId="0" applyNumberFormat="1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0" fontId="14" fillId="0" borderId="12" xfId="0" applyFont="1" applyBorder="1" applyAlignment="1" applyProtection="1">
      <alignment horizontal="center" vertical="center" wrapText="1"/>
    </xf>
    <xf numFmtId="0" fontId="15" fillId="13" borderId="12" xfId="0" applyFont="1" applyFill="1" applyBorder="1" applyAlignment="1" applyProtection="1">
      <alignment horizontal="center" vertical="center"/>
    </xf>
    <xf numFmtId="0" fontId="15" fillId="2" borderId="12" xfId="0" applyFont="1" applyFill="1" applyBorder="1" applyAlignment="1" applyProtection="1">
      <alignment horizontal="center" vertical="center"/>
    </xf>
    <xf numFmtId="0" fontId="16" fillId="3" borderId="12" xfId="0" applyFont="1" applyFill="1" applyBorder="1" applyAlignment="1" applyProtection="1">
      <alignment horizontal="center" vertical="center"/>
    </xf>
    <xf numFmtId="0" fontId="16" fillId="14" borderId="12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vertical="center"/>
    </xf>
    <xf numFmtId="0" fontId="26" fillId="0" borderId="0" xfId="0" applyFont="1" applyBorder="1" applyAlignment="1" applyProtection="1">
      <alignment vertical="center"/>
    </xf>
    <xf numFmtId="0" fontId="27" fillId="4" borderId="0" xfId="0" applyFont="1" applyFill="1" applyBorder="1" applyAlignment="1" applyProtection="1">
      <alignment vertical="center"/>
    </xf>
    <xf numFmtId="165" fontId="28" fillId="4" borderId="0" xfId="0" applyNumberFormat="1" applyFont="1" applyFill="1" applyBorder="1" applyAlignment="1" applyProtection="1">
      <alignment vertical="center"/>
      <protection locked="0"/>
    </xf>
    <xf numFmtId="14" fontId="28" fillId="4" borderId="0" xfId="0" applyNumberFormat="1" applyFont="1" applyFill="1" applyBorder="1" applyAlignment="1" applyProtection="1">
      <alignment vertical="center"/>
      <protection locked="0"/>
    </xf>
    <xf numFmtId="0" fontId="26" fillId="4" borderId="12" xfId="0" applyFont="1" applyFill="1" applyBorder="1" applyAlignment="1" applyProtection="1">
      <alignment horizontal="center" vertical="center"/>
    </xf>
    <xf numFmtId="0" fontId="26" fillId="4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 wrapText="1"/>
    </xf>
    <xf numFmtId="0" fontId="29" fillId="16" borderId="13" xfId="17" applyFont="1" applyFill="1" applyBorder="1" applyAlignment="1" applyProtection="1">
      <alignment horizontal="center" vertical="center" wrapText="1"/>
    </xf>
    <xf numFmtId="0" fontId="20" fillId="0" borderId="12" xfId="0" applyFont="1" applyBorder="1" applyAlignment="1" applyProtection="1">
      <alignment horizontal="center" vertical="center" wrapText="1"/>
      <protection locked="0"/>
    </xf>
    <xf numFmtId="0" fontId="31" fillId="7" borderId="12" xfId="0" applyFont="1" applyFill="1" applyBorder="1" applyAlignment="1" applyProtection="1">
      <alignment horizontal="center" vertical="center" wrapText="1"/>
    </xf>
    <xf numFmtId="0" fontId="34" fillId="0" borderId="14" xfId="0" applyFont="1" applyBorder="1" applyAlignment="1" applyProtection="1">
      <alignment horizontal="center" vertical="center" wrapText="1"/>
      <protection locked="0"/>
    </xf>
    <xf numFmtId="0" fontId="34" fillId="0" borderId="15" xfId="0" applyFont="1" applyBorder="1" applyAlignment="1" applyProtection="1">
      <alignment horizontal="center" vertical="center" wrapText="1"/>
      <protection locked="0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0" fontId="31" fillId="0" borderId="12" xfId="0" applyFont="1" applyBorder="1" applyAlignment="1" applyProtection="1">
      <alignment horizontal="center" vertical="center" wrapText="1"/>
    </xf>
    <xf numFmtId="1" fontId="10" fillId="4" borderId="13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6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22" xfId="0" applyNumberFormat="1" applyFont="1" applyFill="1" applyBorder="1" applyAlignment="1" applyProtection="1">
      <alignment horizontal="center" vertical="center" wrapText="1"/>
      <protection locked="0"/>
    </xf>
    <xf numFmtId="9" fontId="10" fillId="4" borderId="13" xfId="2" applyFont="1" applyFill="1" applyBorder="1" applyAlignment="1" applyProtection="1">
      <alignment horizontal="center" vertical="center" wrapText="1"/>
      <protection hidden="1"/>
    </xf>
    <xf numFmtId="9" fontId="10" fillId="4" borderId="16" xfId="2" applyFont="1" applyFill="1" applyBorder="1" applyAlignment="1" applyProtection="1">
      <alignment horizontal="center" vertical="center" wrapText="1"/>
      <protection hidden="1"/>
    </xf>
    <xf numFmtId="9" fontId="10" fillId="4" borderId="22" xfId="2" applyFont="1" applyFill="1" applyBorder="1" applyAlignment="1" applyProtection="1">
      <alignment horizontal="center" vertical="center" wrapText="1"/>
      <protection hidden="1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0" fontId="8" fillId="4" borderId="12" xfId="0" applyFont="1" applyFill="1" applyBorder="1" applyAlignment="1" applyProtection="1">
      <alignment horizontal="left" vertical="center" wrapText="1"/>
      <protection locked="0"/>
    </xf>
    <xf numFmtId="0" fontId="10" fillId="4" borderId="13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22" xfId="0" applyFont="1" applyFill="1" applyBorder="1" applyAlignment="1" applyProtection="1">
      <alignment horizontal="center" vertical="center" wrapText="1"/>
      <protection locked="0"/>
    </xf>
    <xf numFmtId="14" fontId="10" fillId="4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3" xfId="0" applyFont="1" applyFill="1" applyBorder="1" applyAlignment="1" applyProtection="1">
      <alignment horizontal="left" vertical="center" wrapText="1"/>
      <protection locked="0"/>
    </xf>
    <xf numFmtId="0" fontId="8" fillId="4" borderId="16" xfId="0" applyFont="1" applyFill="1" applyBorder="1" applyAlignment="1" applyProtection="1">
      <alignment horizontal="left" vertical="center" wrapText="1"/>
      <protection locked="0"/>
    </xf>
    <xf numFmtId="0" fontId="8" fillId="4" borderId="22" xfId="0" applyFont="1" applyFill="1" applyBorder="1" applyAlignment="1" applyProtection="1">
      <alignment horizontal="left" vertical="center" wrapText="1"/>
      <protection locked="0"/>
    </xf>
    <xf numFmtId="9" fontId="10" fillId="4" borderId="12" xfId="2" applyFont="1" applyFill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 wrapText="1"/>
      <protection locked="0"/>
    </xf>
    <xf numFmtId="0" fontId="0" fillId="0" borderId="22" xfId="0" applyBorder="1" applyAlignment="1" applyProtection="1">
      <alignment horizontal="left" vertical="center" wrapText="1"/>
      <protection locked="0"/>
    </xf>
    <xf numFmtId="0" fontId="10" fillId="4" borderId="12" xfId="0" applyFont="1" applyFill="1" applyBorder="1" applyAlignment="1" applyProtection="1">
      <alignment horizontal="left" vertical="center" wrapText="1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0" fontId="8" fillId="5" borderId="12" xfId="0" applyFont="1" applyFill="1" applyBorder="1" applyAlignment="1" applyProtection="1">
      <alignment horizontal="center" vertical="center" wrapText="1"/>
    </xf>
    <xf numFmtId="0" fontId="13" fillId="5" borderId="14" xfId="0" applyFont="1" applyFill="1" applyBorder="1" applyAlignment="1" applyProtection="1">
      <alignment horizontal="center" vertical="center"/>
    </xf>
    <xf numFmtId="0" fontId="13" fillId="5" borderId="15" xfId="0" applyFont="1" applyFill="1" applyBorder="1" applyAlignment="1" applyProtection="1">
      <alignment horizontal="center" vertical="center"/>
    </xf>
    <xf numFmtId="0" fontId="13" fillId="5" borderId="11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" fillId="20" borderId="14" xfId="0" applyFont="1" applyFill="1" applyBorder="1" applyAlignment="1" applyProtection="1">
      <alignment horizontal="center" vertical="center" wrapText="1"/>
    </xf>
    <xf numFmtId="0" fontId="4" fillId="20" borderId="15" xfId="0" applyFont="1" applyFill="1" applyBorder="1" applyAlignment="1" applyProtection="1">
      <alignment horizontal="center" vertical="center" wrapText="1"/>
    </xf>
    <xf numFmtId="0" fontId="4" fillId="20" borderId="11" xfId="0" applyFont="1" applyFill="1" applyBorder="1" applyAlignment="1" applyProtection="1">
      <alignment horizontal="center" vertical="center" wrapText="1"/>
    </xf>
    <xf numFmtId="0" fontId="7" fillId="5" borderId="12" xfId="17" applyFont="1" applyFill="1" applyBorder="1" applyAlignment="1" applyProtection="1">
      <alignment horizontal="center" vertical="center" wrapText="1"/>
    </xf>
    <xf numFmtId="0" fontId="10" fillId="4" borderId="13" xfId="0" applyFont="1" applyFill="1" applyBorder="1" applyAlignment="1" applyProtection="1">
      <alignment horizontal="left" vertical="center" wrapText="1"/>
      <protection locked="0"/>
    </xf>
    <xf numFmtId="0" fontId="10" fillId="4" borderId="16" xfId="0" applyFont="1" applyFill="1" applyBorder="1" applyAlignment="1" applyProtection="1">
      <alignment horizontal="left" vertical="center" wrapText="1"/>
      <protection locked="0"/>
    </xf>
    <xf numFmtId="0" fontId="10" fillId="4" borderId="22" xfId="0" applyFont="1" applyFill="1" applyBorder="1" applyAlignment="1" applyProtection="1">
      <alignment horizontal="left" vertical="center" wrapText="1"/>
      <protection locked="0"/>
    </xf>
    <xf numFmtId="0" fontId="4" fillId="11" borderId="15" xfId="0" applyFont="1" applyFill="1" applyBorder="1" applyAlignment="1" applyProtection="1">
      <alignment horizontal="center" vertical="center" wrapText="1"/>
    </xf>
    <xf numFmtId="0" fontId="4" fillId="11" borderId="11" xfId="0" applyFont="1" applyFill="1" applyBorder="1" applyAlignment="1" applyProtection="1">
      <alignment horizontal="center" vertical="center" wrapText="1"/>
    </xf>
    <xf numFmtId="0" fontId="4" fillId="19" borderId="19" xfId="0" applyFont="1" applyFill="1" applyBorder="1" applyAlignment="1" applyProtection="1">
      <alignment horizontal="center" vertical="center" wrapText="1"/>
    </xf>
    <xf numFmtId="0" fontId="4" fillId="19" borderId="28" xfId="0" applyFont="1" applyFill="1" applyBorder="1" applyAlignment="1" applyProtection="1">
      <alignment horizontal="center" vertical="center" wrapText="1"/>
    </xf>
    <xf numFmtId="0" fontId="10" fillId="4" borderId="21" xfId="0" applyFont="1" applyFill="1" applyBorder="1" applyAlignment="1" applyProtection="1">
      <alignment horizontal="left" vertical="center" wrapText="1"/>
      <protection locked="0"/>
    </xf>
    <xf numFmtId="0" fontId="10" fillId="4" borderId="23" xfId="0" applyFont="1" applyFill="1" applyBorder="1" applyAlignment="1" applyProtection="1">
      <alignment horizontal="left" vertical="center" wrapText="1"/>
      <protection locked="0"/>
    </xf>
    <xf numFmtId="0" fontId="10" fillId="4" borderId="25" xfId="0" applyFont="1" applyFill="1" applyBorder="1" applyAlignment="1" applyProtection="1">
      <alignment horizontal="left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10" fillId="4" borderId="23" xfId="0" applyFont="1" applyFill="1" applyBorder="1" applyAlignment="1" applyProtection="1">
      <alignment horizontal="center"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3" fillId="0" borderId="16" xfId="0" applyFont="1" applyFill="1" applyBorder="1" applyAlignment="1" applyProtection="1">
      <alignment horizontal="center" vertical="center"/>
    </xf>
    <xf numFmtId="0" fontId="4" fillId="23" borderId="12" xfId="0" applyFont="1" applyFill="1" applyBorder="1" applyAlignment="1" applyProtection="1">
      <alignment horizontal="center" vertical="center"/>
    </xf>
    <xf numFmtId="0" fontId="4" fillId="22" borderId="14" xfId="0" applyFont="1" applyFill="1" applyBorder="1" applyAlignment="1">
      <alignment horizontal="center" vertical="center"/>
    </xf>
    <xf numFmtId="0" fontId="4" fillId="22" borderId="15" xfId="0" applyFont="1" applyFill="1" applyBorder="1" applyAlignment="1">
      <alignment horizontal="center" vertical="center"/>
    </xf>
    <xf numFmtId="0" fontId="4" fillId="22" borderId="11" xfId="0" applyFont="1" applyFill="1" applyBorder="1" applyAlignment="1">
      <alignment horizontal="center" vertical="center"/>
    </xf>
    <xf numFmtId="0" fontId="13" fillId="0" borderId="14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center" vertical="center"/>
    </xf>
    <xf numFmtId="0" fontId="11" fillId="16" borderId="12" xfId="17" applyFont="1" applyFill="1" applyBorder="1" applyAlignment="1" applyProtection="1">
      <alignment horizontal="center" vertical="center" wrapText="1"/>
    </xf>
    <xf numFmtId="0" fontId="4" fillId="8" borderId="14" xfId="0" applyFont="1" applyFill="1" applyBorder="1" applyAlignment="1" applyProtection="1">
      <alignment horizontal="center" vertical="center" wrapText="1"/>
    </xf>
    <xf numFmtId="0" fontId="4" fillId="8" borderId="15" xfId="0" applyFont="1" applyFill="1" applyBorder="1" applyAlignment="1" applyProtection="1">
      <alignment horizontal="center" vertical="center" wrapText="1"/>
    </xf>
    <xf numFmtId="0" fontId="4" fillId="8" borderId="11" xfId="0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vertical="center" wrapText="1"/>
      <protection locked="0"/>
    </xf>
    <xf numFmtId="0" fontId="4" fillId="21" borderId="22" xfId="0" applyFont="1" applyFill="1" applyBorder="1" applyAlignment="1" applyProtection="1">
      <alignment horizontal="center" vertical="center" wrapText="1"/>
    </xf>
    <xf numFmtId="0" fontId="4" fillId="4" borderId="12" xfId="0" applyFont="1" applyFill="1" applyBorder="1" applyAlignment="1" applyProtection="1">
      <alignment horizontal="center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9" fillId="9" borderId="12" xfId="3" applyFont="1" applyFill="1" applyBorder="1" applyAlignment="1" applyProtection="1">
      <alignment horizontal="center" vertical="center" wrapText="1"/>
    </xf>
    <xf numFmtId="0" fontId="19" fillId="0" borderId="12" xfId="3" applyFont="1" applyFill="1" applyBorder="1" applyAlignment="1" applyProtection="1">
      <alignment horizontal="center" vertical="center" wrapText="1"/>
      <protection locked="0"/>
    </xf>
    <xf numFmtId="0" fontId="12" fillId="4" borderId="13" xfId="0" applyFont="1" applyFill="1" applyBorder="1" applyAlignment="1" applyProtection="1">
      <alignment horizontal="center" vertical="center" wrapText="1"/>
      <protection locked="0"/>
    </xf>
    <xf numFmtId="0" fontId="12" fillId="4" borderId="16" xfId="0" applyFont="1" applyFill="1" applyBorder="1" applyAlignment="1" applyProtection="1">
      <alignment horizontal="center" vertical="center" wrapText="1"/>
      <protection locked="0"/>
    </xf>
    <xf numFmtId="0" fontId="4" fillId="17" borderId="29" xfId="0" applyFont="1" applyFill="1" applyBorder="1" applyAlignment="1" applyProtection="1">
      <alignment horizontal="center" vertical="center" wrapText="1"/>
    </xf>
    <xf numFmtId="0" fontId="4" fillId="17" borderId="30" xfId="0" applyFont="1" applyFill="1" applyBorder="1" applyAlignment="1" applyProtection="1">
      <alignment horizontal="center" vertical="center" wrapText="1"/>
    </xf>
    <xf numFmtId="0" fontId="12" fillId="7" borderId="12" xfId="0" applyFont="1" applyFill="1" applyBorder="1" applyAlignment="1" applyProtection="1">
      <alignment horizontal="center" vertical="center" wrapText="1"/>
      <protection hidden="1"/>
    </xf>
    <xf numFmtId="0" fontId="11" fillId="12" borderId="12" xfId="17" applyFont="1" applyFill="1" applyBorder="1" applyAlignment="1" applyProtection="1">
      <alignment horizontal="center" vertical="center" wrapText="1"/>
    </xf>
    <xf numFmtId="0" fontId="4" fillId="11" borderId="12" xfId="0" applyFont="1" applyFill="1" applyBorder="1" applyAlignment="1" applyProtection="1">
      <alignment horizontal="center" vertical="center" wrapText="1"/>
    </xf>
    <xf numFmtId="0" fontId="7" fillId="4" borderId="12" xfId="17" applyFont="1" applyFill="1" applyBorder="1" applyAlignment="1" applyProtection="1">
      <alignment horizontal="center" vertical="center" wrapText="1"/>
    </xf>
    <xf numFmtId="0" fontId="35" fillId="7" borderId="14" xfId="0" applyFont="1" applyFill="1" applyBorder="1" applyAlignment="1" applyProtection="1">
      <alignment horizontal="center" vertical="center"/>
    </xf>
    <xf numFmtId="0" fontId="35" fillId="7" borderId="15" xfId="0" applyFont="1" applyFill="1" applyBorder="1" applyAlignment="1" applyProtection="1">
      <alignment horizontal="center" vertical="center"/>
    </xf>
    <xf numFmtId="0" fontId="35" fillId="7" borderId="11" xfId="0" applyFont="1" applyFill="1" applyBorder="1" applyAlignment="1" applyProtection="1">
      <alignment horizontal="center" vertical="center"/>
    </xf>
    <xf numFmtId="0" fontId="26" fillId="0" borderId="14" xfId="0" applyFont="1" applyBorder="1" applyAlignment="1" applyProtection="1">
      <alignment horizontal="center" vertical="center"/>
    </xf>
    <xf numFmtId="0" fontId="26" fillId="0" borderId="15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  <protection locked="0"/>
    </xf>
    <xf numFmtId="0" fontId="4" fillId="11" borderId="14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left" vertical="center" wrapText="1"/>
      <protection locked="0" hidden="1"/>
    </xf>
    <xf numFmtId="0" fontId="8" fillId="4" borderId="16" xfId="0" applyFont="1" applyFill="1" applyBorder="1" applyAlignment="1" applyProtection="1">
      <alignment horizontal="left" vertical="center" wrapText="1"/>
      <protection locked="0" hidden="1"/>
    </xf>
    <xf numFmtId="0" fontId="10" fillId="4" borderId="13" xfId="0" applyFont="1" applyFill="1" applyBorder="1" applyAlignment="1" applyProtection="1">
      <alignment horizontal="center" vertical="center" wrapText="1"/>
      <protection locked="0" hidden="1"/>
    </xf>
    <xf numFmtId="0" fontId="10" fillId="4" borderId="16" xfId="0" applyFont="1" applyFill="1" applyBorder="1" applyAlignment="1" applyProtection="1">
      <alignment horizontal="center" vertical="center" wrapText="1"/>
      <protection locked="0" hidden="1"/>
    </xf>
    <xf numFmtId="0" fontId="12" fillId="4" borderId="12" xfId="0" applyFont="1" applyFill="1" applyBorder="1" applyAlignment="1" applyProtection="1">
      <alignment horizontal="center" vertical="center" wrapText="1"/>
      <protection locked="0"/>
    </xf>
    <xf numFmtId="0" fontId="12" fillId="4" borderId="22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 wrapText="1"/>
      <protection locked="0" hidden="1"/>
    </xf>
    <xf numFmtId="0" fontId="0" fillId="0" borderId="12" xfId="0" applyBorder="1" applyAlignment="1" applyProtection="1">
      <alignment horizontal="left" vertical="center" wrapText="1"/>
      <protection locked="0"/>
    </xf>
    <xf numFmtId="0" fontId="8" fillId="4" borderId="12" xfId="0" applyFont="1" applyFill="1" applyBorder="1" applyAlignment="1" applyProtection="1">
      <alignment horizontal="left" vertical="center" wrapText="1"/>
      <protection locked="0" hidden="1"/>
    </xf>
    <xf numFmtId="0" fontId="10" fillId="4" borderId="13" xfId="0" applyFont="1" applyFill="1" applyBorder="1" applyAlignment="1" applyProtection="1">
      <alignment horizontal="center" vertical="center"/>
      <protection hidden="1"/>
    </xf>
    <xf numFmtId="0" fontId="10" fillId="4" borderId="16" xfId="0" applyFont="1" applyFill="1" applyBorder="1" applyAlignment="1" applyProtection="1">
      <alignment horizontal="center" vertical="center"/>
      <protection hidden="1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16" xfId="0" applyFont="1" applyFill="1" applyBorder="1" applyAlignment="1" applyProtection="1">
      <alignment horizontal="center" vertical="center"/>
      <protection locked="0"/>
    </xf>
    <xf numFmtId="0" fontId="10" fillId="4" borderId="22" xfId="0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horizontal="left" vertical="center" wrapText="1"/>
      <protection hidden="1"/>
    </xf>
    <xf numFmtId="0" fontId="8" fillId="4" borderId="23" xfId="0" applyFont="1" applyFill="1" applyBorder="1" applyAlignment="1" applyProtection="1">
      <alignment horizontal="left" vertical="center" wrapText="1"/>
      <protection hidden="1"/>
    </xf>
    <xf numFmtId="0" fontId="8" fillId="4" borderId="25" xfId="0" applyFont="1" applyFill="1" applyBorder="1" applyAlignment="1" applyProtection="1">
      <alignment horizontal="left" vertical="center" wrapText="1"/>
      <protection hidden="1"/>
    </xf>
    <xf numFmtId="0" fontId="10" fillId="4" borderId="24" xfId="0" applyFont="1" applyFill="1" applyBorder="1" applyAlignment="1" applyProtection="1">
      <alignment horizontal="center" vertical="center" wrapText="1"/>
      <protection locked="0"/>
    </xf>
    <xf numFmtId="0" fontId="10" fillId="4" borderId="26" xfId="0" applyFont="1" applyFill="1" applyBorder="1" applyAlignment="1" applyProtection="1">
      <alignment horizontal="center" vertical="center" wrapText="1"/>
      <protection locked="0"/>
    </xf>
    <xf numFmtId="0" fontId="4" fillId="9" borderId="25" xfId="0" applyFont="1" applyFill="1" applyBorder="1" applyAlignment="1" applyProtection="1">
      <alignment horizontal="center" vertical="center" wrapText="1"/>
    </xf>
    <xf numFmtId="0" fontId="4" fillId="10" borderId="27" xfId="0" applyFont="1" applyFill="1" applyBorder="1" applyAlignment="1" applyProtection="1">
      <alignment horizontal="center" vertical="center" wrapText="1"/>
    </xf>
    <xf numFmtId="0" fontId="4" fillId="10" borderId="29" xfId="0" applyFont="1" applyFill="1" applyBorder="1" applyAlignment="1" applyProtection="1">
      <alignment horizontal="center" vertical="center" wrapText="1"/>
    </xf>
    <xf numFmtId="0" fontId="4" fillId="10" borderId="30" xfId="0" applyFont="1" applyFill="1" applyBorder="1" applyAlignment="1" applyProtection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/>
    </xf>
    <xf numFmtId="0" fontId="11" fillId="15" borderId="12" xfId="17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/>
      <protection hidden="1"/>
    </xf>
    <xf numFmtId="0" fontId="10" fillId="4" borderId="11" xfId="0" applyFont="1" applyFill="1" applyBorder="1" applyAlignment="1" applyProtection="1">
      <alignment horizontal="left" vertical="center" wrapText="1"/>
      <protection locked="0"/>
    </xf>
    <xf numFmtId="0" fontId="33" fillId="7" borderId="14" xfId="0" applyFont="1" applyFill="1" applyBorder="1" applyAlignment="1">
      <alignment horizontal="center" vertical="center" wrapText="1"/>
    </xf>
    <xf numFmtId="0" fontId="33" fillId="7" borderId="15" xfId="0" applyFont="1" applyFill="1" applyBorder="1" applyAlignment="1">
      <alignment horizontal="center" vertical="center" wrapText="1"/>
    </xf>
    <xf numFmtId="0" fontId="33" fillId="7" borderId="11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4" fillId="0" borderId="13" xfId="0" applyFont="1" applyBorder="1" applyAlignment="1" applyProtection="1">
      <alignment horizontal="center" vertical="center" wrapText="1"/>
      <protection locked="0"/>
    </xf>
    <xf numFmtId="0" fontId="34" fillId="0" borderId="16" xfId="0" applyFont="1" applyBorder="1" applyAlignment="1" applyProtection="1">
      <alignment horizontal="center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0" fontId="21" fillId="4" borderId="0" xfId="19" applyFont="1" applyFill="1" applyBorder="1" applyAlignment="1">
      <alignment horizontal="center"/>
    </xf>
    <xf numFmtId="0" fontId="10" fillId="9" borderId="14" xfId="0" applyFont="1" applyFill="1" applyBorder="1" applyAlignment="1" applyProtection="1">
      <alignment horizontal="center" vertical="center" textRotation="90"/>
    </xf>
    <xf numFmtId="0" fontId="10" fillId="9" borderId="12" xfId="0" applyFont="1" applyFill="1" applyBorder="1" applyAlignment="1" applyProtection="1">
      <alignment horizontal="center" vertical="center" textRotation="90"/>
    </xf>
    <xf numFmtId="0" fontId="0" fillId="0" borderId="12" xfId="0" applyBorder="1" applyAlignment="1" applyProtection="1">
      <alignment horizontal="center"/>
    </xf>
    <xf numFmtId="0" fontId="13" fillId="9" borderId="14" xfId="0" applyFont="1" applyFill="1" applyBorder="1" applyAlignment="1" applyProtection="1">
      <alignment horizontal="center" vertical="center"/>
    </xf>
    <xf numFmtId="0" fontId="13" fillId="9" borderId="15" xfId="0" applyFont="1" applyFill="1" applyBorder="1" applyAlignment="1" applyProtection="1">
      <alignment horizontal="center" vertical="center"/>
    </xf>
    <xf numFmtId="0" fontId="13" fillId="9" borderId="11" xfId="0" applyFont="1" applyFill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23" fillId="9" borderId="14" xfId="0" applyFont="1" applyFill="1" applyBorder="1" applyAlignment="1" applyProtection="1">
      <alignment horizontal="center" vertical="center" wrapText="1"/>
    </xf>
    <xf numFmtId="0" fontId="23" fillId="9" borderId="11" xfId="0" applyFont="1" applyFill="1" applyBorder="1" applyAlignment="1" applyProtection="1">
      <alignment horizontal="center" vertical="center" wrapText="1"/>
    </xf>
    <xf numFmtId="0" fontId="23" fillId="7" borderId="13" xfId="0" applyFont="1" applyFill="1" applyBorder="1" applyAlignment="1" applyProtection="1">
      <alignment horizontal="center" vertical="center" wrapText="1"/>
    </xf>
    <xf numFmtId="0" fontId="23" fillId="7" borderId="16" xfId="0" applyFont="1" applyFill="1" applyBorder="1" applyAlignment="1" applyProtection="1">
      <alignment horizontal="center" vertical="center" wrapText="1"/>
    </xf>
    <xf numFmtId="0" fontId="23" fillId="7" borderId="22" xfId="0" applyFont="1" applyFill="1" applyBorder="1" applyAlignment="1" applyProtection="1">
      <alignment horizontal="center" vertical="center" wrapText="1"/>
    </xf>
    <xf numFmtId="0" fontId="30" fillId="9" borderId="14" xfId="0" applyFont="1" applyFill="1" applyBorder="1" applyAlignment="1" applyProtection="1">
      <alignment horizontal="center" vertical="center" wrapText="1"/>
    </xf>
    <xf numFmtId="0" fontId="30" fillId="9" borderId="15" xfId="0" applyFont="1" applyFill="1" applyBorder="1" applyAlignment="1" applyProtection="1">
      <alignment horizontal="center" vertical="center" wrapText="1"/>
    </xf>
    <xf numFmtId="0" fontId="13" fillId="9" borderId="12" xfId="0" applyFont="1" applyFill="1" applyBorder="1" applyAlignment="1" applyProtection="1">
      <alignment horizontal="center" vertical="center"/>
    </xf>
    <xf numFmtId="0" fontId="10" fillId="7" borderId="12" xfId="0" applyFont="1" applyFill="1" applyBorder="1" applyAlignment="1" applyProtection="1">
      <alignment horizontal="center" vertical="center"/>
    </xf>
    <xf numFmtId="0" fontId="10" fillId="7" borderId="12" xfId="0" applyFont="1" applyFill="1" applyBorder="1" applyAlignment="1" applyProtection="1">
      <alignment horizontal="center" vertical="center" textRotation="90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65" fontId="27" fillId="4" borderId="12" xfId="0" applyNumberFormat="1" applyFont="1" applyFill="1" applyBorder="1" applyAlignment="1" applyProtection="1">
      <alignment horizontal="center" vertical="center"/>
      <protection locked="0"/>
    </xf>
    <xf numFmtId="14" fontId="27" fillId="4" borderId="12" xfId="0" applyNumberFormat="1" applyFont="1" applyFill="1" applyBorder="1" applyAlignment="1" applyProtection="1">
      <alignment horizontal="center" vertical="center"/>
      <protection locked="0"/>
    </xf>
  </cellXfs>
  <cellStyles count="20">
    <cellStyle name="Millares 2" xfId="4" xr:uid="{00000000-0005-0000-0000-000000000000}"/>
    <cellStyle name="Millares 2 2" xfId="5" xr:uid="{00000000-0005-0000-0000-000001000000}"/>
    <cellStyle name="Millares 2 2 2" xfId="6" xr:uid="{00000000-0005-0000-0000-000002000000}"/>
    <cellStyle name="Millares 3" xfId="7" xr:uid="{00000000-0005-0000-0000-000003000000}"/>
    <cellStyle name="Millares 3 10" xfId="8" xr:uid="{00000000-0005-0000-0000-000004000000}"/>
    <cellStyle name="Millares 3 2" xfId="9" xr:uid="{00000000-0005-0000-0000-000005000000}"/>
    <cellStyle name="Millares 3 3" xfId="10" xr:uid="{00000000-0005-0000-0000-000006000000}"/>
    <cellStyle name="Millares 3 4" xfId="11" xr:uid="{00000000-0005-0000-0000-000007000000}"/>
    <cellStyle name="Millares 3 5" xfId="12" xr:uid="{00000000-0005-0000-0000-000008000000}"/>
    <cellStyle name="Millares 3 6" xfId="13" xr:uid="{00000000-0005-0000-0000-000009000000}"/>
    <cellStyle name="Millares 3 7" xfId="14" xr:uid="{00000000-0005-0000-0000-00000A000000}"/>
    <cellStyle name="Millares 3 8" xfId="15" xr:uid="{00000000-0005-0000-0000-00000B000000}"/>
    <cellStyle name="Millares 3 9" xfId="16" xr:uid="{00000000-0005-0000-0000-00000C000000}"/>
    <cellStyle name="Normal" xfId="0" builtinId="0"/>
    <cellStyle name="Normal 2" xfId="1" xr:uid="{00000000-0005-0000-0000-00000E000000}"/>
    <cellStyle name="Normal 3" xfId="17" xr:uid="{00000000-0005-0000-0000-00000F000000}"/>
    <cellStyle name="Normal 4" xfId="3" xr:uid="{00000000-0005-0000-0000-000010000000}"/>
    <cellStyle name="Normal 5" xfId="19" xr:uid="{00000000-0005-0000-0000-000011000000}"/>
    <cellStyle name="Porcentaje" xfId="2" builtinId="5"/>
    <cellStyle name="Porcentual 2" xfId="18" xr:uid="{00000000-0005-0000-0000-000013000000}"/>
  </cellStyles>
  <dxfs count="53">
    <dxf>
      <fill>
        <patternFill>
          <bgColor rgb="FF47FF47"/>
        </patternFill>
      </fill>
    </dxf>
    <dxf>
      <fill>
        <patternFill>
          <bgColor rgb="FF92D050"/>
        </patternFill>
      </fill>
    </dxf>
    <dxf>
      <fill>
        <patternFill>
          <bgColor rgb="FF47FF47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rgb="FFFFFD41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rgb="FFFFFD41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rgb="FFFFFD41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rgb="FF47FF47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EFE85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212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D41"/>
      <color rgb="FFB9D0FF"/>
      <color rgb="FFFFB3B3"/>
      <color rgb="FFFF99FF"/>
      <color rgb="FFCCCCFF"/>
      <color rgb="FFCCECFF"/>
      <color rgb="FFFFFF99"/>
      <color rgb="FFFAA9A0"/>
      <color rgb="FFFF9393"/>
      <color rgb="FFF88B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383903</xdr:colOff>
      <xdr:row>1</xdr:row>
      <xdr:rowOff>116842</xdr:rowOff>
    </xdr:from>
    <xdr:ext cx="1095376" cy="811438"/>
    <xdr:pic>
      <xdr:nvPicPr>
        <xdr:cNvPr id="3" name="Imagen 2">
          <a:extLst>
            <a:ext uri="{FF2B5EF4-FFF2-40B4-BE49-F238E27FC236}">
              <a16:creationId xmlns:a16="http://schemas.microsoft.com/office/drawing/2014/main" id="{F62E326F-96F0-4394-948D-139704F72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0903" y="299722"/>
          <a:ext cx="1095376" cy="811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1879600</xdr:colOff>
      <xdr:row>0</xdr:row>
      <xdr:rowOff>0</xdr:rowOff>
    </xdr:from>
    <xdr:to>
      <xdr:col>10</xdr:col>
      <xdr:colOff>1663700</xdr:colOff>
      <xdr:row>16</xdr:row>
      <xdr:rowOff>127000</xdr:rowOff>
    </xdr:to>
    <xdr:sp macro="" textlink="">
      <xdr:nvSpPr>
        <xdr:cNvPr id="5" name="Forma libre 16">
          <a:extLst>
            <a:ext uri="{FF2B5EF4-FFF2-40B4-BE49-F238E27FC236}">
              <a16:creationId xmlns:a16="http://schemas.microsoft.com/office/drawing/2014/main" id="{EDE60208-7226-4146-A3D1-F54BC8CECDEB}"/>
            </a:ext>
          </a:extLst>
        </xdr:cNvPr>
        <xdr:cNvSpPr/>
      </xdr:nvSpPr>
      <xdr:spPr>
        <a:xfrm>
          <a:off x="6356350" y="0"/>
          <a:ext cx="8237538" cy="6294438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1866900</xdr:colOff>
      <xdr:row>0</xdr:row>
      <xdr:rowOff>0</xdr:rowOff>
    </xdr:from>
    <xdr:to>
      <xdr:col>10</xdr:col>
      <xdr:colOff>1651000</xdr:colOff>
      <xdr:row>16</xdr:row>
      <xdr:rowOff>127000</xdr:rowOff>
    </xdr:to>
    <xdr:sp macro="" textlink="">
      <xdr:nvSpPr>
        <xdr:cNvPr id="2" name="Forma libre 15">
          <a:extLst>
            <a:ext uri="{FF2B5EF4-FFF2-40B4-BE49-F238E27FC236}">
              <a16:creationId xmlns:a16="http://schemas.microsoft.com/office/drawing/2014/main" id="{0BF1BD84-CFD0-41A9-BE59-7FED0770FEB2}"/>
            </a:ext>
          </a:extLst>
        </xdr:cNvPr>
        <xdr:cNvSpPr/>
      </xdr:nvSpPr>
      <xdr:spPr>
        <a:xfrm>
          <a:off x="6010275" y="0"/>
          <a:ext cx="8223250" cy="598487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1016001</xdr:colOff>
      <xdr:row>7</xdr:row>
      <xdr:rowOff>342900</xdr:rowOff>
    </xdr:from>
    <xdr:to>
      <xdr:col>10</xdr:col>
      <xdr:colOff>508000</xdr:colOff>
      <xdr:row>19</xdr:row>
      <xdr:rowOff>444500</xdr:rowOff>
    </xdr:to>
    <xdr:sp macro="" textlink="">
      <xdr:nvSpPr>
        <xdr:cNvPr id="3" name="Forma libre 12">
          <a:extLst>
            <a:ext uri="{FF2B5EF4-FFF2-40B4-BE49-F238E27FC236}">
              <a16:creationId xmlns:a16="http://schemas.microsoft.com/office/drawing/2014/main" id="{EECFC19B-EA34-494B-AFC8-18B73DB719DE}"/>
            </a:ext>
          </a:extLst>
        </xdr:cNvPr>
        <xdr:cNvSpPr/>
      </xdr:nvSpPr>
      <xdr:spPr>
        <a:xfrm>
          <a:off x="7064376" y="2581275"/>
          <a:ext cx="6026149" cy="4330700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</xdr:col>
      <xdr:colOff>48341</xdr:colOff>
      <xdr:row>19</xdr:row>
      <xdr:rowOff>215900</xdr:rowOff>
    </xdr:from>
    <xdr:to>
      <xdr:col>9</xdr:col>
      <xdr:colOff>2146300</xdr:colOff>
      <xdr:row>47</xdr:row>
      <xdr:rowOff>165100</xdr:rowOff>
    </xdr:to>
    <xdr:sp macro="" textlink="">
      <xdr:nvSpPr>
        <xdr:cNvPr id="4" name="Forma libre 14">
          <a:extLst>
            <a:ext uri="{FF2B5EF4-FFF2-40B4-BE49-F238E27FC236}">
              <a16:creationId xmlns:a16="http://schemas.microsoft.com/office/drawing/2014/main" id="{BAB63371-266D-4352-A71A-5259566550CD}"/>
            </a:ext>
          </a:extLst>
        </xdr:cNvPr>
        <xdr:cNvSpPr/>
      </xdr:nvSpPr>
      <xdr:spPr>
        <a:xfrm>
          <a:off x="7763591" y="7097713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508000</xdr:colOff>
      <xdr:row>18</xdr:row>
      <xdr:rowOff>165100</xdr:rowOff>
    </xdr:from>
    <xdr:to>
      <xdr:col>6</xdr:col>
      <xdr:colOff>723900</xdr:colOff>
      <xdr:row>19</xdr:row>
      <xdr:rowOff>368300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22C2019-AD4C-49FD-90A9-F500D6CC97D5}"/>
            </a:ext>
          </a:extLst>
        </xdr:cNvPr>
        <xdr:cNvSpPr txBox="1"/>
      </xdr:nvSpPr>
      <xdr:spPr>
        <a:xfrm>
          <a:off x="4651375" y="6432550"/>
          <a:ext cx="2120900" cy="4032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5</xdr:col>
      <xdr:colOff>42863</xdr:colOff>
      <xdr:row>2</xdr:row>
      <xdr:rowOff>187325</xdr:rowOff>
    </xdr:from>
    <xdr:to>
      <xdr:col>6</xdr:col>
      <xdr:colOff>266700</xdr:colOff>
      <xdr:row>3</xdr:row>
      <xdr:rowOff>377825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FD8ECCDD-7C4C-427A-AC16-C3DDBF8C91CF}"/>
            </a:ext>
          </a:extLst>
        </xdr:cNvPr>
        <xdr:cNvSpPr txBox="1"/>
      </xdr:nvSpPr>
      <xdr:spPr>
        <a:xfrm>
          <a:off x="4519613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10</xdr:col>
      <xdr:colOff>414618</xdr:colOff>
      <xdr:row>43</xdr:row>
      <xdr:rowOff>128494</xdr:rowOff>
    </xdr:from>
    <xdr:to>
      <xdr:col>11</xdr:col>
      <xdr:colOff>174812</xdr:colOff>
      <xdr:row>45</xdr:row>
      <xdr:rowOff>115794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A390FB5-31A2-4383-B3BB-6EF4AD5A4018}"/>
            </a:ext>
          </a:extLst>
        </xdr:cNvPr>
        <xdr:cNvSpPr txBox="1"/>
      </xdr:nvSpPr>
      <xdr:spPr>
        <a:xfrm>
          <a:off x="12997143" y="11739469"/>
          <a:ext cx="2112869" cy="3968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4</xdr:col>
      <xdr:colOff>275477</xdr:colOff>
      <xdr:row>8</xdr:row>
      <xdr:rowOff>418354</xdr:rowOff>
    </xdr:from>
    <xdr:to>
      <xdr:col>4</xdr:col>
      <xdr:colOff>686360</xdr:colOff>
      <xdr:row>13</xdr:row>
      <xdr:rowOff>587375</xdr:rowOff>
    </xdr:to>
    <xdr:sp macro="" textlink="">
      <xdr:nvSpPr>
        <xdr:cNvPr id="30" name="Abrir llave 29">
          <a:extLst>
            <a:ext uri="{FF2B5EF4-FFF2-40B4-BE49-F238E27FC236}">
              <a16:creationId xmlns:a16="http://schemas.microsoft.com/office/drawing/2014/main" id="{AD7ECD7B-0E9C-4ACA-9C32-C416059F5A52}"/>
            </a:ext>
          </a:extLst>
        </xdr:cNvPr>
        <xdr:cNvSpPr/>
      </xdr:nvSpPr>
      <xdr:spPr>
        <a:xfrm>
          <a:off x="3918790" y="3299667"/>
          <a:ext cx="410883" cy="216927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210763</xdr:colOff>
      <xdr:row>3</xdr:row>
      <xdr:rowOff>147265</xdr:rowOff>
    </xdr:from>
    <xdr:to>
      <xdr:col>4</xdr:col>
      <xdr:colOff>633319</xdr:colOff>
      <xdr:row>8</xdr:row>
      <xdr:rowOff>91235</xdr:rowOff>
    </xdr:to>
    <xdr:sp macro="" textlink="">
      <xdr:nvSpPr>
        <xdr:cNvPr id="31" name="Abrir llave 30">
          <a:extLst>
            <a:ext uri="{FF2B5EF4-FFF2-40B4-BE49-F238E27FC236}">
              <a16:creationId xmlns:a16="http://schemas.microsoft.com/office/drawing/2014/main" id="{11BBD695-5B99-42ED-929D-37DECAB062D4}"/>
            </a:ext>
          </a:extLst>
        </xdr:cNvPr>
        <xdr:cNvSpPr/>
      </xdr:nvSpPr>
      <xdr:spPr>
        <a:xfrm>
          <a:off x="3854076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142127</xdr:colOff>
      <xdr:row>23</xdr:row>
      <xdr:rowOff>82831</xdr:rowOff>
    </xdr:from>
    <xdr:to>
      <xdr:col>5</xdr:col>
      <xdr:colOff>553010</xdr:colOff>
      <xdr:row>33</xdr:row>
      <xdr:rowOff>82830</xdr:rowOff>
    </xdr:to>
    <xdr:sp macro="" textlink="">
      <xdr:nvSpPr>
        <xdr:cNvPr id="32" name="Abrir llave 31">
          <a:extLst>
            <a:ext uri="{FF2B5EF4-FFF2-40B4-BE49-F238E27FC236}">
              <a16:creationId xmlns:a16="http://schemas.microsoft.com/office/drawing/2014/main" id="{C866759C-00FF-41CF-AB6C-1C4A14A0C674}"/>
            </a:ext>
          </a:extLst>
        </xdr:cNvPr>
        <xdr:cNvSpPr/>
      </xdr:nvSpPr>
      <xdr:spPr>
        <a:xfrm>
          <a:off x="4618877" y="8083831"/>
          <a:ext cx="410883" cy="2405062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83951</xdr:colOff>
      <xdr:row>36</xdr:row>
      <xdr:rowOff>163793</xdr:rowOff>
    </xdr:from>
    <xdr:to>
      <xdr:col>5</xdr:col>
      <xdr:colOff>494834</xdr:colOff>
      <xdr:row>46</xdr:row>
      <xdr:rowOff>163793</xdr:rowOff>
    </xdr:to>
    <xdr:sp macro="" textlink="">
      <xdr:nvSpPr>
        <xdr:cNvPr id="33" name="Abrir llave 32">
          <a:extLst>
            <a:ext uri="{FF2B5EF4-FFF2-40B4-BE49-F238E27FC236}">
              <a16:creationId xmlns:a16="http://schemas.microsoft.com/office/drawing/2014/main" id="{B4D81E93-C24F-483F-BA30-A503C82BD656}"/>
            </a:ext>
          </a:extLst>
        </xdr:cNvPr>
        <xdr:cNvSpPr/>
      </xdr:nvSpPr>
      <xdr:spPr>
        <a:xfrm>
          <a:off x="4560701" y="11284231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1238250</xdr:colOff>
      <xdr:row>17</xdr:row>
      <xdr:rowOff>142875</xdr:rowOff>
    </xdr:from>
    <xdr:to>
      <xdr:col>10</xdr:col>
      <xdr:colOff>79375</xdr:colOff>
      <xdr:row>20</xdr:row>
      <xdr:rowOff>31751</xdr:rowOff>
    </xdr:to>
    <xdr:sp macro="" textlink="">
      <xdr:nvSpPr>
        <xdr:cNvPr id="115" name="CuadroTexto 114">
          <a:extLst>
            <a:ext uri="{FF2B5EF4-FFF2-40B4-BE49-F238E27FC236}">
              <a16:creationId xmlns:a16="http://schemas.microsoft.com/office/drawing/2014/main" id="{82BDC9AC-5A8F-4123-82A0-07CFB1B84144}"/>
            </a:ext>
          </a:extLst>
        </xdr:cNvPr>
        <xdr:cNvSpPr txBox="1"/>
      </xdr:nvSpPr>
      <xdr:spPr>
        <a:xfrm>
          <a:off x="7270750" y="6223000"/>
          <a:ext cx="5365750" cy="762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</xdr:col>
      <xdr:colOff>984250</xdr:colOff>
      <xdr:row>22</xdr:row>
      <xdr:rowOff>190499</xdr:rowOff>
    </xdr:from>
    <xdr:to>
      <xdr:col>7</xdr:col>
      <xdr:colOff>1619250</xdr:colOff>
      <xdr:row>26</xdr:row>
      <xdr:rowOff>134937</xdr:rowOff>
    </xdr:to>
    <xdr:sp macro="" textlink="">
      <xdr:nvSpPr>
        <xdr:cNvPr id="120" name="CuadroTexto 119">
          <a:extLst>
            <a:ext uri="{FF2B5EF4-FFF2-40B4-BE49-F238E27FC236}">
              <a16:creationId xmlns:a16="http://schemas.microsoft.com/office/drawing/2014/main" id="{D5E535E9-D5D0-4682-B1D9-F161DCFC2562}"/>
            </a:ext>
          </a:extLst>
        </xdr:cNvPr>
        <xdr:cNvSpPr txBox="1"/>
      </xdr:nvSpPr>
      <xdr:spPr>
        <a:xfrm>
          <a:off x="5461000" y="8000999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</xdr:col>
      <xdr:colOff>985839</xdr:colOff>
      <xdr:row>28</xdr:row>
      <xdr:rowOff>104775</xdr:rowOff>
    </xdr:from>
    <xdr:to>
      <xdr:col>7</xdr:col>
      <xdr:colOff>1628776</xdr:colOff>
      <xdr:row>32</xdr:row>
      <xdr:rowOff>49213</xdr:rowOff>
    </xdr:to>
    <xdr:sp macro="" textlink="">
      <xdr:nvSpPr>
        <xdr:cNvPr id="121" name="CuadroTexto 120">
          <a:extLst>
            <a:ext uri="{FF2B5EF4-FFF2-40B4-BE49-F238E27FC236}">
              <a16:creationId xmlns:a16="http://schemas.microsoft.com/office/drawing/2014/main" id="{BABE4C73-A175-4DFE-A569-AC833ADBFBA9}"/>
            </a:ext>
          </a:extLst>
        </xdr:cNvPr>
        <xdr:cNvSpPr txBox="1"/>
      </xdr:nvSpPr>
      <xdr:spPr>
        <a:xfrm>
          <a:off x="5462589" y="936783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</xdr:col>
      <xdr:colOff>614364</xdr:colOff>
      <xdr:row>37</xdr:row>
      <xdr:rowOff>146050</xdr:rowOff>
    </xdr:from>
    <xdr:to>
      <xdr:col>7</xdr:col>
      <xdr:colOff>1257301</xdr:colOff>
      <xdr:row>41</xdr:row>
      <xdr:rowOff>90488</xdr:rowOff>
    </xdr:to>
    <xdr:sp macro="" textlink="">
      <xdr:nvSpPr>
        <xdr:cNvPr id="122" name="CuadroTexto 121">
          <a:extLst>
            <a:ext uri="{FF2B5EF4-FFF2-40B4-BE49-F238E27FC236}">
              <a16:creationId xmlns:a16="http://schemas.microsoft.com/office/drawing/2014/main" id="{D47481E4-2BA8-4CDC-9625-981DB0BB5D58}"/>
            </a:ext>
          </a:extLst>
        </xdr:cNvPr>
        <xdr:cNvSpPr txBox="1"/>
      </xdr:nvSpPr>
      <xdr:spPr>
        <a:xfrm>
          <a:off x="5091114" y="115046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</xdr:col>
      <xdr:colOff>409576</xdr:colOff>
      <xdr:row>37</xdr:row>
      <xdr:rowOff>179387</xdr:rowOff>
    </xdr:from>
    <xdr:to>
      <xdr:col>10</xdr:col>
      <xdr:colOff>2084388</xdr:colOff>
      <xdr:row>41</xdr:row>
      <xdr:rowOff>123825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DB6318F8-8977-4B01-A78A-D97003045F51}"/>
            </a:ext>
          </a:extLst>
        </xdr:cNvPr>
        <xdr:cNvSpPr txBox="1"/>
      </xdr:nvSpPr>
      <xdr:spPr>
        <a:xfrm>
          <a:off x="11125201" y="11585575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</xdr:col>
      <xdr:colOff>512764</xdr:colOff>
      <xdr:row>22</xdr:row>
      <xdr:rowOff>179388</xdr:rowOff>
    </xdr:from>
    <xdr:to>
      <xdr:col>10</xdr:col>
      <xdr:colOff>2187576</xdr:colOff>
      <xdr:row>26</xdr:row>
      <xdr:rowOff>123826</xdr:rowOff>
    </xdr:to>
    <xdr:sp macro="" textlink="">
      <xdr:nvSpPr>
        <xdr:cNvPr id="125" name="CuadroTexto 124">
          <a:extLst>
            <a:ext uri="{FF2B5EF4-FFF2-40B4-BE49-F238E27FC236}">
              <a16:creationId xmlns:a16="http://schemas.microsoft.com/office/drawing/2014/main" id="{469C2040-3857-4228-B14F-83182B4F75C9}"/>
            </a:ext>
          </a:extLst>
        </xdr:cNvPr>
        <xdr:cNvSpPr txBox="1"/>
      </xdr:nvSpPr>
      <xdr:spPr>
        <a:xfrm>
          <a:off x="11228389" y="7989888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</xdr:col>
      <xdr:colOff>614364</xdr:colOff>
      <xdr:row>42</xdr:row>
      <xdr:rowOff>138113</xdr:rowOff>
    </xdr:from>
    <xdr:to>
      <xdr:col>7</xdr:col>
      <xdr:colOff>1257301</xdr:colOff>
      <xdr:row>46</xdr:row>
      <xdr:rowOff>58738</xdr:rowOff>
    </xdr:to>
    <xdr:sp macro="" textlink="">
      <xdr:nvSpPr>
        <xdr:cNvPr id="879" name="CuadroTexto 878">
          <a:extLst>
            <a:ext uri="{FF2B5EF4-FFF2-40B4-BE49-F238E27FC236}">
              <a16:creationId xmlns:a16="http://schemas.microsoft.com/office/drawing/2014/main" id="{F9D9146C-5E8A-41C2-A972-9812AC414CE4}"/>
            </a:ext>
          </a:extLst>
        </xdr:cNvPr>
        <xdr:cNvSpPr txBox="1"/>
      </xdr:nvSpPr>
      <xdr:spPr>
        <a:xfrm>
          <a:off x="5091114" y="1275873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</xdr:col>
      <xdr:colOff>47625</xdr:colOff>
      <xdr:row>8</xdr:row>
      <xdr:rowOff>190500</xdr:rowOff>
    </xdr:from>
    <xdr:to>
      <xdr:col>7</xdr:col>
      <xdr:colOff>690562</xdr:colOff>
      <xdr:row>10</xdr:row>
      <xdr:rowOff>420688</xdr:rowOff>
    </xdr:to>
    <xdr:sp macro="" textlink="">
      <xdr:nvSpPr>
        <xdr:cNvPr id="880" name="CuadroTexto 879">
          <a:extLst>
            <a:ext uri="{FF2B5EF4-FFF2-40B4-BE49-F238E27FC236}">
              <a16:creationId xmlns:a16="http://schemas.microsoft.com/office/drawing/2014/main" id="{5366A2A2-3C1F-4807-B336-872E1C8E0999}"/>
            </a:ext>
          </a:extLst>
        </xdr:cNvPr>
        <xdr:cNvSpPr txBox="1"/>
      </xdr:nvSpPr>
      <xdr:spPr>
        <a:xfrm>
          <a:off x="4524375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</xdr:col>
      <xdr:colOff>80962</xdr:colOff>
      <xdr:row>11</xdr:row>
      <xdr:rowOff>223837</xdr:rowOff>
    </xdr:from>
    <xdr:to>
      <xdr:col>7</xdr:col>
      <xdr:colOff>723899</xdr:colOff>
      <xdr:row>13</xdr:row>
      <xdr:rowOff>358775</xdr:rowOff>
    </xdr:to>
    <xdr:sp macro="" textlink="">
      <xdr:nvSpPr>
        <xdr:cNvPr id="881" name="CuadroTexto 880">
          <a:extLst>
            <a:ext uri="{FF2B5EF4-FFF2-40B4-BE49-F238E27FC236}">
              <a16:creationId xmlns:a16="http://schemas.microsoft.com/office/drawing/2014/main" id="{40F109BC-6122-4838-8E92-50EABE74FAB2}"/>
            </a:ext>
          </a:extLst>
        </xdr:cNvPr>
        <xdr:cNvSpPr txBox="1"/>
      </xdr:nvSpPr>
      <xdr:spPr>
        <a:xfrm>
          <a:off x="4557712" y="4391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</xdr:col>
      <xdr:colOff>842963</xdr:colOff>
      <xdr:row>2</xdr:row>
      <xdr:rowOff>33338</xdr:rowOff>
    </xdr:from>
    <xdr:to>
      <xdr:col>9</xdr:col>
      <xdr:colOff>390525</xdr:colOff>
      <xdr:row>5</xdr:row>
      <xdr:rowOff>25401</xdr:rowOff>
    </xdr:to>
    <xdr:sp macro="" textlink="">
      <xdr:nvSpPr>
        <xdr:cNvPr id="882" name="CuadroTexto 881">
          <a:extLst>
            <a:ext uri="{FF2B5EF4-FFF2-40B4-BE49-F238E27FC236}">
              <a16:creationId xmlns:a16="http://schemas.microsoft.com/office/drawing/2014/main" id="{D8886006-18DE-49A7-9C5D-72D8FDCB2A68}"/>
            </a:ext>
          </a:extLst>
        </xdr:cNvPr>
        <xdr:cNvSpPr txBox="1"/>
      </xdr:nvSpPr>
      <xdr:spPr>
        <a:xfrm>
          <a:off x="7224713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</xdr:col>
      <xdr:colOff>828676</xdr:colOff>
      <xdr:row>5</xdr:row>
      <xdr:rowOff>233363</xdr:rowOff>
    </xdr:from>
    <xdr:to>
      <xdr:col>9</xdr:col>
      <xdr:colOff>376238</xdr:colOff>
      <xdr:row>7</xdr:row>
      <xdr:rowOff>153988</xdr:rowOff>
    </xdr:to>
    <xdr:sp macro="" textlink="">
      <xdr:nvSpPr>
        <xdr:cNvPr id="883" name="CuadroTexto 882">
          <a:extLst>
            <a:ext uri="{FF2B5EF4-FFF2-40B4-BE49-F238E27FC236}">
              <a16:creationId xmlns:a16="http://schemas.microsoft.com/office/drawing/2014/main" id="{38EDA6CE-573B-4497-B9C7-1754E7381A93}"/>
            </a:ext>
          </a:extLst>
        </xdr:cNvPr>
        <xdr:cNvSpPr txBox="1"/>
      </xdr:nvSpPr>
      <xdr:spPr>
        <a:xfrm>
          <a:off x="7210426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</xdr:col>
      <xdr:colOff>1290639</xdr:colOff>
      <xdr:row>10</xdr:row>
      <xdr:rowOff>147638</xdr:rowOff>
    </xdr:from>
    <xdr:to>
      <xdr:col>9</xdr:col>
      <xdr:colOff>2171701</xdr:colOff>
      <xdr:row>12</xdr:row>
      <xdr:rowOff>139701</xdr:rowOff>
    </xdr:to>
    <xdr:sp macro="" textlink="">
      <xdr:nvSpPr>
        <xdr:cNvPr id="884" name="CuadroTexto 883">
          <a:extLst>
            <a:ext uri="{FF2B5EF4-FFF2-40B4-BE49-F238E27FC236}">
              <a16:creationId xmlns:a16="http://schemas.microsoft.com/office/drawing/2014/main" id="{7BB8DC3E-D7F7-43C2-95AA-848558242597}"/>
            </a:ext>
          </a:extLst>
        </xdr:cNvPr>
        <xdr:cNvSpPr txBox="1"/>
      </xdr:nvSpPr>
      <xdr:spPr>
        <a:xfrm>
          <a:off x="9005889" y="3695701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</xdr:col>
      <xdr:colOff>776289</xdr:colOff>
      <xdr:row>3</xdr:row>
      <xdr:rowOff>300039</xdr:rowOff>
    </xdr:from>
    <xdr:to>
      <xdr:col>11</xdr:col>
      <xdr:colOff>85726</xdr:colOff>
      <xdr:row>6</xdr:row>
      <xdr:rowOff>30164</xdr:rowOff>
    </xdr:to>
    <xdr:sp macro="" textlink="">
      <xdr:nvSpPr>
        <xdr:cNvPr id="885" name="CuadroTexto 884">
          <a:extLst>
            <a:ext uri="{FF2B5EF4-FFF2-40B4-BE49-F238E27FC236}">
              <a16:creationId xmlns:a16="http://schemas.microsoft.com/office/drawing/2014/main" id="{4CB37303-468B-4234-9FC0-D01E1D8D8B3A}"/>
            </a:ext>
          </a:extLst>
        </xdr:cNvPr>
        <xdr:cNvSpPr txBox="1"/>
      </xdr:nvSpPr>
      <xdr:spPr>
        <a:xfrm>
          <a:off x="11491914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1879600</xdr:colOff>
      <xdr:row>0</xdr:row>
      <xdr:rowOff>0</xdr:rowOff>
    </xdr:from>
    <xdr:to>
      <xdr:col>22</xdr:col>
      <xdr:colOff>1663700</xdr:colOff>
      <xdr:row>16</xdr:row>
      <xdr:rowOff>127000</xdr:rowOff>
    </xdr:to>
    <xdr:sp macro="" textlink="">
      <xdr:nvSpPr>
        <xdr:cNvPr id="886" name="Forma libre 16">
          <a:extLst>
            <a:ext uri="{FF2B5EF4-FFF2-40B4-BE49-F238E27FC236}">
              <a16:creationId xmlns:a16="http://schemas.microsoft.com/office/drawing/2014/main" id="{FEEF1E9D-7367-4EF1-B83B-F782D7A17BDA}"/>
            </a:ext>
          </a:extLst>
        </xdr:cNvPr>
        <xdr:cNvSpPr/>
      </xdr:nvSpPr>
      <xdr:spPr>
        <a:xfrm>
          <a:off x="6356350" y="0"/>
          <a:ext cx="8237538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</xdr:col>
      <xdr:colOff>1866900</xdr:colOff>
      <xdr:row>0</xdr:row>
      <xdr:rowOff>0</xdr:rowOff>
    </xdr:from>
    <xdr:to>
      <xdr:col>22</xdr:col>
      <xdr:colOff>1651000</xdr:colOff>
      <xdr:row>16</xdr:row>
      <xdr:rowOff>127000</xdr:rowOff>
    </xdr:to>
    <xdr:sp macro="" textlink="">
      <xdr:nvSpPr>
        <xdr:cNvPr id="887" name="Forma libre 15">
          <a:extLst>
            <a:ext uri="{FF2B5EF4-FFF2-40B4-BE49-F238E27FC236}">
              <a16:creationId xmlns:a16="http://schemas.microsoft.com/office/drawing/2014/main" id="{B3370478-9E92-4204-8A3A-0EBFEFEAE31F}"/>
            </a:ext>
          </a:extLst>
        </xdr:cNvPr>
        <xdr:cNvSpPr/>
      </xdr:nvSpPr>
      <xdr:spPr>
        <a:xfrm>
          <a:off x="6343650" y="0"/>
          <a:ext cx="8237538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18</xdr:col>
      <xdr:colOff>1016001</xdr:colOff>
      <xdr:row>7</xdr:row>
      <xdr:rowOff>342900</xdr:rowOff>
    </xdr:from>
    <xdr:to>
      <xdr:col>22</xdr:col>
      <xdr:colOff>508000</xdr:colOff>
      <xdr:row>19</xdr:row>
      <xdr:rowOff>444500</xdr:rowOff>
    </xdr:to>
    <xdr:sp macro="" textlink="">
      <xdr:nvSpPr>
        <xdr:cNvPr id="888" name="Forma libre 12">
          <a:extLst>
            <a:ext uri="{FF2B5EF4-FFF2-40B4-BE49-F238E27FC236}">
              <a16:creationId xmlns:a16="http://schemas.microsoft.com/office/drawing/2014/main" id="{DA2053B1-2D9C-4D8F-AA04-40524CAD4410}"/>
            </a:ext>
          </a:extLst>
        </xdr:cNvPr>
        <xdr:cNvSpPr/>
      </xdr:nvSpPr>
      <xdr:spPr>
        <a:xfrm>
          <a:off x="7397751" y="2700338"/>
          <a:ext cx="6040437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19</xdr:col>
      <xdr:colOff>48341</xdr:colOff>
      <xdr:row>19</xdr:row>
      <xdr:rowOff>215900</xdr:rowOff>
    </xdr:from>
    <xdr:to>
      <xdr:col>21</xdr:col>
      <xdr:colOff>2146300</xdr:colOff>
      <xdr:row>47</xdr:row>
      <xdr:rowOff>165100</xdr:rowOff>
    </xdr:to>
    <xdr:sp macro="" textlink="">
      <xdr:nvSpPr>
        <xdr:cNvPr id="889" name="Forma libre 14">
          <a:extLst>
            <a:ext uri="{FF2B5EF4-FFF2-40B4-BE49-F238E27FC236}">
              <a16:creationId xmlns:a16="http://schemas.microsoft.com/office/drawing/2014/main" id="{1DB6AC92-974F-46DD-943C-05BD9E7E76D6}"/>
            </a:ext>
          </a:extLst>
        </xdr:cNvPr>
        <xdr:cNvSpPr/>
      </xdr:nvSpPr>
      <xdr:spPr>
        <a:xfrm>
          <a:off x="7763591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</xdr:col>
      <xdr:colOff>508000</xdr:colOff>
      <xdr:row>18</xdr:row>
      <xdr:rowOff>165100</xdr:rowOff>
    </xdr:from>
    <xdr:to>
      <xdr:col>18</xdr:col>
      <xdr:colOff>723900</xdr:colOff>
      <xdr:row>19</xdr:row>
      <xdr:rowOff>368300</xdr:rowOff>
    </xdr:to>
    <xdr:sp macro="" textlink="">
      <xdr:nvSpPr>
        <xdr:cNvPr id="890" name="CuadroTexto 889">
          <a:extLst>
            <a:ext uri="{FF2B5EF4-FFF2-40B4-BE49-F238E27FC236}">
              <a16:creationId xmlns:a16="http://schemas.microsoft.com/office/drawing/2014/main" id="{671CA5FB-A32F-4396-B177-BA162AAD1E96}"/>
            </a:ext>
          </a:extLst>
        </xdr:cNvPr>
        <xdr:cNvSpPr txBox="1"/>
      </xdr:nvSpPr>
      <xdr:spPr>
        <a:xfrm>
          <a:off x="4984750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17</xdr:col>
      <xdr:colOff>42863</xdr:colOff>
      <xdr:row>2</xdr:row>
      <xdr:rowOff>187325</xdr:rowOff>
    </xdr:from>
    <xdr:to>
      <xdr:col>18</xdr:col>
      <xdr:colOff>266700</xdr:colOff>
      <xdr:row>3</xdr:row>
      <xdr:rowOff>377825</xdr:rowOff>
    </xdr:to>
    <xdr:sp macro="" textlink="">
      <xdr:nvSpPr>
        <xdr:cNvPr id="891" name="CuadroTexto 890">
          <a:extLst>
            <a:ext uri="{FF2B5EF4-FFF2-40B4-BE49-F238E27FC236}">
              <a16:creationId xmlns:a16="http://schemas.microsoft.com/office/drawing/2014/main" id="{BFE0DAFB-B9D2-4A31-AFB4-8CC0D9829F98}"/>
            </a:ext>
          </a:extLst>
        </xdr:cNvPr>
        <xdr:cNvSpPr txBox="1"/>
      </xdr:nvSpPr>
      <xdr:spPr>
        <a:xfrm>
          <a:off x="4519613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22</xdr:col>
      <xdr:colOff>414618</xdr:colOff>
      <xdr:row>43</xdr:row>
      <xdr:rowOff>128494</xdr:rowOff>
    </xdr:from>
    <xdr:to>
      <xdr:col>23</xdr:col>
      <xdr:colOff>174812</xdr:colOff>
      <xdr:row>45</xdr:row>
      <xdr:rowOff>115794</xdr:rowOff>
    </xdr:to>
    <xdr:sp macro="" textlink="">
      <xdr:nvSpPr>
        <xdr:cNvPr id="892" name="CuadroTexto 891">
          <a:extLst>
            <a:ext uri="{FF2B5EF4-FFF2-40B4-BE49-F238E27FC236}">
              <a16:creationId xmlns:a16="http://schemas.microsoft.com/office/drawing/2014/main" id="{AE23CDA1-E7DA-4263-925C-2ADD3BBCB2FC}"/>
            </a:ext>
          </a:extLst>
        </xdr:cNvPr>
        <xdr:cNvSpPr txBox="1"/>
      </xdr:nvSpPr>
      <xdr:spPr>
        <a:xfrm>
          <a:off x="13344806" y="12987244"/>
          <a:ext cx="2117631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16</xdr:col>
      <xdr:colOff>275477</xdr:colOff>
      <xdr:row>8</xdr:row>
      <xdr:rowOff>418354</xdr:rowOff>
    </xdr:from>
    <xdr:to>
      <xdr:col>16</xdr:col>
      <xdr:colOff>686360</xdr:colOff>
      <xdr:row>13</xdr:row>
      <xdr:rowOff>587375</xdr:rowOff>
    </xdr:to>
    <xdr:sp macro="" textlink="">
      <xdr:nvSpPr>
        <xdr:cNvPr id="893" name="Abrir llave 892">
          <a:extLst>
            <a:ext uri="{FF2B5EF4-FFF2-40B4-BE49-F238E27FC236}">
              <a16:creationId xmlns:a16="http://schemas.microsoft.com/office/drawing/2014/main" id="{6EA8696F-13CF-4B7A-A322-8BA1FD2DFC8E}"/>
            </a:ext>
          </a:extLst>
        </xdr:cNvPr>
        <xdr:cNvSpPr/>
      </xdr:nvSpPr>
      <xdr:spPr>
        <a:xfrm>
          <a:off x="3918790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</xdr:col>
      <xdr:colOff>210763</xdr:colOff>
      <xdr:row>3</xdr:row>
      <xdr:rowOff>147265</xdr:rowOff>
    </xdr:from>
    <xdr:to>
      <xdr:col>16</xdr:col>
      <xdr:colOff>633319</xdr:colOff>
      <xdr:row>8</xdr:row>
      <xdr:rowOff>91235</xdr:rowOff>
    </xdr:to>
    <xdr:sp macro="" textlink="">
      <xdr:nvSpPr>
        <xdr:cNvPr id="894" name="Abrir llave 893">
          <a:extLst>
            <a:ext uri="{FF2B5EF4-FFF2-40B4-BE49-F238E27FC236}">
              <a16:creationId xmlns:a16="http://schemas.microsoft.com/office/drawing/2014/main" id="{8F97B809-E6C2-4058-9F84-1B9463BF1C1F}"/>
            </a:ext>
          </a:extLst>
        </xdr:cNvPr>
        <xdr:cNvSpPr/>
      </xdr:nvSpPr>
      <xdr:spPr>
        <a:xfrm>
          <a:off x="3854076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</xdr:col>
      <xdr:colOff>142127</xdr:colOff>
      <xdr:row>23</xdr:row>
      <xdr:rowOff>82831</xdr:rowOff>
    </xdr:from>
    <xdr:to>
      <xdr:col>17</xdr:col>
      <xdr:colOff>553010</xdr:colOff>
      <xdr:row>33</xdr:row>
      <xdr:rowOff>82830</xdr:rowOff>
    </xdr:to>
    <xdr:sp macro="" textlink="">
      <xdr:nvSpPr>
        <xdr:cNvPr id="895" name="Abrir llave 894">
          <a:extLst>
            <a:ext uri="{FF2B5EF4-FFF2-40B4-BE49-F238E27FC236}">
              <a16:creationId xmlns:a16="http://schemas.microsoft.com/office/drawing/2014/main" id="{F7B75C8C-B32A-4AC1-8512-E6AE9235EFDC}"/>
            </a:ext>
          </a:extLst>
        </xdr:cNvPr>
        <xdr:cNvSpPr/>
      </xdr:nvSpPr>
      <xdr:spPr>
        <a:xfrm>
          <a:off x="4618877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</xdr:col>
      <xdr:colOff>83951</xdr:colOff>
      <xdr:row>36</xdr:row>
      <xdr:rowOff>163793</xdr:rowOff>
    </xdr:from>
    <xdr:to>
      <xdr:col>17</xdr:col>
      <xdr:colOff>494834</xdr:colOff>
      <xdr:row>46</xdr:row>
      <xdr:rowOff>163793</xdr:rowOff>
    </xdr:to>
    <xdr:sp macro="" textlink="">
      <xdr:nvSpPr>
        <xdr:cNvPr id="896" name="Abrir llave 895">
          <a:extLst>
            <a:ext uri="{FF2B5EF4-FFF2-40B4-BE49-F238E27FC236}">
              <a16:creationId xmlns:a16="http://schemas.microsoft.com/office/drawing/2014/main" id="{A8A1C982-5F21-4790-8FD7-DA67D39F98D4}"/>
            </a:ext>
          </a:extLst>
        </xdr:cNvPr>
        <xdr:cNvSpPr/>
      </xdr:nvSpPr>
      <xdr:spPr>
        <a:xfrm>
          <a:off x="4560701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18</xdr:col>
      <xdr:colOff>1238250</xdr:colOff>
      <xdr:row>17</xdr:row>
      <xdr:rowOff>142875</xdr:rowOff>
    </xdr:from>
    <xdr:to>
      <xdr:col>22</xdr:col>
      <xdr:colOff>79375</xdr:colOff>
      <xdr:row>20</xdr:row>
      <xdr:rowOff>31751</xdr:rowOff>
    </xdr:to>
    <xdr:sp macro="" textlink="">
      <xdr:nvSpPr>
        <xdr:cNvPr id="897" name="CuadroTexto 896">
          <a:extLst>
            <a:ext uri="{FF2B5EF4-FFF2-40B4-BE49-F238E27FC236}">
              <a16:creationId xmlns:a16="http://schemas.microsoft.com/office/drawing/2014/main" id="{E07FCDFB-4428-4A9E-A73B-C807ACAC2245}"/>
            </a:ext>
          </a:extLst>
        </xdr:cNvPr>
        <xdr:cNvSpPr txBox="1"/>
      </xdr:nvSpPr>
      <xdr:spPr>
        <a:xfrm>
          <a:off x="7620000" y="6524625"/>
          <a:ext cx="5389563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984250</xdr:colOff>
      <xdr:row>22</xdr:row>
      <xdr:rowOff>190499</xdr:rowOff>
    </xdr:from>
    <xdr:to>
      <xdr:col>19</xdr:col>
      <xdr:colOff>1619250</xdr:colOff>
      <xdr:row>26</xdr:row>
      <xdr:rowOff>134937</xdr:rowOff>
    </xdr:to>
    <xdr:sp macro="" textlink="">
      <xdr:nvSpPr>
        <xdr:cNvPr id="898" name="CuadroTexto 897">
          <a:extLst>
            <a:ext uri="{FF2B5EF4-FFF2-40B4-BE49-F238E27FC236}">
              <a16:creationId xmlns:a16="http://schemas.microsoft.com/office/drawing/2014/main" id="{1CF94E99-DC24-4A69-9F07-FAA7F2773FE4}"/>
            </a:ext>
          </a:extLst>
        </xdr:cNvPr>
        <xdr:cNvSpPr txBox="1"/>
      </xdr:nvSpPr>
      <xdr:spPr>
        <a:xfrm>
          <a:off x="5461000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985839</xdr:colOff>
      <xdr:row>28</xdr:row>
      <xdr:rowOff>104775</xdr:rowOff>
    </xdr:from>
    <xdr:to>
      <xdr:col>19</xdr:col>
      <xdr:colOff>1628776</xdr:colOff>
      <xdr:row>32</xdr:row>
      <xdr:rowOff>49213</xdr:rowOff>
    </xdr:to>
    <xdr:sp macro="" textlink="">
      <xdr:nvSpPr>
        <xdr:cNvPr id="899" name="CuadroTexto 898">
          <a:extLst>
            <a:ext uri="{FF2B5EF4-FFF2-40B4-BE49-F238E27FC236}">
              <a16:creationId xmlns:a16="http://schemas.microsoft.com/office/drawing/2014/main" id="{2C0CA36A-35A6-43B0-8934-85B02518FE8A}"/>
            </a:ext>
          </a:extLst>
        </xdr:cNvPr>
        <xdr:cNvSpPr txBox="1"/>
      </xdr:nvSpPr>
      <xdr:spPr>
        <a:xfrm>
          <a:off x="5462589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614364</xdr:colOff>
      <xdr:row>37</xdr:row>
      <xdr:rowOff>146050</xdr:rowOff>
    </xdr:from>
    <xdr:to>
      <xdr:col>19</xdr:col>
      <xdr:colOff>1257301</xdr:colOff>
      <xdr:row>41</xdr:row>
      <xdr:rowOff>90488</xdr:rowOff>
    </xdr:to>
    <xdr:sp macro="" textlink="">
      <xdr:nvSpPr>
        <xdr:cNvPr id="900" name="CuadroTexto 899">
          <a:extLst>
            <a:ext uri="{FF2B5EF4-FFF2-40B4-BE49-F238E27FC236}">
              <a16:creationId xmlns:a16="http://schemas.microsoft.com/office/drawing/2014/main" id="{36149150-C77E-4322-9AFA-0B72C37F3D68}"/>
            </a:ext>
          </a:extLst>
        </xdr:cNvPr>
        <xdr:cNvSpPr txBox="1"/>
      </xdr:nvSpPr>
      <xdr:spPr>
        <a:xfrm>
          <a:off x="5091114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21</xdr:col>
      <xdr:colOff>409576</xdr:colOff>
      <xdr:row>37</xdr:row>
      <xdr:rowOff>179387</xdr:rowOff>
    </xdr:from>
    <xdr:to>
      <xdr:col>22</xdr:col>
      <xdr:colOff>2084388</xdr:colOff>
      <xdr:row>41</xdr:row>
      <xdr:rowOff>123825</xdr:rowOff>
    </xdr:to>
    <xdr:sp macro="" textlink="">
      <xdr:nvSpPr>
        <xdr:cNvPr id="901" name="CuadroTexto 900">
          <a:extLst>
            <a:ext uri="{FF2B5EF4-FFF2-40B4-BE49-F238E27FC236}">
              <a16:creationId xmlns:a16="http://schemas.microsoft.com/office/drawing/2014/main" id="{E1F95352-C39F-4726-9B29-9D4D7D91E5E1}"/>
            </a:ext>
          </a:extLst>
        </xdr:cNvPr>
        <xdr:cNvSpPr txBox="1"/>
      </xdr:nvSpPr>
      <xdr:spPr>
        <a:xfrm>
          <a:off x="11125201" y="11561762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21</xdr:col>
      <xdr:colOff>512764</xdr:colOff>
      <xdr:row>22</xdr:row>
      <xdr:rowOff>179388</xdr:rowOff>
    </xdr:from>
    <xdr:to>
      <xdr:col>22</xdr:col>
      <xdr:colOff>2187576</xdr:colOff>
      <xdr:row>26</xdr:row>
      <xdr:rowOff>123826</xdr:rowOff>
    </xdr:to>
    <xdr:sp macro="" textlink="">
      <xdr:nvSpPr>
        <xdr:cNvPr id="902" name="CuadroTexto 901">
          <a:extLst>
            <a:ext uri="{FF2B5EF4-FFF2-40B4-BE49-F238E27FC236}">
              <a16:creationId xmlns:a16="http://schemas.microsoft.com/office/drawing/2014/main" id="{ACD3D2A0-D897-4595-94C3-E7BB8C2ABD52}"/>
            </a:ext>
          </a:extLst>
        </xdr:cNvPr>
        <xdr:cNvSpPr txBox="1"/>
      </xdr:nvSpPr>
      <xdr:spPr>
        <a:xfrm>
          <a:off x="11228389" y="7966076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614364</xdr:colOff>
      <xdr:row>42</xdr:row>
      <xdr:rowOff>138113</xdr:rowOff>
    </xdr:from>
    <xdr:to>
      <xdr:col>19</xdr:col>
      <xdr:colOff>1257301</xdr:colOff>
      <xdr:row>46</xdr:row>
      <xdr:rowOff>58738</xdr:rowOff>
    </xdr:to>
    <xdr:sp macro="" textlink="">
      <xdr:nvSpPr>
        <xdr:cNvPr id="903" name="CuadroTexto 902">
          <a:extLst>
            <a:ext uri="{FF2B5EF4-FFF2-40B4-BE49-F238E27FC236}">
              <a16:creationId xmlns:a16="http://schemas.microsoft.com/office/drawing/2014/main" id="{BF8ED46A-0F87-4523-998D-E3FA9CEFC42B}"/>
            </a:ext>
          </a:extLst>
        </xdr:cNvPr>
        <xdr:cNvSpPr txBox="1"/>
      </xdr:nvSpPr>
      <xdr:spPr>
        <a:xfrm>
          <a:off x="5091114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47625</xdr:colOff>
      <xdr:row>8</xdr:row>
      <xdr:rowOff>190500</xdr:rowOff>
    </xdr:from>
    <xdr:to>
      <xdr:col>19</xdr:col>
      <xdr:colOff>690562</xdr:colOff>
      <xdr:row>10</xdr:row>
      <xdr:rowOff>420688</xdr:rowOff>
    </xdr:to>
    <xdr:sp macro="" textlink="">
      <xdr:nvSpPr>
        <xdr:cNvPr id="904" name="CuadroTexto 903">
          <a:extLst>
            <a:ext uri="{FF2B5EF4-FFF2-40B4-BE49-F238E27FC236}">
              <a16:creationId xmlns:a16="http://schemas.microsoft.com/office/drawing/2014/main" id="{B4CEC0DE-250A-4506-919E-6AA34AE422FF}"/>
            </a:ext>
          </a:extLst>
        </xdr:cNvPr>
        <xdr:cNvSpPr txBox="1"/>
      </xdr:nvSpPr>
      <xdr:spPr>
        <a:xfrm>
          <a:off x="4524375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</xdr:col>
      <xdr:colOff>80962</xdr:colOff>
      <xdr:row>11</xdr:row>
      <xdr:rowOff>223837</xdr:rowOff>
    </xdr:from>
    <xdr:to>
      <xdr:col>19</xdr:col>
      <xdr:colOff>723899</xdr:colOff>
      <xdr:row>13</xdr:row>
      <xdr:rowOff>358775</xdr:rowOff>
    </xdr:to>
    <xdr:sp macro="" textlink="">
      <xdr:nvSpPr>
        <xdr:cNvPr id="905" name="CuadroTexto 904">
          <a:extLst>
            <a:ext uri="{FF2B5EF4-FFF2-40B4-BE49-F238E27FC236}">
              <a16:creationId xmlns:a16="http://schemas.microsoft.com/office/drawing/2014/main" id="{38CB9080-B625-456F-BF5F-47829DB5A0D1}"/>
            </a:ext>
          </a:extLst>
        </xdr:cNvPr>
        <xdr:cNvSpPr txBox="1"/>
      </xdr:nvSpPr>
      <xdr:spPr>
        <a:xfrm>
          <a:off x="4557712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18</xdr:col>
      <xdr:colOff>842963</xdr:colOff>
      <xdr:row>2</xdr:row>
      <xdr:rowOff>33338</xdr:rowOff>
    </xdr:from>
    <xdr:to>
      <xdr:col>21</xdr:col>
      <xdr:colOff>390525</xdr:colOff>
      <xdr:row>5</xdr:row>
      <xdr:rowOff>25401</xdr:rowOff>
    </xdr:to>
    <xdr:sp macro="" textlink="">
      <xdr:nvSpPr>
        <xdr:cNvPr id="906" name="CuadroTexto 905">
          <a:extLst>
            <a:ext uri="{FF2B5EF4-FFF2-40B4-BE49-F238E27FC236}">
              <a16:creationId xmlns:a16="http://schemas.microsoft.com/office/drawing/2014/main" id="{42AAFF60-B61A-4B61-9969-23BE723D3959}"/>
            </a:ext>
          </a:extLst>
        </xdr:cNvPr>
        <xdr:cNvSpPr txBox="1"/>
      </xdr:nvSpPr>
      <xdr:spPr>
        <a:xfrm>
          <a:off x="7224713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18</xdr:col>
      <xdr:colOff>828676</xdr:colOff>
      <xdr:row>5</xdr:row>
      <xdr:rowOff>233363</xdr:rowOff>
    </xdr:from>
    <xdr:to>
      <xdr:col>21</xdr:col>
      <xdr:colOff>376238</xdr:colOff>
      <xdr:row>7</xdr:row>
      <xdr:rowOff>153988</xdr:rowOff>
    </xdr:to>
    <xdr:sp macro="" textlink="">
      <xdr:nvSpPr>
        <xdr:cNvPr id="907" name="CuadroTexto 906">
          <a:extLst>
            <a:ext uri="{FF2B5EF4-FFF2-40B4-BE49-F238E27FC236}">
              <a16:creationId xmlns:a16="http://schemas.microsoft.com/office/drawing/2014/main" id="{45EA4021-7002-4B56-BCD8-30C244A20443}"/>
            </a:ext>
          </a:extLst>
        </xdr:cNvPr>
        <xdr:cNvSpPr txBox="1"/>
      </xdr:nvSpPr>
      <xdr:spPr>
        <a:xfrm>
          <a:off x="7210426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19</xdr:col>
      <xdr:colOff>1290639</xdr:colOff>
      <xdr:row>10</xdr:row>
      <xdr:rowOff>147638</xdr:rowOff>
    </xdr:from>
    <xdr:to>
      <xdr:col>21</xdr:col>
      <xdr:colOff>2171701</xdr:colOff>
      <xdr:row>12</xdr:row>
      <xdr:rowOff>139701</xdr:rowOff>
    </xdr:to>
    <xdr:sp macro="" textlink="">
      <xdr:nvSpPr>
        <xdr:cNvPr id="908" name="CuadroTexto 907">
          <a:extLst>
            <a:ext uri="{FF2B5EF4-FFF2-40B4-BE49-F238E27FC236}">
              <a16:creationId xmlns:a16="http://schemas.microsoft.com/office/drawing/2014/main" id="{6D7E10A5-F9E0-4A6B-ACB3-0F7CC64BE521}"/>
            </a:ext>
          </a:extLst>
        </xdr:cNvPr>
        <xdr:cNvSpPr txBox="1"/>
      </xdr:nvSpPr>
      <xdr:spPr>
        <a:xfrm>
          <a:off x="9005889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21</xdr:col>
      <xdr:colOff>776289</xdr:colOff>
      <xdr:row>3</xdr:row>
      <xdr:rowOff>300039</xdr:rowOff>
    </xdr:from>
    <xdr:to>
      <xdr:col>23</xdr:col>
      <xdr:colOff>85726</xdr:colOff>
      <xdr:row>6</xdr:row>
      <xdr:rowOff>30164</xdr:rowOff>
    </xdr:to>
    <xdr:sp macro="" textlink="">
      <xdr:nvSpPr>
        <xdr:cNvPr id="909" name="CuadroTexto 908">
          <a:extLst>
            <a:ext uri="{FF2B5EF4-FFF2-40B4-BE49-F238E27FC236}">
              <a16:creationId xmlns:a16="http://schemas.microsoft.com/office/drawing/2014/main" id="{9AFECB3A-6265-47DB-A4E7-F43B60A31196}"/>
            </a:ext>
          </a:extLst>
        </xdr:cNvPr>
        <xdr:cNvSpPr txBox="1"/>
      </xdr:nvSpPr>
      <xdr:spPr>
        <a:xfrm>
          <a:off x="11491914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1879600</xdr:colOff>
      <xdr:row>0</xdr:row>
      <xdr:rowOff>0</xdr:rowOff>
    </xdr:from>
    <xdr:to>
      <xdr:col>34</xdr:col>
      <xdr:colOff>1663700</xdr:colOff>
      <xdr:row>16</xdr:row>
      <xdr:rowOff>127000</xdr:rowOff>
    </xdr:to>
    <xdr:sp macro="" textlink="">
      <xdr:nvSpPr>
        <xdr:cNvPr id="910" name="Forma libre 16">
          <a:extLst>
            <a:ext uri="{FF2B5EF4-FFF2-40B4-BE49-F238E27FC236}">
              <a16:creationId xmlns:a16="http://schemas.microsoft.com/office/drawing/2014/main" id="{4C398E09-EC32-49BF-B8B6-35DE530547D6}"/>
            </a:ext>
          </a:extLst>
        </xdr:cNvPr>
        <xdr:cNvSpPr/>
      </xdr:nvSpPr>
      <xdr:spPr>
        <a:xfrm>
          <a:off x="2247741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29</xdr:col>
      <xdr:colOff>1866900</xdr:colOff>
      <xdr:row>0</xdr:row>
      <xdr:rowOff>0</xdr:rowOff>
    </xdr:from>
    <xdr:to>
      <xdr:col>34</xdr:col>
      <xdr:colOff>1651000</xdr:colOff>
      <xdr:row>16</xdr:row>
      <xdr:rowOff>127000</xdr:rowOff>
    </xdr:to>
    <xdr:sp macro="" textlink="">
      <xdr:nvSpPr>
        <xdr:cNvPr id="911" name="Forma libre 15">
          <a:extLst>
            <a:ext uri="{FF2B5EF4-FFF2-40B4-BE49-F238E27FC236}">
              <a16:creationId xmlns:a16="http://schemas.microsoft.com/office/drawing/2014/main" id="{B1B89402-43B8-412E-8001-889DD587C835}"/>
            </a:ext>
          </a:extLst>
        </xdr:cNvPr>
        <xdr:cNvSpPr/>
      </xdr:nvSpPr>
      <xdr:spPr>
        <a:xfrm>
          <a:off x="2246471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30</xdr:col>
      <xdr:colOff>1016001</xdr:colOff>
      <xdr:row>7</xdr:row>
      <xdr:rowOff>342900</xdr:rowOff>
    </xdr:from>
    <xdr:to>
      <xdr:col>34</xdr:col>
      <xdr:colOff>508000</xdr:colOff>
      <xdr:row>19</xdr:row>
      <xdr:rowOff>444500</xdr:rowOff>
    </xdr:to>
    <xdr:sp macro="" textlink="">
      <xdr:nvSpPr>
        <xdr:cNvPr id="912" name="Forma libre 12">
          <a:extLst>
            <a:ext uri="{FF2B5EF4-FFF2-40B4-BE49-F238E27FC236}">
              <a16:creationId xmlns:a16="http://schemas.microsoft.com/office/drawing/2014/main" id="{75204CA7-416F-433D-857E-8E56ED998A6F}"/>
            </a:ext>
          </a:extLst>
        </xdr:cNvPr>
        <xdr:cNvSpPr/>
      </xdr:nvSpPr>
      <xdr:spPr>
        <a:xfrm>
          <a:off x="2351881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31</xdr:col>
      <xdr:colOff>48341</xdr:colOff>
      <xdr:row>19</xdr:row>
      <xdr:rowOff>215900</xdr:rowOff>
    </xdr:from>
    <xdr:to>
      <xdr:col>33</xdr:col>
      <xdr:colOff>2146300</xdr:colOff>
      <xdr:row>47</xdr:row>
      <xdr:rowOff>165100</xdr:rowOff>
    </xdr:to>
    <xdr:sp macro="" textlink="">
      <xdr:nvSpPr>
        <xdr:cNvPr id="913" name="Forma libre 14">
          <a:extLst>
            <a:ext uri="{FF2B5EF4-FFF2-40B4-BE49-F238E27FC236}">
              <a16:creationId xmlns:a16="http://schemas.microsoft.com/office/drawing/2014/main" id="{39807666-29B5-4ED4-B50F-E8E0439BCDB3}"/>
            </a:ext>
          </a:extLst>
        </xdr:cNvPr>
        <xdr:cNvSpPr/>
      </xdr:nvSpPr>
      <xdr:spPr>
        <a:xfrm>
          <a:off x="2388465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29</xdr:col>
      <xdr:colOff>508000</xdr:colOff>
      <xdr:row>18</xdr:row>
      <xdr:rowOff>165100</xdr:rowOff>
    </xdr:from>
    <xdr:to>
      <xdr:col>30</xdr:col>
      <xdr:colOff>723900</xdr:colOff>
      <xdr:row>19</xdr:row>
      <xdr:rowOff>368300</xdr:rowOff>
    </xdr:to>
    <xdr:sp macro="" textlink="">
      <xdr:nvSpPr>
        <xdr:cNvPr id="914" name="CuadroTexto 913">
          <a:extLst>
            <a:ext uri="{FF2B5EF4-FFF2-40B4-BE49-F238E27FC236}">
              <a16:creationId xmlns:a16="http://schemas.microsoft.com/office/drawing/2014/main" id="{4D3B5021-E1C2-4E8A-9556-7A9CC8CE85E9}"/>
            </a:ext>
          </a:extLst>
        </xdr:cNvPr>
        <xdr:cNvSpPr txBox="1"/>
      </xdr:nvSpPr>
      <xdr:spPr>
        <a:xfrm>
          <a:off x="2110581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29</xdr:col>
      <xdr:colOff>42863</xdr:colOff>
      <xdr:row>2</xdr:row>
      <xdr:rowOff>187325</xdr:rowOff>
    </xdr:from>
    <xdr:to>
      <xdr:col>30</xdr:col>
      <xdr:colOff>266700</xdr:colOff>
      <xdr:row>3</xdr:row>
      <xdr:rowOff>377825</xdr:rowOff>
    </xdr:to>
    <xdr:sp macro="" textlink="">
      <xdr:nvSpPr>
        <xdr:cNvPr id="915" name="CuadroTexto 914">
          <a:extLst>
            <a:ext uri="{FF2B5EF4-FFF2-40B4-BE49-F238E27FC236}">
              <a16:creationId xmlns:a16="http://schemas.microsoft.com/office/drawing/2014/main" id="{B4435C4F-8D9A-4267-A6A2-0E6B72847743}"/>
            </a:ext>
          </a:extLst>
        </xdr:cNvPr>
        <xdr:cNvSpPr txBox="1"/>
      </xdr:nvSpPr>
      <xdr:spPr>
        <a:xfrm>
          <a:off x="2064067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34</xdr:col>
      <xdr:colOff>414618</xdr:colOff>
      <xdr:row>43</xdr:row>
      <xdr:rowOff>128494</xdr:rowOff>
    </xdr:from>
    <xdr:to>
      <xdr:col>35</xdr:col>
      <xdr:colOff>174812</xdr:colOff>
      <xdr:row>45</xdr:row>
      <xdr:rowOff>115794</xdr:rowOff>
    </xdr:to>
    <xdr:sp macro="" textlink="">
      <xdr:nvSpPr>
        <xdr:cNvPr id="916" name="CuadroTexto 915">
          <a:extLst>
            <a:ext uri="{FF2B5EF4-FFF2-40B4-BE49-F238E27FC236}">
              <a16:creationId xmlns:a16="http://schemas.microsoft.com/office/drawing/2014/main" id="{D37C2A93-0FAE-4AA6-862F-0E3F0ED80DDC}"/>
            </a:ext>
          </a:extLst>
        </xdr:cNvPr>
        <xdr:cNvSpPr txBox="1"/>
      </xdr:nvSpPr>
      <xdr:spPr>
        <a:xfrm>
          <a:off x="2946586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28</xdr:col>
      <xdr:colOff>275477</xdr:colOff>
      <xdr:row>8</xdr:row>
      <xdr:rowOff>418354</xdr:rowOff>
    </xdr:from>
    <xdr:to>
      <xdr:col>28</xdr:col>
      <xdr:colOff>686360</xdr:colOff>
      <xdr:row>13</xdr:row>
      <xdr:rowOff>587375</xdr:rowOff>
    </xdr:to>
    <xdr:sp macro="" textlink="">
      <xdr:nvSpPr>
        <xdr:cNvPr id="917" name="Abrir llave 916">
          <a:extLst>
            <a:ext uri="{FF2B5EF4-FFF2-40B4-BE49-F238E27FC236}">
              <a16:creationId xmlns:a16="http://schemas.microsoft.com/office/drawing/2014/main" id="{A2AD0916-9802-4AAE-896E-3AB60AACE8E5}"/>
            </a:ext>
          </a:extLst>
        </xdr:cNvPr>
        <xdr:cNvSpPr/>
      </xdr:nvSpPr>
      <xdr:spPr>
        <a:xfrm>
          <a:off x="2003985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28</xdr:col>
      <xdr:colOff>210763</xdr:colOff>
      <xdr:row>3</xdr:row>
      <xdr:rowOff>147265</xdr:rowOff>
    </xdr:from>
    <xdr:to>
      <xdr:col>28</xdr:col>
      <xdr:colOff>633319</xdr:colOff>
      <xdr:row>8</xdr:row>
      <xdr:rowOff>91235</xdr:rowOff>
    </xdr:to>
    <xdr:sp macro="" textlink="">
      <xdr:nvSpPr>
        <xdr:cNvPr id="918" name="Abrir llave 917">
          <a:extLst>
            <a:ext uri="{FF2B5EF4-FFF2-40B4-BE49-F238E27FC236}">
              <a16:creationId xmlns:a16="http://schemas.microsoft.com/office/drawing/2014/main" id="{D48A1890-9ABC-4484-8627-FA300F32B550}"/>
            </a:ext>
          </a:extLst>
        </xdr:cNvPr>
        <xdr:cNvSpPr/>
      </xdr:nvSpPr>
      <xdr:spPr>
        <a:xfrm>
          <a:off x="1997513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29</xdr:col>
      <xdr:colOff>142127</xdr:colOff>
      <xdr:row>23</xdr:row>
      <xdr:rowOff>82831</xdr:rowOff>
    </xdr:from>
    <xdr:to>
      <xdr:col>29</xdr:col>
      <xdr:colOff>553010</xdr:colOff>
      <xdr:row>33</xdr:row>
      <xdr:rowOff>82830</xdr:rowOff>
    </xdr:to>
    <xdr:sp macro="" textlink="">
      <xdr:nvSpPr>
        <xdr:cNvPr id="919" name="Abrir llave 918">
          <a:extLst>
            <a:ext uri="{FF2B5EF4-FFF2-40B4-BE49-F238E27FC236}">
              <a16:creationId xmlns:a16="http://schemas.microsoft.com/office/drawing/2014/main" id="{A30A239B-1E12-43FE-9C12-4869DCC792AA}"/>
            </a:ext>
          </a:extLst>
        </xdr:cNvPr>
        <xdr:cNvSpPr/>
      </xdr:nvSpPr>
      <xdr:spPr>
        <a:xfrm>
          <a:off x="2073994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29</xdr:col>
      <xdr:colOff>83951</xdr:colOff>
      <xdr:row>36</xdr:row>
      <xdr:rowOff>163793</xdr:rowOff>
    </xdr:from>
    <xdr:to>
      <xdr:col>29</xdr:col>
      <xdr:colOff>494834</xdr:colOff>
      <xdr:row>46</xdr:row>
      <xdr:rowOff>163793</xdr:rowOff>
    </xdr:to>
    <xdr:sp macro="" textlink="">
      <xdr:nvSpPr>
        <xdr:cNvPr id="920" name="Abrir llave 919">
          <a:extLst>
            <a:ext uri="{FF2B5EF4-FFF2-40B4-BE49-F238E27FC236}">
              <a16:creationId xmlns:a16="http://schemas.microsoft.com/office/drawing/2014/main" id="{21773D72-3C66-4D8F-848D-EA329ADA93B7}"/>
            </a:ext>
          </a:extLst>
        </xdr:cNvPr>
        <xdr:cNvSpPr/>
      </xdr:nvSpPr>
      <xdr:spPr>
        <a:xfrm>
          <a:off x="2068176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30</xdr:col>
      <xdr:colOff>1238250</xdr:colOff>
      <xdr:row>17</xdr:row>
      <xdr:rowOff>142875</xdr:rowOff>
    </xdr:from>
    <xdr:to>
      <xdr:col>34</xdr:col>
      <xdr:colOff>79375</xdr:colOff>
      <xdr:row>20</xdr:row>
      <xdr:rowOff>31751</xdr:rowOff>
    </xdr:to>
    <xdr:sp macro="" textlink="">
      <xdr:nvSpPr>
        <xdr:cNvPr id="921" name="CuadroTexto 920">
          <a:extLst>
            <a:ext uri="{FF2B5EF4-FFF2-40B4-BE49-F238E27FC236}">
              <a16:creationId xmlns:a16="http://schemas.microsoft.com/office/drawing/2014/main" id="{947553A9-6AAC-4C75-805C-7DB7B8289689}"/>
            </a:ext>
          </a:extLst>
        </xdr:cNvPr>
        <xdr:cNvSpPr txBox="1"/>
      </xdr:nvSpPr>
      <xdr:spPr>
        <a:xfrm>
          <a:off x="2374106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984250</xdr:colOff>
      <xdr:row>22</xdr:row>
      <xdr:rowOff>190499</xdr:rowOff>
    </xdr:from>
    <xdr:to>
      <xdr:col>31</xdr:col>
      <xdr:colOff>1619250</xdr:colOff>
      <xdr:row>26</xdr:row>
      <xdr:rowOff>134937</xdr:rowOff>
    </xdr:to>
    <xdr:sp macro="" textlink="">
      <xdr:nvSpPr>
        <xdr:cNvPr id="922" name="CuadroTexto 921">
          <a:extLst>
            <a:ext uri="{FF2B5EF4-FFF2-40B4-BE49-F238E27FC236}">
              <a16:creationId xmlns:a16="http://schemas.microsoft.com/office/drawing/2014/main" id="{7A97F4E4-13B5-432B-80E5-29D97C988465}"/>
            </a:ext>
          </a:extLst>
        </xdr:cNvPr>
        <xdr:cNvSpPr txBox="1"/>
      </xdr:nvSpPr>
      <xdr:spPr>
        <a:xfrm>
          <a:off x="2158206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985839</xdr:colOff>
      <xdr:row>28</xdr:row>
      <xdr:rowOff>104775</xdr:rowOff>
    </xdr:from>
    <xdr:to>
      <xdr:col>31</xdr:col>
      <xdr:colOff>1628776</xdr:colOff>
      <xdr:row>32</xdr:row>
      <xdr:rowOff>49213</xdr:rowOff>
    </xdr:to>
    <xdr:sp macro="" textlink="">
      <xdr:nvSpPr>
        <xdr:cNvPr id="923" name="CuadroTexto 922">
          <a:extLst>
            <a:ext uri="{FF2B5EF4-FFF2-40B4-BE49-F238E27FC236}">
              <a16:creationId xmlns:a16="http://schemas.microsoft.com/office/drawing/2014/main" id="{88EE8671-D508-451E-81C3-7623152F914C}"/>
            </a:ext>
          </a:extLst>
        </xdr:cNvPr>
        <xdr:cNvSpPr txBox="1"/>
      </xdr:nvSpPr>
      <xdr:spPr>
        <a:xfrm>
          <a:off x="2158365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614364</xdr:colOff>
      <xdr:row>37</xdr:row>
      <xdr:rowOff>146050</xdr:rowOff>
    </xdr:from>
    <xdr:to>
      <xdr:col>31</xdr:col>
      <xdr:colOff>1257301</xdr:colOff>
      <xdr:row>41</xdr:row>
      <xdr:rowOff>90488</xdr:rowOff>
    </xdr:to>
    <xdr:sp macro="" textlink="">
      <xdr:nvSpPr>
        <xdr:cNvPr id="924" name="CuadroTexto 923">
          <a:extLst>
            <a:ext uri="{FF2B5EF4-FFF2-40B4-BE49-F238E27FC236}">
              <a16:creationId xmlns:a16="http://schemas.microsoft.com/office/drawing/2014/main" id="{D9A7AA3B-7BD3-4060-8D39-76FEAD825BC3}"/>
            </a:ext>
          </a:extLst>
        </xdr:cNvPr>
        <xdr:cNvSpPr txBox="1"/>
      </xdr:nvSpPr>
      <xdr:spPr>
        <a:xfrm>
          <a:off x="2121217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33</xdr:col>
      <xdr:colOff>409576</xdr:colOff>
      <xdr:row>37</xdr:row>
      <xdr:rowOff>179387</xdr:rowOff>
    </xdr:from>
    <xdr:to>
      <xdr:col>34</xdr:col>
      <xdr:colOff>2084388</xdr:colOff>
      <xdr:row>41</xdr:row>
      <xdr:rowOff>123825</xdr:rowOff>
    </xdr:to>
    <xdr:sp macro="" textlink="">
      <xdr:nvSpPr>
        <xdr:cNvPr id="925" name="CuadroTexto 924">
          <a:extLst>
            <a:ext uri="{FF2B5EF4-FFF2-40B4-BE49-F238E27FC236}">
              <a16:creationId xmlns:a16="http://schemas.microsoft.com/office/drawing/2014/main" id="{0352B3DF-7611-4F7E-8475-E80FC390E58C}"/>
            </a:ext>
          </a:extLst>
        </xdr:cNvPr>
        <xdr:cNvSpPr txBox="1"/>
      </xdr:nvSpPr>
      <xdr:spPr>
        <a:xfrm>
          <a:off x="2724626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33</xdr:col>
      <xdr:colOff>512764</xdr:colOff>
      <xdr:row>22</xdr:row>
      <xdr:rowOff>179388</xdr:rowOff>
    </xdr:from>
    <xdr:to>
      <xdr:col>34</xdr:col>
      <xdr:colOff>2187576</xdr:colOff>
      <xdr:row>26</xdr:row>
      <xdr:rowOff>123826</xdr:rowOff>
    </xdr:to>
    <xdr:sp macro="" textlink="">
      <xdr:nvSpPr>
        <xdr:cNvPr id="926" name="CuadroTexto 925">
          <a:extLst>
            <a:ext uri="{FF2B5EF4-FFF2-40B4-BE49-F238E27FC236}">
              <a16:creationId xmlns:a16="http://schemas.microsoft.com/office/drawing/2014/main" id="{D4A2A2BD-D72D-43CA-8F63-8E540DE436A1}"/>
            </a:ext>
          </a:extLst>
        </xdr:cNvPr>
        <xdr:cNvSpPr txBox="1"/>
      </xdr:nvSpPr>
      <xdr:spPr>
        <a:xfrm>
          <a:off x="2734945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614364</xdr:colOff>
      <xdr:row>42</xdr:row>
      <xdr:rowOff>138113</xdr:rowOff>
    </xdr:from>
    <xdr:to>
      <xdr:col>31</xdr:col>
      <xdr:colOff>1257301</xdr:colOff>
      <xdr:row>46</xdr:row>
      <xdr:rowOff>58738</xdr:rowOff>
    </xdr:to>
    <xdr:sp macro="" textlink="">
      <xdr:nvSpPr>
        <xdr:cNvPr id="927" name="CuadroTexto 926">
          <a:extLst>
            <a:ext uri="{FF2B5EF4-FFF2-40B4-BE49-F238E27FC236}">
              <a16:creationId xmlns:a16="http://schemas.microsoft.com/office/drawing/2014/main" id="{AE348B06-41CC-4383-94BA-2C4547BC669F}"/>
            </a:ext>
          </a:extLst>
        </xdr:cNvPr>
        <xdr:cNvSpPr txBox="1"/>
      </xdr:nvSpPr>
      <xdr:spPr>
        <a:xfrm>
          <a:off x="2121217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47625</xdr:colOff>
      <xdr:row>8</xdr:row>
      <xdr:rowOff>190500</xdr:rowOff>
    </xdr:from>
    <xdr:to>
      <xdr:col>31</xdr:col>
      <xdr:colOff>690562</xdr:colOff>
      <xdr:row>10</xdr:row>
      <xdr:rowOff>420688</xdr:rowOff>
    </xdr:to>
    <xdr:sp macro="" textlink="">
      <xdr:nvSpPr>
        <xdr:cNvPr id="928" name="CuadroTexto 927">
          <a:extLst>
            <a:ext uri="{FF2B5EF4-FFF2-40B4-BE49-F238E27FC236}">
              <a16:creationId xmlns:a16="http://schemas.microsoft.com/office/drawing/2014/main" id="{6707E6F0-ABCD-4868-B237-22D3B9397969}"/>
            </a:ext>
          </a:extLst>
        </xdr:cNvPr>
        <xdr:cNvSpPr txBox="1"/>
      </xdr:nvSpPr>
      <xdr:spPr>
        <a:xfrm>
          <a:off x="2064543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29</xdr:col>
      <xdr:colOff>80962</xdr:colOff>
      <xdr:row>11</xdr:row>
      <xdr:rowOff>223837</xdr:rowOff>
    </xdr:from>
    <xdr:to>
      <xdr:col>31</xdr:col>
      <xdr:colOff>723899</xdr:colOff>
      <xdr:row>13</xdr:row>
      <xdr:rowOff>358775</xdr:rowOff>
    </xdr:to>
    <xdr:sp macro="" textlink="">
      <xdr:nvSpPr>
        <xdr:cNvPr id="929" name="CuadroTexto 928">
          <a:extLst>
            <a:ext uri="{FF2B5EF4-FFF2-40B4-BE49-F238E27FC236}">
              <a16:creationId xmlns:a16="http://schemas.microsoft.com/office/drawing/2014/main" id="{1C9134B9-77C8-454F-B00C-1AA6619A5EEE}"/>
            </a:ext>
          </a:extLst>
        </xdr:cNvPr>
        <xdr:cNvSpPr txBox="1"/>
      </xdr:nvSpPr>
      <xdr:spPr>
        <a:xfrm>
          <a:off x="2067877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30</xdr:col>
      <xdr:colOff>842963</xdr:colOff>
      <xdr:row>2</xdr:row>
      <xdr:rowOff>33338</xdr:rowOff>
    </xdr:from>
    <xdr:to>
      <xdr:col>33</xdr:col>
      <xdr:colOff>390525</xdr:colOff>
      <xdr:row>5</xdr:row>
      <xdr:rowOff>25401</xdr:rowOff>
    </xdr:to>
    <xdr:sp macro="" textlink="">
      <xdr:nvSpPr>
        <xdr:cNvPr id="930" name="CuadroTexto 929">
          <a:extLst>
            <a:ext uri="{FF2B5EF4-FFF2-40B4-BE49-F238E27FC236}">
              <a16:creationId xmlns:a16="http://schemas.microsoft.com/office/drawing/2014/main" id="{E33902B5-61EE-46C4-ABFC-2025C0E01C61}"/>
            </a:ext>
          </a:extLst>
        </xdr:cNvPr>
        <xdr:cNvSpPr txBox="1"/>
      </xdr:nvSpPr>
      <xdr:spPr>
        <a:xfrm>
          <a:off x="2334577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30</xdr:col>
      <xdr:colOff>828676</xdr:colOff>
      <xdr:row>5</xdr:row>
      <xdr:rowOff>233363</xdr:rowOff>
    </xdr:from>
    <xdr:to>
      <xdr:col>33</xdr:col>
      <xdr:colOff>376238</xdr:colOff>
      <xdr:row>7</xdr:row>
      <xdr:rowOff>153988</xdr:rowOff>
    </xdr:to>
    <xdr:sp macro="" textlink="">
      <xdr:nvSpPr>
        <xdr:cNvPr id="931" name="CuadroTexto 930">
          <a:extLst>
            <a:ext uri="{FF2B5EF4-FFF2-40B4-BE49-F238E27FC236}">
              <a16:creationId xmlns:a16="http://schemas.microsoft.com/office/drawing/2014/main" id="{14B3CC78-B4DB-4F90-9760-B8A05170239B}"/>
            </a:ext>
          </a:extLst>
        </xdr:cNvPr>
        <xdr:cNvSpPr txBox="1"/>
      </xdr:nvSpPr>
      <xdr:spPr>
        <a:xfrm>
          <a:off x="2333148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31</xdr:col>
      <xdr:colOff>1290639</xdr:colOff>
      <xdr:row>10</xdr:row>
      <xdr:rowOff>147638</xdr:rowOff>
    </xdr:from>
    <xdr:to>
      <xdr:col>33</xdr:col>
      <xdr:colOff>2171701</xdr:colOff>
      <xdr:row>12</xdr:row>
      <xdr:rowOff>139701</xdr:rowOff>
    </xdr:to>
    <xdr:sp macro="" textlink="">
      <xdr:nvSpPr>
        <xdr:cNvPr id="932" name="CuadroTexto 931">
          <a:extLst>
            <a:ext uri="{FF2B5EF4-FFF2-40B4-BE49-F238E27FC236}">
              <a16:creationId xmlns:a16="http://schemas.microsoft.com/office/drawing/2014/main" id="{4D4C0E0F-8C53-434F-AF13-C0A41F4CE3F1}"/>
            </a:ext>
          </a:extLst>
        </xdr:cNvPr>
        <xdr:cNvSpPr txBox="1"/>
      </xdr:nvSpPr>
      <xdr:spPr>
        <a:xfrm>
          <a:off x="2512695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33</xdr:col>
      <xdr:colOff>776289</xdr:colOff>
      <xdr:row>3</xdr:row>
      <xdr:rowOff>300039</xdr:rowOff>
    </xdr:from>
    <xdr:to>
      <xdr:col>35</xdr:col>
      <xdr:colOff>85726</xdr:colOff>
      <xdr:row>6</xdr:row>
      <xdr:rowOff>30164</xdr:rowOff>
    </xdr:to>
    <xdr:sp macro="" textlink="">
      <xdr:nvSpPr>
        <xdr:cNvPr id="933" name="CuadroTexto 932">
          <a:extLst>
            <a:ext uri="{FF2B5EF4-FFF2-40B4-BE49-F238E27FC236}">
              <a16:creationId xmlns:a16="http://schemas.microsoft.com/office/drawing/2014/main" id="{E10FF9E2-5BBF-4C7F-B8E1-15D9AF6C5270}"/>
            </a:ext>
          </a:extLst>
        </xdr:cNvPr>
        <xdr:cNvSpPr txBox="1"/>
      </xdr:nvSpPr>
      <xdr:spPr>
        <a:xfrm>
          <a:off x="2761297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1879600</xdr:colOff>
      <xdr:row>0</xdr:row>
      <xdr:rowOff>0</xdr:rowOff>
    </xdr:from>
    <xdr:to>
      <xdr:col>46</xdr:col>
      <xdr:colOff>1663700</xdr:colOff>
      <xdr:row>16</xdr:row>
      <xdr:rowOff>127000</xdr:rowOff>
    </xdr:to>
    <xdr:sp macro="" textlink="">
      <xdr:nvSpPr>
        <xdr:cNvPr id="934" name="Forma libre 16">
          <a:extLst>
            <a:ext uri="{FF2B5EF4-FFF2-40B4-BE49-F238E27FC236}">
              <a16:creationId xmlns:a16="http://schemas.microsoft.com/office/drawing/2014/main" id="{C5C4215B-29DC-4D8A-853A-D7608632AEC0}"/>
            </a:ext>
          </a:extLst>
        </xdr:cNvPr>
        <xdr:cNvSpPr/>
      </xdr:nvSpPr>
      <xdr:spPr>
        <a:xfrm>
          <a:off x="38598475" y="0"/>
          <a:ext cx="8237538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41</xdr:col>
      <xdr:colOff>1866900</xdr:colOff>
      <xdr:row>0</xdr:row>
      <xdr:rowOff>0</xdr:rowOff>
    </xdr:from>
    <xdr:to>
      <xdr:col>46</xdr:col>
      <xdr:colOff>1651000</xdr:colOff>
      <xdr:row>16</xdr:row>
      <xdr:rowOff>127000</xdr:rowOff>
    </xdr:to>
    <xdr:sp macro="" textlink="">
      <xdr:nvSpPr>
        <xdr:cNvPr id="935" name="Forma libre 15">
          <a:extLst>
            <a:ext uri="{FF2B5EF4-FFF2-40B4-BE49-F238E27FC236}">
              <a16:creationId xmlns:a16="http://schemas.microsoft.com/office/drawing/2014/main" id="{41A2E5B2-09FC-4B32-B7CB-1C6F70506E3B}"/>
            </a:ext>
          </a:extLst>
        </xdr:cNvPr>
        <xdr:cNvSpPr/>
      </xdr:nvSpPr>
      <xdr:spPr>
        <a:xfrm>
          <a:off x="38585775" y="0"/>
          <a:ext cx="8237538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42</xdr:col>
      <xdr:colOff>1016001</xdr:colOff>
      <xdr:row>7</xdr:row>
      <xdr:rowOff>342900</xdr:rowOff>
    </xdr:from>
    <xdr:to>
      <xdr:col>46</xdr:col>
      <xdr:colOff>508000</xdr:colOff>
      <xdr:row>19</xdr:row>
      <xdr:rowOff>444500</xdr:rowOff>
    </xdr:to>
    <xdr:sp macro="" textlink="">
      <xdr:nvSpPr>
        <xdr:cNvPr id="936" name="Forma libre 12">
          <a:extLst>
            <a:ext uri="{FF2B5EF4-FFF2-40B4-BE49-F238E27FC236}">
              <a16:creationId xmlns:a16="http://schemas.microsoft.com/office/drawing/2014/main" id="{27CEBD32-DE81-4D8E-ABCC-0D6D03BDE56A}"/>
            </a:ext>
          </a:extLst>
        </xdr:cNvPr>
        <xdr:cNvSpPr/>
      </xdr:nvSpPr>
      <xdr:spPr>
        <a:xfrm>
          <a:off x="39639876" y="2700338"/>
          <a:ext cx="6040437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43</xdr:col>
      <xdr:colOff>48341</xdr:colOff>
      <xdr:row>19</xdr:row>
      <xdr:rowOff>215900</xdr:rowOff>
    </xdr:from>
    <xdr:to>
      <xdr:col>45</xdr:col>
      <xdr:colOff>2146300</xdr:colOff>
      <xdr:row>47</xdr:row>
      <xdr:rowOff>165100</xdr:rowOff>
    </xdr:to>
    <xdr:sp macro="" textlink="">
      <xdr:nvSpPr>
        <xdr:cNvPr id="937" name="Forma libre 14">
          <a:extLst>
            <a:ext uri="{FF2B5EF4-FFF2-40B4-BE49-F238E27FC236}">
              <a16:creationId xmlns:a16="http://schemas.microsoft.com/office/drawing/2014/main" id="{0BFF69C5-91AF-47C5-8B42-F285FA043FC1}"/>
            </a:ext>
          </a:extLst>
        </xdr:cNvPr>
        <xdr:cNvSpPr/>
      </xdr:nvSpPr>
      <xdr:spPr>
        <a:xfrm>
          <a:off x="40005716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41</xdr:col>
      <xdr:colOff>508000</xdr:colOff>
      <xdr:row>18</xdr:row>
      <xdr:rowOff>165100</xdr:rowOff>
    </xdr:from>
    <xdr:to>
      <xdr:col>42</xdr:col>
      <xdr:colOff>723900</xdr:colOff>
      <xdr:row>19</xdr:row>
      <xdr:rowOff>368300</xdr:rowOff>
    </xdr:to>
    <xdr:sp macro="" textlink="">
      <xdr:nvSpPr>
        <xdr:cNvPr id="938" name="CuadroTexto 937">
          <a:extLst>
            <a:ext uri="{FF2B5EF4-FFF2-40B4-BE49-F238E27FC236}">
              <a16:creationId xmlns:a16="http://schemas.microsoft.com/office/drawing/2014/main" id="{D3A43C2A-5B89-47F6-8007-1D482101F091}"/>
            </a:ext>
          </a:extLst>
        </xdr:cNvPr>
        <xdr:cNvSpPr txBox="1"/>
      </xdr:nvSpPr>
      <xdr:spPr>
        <a:xfrm>
          <a:off x="37226875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41</xdr:col>
      <xdr:colOff>42863</xdr:colOff>
      <xdr:row>2</xdr:row>
      <xdr:rowOff>187325</xdr:rowOff>
    </xdr:from>
    <xdr:to>
      <xdr:col>42</xdr:col>
      <xdr:colOff>266700</xdr:colOff>
      <xdr:row>3</xdr:row>
      <xdr:rowOff>377825</xdr:rowOff>
    </xdr:to>
    <xdr:sp macro="" textlink="">
      <xdr:nvSpPr>
        <xdr:cNvPr id="939" name="CuadroTexto 938">
          <a:extLst>
            <a:ext uri="{FF2B5EF4-FFF2-40B4-BE49-F238E27FC236}">
              <a16:creationId xmlns:a16="http://schemas.microsoft.com/office/drawing/2014/main" id="{02407A5C-5A9A-43E2-8296-4CD18A65B7C2}"/>
            </a:ext>
          </a:extLst>
        </xdr:cNvPr>
        <xdr:cNvSpPr txBox="1"/>
      </xdr:nvSpPr>
      <xdr:spPr>
        <a:xfrm>
          <a:off x="36761738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46</xdr:col>
      <xdr:colOff>414618</xdr:colOff>
      <xdr:row>43</xdr:row>
      <xdr:rowOff>128494</xdr:rowOff>
    </xdr:from>
    <xdr:to>
      <xdr:col>47</xdr:col>
      <xdr:colOff>174812</xdr:colOff>
      <xdr:row>45</xdr:row>
      <xdr:rowOff>115794</xdr:rowOff>
    </xdr:to>
    <xdr:sp macro="" textlink="">
      <xdr:nvSpPr>
        <xdr:cNvPr id="940" name="CuadroTexto 939">
          <a:extLst>
            <a:ext uri="{FF2B5EF4-FFF2-40B4-BE49-F238E27FC236}">
              <a16:creationId xmlns:a16="http://schemas.microsoft.com/office/drawing/2014/main" id="{23987691-BF4D-442C-AFA7-2D5B921AC76B}"/>
            </a:ext>
          </a:extLst>
        </xdr:cNvPr>
        <xdr:cNvSpPr txBox="1"/>
      </xdr:nvSpPr>
      <xdr:spPr>
        <a:xfrm>
          <a:off x="45586931" y="12987244"/>
          <a:ext cx="2117631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40</xdr:col>
      <xdr:colOff>275477</xdr:colOff>
      <xdr:row>8</xdr:row>
      <xdr:rowOff>418354</xdr:rowOff>
    </xdr:from>
    <xdr:to>
      <xdr:col>40</xdr:col>
      <xdr:colOff>686360</xdr:colOff>
      <xdr:row>13</xdr:row>
      <xdr:rowOff>587375</xdr:rowOff>
    </xdr:to>
    <xdr:sp macro="" textlink="">
      <xdr:nvSpPr>
        <xdr:cNvPr id="941" name="Abrir llave 940">
          <a:extLst>
            <a:ext uri="{FF2B5EF4-FFF2-40B4-BE49-F238E27FC236}">
              <a16:creationId xmlns:a16="http://schemas.microsoft.com/office/drawing/2014/main" id="{82B86093-2B4C-4337-9A03-5A6EB7E7BEA2}"/>
            </a:ext>
          </a:extLst>
        </xdr:cNvPr>
        <xdr:cNvSpPr/>
      </xdr:nvSpPr>
      <xdr:spPr>
        <a:xfrm>
          <a:off x="36160915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40</xdr:col>
      <xdr:colOff>210763</xdr:colOff>
      <xdr:row>3</xdr:row>
      <xdr:rowOff>147265</xdr:rowOff>
    </xdr:from>
    <xdr:to>
      <xdr:col>40</xdr:col>
      <xdr:colOff>633319</xdr:colOff>
      <xdr:row>8</xdr:row>
      <xdr:rowOff>91235</xdr:rowOff>
    </xdr:to>
    <xdr:sp macro="" textlink="">
      <xdr:nvSpPr>
        <xdr:cNvPr id="942" name="Abrir llave 941">
          <a:extLst>
            <a:ext uri="{FF2B5EF4-FFF2-40B4-BE49-F238E27FC236}">
              <a16:creationId xmlns:a16="http://schemas.microsoft.com/office/drawing/2014/main" id="{358421DB-3455-40F9-8A4D-20B509EDAC49}"/>
            </a:ext>
          </a:extLst>
        </xdr:cNvPr>
        <xdr:cNvSpPr/>
      </xdr:nvSpPr>
      <xdr:spPr>
        <a:xfrm>
          <a:off x="36096201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41</xdr:col>
      <xdr:colOff>142127</xdr:colOff>
      <xdr:row>23</xdr:row>
      <xdr:rowOff>82831</xdr:rowOff>
    </xdr:from>
    <xdr:to>
      <xdr:col>41</xdr:col>
      <xdr:colOff>553010</xdr:colOff>
      <xdr:row>33</xdr:row>
      <xdr:rowOff>82830</xdr:rowOff>
    </xdr:to>
    <xdr:sp macro="" textlink="">
      <xdr:nvSpPr>
        <xdr:cNvPr id="943" name="Abrir llave 942">
          <a:extLst>
            <a:ext uri="{FF2B5EF4-FFF2-40B4-BE49-F238E27FC236}">
              <a16:creationId xmlns:a16="http://schemas.microsoft.com/office/drawing/2014/main" id="{000B3932-18E3-4E0B-B03E-029777CB2DB7}"/>
            </a:ext>
          </a:extLst>
        </xdr:cNvPr>
        <xdr:cNvSpPr/>
      </xdr:nvSpPr>
      <xdr:spPr>
        <a:xfrm>
          <a:off x="36861002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41</xdr:col>
      <xdr:colOff>83951</xdr:colOff>
      <xdr:row>36</xdr:row>
      <xdr:rowOff>163793</xdr:rowOff>
    </xdr:from>
    <xdr:to>
      <xdr:col>41</xdr:col>
      <xdr:colOff>494834</xdr:colOff>
      <xdr:row>46</xdr:row>
      <xdr:rowOff>163793</xdr:rowOff>
    </xdr:to>
    <xdr:sp macro="" textlink="">
      <xdr:nvSpPr>
        <xdr:cNvPr id="944" name="Abrir llave 943">
          <a:extLst>
            <a:ext uri="{FF2B5EF4-FFF2-40B4-BE49-F238E27FC236}">
              <a16:creationId xmlns:a16="http://schemas.microsoft.com/office/drawing/2014/main" id="{EADC80DF-142F-494E-80A1-2F813A3357BB}"/>
            </a:ext>
          </a:extLst>
        </xdr:cNvPr>
        <xdr:cNvSpPr/>
      </xdr:nvSpPr>
      <xdr:spPr>
        <a:xfrm>
          <a:off x="36802826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42</xdr:col>
      <xdr:colOff>1238250</xdr:colOff>
      <xdr:row>17</xdr:row>
      <xdr:rowOff>142875</xdr:rowOff>
    </xdr:from>
    <xdr:to>
      <xdr:col>46</xdr:col>
      <xdr:colOff>79375</xdr:colOff>
      <xdr:row>20</xdr:row>
      <xdr:rowOff>31751</xdr:rowOff>
    </xdr:to>
    <xdr:sp macro="" textlink="">
      <xdr:nvSpPr>
        <xdr:cNvPr id="945" name="CuadroTexto 944">
          <a:extLst>
            <a:ext uri="{FF2B5EF4-FFF2-40B4-BE49-F238E27FC236}">
              <a16:creationId xmlns:a16="http://schemas.microsoft.com/office/drawing/2014/main" id="{6DCDE147-AFFB-4F6C-BC97-AC8F6ACD90C2}"/>
            </a:ext>
          </a:extLst>
        </xdr:cNvPr>
        <xdr:cNvSpPr txBox="1"/>
      </xdr:nvSpPr>
      <xdr:spPr>
        <a:xfrm>
          <a:off x="39862125" y="6524625"/>
          <a:ext cx="5389563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984250</xdr:colOff>
      <xdr:row>22</xdr:row>
      <xdr:rowOff>190499</xdr:rowOff>
    </xdr:from>
    <xdr:to>
      <xdr:col>43</xdr:col>
      <xdr:colOff>1619250</xdr:colOff>
      <xdr:row>26</xdr:row>
      <xdr:rowOff>134937</xdr:rowOff>
    </xdr:to>
    <xdr:sp macro="" textlink="">
      <xdr:nvSpPr>
        <xdr:cNvPr id="946" name="CuadroTexto 945">
          <a:extLst>
            <a:ext uri="{FF2B5EF4-FFF2-40B4-BE49-F238E27FC236}">
              <a16:creationId xmlns:a16="http://schemas.microsoft.com/office/drawing/2014/main" id="{A43FACBE-2017-4483-9195-D41EBBE98422}"/>
            </a:ext>
          </a:extLst>
        </xdr:cNvPr>
        <xdr:cNvSpPr txBox="1"/>
      </xdr:nvSpPr>
      <xdr:spPr>
        <a:xfrm>
          <a:off x="37703125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985839</xdr:colOff>
      <xdr:row>28</xdr:row>
      <xdr:rowOff>104775</xdr:rowOff>
    </xdr:from>
    <xdr:to>
      <xdr:col>43</xdr:col>
      <xdr:colOff>1628776</xdr:colOff>
      <xdr:row>32</xdr:row>
      <xdr:rowOff>49213</xdr:rowOff>
    </xdr:to>
    <xdr:sp macro="" textlink="">
      <xdr:nvSpPr>
        <xdr:cNvPr id="947" name="CuadroTexto 946">
          <a:extLst>
            <a:ext uri="{FF2B5EF4-FFF2-40B4-BE49-F238E27FC236}">
              <a16:creationId xmlns:a16="http://schemas.microsoft.com/office/drawing/2014/main" id="{2C0BBACE-DF41-4B1C-BC16-813BD51D8B91}"/>
            </a:ext>
          </a:extLst>
        </xdr:cNvPr>
        <xdr:cNvSpPr txBox="1"/>
      </xdr:nvSpPr>
      <xdr:spPr>
        <a:xfrm>
          <a:off x="37704714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614364</xdr:colOff>
      <xdr:row>37</xdr:row>
      <xdr:rowOff>146050</xdr:rowOff>
    </xdr:from>
    <xdr:to>
      <xdr:col>43</xdr:col>
      <xdr:colOff>1257301</xdr:colOff>
      <xdr:row>41</xdr:row>
      <xdr:rowOff>90488</xdr:rowOff>
    </xdr:to>
    <xdr:sp macro="" textlink="">
      <xdr:nvSpPr>
        <xdr:cNvPr id="948" name="CuadroTexto 947">
          <a:extLst>
            <a:ext uri="{FF2B5EF4-FFF2-40B4-BE49-F238E27FC236}">
              <a16:creationId xmlns:a16="http://schemas.microsoft.com/office/drawing/2014/main" id="{C41E4756-7326-43E4-828C-900B70BBDCB9}"/>
            </a:ext>
          </a:extLst>
        </xdr:cNvPr>
        <xdr:cNvSpPr txBox="1"/>
      </xdr:nvSpPr>
      <xdr:spPr>
        <a:xfrm>
          <a:off x="37333239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45</xdr:col>
      <xdr:colOff>409576</xdr:colOff>
      <xdr:row>37</xdr:row>
      <xdr:rowOff>179387</xdr:rowOff>
    </xdr:from>
    <xdr:to>
      <xdr:col>46</xdr:col>
      <xdr:colOff>2084388</xdr:colOff>
      <xdr:row>41</xdr:row>
      <xdr:rowOff>123825</xdr:rowOff>
    </xdr:to>
    <xdr:sp macro="" textlink="">
      <xdr:nvSpPr>
        <xdr:cNvPr id="949" name="CuadroTexto 948">
          <a:extLst>
            <a:ext uri="{FF2B5EF4-FFF2-40B4-BE49-F238E27FC236}">
              <a16:creationId xmlns:a16="http://schemas.microsoft.com/office/drawing/2014/main" id="{A32EBEB2-7A80-46B4-B01E-B9036060E2AB}"/>
            </a:ext>
          </a:extLst>
        </xdr:cNvPr>
        <xdr:cNvSpPr txBox="1"/>
      </xdr:nvSpPr>
      <xdr:spPr>
        <a:xfrm>
          <a:off x="43367326" y="11561762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45</xdr:col>
      <xdr:colOff>512764</xdr:colOff>
      <xdr:row>22</xdr:row>
      <xdr:rowOff>179388</xdr:rowOff>
    </xdr:from>
    <xdr:to>
      <xdr:col>46</xdr:col>
      <xdr:colOff>2187576</xdr:colOff>
      <xdr:row>26</xdr:row>
      <xdr:rowOff>123826</xdr:rowOff>
    </xdr:to>
    <xdr:sp macro="" textlink="">
      <xdr:nvSpPr>
        <xdr:cNvPr id="950" name="CuadroTexto 949">
          <a:extLst>
            <a:ext uri="{FF2B5EF4-FFF2-40B4-BE49-F238E27FC236}">
              <a16:creationId xmlns:a16="http://schemas.microsoft.com/office/drawing/2014/main" id="{65ED2574-04BA-4DA7-A630-C4E303B1C0B1}"/>
            </a:ext>
          </a:extLst>
        </xdr:cNvPr>
        <xdr:cNvSpPr txBox="1"/>
      </xdr:nvSpPr>
      <xdr:spPr>
        <a:xfrm>
          <a:off x="43470514" y="7966076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614364</xdr:colOff>
      <xdr:row>42</xdr:row>
      <xdr:rowOff>138113</xdr:rowOff>
    </xdr:from>
    <xdr:to>
      <xdr:col>43</xdr:col>
      <xdr:colOff>1257301</xdr:colOff>
      <xdr:row>46</xdr:row>
      <xdr:rowOff>58738</xdr:rowOff>
    </xdr:to>
    <xdr:sp macro="" textlink="">
      <xdr:nvSpPr>
        <xdr:cNvPr id="951" name="CuadroTexto 950">
          <a:extLst>
            <a:ext uri="{FF2B5EF4-FFF2-40B4-BE49-F238E27FC236}">
              <a16:creationId xmlns:a16="http://schemas.microsoft.com/office/drawing/2014/main" id="{769BE5E4-1DBF-40B6-B45E-040DBAD26A85}"/>
            </a:ext>
          </a:extLst>
        </xdr:cNvPr>
        <xdr:cNvSpPr txBox="1"/>
      </xdr:nvSpPr>
      <xdr:spPr>
        <a:xfrm>
          <a:off x="37333239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47625</xdr:colOff>
      <xdr:row>8</xdr:row>
      <xdr:rowOff>190500</xdr:rowOff>
    </xdr:from>
    <xdr:to>
      <xdr:col>43</xdr:col>
      <xdr:colOff>690562</xdr:colOff>
      <xdr:row>10</xdr:row>
      <xdr:rowOff>420688</xdr:rowOff>
    </xdr:to>
    <xdr:sp macro="" textlink="">
      <xdr:nvSpPr>
        <xdr:cNvPr id="952" name="CuadroTexto 951">
          <a:extLst>
            <a:ext uri="{FF2B5EF4-FFF2-40B4-BE49-F238E27FC236}">
              <a16:creationId xmlns:a16="http://schemas.microsoft.com/office/drawing/2014/main" id="{569B6DE0-C284-4673-8897-CEA0E5C5232B}"/>
            </a:ext>
          </a:extLst>
        </xdr:cNvPr>
        <xdr:cNvSpPr txBox="1"/>
      </xdr:nvSpPr>
      <xdr:spPr>
        <a:xfrm>
          <a:off x="36766500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41</xdr:col>
      <xdr:colOff>80962</xdr:colOff>
      <xdr:row>11</xdr:row>
      <xdr:rowOff>223837</xdr:rowOff>
    </xdr:from>
    <xdr:to>
      <xdr:col>43</xdr:col>
      <xdr:colOff>723899</xdr:colOff>
      <xdr:row>13</xdr:row>
      <xdr:rowOff>358775</xdr:rowOff>
    </xdr:to>
    <xdr:sp macro="" textlink="">
      <xdr:nvSpPr>
        <xdr:cNvPr id="953" name="CuadroTexto 952">
          <a:extLst>
            <a:ext uri="{FF2B5EF4-FFF2-40B4-BE49-F238E27FC236}">
              <a16:creationId xmlns:a16="http://schemas.microsoft.com/office/drawing/2014/main" id="{2DD76935-655B-44A3-A9B1-0B07DB010C07}"/>
            </a:ext>
          </a:extLst>
        </xdr:cNvPr>
        <xdr:cNvSpPr txBox="1"/>
      </xdr:nvSpPr>
      <xdr:spPr>
        <a:xfrm>
          <a:off x="36799837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42</xdr:col>
      <xdr:colOff>842963</xdr:colOff>
      <xdr:row>2</xdr:row>
      <xdr:rowOff>33338</xdr:rowOff>
    </xdr:from>
    <xdr:to>
      <xdr:col>45</xdr:col>
      <xdr:colOff>390525</xdr:colOff>
      <xdr:row>5</xdr:row>
      <xdr:rowOff>25401</xdr:rowOff>
    </xdr:to>
    <xdr:sp macro="" textlink="">
      <xdr:nvSpPr>
        <xdr:cNvPr id="954" name="CuadroTexto 953">
          <a:extLst>
            <a:ext uri="{FF2B5EF4-FFF2-40B4-BE49-F238E27FC236}">
              <a16:creationId xmlns:a16="http://schemas.microsoft.com/office/drawing/2014/main" id="{B9064B29-9F7A-4D80-BEB1-1D290FB9FE2E}"/>
            </a:ext>
          </a:extLst>
        </xdr:cNvPr>
        <xdr:cNvSpPr txBox="1"/>
      </xdr:nvSpPr>
      <xdr:spPr>
        <a:xfrm>
          <a:off x="39466838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42</xdr:col>
      <xdr:colOff>828676</xdr:colOff>
      <xdr:row>5</xdr:row>
      <xdr:rowOff>233363</xdr:rowOff>
    </xdr:from>
    <xdr:to>
      <xdr:col>45</xdr:col>
      <xdr:colOff>376238</xdr:colOff>
      <xdr:row>7</xdr:row>
      <xdr:rowOff>153988</xdr:rowOff>
    </xdr:to>
    <xdr:sp macro="" textlink="">
      <xdr:nvSpPr>
        <xdr:cNvPr id="955" name="CuadroTexto 954">
          <a:extLst>
            <a:ext uri="{FF2B5EF4-FFF2-40B4-BE49-F238E27FC236}">
              <a16:creationId xmlns:a16="http://schemas.microsoft.com/office/drawing/2014/main" id="{307732D5-2C62-44C9-A460-ADCADC86DA28}"/>
            </a:ext>
          </a:extLst>
        </xdr:cNvPr>
        <xdr:cNvSpPr txBox="1"/>
      </xdr:nvSpPr>
      <xdr:spPr>
        <a:xfrm>
          <a:off x="39452551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43</xdr:col>
      <xdr:colOff>1290639</xdr:colOff>
      <xdr:row>10</xdr:row>
      <xdr:rowOff>147638</xdr:rowOff>
    </xdr:from>
    <xdr:to>
      <xdr:col>45</xdr:col>
      <xdr:colOff>2171701</xdr:colOff>
      <xdr:row>12</xdr:row>
      <xdr:rowOff>139701</xdr:rowOff>
    </xdr:to>
    <xdr:sp macro="" textlink="">
      <xdr:nvSpPr>
        <xdr:cNvPr id="956" name="CuadroTexto 955">
          <a:extLst>
            <a:ext uri="{FF2B5EF4-FFF2-40B4-BE49-F238E27FC236}">
              <a16:creationId xmlns:a16="http://schemas.microsoft.com/office/drawing/2014/main" id="{BE42103C-331C-4D4A-B256-DD74E3CB7ABA}"/>
            </a:ext>
          </a:extLst>
        </xdr:cNvPr>
        <xdr:cNvSpPr txBox="1"/>
      </xdr:nvSpPr>
      <xdr:spPr>
        <a:xfrm>
          <a:off x="41248014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45</xdr:col>
      <xdr:colOff>776289</xdr:colOff>
      <xdr:row>3</xdr:row>
      <xdr:rowOff>300039</xdr:rowOff>
    </xdr:from>
    <xdr:to>
      <xdr:col>47</xdr:col>
      <xdr:colOff>85726</xdr:colOff>
      <xdr:row>6</xdr:row>
      <xdr:rowOff>30164</xdr:rowOff>
    </xdr:to>
    <xdr:sp macro="" textlink="">
      <xdr:nvSpPr>
        <xdr:cNvPr id="957" name="CuadroTexto 956">
          <a:extLst>
            <a:ext uri="{FF2B5EF4-FFF2-40B4-BE49-F238E27FC236}">
              <a16:creationId xmlns:a16="http://schemas.microsoft.com/office/drawing/2014/main" id="{9D7B6B09-2084-4AA6-ACC6-52CE50AB4F6C}"/>
            </a:ext>
          </a:extLst>
        </xdr:cNvPr>
        <xdr:cNvSpPr txBox="1"/>
      </xdr:nvSpPr>
      <xdr:spPr>
        <a:xfrm>
          <a:off x="43734039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1879600</xdr:colOff>
      <xdr:row>0</xdr:row>
      <xdr:rowOff>0</xdr:rowOff>
    </xdr:from>
    <xdr:to>
      <xdr:col>58</xdr:col>
      <xdr:colOff>1663700</xdr:colOff>
      <xdr:row>16</xdr:row>
      <xdr:rowOff>127000</xdr:rowOff>
    </xdr:to>
    <xdr:sp macro="" textlink="">
      <xdr:nvSpPr>
        <xdr:cNvPr id="958" name="Forma libre 16">
          <a:extLst>
            <a:ext uri="{FF2B5EF4-FFF2-40B4-BE49-F238E27FC236}">
              <a16:creationId xmlns:a16="http://schemas.microsoft.com/office/drawing/2014/main" id="{CB0BD1C9-4D80-4754-9F9B-FFCAEA113EBC}"/>
            </a:ext>
          </a:extLst>
        </xdr:cNvPr>
        <xdr:cNvSpPr/>
      </xdr:nvSpPr>
      <xdr:spPr>
        <a:xfrm>
          <a:off x="54719538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53</xdr:col>
      <xdr:colOff>1866900</xdr:colOff>
      <xdr:row>0</xdr:row>
      <xdr:rowOff>0</xdr:rowOff>
    </xdr:from>
    <xdr:to>
      <xdr:col>58</xdr:col>
      <xdr:colOff>1651000</xdr:colOff>
      <xdr:row>16</xdr:row>
      <xdr:rowOff>127000</xdr:rowOff>
    </xdr:to>
    <xdr:sp macro="" textlink="">
      <xdr:nvSpPr>
        <xdr:cNvPr id="959" name="Forma libre 15">
          <a:extLst>
            <a:ext uri="{FF2B5EF4-FFF2-40B4-BE49-F238E27FC236}">
              <a16:creationId xmlns:a16="http://schemas.microsoft.com/office/drawing/2014/main" id="{6CAA16CC-C279-450A-AF95-20521C117280}"/>
            </a:ext>
          </a:extLst>
        </xdr:cNvPr>
        <xdr:cNvSpPr/>
      </xdr:nvSpPr>
      <xdr:spPr>
        <a:xfrm>
          <a:off x="54706838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54</xdr:col>
      <xdr:colOff>1016001</xdr:colOff>
      <xdr:row>7</xdr:row>
      <xdr:rowOff>342900</xdr:rowOff>
    </xdr:from>
    <xdr:to>
      <xdr:col>58</xdr:col>
      <xdr:colOff>508000</xdr:colOff>
      <xdr:row>19</xdr:row>
      <xdr:rowOff>444500</xdr:rowOff>
    </xdr:to>
    <xdr:sp macro="" textlink="">
      <xdr:nvSpPr>
        <xdr:cNvPr id="960" name="Forma libre 12">
          <a:extLst>
            <a:ext uri="{FF2B5EF4-FFF2-40B4-BE49-F238E27FC236}">
              <a16:creationId xmlns:a16="http://schemas.microsoft.com/office/drawing/2014/main" id="{4FFD6B1C-62CF-47D2-8539-F8E229FEB771}"/>
            </a:ext>
          </a:extLst>
        </xdr:cNvPr>
        <xdr:cNvSpPr/>
      </xdr:nvSpPr>
      <xdr:spPr>
        <a:xfrm>
          <a:off x="55760939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55</xdr:col>
      <xdr:colOff>48341</xdr:colOff>
      <xdr:row>19</xdr:row>
      <xdr:rowOff>215900</xdr:rowOff>
    </xdr:from>
    <xdr:to>
      <xdr:col>57</xdr:col>
      <xdr:colOff>2146300</xdr:colOff>
      <xdr:row>47</xdr:row>
      <xdr:rowOff>165100</xdr:rowOff>
    </xdr:to>
    <xdr:sp macro="" textlink="">
      <xdr:nvSpPr>
        <xdr:cNvPr id="961" name="Forma libre 14">
          <a:extLst>
            <a:ext uri="{FF2B5EF4-FFF2-40B4-BE49-F238E27FC236}">
              <a16:creationId xmlns:a16="http://schemas.microsoft.com/office/drawing/2014/main" id="{6781B6AE-8416-484B-88EF-B330D8A4426D}"/>
            </a:ext>
          </a:extLst>
        </xdr:cNvPr>
        <xdr:cNvSpPr/>
      </xdr:nvSpPr>
      <xdr:spPr>
        <a:xfrm>
          <a:off x="56126779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53</xdr:col>
      <xdr:colOff>508000</xdr:colOff>
      <xdr:row>18</xdr:row>
      <xdr:rowOff>165100</xdr:rowOff>
    </xdr:from>
    <xdr:to>
      <xdr:col>54</xdr:col>
      <xdr:colOff>723900</xdr:colOff>
      <xdr:row>19</xdr:row>
      <xdr:rowOff>368300</xdr:rowOff>
    </xdr:to>
    <xdr:sp macro="" textlink="">
      <xdr:nvSpPr>
        <xdr:cNvPr id="962" name="CuadroTexto 961">
          <a:extLst>
            <a:ext uri="{FF2B5EF4-FFF2-40B4-BE49-F238E27FC236}">
              <a16:creationId xmlns:a16="http://schemas.microsoft.com/office/drawing/2014/main" id="{C9987D9E-B43D-4BFB-A1CA-A4DF42A5A71B}"/>
            </a:ext>
          </a:extLst>
        </xdr:cNvPr>
        <xdr:cNvSpPr txBox="1"/>
      </xdr:nvSpPr>
      <xdr:spPr>
        <a:xfrm>
          <a:off x="53347938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53</xdr:col>
      <xdr:colOff>42863</xdr:colOff>
      <xdr:row>2</xdr:row>
      <xdr:rowOff>187325</xdr:rowOff>
    </xdr:from>
    <xdr:to>
      <xdr:col>54</xdr:col>
      <xdr:colOff>266700</xdr:colOff>
      <xdr:row>3</xdr:row>
      <xdr:rowOff>377825</xdr:rowOff>
    </xdr:to>
    <xdr:sp macro="" textlink="">
      <xdr:nvSpPr>
        <xdr:cNvPr id="963" name="CuadroTexto 962">
          <a:extLst>
            <a:ext uri="{FF2B5EF4-FFF2-40B4-BE49-F238E27FC236}">
              <a16:creationId xmlns:a16="http://schemas.microsoft.com/office/drawing/2014/main" id="{A8A531CD-8F0F-40C8-A91B-CFADA9C4FCBE}"/>
            </a:ext>
          </a:extLst>
        </xdr:cNvPr>
        <xdr:cNvSpPr txBox="1"/>
      </xdr:nvSpPr>
      <xdr:spPr>
        <a:xfrm>
          <a:off x="52882801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58</xdr:col>
      <xdr:colOff>414618</xdr:colOff>
      <xdr:row>43</xdr:row>
      <xdr:rowOff>128494</xdr:rowOff>
    </xdr:from>
    <xdr:to>
      <xdr:col>59</xdr:col>
      <xdr:colOff>174812</xdr:colOff>
      <xdr:row>45</xdr:row>
      <xdr:rowOff>115794</xdr:rowOff>
    </xdr:to>
    <xdr:sp macro="" textlink="">
      <xdr:nvSpPr>
        <xdr:cNvPr id="964" name="CuadroTexto 963">
          <a:extLst>
            <a:ext uri="{FF2B5EF4-FFF2-40B4-BE49-F238E27FC236}">
              <a16:creationId xmlns:a16="http://schemas.microsoft.com/office/drawing/2014/main" id="{84E3B508-9B0A-4017-911E-0BFA46390E2A}"/>
            </a:ext>
          </a:extLst>
        </xdr:cNvPr>
        <xdr:cNvSpPr txBox="1"/>
      </xdr:nvSpPr>
      <xdr:spPr>
        <a:xfrm>
          <a:off x="61707993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52</xdr:col>
      <xdr:colOff>275477</xdr:colOff>
      <xdr:row>8</xdr:row>
      <xdr:rowOff>418354</xdr:rowOff>
    </xdr:from>
    <xdr:to>
      <xdr:col>52</xdr:col>
      <xdr:colOff>686360</xdr:colOff>
      <xdr:row>13</xdr:row>
      <xdr:rowOff>587375</xdr:rowOff>
    </xdr:to>
    <xdr:sp macro="" textlink="">
      <xdr:nvSpPr>
        <xdr:cNvPr id="965" name="Abrir llave 964">
          <a:extLst>
            <a:ext uri="{FF2B5EF4-FFF2-40B4-BE49-F238E27FC236}">
              <a16:creationId xmlns:a16="http://schemas.microsoft.com/office/drawing/2014/main" id="{C8C12DFB-42ED-4063-BD32-31E18D3F870E}"/>
            </a:ext>
          </a:extLst>
        </xdr:cNvPr>
        <xdr:cNvSpPr/>
      </xdr:nvSpPr>
      <xdr:spPr>
        <a:xfrm>
          <a:off x="52281977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52</xdr:col>
      <xdr:colOff>210763</xdr:colOff>
      <xdr:row>3</xdr:row>
      <xdr:rowOff>147265</xdr:rowOff>
    </xdr:from>
    <xdr:to>
      <xdr:col>52</xdr:col>
      <xdr:colOff>633319</xdr:colOff>
      <xdr:row>8</xdr:row>
      <xdr:rowOff>91235</xdr:rowOff>
    </xdr:to>
    <xdr:sp macro="" textlink="">
      <xdr:nvSpPr>
        <xdr:cNvPr id="966" name="Abrir llave 965">
          <a:extLst>
            <a:ext uri="{FF2B5EF4-FFF2-40B4-BE49-F238E27FC236}">
              <a16:creationId xmlns:a16="http://schemas.microsoft.com/office/drawing/2014/main" id="{A67C9B5D-4F7A-454B-BEE1-232A68870577}"/>
            </a:ext>
          </a:extLst>
        </xdr:cNvPr>
        <xdr:cNvSpPr/>
      </xdr:nvSpPr>
      <xdr:spPr>
        <a:xfrm>
          <a:off x="52217263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53</xdr:col>
      <xdr:colOff>142127</xdr:colOff>
      <xdr:row>23</xdr:row>
      <xdr:rowOff>82831</xdr:rowOff>
    </xdr:from>
    <xdr:to>
      <xdr:col>53</xdr:col>
      <xdr:colOff>553010</xdr:colOff>
      <xdr:row>33</xdr:row>
      <xdr:rowOff>82830</xdr:rowOff>
    </xdr:to>
    <xdr:sp macro="" textlink="">
      <xdr:nvSpPr>
        <xdr:cNvPr id="967" name="Abrir llave 966">
          <a:extLst>
            <a:ext uri="{FF2B5EF4-FFF2-40B4-BE49-F238E27FC236}">
              <a16:creationId xmlns:a16="http://schemas.microsoft.com/office/drawing/2014/main" id="{13665596-150E-4C5D-958A-4F9EC25F263C}"/>
            </a:ext>
          </a:extLst>
        </xdr:cNvPr>
        <xdr:cNvSpPr/>
      </xdr:nvSpPr>
      <xdr:spPr>
        <a:xfrm>
          <a:off x="52982065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53</xdr:col>
      <xdr:colOff>83951</xdr:colOff>
      <xdr:row>36</xdr:row>
      <xdr:rowOff>163793</xdr:rowOff>
    </xdr:from>
    <xdr:to>
      <xdr:col>53</xdr:col>
      <xdr:colOff>494834</xdr:colOff>
      <xdr:row>46</xdr:row>
      <xdr:rowOff>163793</xdr:rowOff>
    </xdr:to>
    <xdr:sp macro="" textlink="">
      <xdr:nvSpPr>
        <xdr:cNvPr id="968" name="Abrir llave 967">
          <a:extLst>
            <a:ext uri="{FF2B5EF4-FFF2-40B4-BE49-F238E27FC236}">
              <a16:creationId xmlns:a16="http://schemas.microsoft.com/office/drawing/2014/main" id="{6271AC00-7222-4AF8-AE90-78154AE84946}"/>
            </a:ext>
          </a:extLst>
        </xdr:cNvPr>
        <xdr:cNvSpPr/>
      </xdr:nvSpPr>
      <xdr:spPr>
        <a:xfrm>
          <a:off x="52923889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54</xdr:col>
      <xdr:colOff>1238250</xdr:colOff>
      <xdr:row>17</xdr:row>
      <xdr:rowOff>142875</xdr:rowOff>
    </xdr:from>
    <xdr:to>
      <xdr:col>58</xdr:col>
      <xdr:colOff>79375</xdr:colOff>
      <xdr:row>20</xdr:row>
      <xdr:rowOff>31751</xdr:rowOff>
    </xdr:to>
    <xdr:sp macro="" textlink="">
      <xdr:nvSpPr>
        <xdr:cNvPr id="969" name="CuadroTexto 968">
          <a:extLst>
            <a:ext uri="{FF2B5EF4-FFF2-40B4-BE49-F238E27FC236}">
              <a16:creationId xmlns:a16="http://schemas.microsoft.com/office/drawing/2014/main" id="{5FA9E609-4EA9-4D93-BF41-7F0529E7836A}"/>
            </a:ext>
          </a:extLst>
        </xdr:cNvPr>
        <xdr:cNvSpPr txBox="1"/>
      </xdr:nvSpPr>
      <xdr:spPr>
        <a:xfrm>
          <a:off x="55983188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984250</xdr:colOff>
      <xdr:row>22</xdr:row>
      <xdr:rowOff>190499</xdr:rowOff>
    </xdr:from>
    <xdr:to>
      <xdr:col>55</xdr:col>
      <xdr:colOff>1619250</xdr:colOff>
      <xdr:row>26</xdr:row>
      <xdr:rowOff>134937</xdr:rowOff>
    </xdr:to>
    <xdr:sp macro="" textlink="">
      <xdr:nvSpPr>
        <xdr:cNvPr id="970" name="CuadroTexto 969">
          <a:extLst>
            <a:ext uri="{FF2B5EF4-FFF2-40B4-BE49-F238E27FC236}">
              <a16:creationId xmlns:a16="http://schemas.microsoft.com/office/drawing/2014/main" id="{9CCC1BE5-275B-40D4-A4D7-9D86B70479C2}"/>
            </a:ext>
          </a:extLst>
        </xdr:cNvPr>
        <xdr:cNvSpPr txBox="1"/>
      </xdr:nvSpPr>
      <xdr:spPr>
        <a:xfrm>
          <a:off x="53824188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985839</xdr:colOff>
      <xdr:row>28</xdr:row>
      <xdr:rowOff>104775</xdr:rowOff>
    </xdr:from>
    <xdr:to>
      <xdr:col>55</xdr:col>
      <xdr:colOff>1628776</xdr:colOff>
      <xdr:row>32</xdr:row>
      <xdr:rowOff>49213</xdr:rowOff>
    </xdr:to>
    <xdr:sp macro="" textlink="">
      <xdr:nvSpPr>
        <xdr:cNvPr id="971" name="CuadroTexto 970">
          <a:extLst>
            <a:ext uri="{FF2B5EF4-FFF2-40B4-BE49-F238E27FC236}">
              <a16:creationId xmlns:a16="http://schemas.microsoft.com/office/drawing/2014/main" id="{DAF1E0A3-49C8-45D7-8C19-482664954AD6}"/>
            </a:ext>
          </a:extLst>
        </xdr:cNvPr>
        <xdr:cNvSpPr txBox="1"/>
      </xdr:nvSpPr>
      <xdr:spPr>
        <a:xfrm>
          <a:off x="53825777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614364</xdr:colOff>
      <xdr:row>37</xdr:row>
      <xdr:rowOff>146050</xdr:rowOff>
    </xdr:from>
    <xdr:to>
      <xdr:col>55</xdr:col>
      <xdr:colOff>1257301</xdr:colOff>
      <xdr:row>41</xdr:row>
      <xdr:rowOff>90488</xdr:rowOff>
    </xdr:to>
    <xdr:sp macro="" textlink="">
      <xdr:nvSpPr>
        <xdr:cNvPr id="972" name="CuadroTexto 971">
          <a:extLst>
            <a:ext uri="{FF2B5EF4-FFF2-40B4-BE49-F238E27FC236}">
              <a16:creationId xmlns:a16="http://schemas.microsoft.com/office/drawing/2014/main" id="{E1BA1236-3754-488B-B2D4-EEB13A41DE81}"/>
            </a:ext>
          </a:extLst>
        </xdr:cNvPr>
        <xdr:cNvSpPr txBox="1"/>
      </xdr:nvSpPr>
      <xdr:spPr>
        <a:xfrm>
          <a:off x="53454302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57</xdr:col>
      <xdr:colOff>409576</xdr:colOff>
      <xdr:row>37</xdr:row>
      <xdr:rowOff>179387</xdr:rowOff>
    </xdr:from>
    <xdr:to>
      <xdr:col>58</xdr:col>
      <xdr:colOff>2084388</xdr:colOff>
      <xdr:row>41</xdr:row>
      <xdr:rowOff>123825</xdr:rowOff>
    </xdr:to>
    <xdr:sp macro="" textlink="">
      <xdr:nvSpPr>
        <xdr:cNvPr id="973" name="CuadroTexto 972">
          <a:extLst>
            <a:ext uri="{FF2B5EF4-FFF2-40B4-BE49-F238E27FC236}">
              <a16:creationId xmlns:a16="http://schemas.microsoft.com/office/drawing/2014/main" id="{9C9CA5B1-B11A-480A-971C-C27F7A721E96}"/>
            </a:ext>
          </a:extLst>
        </xdr:cNvPr>
        <xdr:cNvSpPr txBox="1"/>
      </xdr:nvSpPr>
      <xdr:spPr>
        <a:xfrm>
          <a:off x="59488389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57</xdr:col>
      <xdr:colOff>512764</xdr:colOff>
      <xdr:row>22</xdr:row>
      <xdr:rowOff>179388</xdr:rowOff>
    </xdr:from>
    <xdr:to>
      <xdr:col>58</xdr:col>
      <xdr:colOff>2187576</xdr:colOff>
      <xdr:row>26</xdr:row>
      <xdr:rowOff>123826</xdr:rowOff>
    </xdr:to>
    <xdr:sp macro="" textlink="">
      <xdr:nvSpPr>
        <xdr:cNvPr id="974" name="CuadroTexto 973">
          <a:extLst>
            <a:ext uri="{FF2B5EF4-FFF2-40B4-BE49-F238E27FC236}">
              <a16:creationId xmlns:a16="http://schemas.microsoft.com/office/drawing/2014/main" id="{453AFF8D-C53D-4E74-A173-7C0B67B9E619}"/>
            </a:ext>
          </a:extLst>
        </xdr:cNvPr>
        <xdr:cNvSpPr txBox="1"/>
      </xdr:nvSpPr>
      <xdr:spPr>
        <a:xfrm>
          <a:off x="59591577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614364</xdr:colOff>
      <xdr:row>42</xdr:row>
      <xdr:rowOff>138113</xdr:rowOff>
    </xdr:from>
    <xdr:to>
      <xdr:col>55</xdr:col>
      <xdr:colOff>1257301</xdr:colOff>
      <xdr:row>46</xdr:row>
      <xdr:rowOff>58738</xdr:rowOff>
    </xdr:to>
    <xdr:sp macro="" textlink="">
      <xdr:nvSpPr>
        <xdr:cNvPr id="975" name="CuadroTexto 974">
          <a:extLst>
            <a:ext uri="{FF2B5EF4-FFF2-40B4-BE49-F238E27FC236}">
              <a16:creationId xmlns:a16="http://schemas.microsoft.com/office/drawing/2014/main" id="{64089A54-607D-40F2-84BD-2870F558E7EB}"/>
            </a:ext>
          </a:extLst>
        </xdr:cNvPr>
        <xdr:cNvSpPr txBox="1"/>
      </xdr:nvSpPr>
      <xdr:spPr>
        <a:xfrm>
          <a:off x="53454302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47625</xdr:colOff>
      <xdr:row>8</xdr:row>
      <xdr:rowOff>190500</xdr:rowOff>
    </xdr:from>
    <xdr:to>
      <xdr:col>55</xdr:col>
      <xdr:colOff>690562</xdr:colOff>
      <xdr:row>10</xdr:row>
      <xdr:rowOff>420688</xdr:rowOff>
    </xdr:to>
    <xdr:sp macro="" textlink="">
      <xdr:nvSpPr>
        <xdr:cNvPr id="976" name="CuadroTexto 975">
          <a:extLst>
            <a:ext uri="{FF2B5EF4-FFF2-40B4-BE49-F238E27FC236}">
              <a16:creationId xmlns:a16="http://schemas.microsoft.com/office/drawing/2014/main" id="{306B2879-BC60-479E-80D6-DA62878E6752}"/>
            </a:ext>
          </a:extLst>
        </xdr:cNvPr>
        <xdr:cNvSpPr txBox="1"/>
      </xdr:nvSpPr>
      <xdr:spPr>
        <a:xfrm>
          <a:off x="52887563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53</xdr:col>
      <xdr:colOff>80962</xdr:colOff>
      <xdr:row>11</xdr:row>
      <xdr:rowOff>223837</xdr:rowOff>
    </xdr:from>
    <xdr:to>
      <xdr:col>55</xdr:col>
      <xdr:colOff>723899</xdr:colOff>
      <xdr:row>13</xdr:row>
      <xdr:rowOff>358775</xdr:rowOff>
    </xdr:to>
    <xdr:sp macro="" textlink="">
      <xdr:nvSpPr>
        <xdr:cNvPr id="977" name="CuadroTexto 976">
          <a:extLst>
            <a:ext uri="{FF2B5EF4-FFF2-40B4-BE49-F238E27FC236}">
              <a16:creationId xmlns:a16="http://schemas.microsoft.com/office/drawing/2014/main" id="{6ED90F70-B670-47F8-973C-1057ED069B4B}"/>
            </a:ext>
          </a:extLst>
        </xdr:cNvPr>
        <xdr:cNvSpPr txBox="1"/>
      </xdr:nvSpPr>
      <xdr:spPr>
        <a:xfrm>
          <a:off x="52920900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54</xdr:col>
      <xdr:colOff>842963</xdr:colOff>
      <xdr:row>2</xdr:row>
      <xdr:rowOff>33338</xdr:rowOff>
    </xdr:from>
    <xdr:to>
      <xdr:col>57</xdr:col>
      <xdr:colOff>390525</xdr:colOff>
      <xdr:row>5</xdr:row>
      <xdr:rowOff>25401</xdr:rowOff>
    </xdr:to>
    <xdr:sp macro="" textlink="">
      <xdr:nvSpPr>
        <xdr:cNvPr id="978" name="CuadroTexto 977">
          <a:extLst>
            <a:ext uri="{FF2B5EF4-FFF2-40B4-BE49-F238E27FC236}">
              <a16:creationId xmlns:a16="http://schemas.microsoft.com/office/drawing/2014/main" id="{FD4A63FA-3409-43A2-9BAF-7B9245752F1F}"/>
            </a:ext>
          </a:extLst>
        </xdr:cNvPr>
        <xdr:cNvSpPr txBox="1"/>
      </xdr:nvSpPr>
      <xdr:spPr>
        <a:xfrm>
          <a:off x="55587901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54</xdr:col>
      <xdr:colOff>828676</xdr:colOff>
      <xdr:row>5</xdr:row>
      <xdr:rowOff>233363</xdr:rowOff>
    </xdr:from>
    <xdr:to>
      <xdr:col>57</xdr:col>
      <xdr:colOff>376238</xdr:colOff>
      <xdr:row>7</xdr:row>
      <xdr:rowOff>153988</xdr:rowOff>
    </xdr:to>
    <xdr:sp macro="" textlink="">
      <xdr:nvSpPr>
        <xdr:cNvPr id="979" name="CuadroTexto 978">
          <a:extLst>
            <a:ext uri="{FF2B5EF4-FFF2-40B4-BE49-F238E27FC236}">
              <a16:creationId xmlns:a16="http://schemas.microsoft.com/office/drawing/2014/main" id="{201CA0DF-C036-4D2A-98D7-637C3185B478}"/>
            </a:ext>
          </a:extLst>
        </xdr:cNvPr>
        <xdr:cNvSpPr txBox="1"/>
      </xdr:nvSpPr>
      <xdr:spPr>
        <a:xfrm>
          <a:off x="55573614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55</xdr:col>
      <xdr:colOff>1290639</xdr:colOff>
      <xdr:row>10</xdr:row>
      <xdr:rowOff>147638</xdr:rowOff>
    </xdr:from>
    <xdr:to>
      <xdr:col>57</xdr:col>
      <xdr:colOff>2171701</xdr:colOff>
      <xdr:row>12</xdr:row>
      <xdr:rowOff>139701</xdr:rowOff>
    </xdr:to>
    <xdr:sp macro="" textlink="">
      <xdr:nvSpPr>
        <xdr:cNvPr id="980" name="CuadroTexto 979">
          <a:extLst>
            <a:ext uri="{FF2B5EF4-FFF2-40B4-BE49-F238E27FC236}">
              <a16:creationId xmlns:a16="http://schemas.microsoft.com/office/drawing/2014/main" id="{262E6637-9713-403A-A2FE-695F702A0CFB}"/>
            </a:ext>
          </a:extLst>
        </xdr:cNvPr>
        <xdr:cNvSpPr txBox="1"/>
      </xdr:nvSpPr>
      <xdr:spPr>
        <a:xfrm>
          <a:off x="57369077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57</xdr:col>
      <xdr:colOff>776289</xdr:colOff>
      <xdr:row>3</xdr:row>
      <xdr:rowOff>300039</xdr:rowOff>
    </xdr:from>
    <xdr:to>
      <xdr:col>59</xdr:col>
      <xdr:colOff>85726</xdr:colOff>
      <xdr:row>6</xdr:row>
      <xdr:rowOff>30164</xdr:rowOff>
    </xdr:to>
    <xdr:sp macro="" textlink="">
      <xdr:nvSpPr>
        <xdr:cNvPr id="981" name="CuadroTexto 980">
          <a:extLst>
            <a:ext uri="{FF2B5EF4-FFF2-40B4-BE49-F238E27FC236}">
              <a16:creationId xmlns:a16="http://schemas.microsoft.com/office/drawing/2014/main" id="{D637A8B7-FE92-4A5C-9E2F-367861652F55}"/>
            </a:ext>
          </a:extLst>
        </xdr:cNvPr>
        <xdr:cNvSpPr txBox="1"/>
      </xdr:nvSpPr>
      <xdr:spPr>
        <a:xfrm>
          <a:off x="59855102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1879600</xdr:colOff>
      <xdr:row>0</xdr:row>
      <xdr:rowOff>0</xdr:rowOff>
    </xdr:from>
    <xdr:to>
      <xdr:col>70</xdr:col>
      <xdr:colOff>1663700</xdr:colOff>
      <xdr:row>16</xdr:row>
      <xdr:rowOff>127000</xdr:rowOff>
    </xdr:to>
    <xdr:sp macro="" textlink="">
      <xdr:nvSpPr>
        <xdr:cNvPr id="982" name="Forma libre 16">
          <a:extLst>
            <a:ext uri="{FF2B5EF4-FFF2-40B4-BE49-F238E27FC236}">
              <a16:creationId xmlns:a16="http://schemas.microsoft.com/office/drawing/2014/main" id="{AF0C97A1-0B8B-4C2E-8F6D-AAE969A3A72D}"/>
            </a:ext>
          </a:extLst>
        </xdr:cNvPr>
        <xdr:cNvSpPr/>
      </xdr:nvSpPr>
      <xdr:spPr>
        <a:xfrm>
          <a:off x="70840600" y="0"/>
          <a:ext cx="8237538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65</xdr:col>
      <xdr:colOff>1866900</xdr:colOff>
      <xdr:row>0</xdr:row>
      <xdr:rowOff>0</xdr:rowOff>
    </xdr:from>
    <xdr:to>
      <xdr:col>70</xdr:col>
      <xdr:colOff>1651000</xdr:colOff>
      <xdr:row>16</xdr:row>
      <xdr:rowOff>127000</xdr:rowOff>
    </xdr:to>
    <xdr:sp macro="" textlink="">
      <xdr:nvSpPr>
        <xdr:cNvPr id="983" name="Forma libre 15">
          <a:extLst>
            <a:ext uri="{FF2B5EF4-FFF2-40B4-BE49-F238E27FC236}">
              <a16:creationId xmlns:a16="http://schemas.microsoft.com/office/drawing/2014/main" id="{A882587C-5658-43B2-9704-7021D8D3CE25}"/>
            </a:ext>
          </a:extLst>
        </xdr:cNvPr>
        <xdr:cNvSpPr/>
      </xdr:nvSpPr>
      <xdr:spPr>
        <a:xfrm>
          <a:off x="70827900" y="0"/>
          <a:ext cx="8237538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66</xdr:col>
      <xdr:colOff>1016001</xdr:colOff>
      <xdr:row>7</xdr:row>
      <xdr:rowOff>342900</xdr:rowOff>
    </xdr:from>
    <xdr:to>
      <xdr:col>70</xdr:col>
      <xdr:colOff>508000</xdr:colOff>
      <xdr:row>19</xdr:row>
      <xdr:rowOff>444500</xdr:rowOff>
    </xdr:to>
    <xdr:sp macro="" textlink="">
      <xdr:nvSpPr>
        <xdr:cNvPr id="984" name="Forma libre 12">
          <a:extLst>
            <a:ext uri="{FF2B5EF4-FFF2-40B4-BE49-F238E27FC236}">
              <a16:creationId xmlns:a16="http://schemas.microsoft.com/office/drawing/2014/main" id="{56BB2898-065E-467E-AB50-BA0A9DC8E414}"/>
            </a:ext>
          </a:extLst>
        </xdr:cNvPr>
        <xdr:cNvSpPr/>
      </xdr:nvSpPr>
      <xdr:spPr>
        <a:xfrm>
          <a:off x="71882001" y="2700338"/>
          <a:ext cx="6040437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67</xdr:col>
      <xdr:colOff>48341</xdr:colOff>
      <xdr:row>19</xdr:row>
      <xdr:rowOff>215900</xdr:rowOff>
    </xdr:from>
    <xdr:to>
      <xdr:col>69</xdr:col>
      <xdr:colOff>2146300</xdr:colOff>
      <xdr:row>47</xdr:row>
      <xdr:rowOff>165100</xdr:rowOff>
    </xdr:to>
    <xdr:sp macro="" textlink="">
      <xdr:nvSpPr>
        <xdr:cNvPr id="985" name="Forma libre 14">
          <a:extLst>
            <a:ext uri="{FF2B5EF4-FFF2-40B4-BE49-F238E27FC236}">
              <a16:creationId xmlns:a16="http://schemas.microsoft.com/office/drawing/2014/main" id="{7D0DF226-5E98-4D6A-A73D-BB2CCF7903D6}"/>
            </a:ext>
          </a:extLst>
        </xdr:cNvPr>
        <xdr:cNvSpPr/>
      </xdr:nvSpPr>
      <xdr:spPr>
        <a:xfrm>
          <a:off x="72247841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65</xdr:col>
      <xdr:colOff>508000</xdr:colOff>
      <xdr:row>18</xdr:row>
      <xdr:rowOff>165100</xdr:rowOff>
    </xdr:from>
    <xdr:to>
      <xdr:col>66</xdr:col>
      <xdr:colOff>723900</xdr:colOff>
      <xdr:row>19</xdr:row>
      <xdr:rowOff>368300</xdr:rowOff>
    </xdr:to>
    <xdr:sp macro="" textlink="">
      <xdr:nvSpPr>
        <xdr:cNvPr id="986" name="CuadroTexto 985">
          <a:extLst>
            <a:ext uri="{FF2B5EF4-FFF2-40B4-BE49-F238E27FC236}">
              <a16:creationId xmlns:a16="http://schemas.microsoft.com/office/drawing/2014/main" id="{25E821F7-2563-421F-8F4F-7D372DB63DB4}"/>
            </a:ext>
          </a:extLst>
        </xdr:cNvPr>
        <xdr:cNvSpPr txBox="1"/>
      </xdr:nvSpPr>
      <xdr:spPr>
        <a:xfrm>
          <a:off x="69469000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65</xdr:col>
      <xdr:colOff>42863</xdr:colOff>
      <xdr:row>2</xdr:row>
      <xdr:rowOff>187325</xdr:rowOff>
    </xdr:from>
    <xdr:to>
      <xdr:col>66</xdr:col>
      <xdr:colOff>266700</xdr:colOff>
      <xdr:row>3</xdr:row>
      <xdr:rowOff>377825</xdr:rowOff>
    </xdr:to>
    <xdr:sp macro="" textlink="">
      <xdr:nvSpPr>
        <xdr:cNvPr id="987" name="CuadroTexto 986">
          <a:extLst>
            <a:ext uri="{FF2B5EF4-FFF2-40B4-BE49-F238E27FC236}">
              <a16:creationId xmlns:a16="http://schemas.microsoft.com/office/drawing/2014/main" id="{AC0AF7F5-BC23-4305-8E94-4070A8A741A3}"/>
            </a:ext>
          </a:extLst>
        </xdr:cNvPr>
        <xdr:cNvSpPr txBox="1"/>
      </xdr:nvSpPr>
      <xdr:spPr>
        <a:xfrm>
          <a:off x="69003863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70</xdr:col>
      <xdr:colOff>414618</xdr:colOff>
      <xdr:row>43</xdr:row>
      <xdr:rowOff>128494</xdr:rowOff>
    </xdr:from>
    <xdr:to>
      <xdr:col>71</xdr:col>
      <xdr:colOff>174812</xdr:colOff>
      <xdr:row>45</xdr:row>
      <xdr:rowOff>115794</xdr:rowOff>
    </xdr:to>
    <xdr:sp macro="" textlink="">
      <xdr:nvSpPr>
        <xdr:cNvPr id="988" name="CuadroTexto 987">
          <a:extLst>
            <a:ext uri="{FF2B5EF4-FFF2-40B4-BE49-F238E27FC236}">
              <a16:creationId xmlns:a16="http://schemas.microsoft.com/office/drawing/2014/main" id="{B7FC0674-D57A-4253-96BE-2D544669C3B9}"/>
            </a:ext>
          </a:extLst>
        </xdr:cNvPr>
        <xdr:cNvSpPr txBox="1"/>
      </xdr:nvSpPr>
      <xdr:spPr>
        <a:xfrm>
          <a:off x="77829056" y="12987244"/>
          <a:ext cx="2117631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64</xdr:col>
      <xdr:colOff>275477</xdr:colOff>
      <xdr:row>8</xdr:row>
      <xdr:rowOff>418354</xdr:rowOff>
    </xdr:from>
    <xdr:to>
      <xdr:col>64</xdr:col>
      <xdr:colOff>686360</xdr:colOff>
      <xdr:row>13</xdr:row>
      <xdr:rowOff>587375</xdr:rowOff>
    </xdr:to>
    <xdr:sp macro="" textlink="">
      <xdr:nvSpPr>
        <xdr:cNvPr id="989" name="Abrir llave 988">
          <a:extLst>
            <a:ext uri="{FF2B5EF4-FFF2-40B4-BE49-F238E27FC236}">
              <a16:creationId xmlns:a16="http://schemas.microsoft.com/office/drawing/2014/main" id="{531E524F-192B-477C-BC0A-E5BCAA04B5E4}"/>
            </a:ext>
          </a:extLst>
        </xdr:cNvPr>
        <xdr:cNvSpPr/>
      </xdr:nvSpPr>
      <xdr:spPr>
        <a:xfrm>
          <a:off x="68403040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64</xdr:col>
      <xdr:colOff>210763</xdr:colOff>
      <xdr:row>3</xdr:row>
      <xdr:rowOff>147265</xdr:rowOff>
    </xdr:from>
    <xdr:to>
      <xdr:col>64</xdr:col>
      <xdr:colOff>633319</xdr:colOff>
      <xdr:row>8</xdr:row>
      <xdr:rowOff>91235</xdr:rowOff>
    </xdr:to>
    <xdr:sp macro="" textlink="">
      <xdr:nvSpPr>
        <xdr:cNvPr id="990" name="Abrir llave 989">
          <a:extLst>
            <a:ext uri="{FF2B5EF4-FFF2-40B4-BE49-F238E27FC236}">
              <a16:creationId xmlns:a16="http://schemas.microsoft.com/office/drawing/2014/main" id="{DD810B6D-F5B4-41B9-9E22-838FE89CD756}"/>
            </a:ext>
          </a:extLst>
        </xdr:cNvPr>
        <xdr:cNvSpPr/>
      </xdr:nvSpPr>
      <xdr:spPr>
        <a:xfrm>
          <a:off x="68338326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65</xdr:col>
      <xdr:colOff>142127</xdr:colOff>
      <xdr:row>23</xdr:row>
      <xdr:rowOff>82831</xdr:rowOff>
    </xdr:from>
    <xdr:to>
      <xdr:col>65</xdr:col>
      <xdr:colOff>553010</xdr:colOff>
      <xdr:row>33</xdr:row>
      <xdr:rowOff>82830</xdr:rowOff>
    </xdr:to>
    <xdr:sp macro="" textlink="">
      <xdr:nvSpPr>
        <xdr:cNvPr id="991" name="Abrir llave 990">
          <a:extLst>
            <a:ext uri="{FF2B5EF4-FFF2-40B4-BE49-F238E27FC236}">
              <a16:creationId xmlns:a16="http://schemas.microsoft.com/office/drawing/2014/main" id="{D89428F2-279C-4541-A15C-2DBA1B9D007B}"/>
            </a:ext>
          </a:extLst>
        </xdr:cNvPr>
        <xdr:cNvSpPr/>
      </xdr:nvSpPr>
      <xdr:spPr>
        <a:xfrm>
          <a:off x="69103127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65</xdr:col>
      <xdr:colOff>83951</xdr:colOff>
      <xdr:row>36</xdr:row>
      <xdr:rowOff>163793</xdr:rowOff>
    </xdr:from>
    <xdr:to>
      <xdr:col>65</xdr:col>
      <xdr:colOff>494834</xdr:colOff>
      <xdr:row>46</xdr:row>
      <xdr:rowOff>163793</xdr:rowOff>
    </xdr:to>
    <xdr:sp macro="" textlink="">
      <xdr:nvSpPr>
        <xdr:cNvPr id="992" name="Abrir llave 991">
          <a:extLst>
            <a:ext uri="{FF2B5EF4-FFF2-40B4-BE49-F238E27FC236}">
              <a16:creationId xmlns:a16="http://schemas.microsoft.com/office/drawing/2014/main" id="{E89322BA-F316-4111-8A88-93C9B9897414}"/>
            </a:ext>
          </a:extLst>
        </xdr:cNvPr>
        <xdr:cNvSpPr/>
      </xdr:nvSpPr>
      <xdr:spPr>
        <a:xfrm>
          <a:off x="69044951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66</xdr:col>
      <xdr:colOff>1238250</xdr:colOff>
      <xdr:row>17</xdr:row>
      <xdr:rowOff>142875</xdr:rowOff>
    </xdr:from>
    <xdr:to>
      <xdr:col>70</xdr:col>
      <xdr:colOff>79375</xdr:colOff>
      <xdr:row>20</xdr:row>
      <xdr:rowOff>31751</xdr:rowOff>
    </xdr:to>
    <xdr:sp macro="" textlink="">
      <xdr:nvSpPr>
        <xdr:cNvPr id="993" name="CuadroTexto 992">
          <a:extLst>
            <a:ext uri="{FF2B5EF4-FFF2-40B4-BE49-F238E27FC236}">
              <a16:creationId xmlns:a16="http://schemas.microsoft.com/office/drawing/2014/main" id="{761C20E8-FE4F-470F-8C92-38FAF81046A5}"/>
            </a:ext>
          </a:extLst>
        </xdr:cNvPr>
        <xdr:cNvSpPr txBox="1"/>
      </xdr:nvSpPr>
      <xdr:spPr>
        <a:xfrm>
          <a:off x="72104250" y="6524625"/>
          <a:ext cx="5389563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984250</xdr:colOff>
      <xdr:row>22</xdr:row>
      <xdr:rowOff>190499</xdr:rowOff>
    </xdr:from>
    <xdr:to>
      <xdr:col>67</xdr:col>
      <xdr:colOff>1619250</xdr:colOff>
      <xdr:row>26</xdr:row>
      <xdr:rowOff>134937</xdr:rowOff>
    </xdr:to>
    <xdr:sp macro="" textlink="">
      <xdr:nvSpPr>
        <xdr:cNvPr id="994" name="CuadroTexto 993">
          <a:extLst>
            <a:ext uri="{FF2B5EF4-FFF2-40B4-BE49-F238E27FC236}">
              <a16:creationId xmlns:a16="http://schemas.microsoft.com/office/drawing/2014/main" id="{169C8720-3804-4526-959E-2B4AAE5A4462}"/>
            </a:ext>
          </a:extLst>
        </xdr:cNvPr>
        <xdr:cNvSpPr txBox="1"/>
      </xdr:nvSpPr>
      <xdr:spPr>
        <a:xfrm>
          <a:off x="69945250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985839</xdr:colOff>
      <xdr:row>28</xdr:row>
      <xdr:rowOff>104775</xdr:rowOff>
    </xdr:from>
    <xdr:to>
      <xdr:col>67</xdr:col>
      <xdr:colOff>1628776</xdr:colOff>
      <xdr:row>32</xdr:row>
      <xdr:rowOff>49213</xdr:rowOff>
    </xdr:to>
    <xdr:sp macro="" textlink="">
      <xdr:nvSpPr>
        <xdr:cNvPr id="995" name="CuadroTexto 994">
          <a:extLst>
            <a:ext uri="{FF2B5EF4-FFF2-40B4-BE49-F238E27FC236}">
              <a16:creationId xmlns:a16="http://schemas.microsoft.com/office/drawing/2014/main" id="{0A04ED1D-E2E1-4370-AEF4-5B46997EC340}"/>
            </a:ext>
          </a:extLst>
        </xdr:cNvPr>
        <xdr:cNvSpPr txBox="1"/>
      </xdr:nvSpPr>
      <xdr:spPr>
        <a:xfrm>
          <a:off x="69946839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614364</xdr:colOff>
      <xdr:row>37</xdr:row>
      <xdr:rowOff>146050</xdr:rowOff>
    </xdr:from>
    <xdr:to>
      <xdr:col>67</xdr:col>
      <xdr:colOff>1257301</xdr:colOff>
      <xdr:row>41</xdr:row>
      <xdr:rowOff>90488</xdr:rowOff>
    </xdr:to>
    <xdr:sp macro="" textlink="">
      <xdr:nvSpPr>
        <xdr:cNvPr id="996" name="CuadroTexto 995">
          <a:extLst>
            <a:ext uri="{FF2B5EF4-FFF2-40B4-BE49-F238E27FC236}">
              <a16:creationId xmlns:a16="http://schemas.microsoft.com/office/drawing/2014/main" id="{683A1F4E-D686-49D4-8FF1-65072BDE0F93}"/>
            </a:ext>
          </a:extLst>
        </xdr:cNvPr>
        <xdr:cNvSpPr txBox="1"/>
      </xdr:nvSpPr>
      <xdr:spPr>
        <a:xfrm>
          <a:off x="69575364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69</xdr:col>
      <xdr:colOff>409576</xdr:colOff>
      <xdr:row>37</xdr:row>
      <xdr:rowOff>179387</xdr:rowOff>
    </xdr:from>
    <xdr:to>
      <xdr:col>70</xdr:col>
      <xdr:colOff>2084388</xdr:colOff>
      <xdr:row>41</xdr:row>
      <xdr:rowOff>123825</xdr:rowOff>
    </xdr:to>
    <xdr:sp macro="" textlink="">
      <xdr:nvSpPr>
        <xdr:cNvPr id="997" name="CuadroTexto 996">
          <a:extLst>
            <a:ext uri="{FF2B5EF4-FFF2-40B4-BE49-F238E27FC236}">
              <a16:creationId xmlns:a16="http://schemas.microsoft.com/office/drawing/2014/main" id="{F1FCC307-592B-40F0-9259-A2764D48A541}"/>
            </a:ext>
          </a:extLst>
        </xdr:cNvPr>
        <xdr:cNvSpPr txBox="1"/>
      </xdr:nvSpPr>
      <xdr:spPr>
        <a:xfrm>
          <a:off x="75609451" y="11561762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69</xdr:col>
      <xdr:colOff>512764</xdr:colOff>
      <xdr:row>22</xdr:row>
      <xdr:rowOff>179388</xdr:rowOff>
    </xdr:from>
    <xdr:to>
      <xdr:col>70</xdr:col>
      <xdr:colOff>2187576</xdr:colOff>
      <xdr:row>26</xdr:row>
      <xdr:rowOff>123826</xdr:rowOff>
    </xdr:to>
    <xdr:sp macro="" textlink="">
      <xdr:nvSpPr>
        <xdr:cNvPr id="998" name="CuadroTexto 997">
          <a:extLst>
            <a:ext uri="{FF2B5EF4-FFF2-40B4-BE49-F238E27FC236}">
              <a16:creationId xmlns:a16="http://schemas.microsoft.com/office/drawing/2014/main" id="{9074F5F6-F147-4BEE-AFA3-D9FC2E898C63}"/>
            </a:ext>
          </a:extLst>
        </xdr:cNvPr>
        <xdr:cNvSpPr txBox="1"/>
      </xdr:nvSpPr>
      <xdr:spPr>
        <a:xfrm>
          <a:off x="75712639" y="7966076"/>
          <a:ext cx="3889375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614364</xdr:colOff>
      <xdr:row>42</xdr:row>
      <xdr:rowOff>138113</xdr:rowOff>
    </xdr:from>
    <xdr:to>
      <xdr:col>67</xdr:col>
      <xdr:colOff>1257301</xdr:colOff>
      <xdr:row>46</xdr:row>
      <xdr:rowOff>58738</xdr:rowOff>
    </xdr:to>
    <xdr:sp macro="" textlink="">
      <xdr:nvSpPr>
        <xdr:cNvPr id="999" name="CuadroTexto 998">
          <a:extLst>
            <a:ext uri="{FF2B5EF4-FFF2-40B4-BE49-F238E27FC236}">
              <a16:creationId xmlns:a16="http://schemas.microsoft.com/office/drawing/2014/main" id="{B6DF0BF2-70DA-43E8-91F8-394AFC494E6D}"/>
            </a:ext>
          </a:extLst>
        </xdr:cNvPr>
        <xdr:cNvSpPr txBox="1"/>
      </xdr:nvSpPr>
      <xdr:spPr>
        <a:xfrm>
          <a:off x="69575364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47625</xdr:colOff>
      <xdr:row>8</xdr:row>
      <xdr:rowOff>190500</xdr:rowOff>
    </xdr:from>
    <xdr:to>
      <xdr:col>67</xdr:col>
      <xdr:colOff>690562</xdr:colOff>
      <xdr:row>10</xdr:row>
      <xdr:rowOff>420688</xdr:rowOff>
    </xdr:to>
    <xdr:sp macro="" textlink="">
      <xdr:nvSpPr>
        <xdr:cNvPr id="1000" name="CuadroTexto 999">
          <a:extLst>
            <a:ext uri="{FF2B5EF4-FFF2-40B4-BE49-F238E27FC236}">
              <a16:creationId xmlns:a16="http://schemas.microsoft.com/office/drawing/2014/main" id="{6E9241BB-F2DA-4935-B468-00742088D628}"/>
            </a:ext>
          </a:extLst>
        </xdr:cNvPr>
        <xdr:cNvSpPr txBox="1"/>
      </xdr:nvSpPr>
      <xdr:spPr>
        <a:xfrm>
          <a:off x="69008625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65</xdr:col>
      <xdr:colOff>80962</xdr:colOff>
      <xdr:row>11</xdr:row>
      <xdr:rowOff>223837</xdr:rowOff>
    </xdr:from>
    <xdr:to>
      <xdr:col>67</xdr:col>
      <xdr:colOff>723899</xdr:colOff>
      <xdr:row>13</xdr:row>
      <xdr:rowOff>358775</xdr:rowOff>
    </xdr:to>
    <xdr:sp macro="" textlink="">
      <xdr:nvSpPr>
        <xdr:cNvPr id="1001" name="CuadroTexto 1000">
          <a:extLst>
            <a:ext uri="{FF2B5EF4-FFF2-40B4-BE49-F238E27FC236}">
              <a16:creationId xmlns:a16="http://schemas.microsoft.com/office/drawing/2014/main" id="{7B0A5A0B-A7B5-4F99-9CBF-EA32CB72AF92}"/>
            </a:ext>
          </a:extLst>
        </xdr:cNvPr>
        <xdr:cNvSpPr txBox="1"/>
      </xdr:nvSpPr>
      <xdr:spPr>
        <a:xfrm>
          <a:off x="69041962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66</xdr:col>
      <xdr:colOff>842963</xdr:colOff>
      <xdr:row>2</xdr:row>
      <xdr:rowOff>33338</xdr:rowOff>
    </xdr:from>
    <xdr:to>
      <xdr:col>69</xdr:col>
      <xdr:colOff>390525</xdr:colOff>
      <xdr:row>5</xdr:row>
      <xdr:rowOff>25401</xdr:rowOff>
    </xdr:to>
    <xdr:sp macro="" textlink="">
      <xdr:nvSpPr>
        <xdr:cNvPr id="1002" name="CuadroTexto 1001">
          <a:extLst>
            <a:ext uri="{FF2B5EF4-FFF2-40B4-BE49-F238E27FC236}">
              <a16:creationId xmlns:a16="http://schemas.microsoft.com/office/drawing/2014/main" id="{AF568056-C9D3-4E72-B9AC-082F34462A4C}"/>
            </a:ext>
          </a:extLst>
        </xdr:cNvPr>
        <xdr:cNvSpPr txBox="1"/>
      </xdr:nvSpPr>
      <xdr:spPr>
        <a:xfrm>
          <a:off x="71708963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66</xdr:col>
      <xdr:colOff>828676</xdr:colOff>
      <xdr:row>5</xdr:row>
      <xdr:rowOff>233363</xdr:rowOff>
    </xdr:from>
    <xdr:to>
      <xdr:col>69</xdr:col>
      <xdr:colOff>376238</xdr:colOff>
      <xdr:row>7</xdr:row>
      <xdr:rowOff>153988</xdr:rowOff>
    </xdr:to>
    <xdr:sp macro="" textlink="">
      <xdr:nvSpPr>
        <xdr:cNvPr id="1003" name="CuadroTexto 1002">
          <a:extLst>
            <a:ext uri="{FF2B5EF4-FFF2-40B4-BE49-F238E27FC236}">
              <a16:creationId xmlns:a16="http://schemas.microsoft.com/office/drawing/2014/main" id="{37AB1FA2-3FCC-4728-BC32-1B145D71A172}"/>
            </a:ext>
          </a:extLst>
        </xdr:cNvPr>
        <xdr:cNvSpPr txBox="1"/>
      </xdr:nvSpPr>
      <xdr:spPr>
        <a:xfrm>
          <a:off x="71694676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67</xdr:col>
      <xdr:colOff>1290639</xdr:colOff>
      <xdr:row>10</xdr:row>
      <xdr:rowOff>147638</xdr:rowOff>
    </xdr:from>
    <xdr:to>
      <xdr:col>69</xdr:col>
      <xdr:colOff>2171701</xdr:colOff>
      <xdr:row>12</xdr:row>
      <xdr:rowOff>139701</xdr:rowOff>
    </xdr:to>
    <xdr:sp macro="" textlink="">
      <xdr:nvSpPr>
        <xdr:cNvPr id="1004" name="CuadroTexto 1003">
          <a:extLst>
            <a:ext uri="{FF2B5EF4-FFF2-40B4-BE49-F238E27FC236}">
              <a16:creationId xmlns:a16="http://schemas.microsoft.com/office/drawing/2014/main" id="{DF88EAA9-7352-4FCD-BF36-07F6C863281F}"/>
            </a:ext>
          </a:extLst>
        </xdr:cNvPr>
        <xdr:cNvSpPr txBox="1"/>
      </xdr:nvSpPr>
      <xdr:spPr>
        <a:xfrm>
          <a:off x="73490139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69</xdr:col>
      <xdr:colOff>776289</xdr:colOff>
      <xdr:row>3</xdr:row>
      <xdr:rowOff>300039</xdr:rowOff>
    </xdr:from>
    <xdr:to>
      <xdr:col>71</xdr:col>
      <xdr:colOff>85726</xdr:colOff>
      <xdr:row>6</xdr:row>
      <xdr:rowOff>30164</xdr:rowOff>
    </xdr:to>
    <xdr:sp macro="" textlink="">
      <xdr:nvSpPr>
        <xdr:cNvPr id="1005" name="CuadroTexto 1004">
          <a:extLst>
            <a:ext uri="{FF2B5EF4-FFF2-40B4-BE49-F238E27FC236}">
              <a16:creationId xmlns:a16="http://schemas.microsoft.com/office/drawing/2014/main" id="{357891FA-F728-4AF0-98F0-0A44E44D0A7E}"/>
            </a:ext>
          </a:extLst>
        </xdr:cNvPr>
        <xdr:cNvSpPr txBox="1"/>
      </xdr:nvSpPr>
      <xdr:spPr>
        <a:xfrm>
          <a:off x="75976164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1879600</xdr:colOff>
      <xdr:row>0</xdr:row>
      <xdr:rowOff>0</xdr:rowOff>
    </xdr:from>
    <xdr:to>
      <xdr:col>82</xdr:col>
      <xdr:colOff>1663700</xdr:colOff>
      <xdr:row>16</xdr:row>
      <xdr:rowOff>127000</xdr:rowOff>
    </xdr:to>
    <xdr:sp macro="" textlink="">
      <xdr:nvSpPr>
        <xdr:cNvPr id="1006" name="Forma libre 16">
          <a:extLst>
            <a:ext uri="{FF2B5EF4-FFF2-40B4-BE49-F238E27FC236}">
              <a16:creationId xmlns:a16="http://schemas.microsoft.com/office/drawing/2014/main" id="{712B2B33-F559-4B10-9AAD-53C6A578A81D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77</xdr:col>
      <xdr:colOff>1866900</xdr:colOff>
      <xdr:row>0</xdr:row>
      <xdr:rowOff>0</xdr:rowOff>
    </xdr:from>
    <xdr:to>
      <xdr:col>82</xdr:col>
      <xdr:colOff>1651000</xdr:colOff>
      <xdr:row>16</xdr:row>
      <xdr:rowOff>127000</xdr:rowOff>
    </xdr:to>
    <xdr:sp macro="" textlink="">
      <xdr:nvSpPr>
        <xdr:cNvPr id="1007" name="Forma libre 15">
          <a:extLst>
            <a:ext uri="{FF2B5EF4-FFF2-40B4-BE49-F238E27FC236}">
              <a16:creationId xmlns:a16="http://schemas.microsoft.com/office/drawing/2014/main" id="{580F9A5B-0CA9-4870-802A-092247E1EA8D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78</xdr:col>
      <xdr:colOff>1016001</xdr:colOff>
      <xdr:row>7</xdr:row>
      <xdr:rowOff>342900</xdr:rowOff>
    </xdr:from>
    <xdr:to>
      <xdr:col>82</xdr:col>
      <xdr:colOff>508000</xdr:colOff>
      <xdr:row>19</xdr:row>
      <xdr:rowOff>444500</xdr:rowOff>
    </xdr:to>
    <xdr:sp macro="" textlink="">
      <xdr:nvSpPr>
        <xdr:cNvPr id="1008" name="Forma libre 12">
          <a:extLst>
            <a:ext uri="{FF2B5EF4-FFF2-40B4-BE49-F238E27FC236}">
              <a16:creationId xmlns:a16="http://schemas.microsoft.com/office/drawing/2014/main" id="{5A5D7FE2-212B-4D6F-8AB3-2C5C364EBF27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79</xdr:col>
      <xdr:colOff>48341</xdr:colOff>
      <xdr:row>19</xdr:row>
      <xdr:rowOff>215900</xdr:rowOff>
    </xdr:from>
    <xdr:to>
      <xdr:col>81</xdr:col>
      <xdr:colOff>2146300</xdr:colOff>
      <xdr:row>47</xdr:row>
      <xdr:rowOff>165100</xdr:rowOff>
    </xdr:to>
    <xdr:sp macro="" textlink="">
      <xdr:nvSpPr>
        <xdr:cNvPr id="1009" name="Forma libre 14">
          <a:extLst>
            <a:ext uri="{FF2B5EF4-FFF2-40B4-BE49-F238E27FC236}">
              <a16:creationId xmlns:a16="http://schemas.microsoft.com/office/drawing/2014/main" id="{56D09D56-2159-4605-BC15-27617A36BD30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77</xdr:col>
      <xdr:colOff>508000</xdr:colOff>
      <xdr:row>18</xdr:row>
      <xdr:rowOff>165100</xdr:rowOff>
    </xdr:from>
    <xdr:to>
      <xdr:col>78</xdr:col>
      <xdr:colOff>723900</xdr:colOff>
      <xdr:row>19</xdr:row>
      <xdr:rowOff>368300</xdr:rowOff>
    </xdr:to>
    <xdr:sp macro="" textlink="">
      <xdr:nvSpPr>
        <xdr:cNvPr id="1010" name="CuadroTexto 1009">
          <a:extLst>
            <a:ext uri="{FF2B5EF4-FFF2-40B4-BE49-F238E27FC236}">
              <a16:creationId xmlns:a16="http://schemas.microsoft.com/office/drawing/2014/main" id="{83DF03D8-D77A-4AE3-9F48-A42B2BC302C7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77</xdr:col>
      <xdr:colOff>42863</xdr:colOff>
      <xdr:row>2</xdr:row>
      <xdr:rowOff>187325</xdr:rowOff>
    </xdr:from>
    <xdr:to>
      <xdr:col>78</xdr:col>
      <xdr:colOff>266700</xdr:colOff>
      <xdr:row>3</xdr:row>
      <xdr:rowOff>377825</xdr:rowOff>
    </xdr:to>
    <xdr:sp macro="" textlink="">
      <xdr:nvSpPr>
        <xdr:cNvPr id="1011" name="CuadroTexto 1010">
          <a:extLst>
            <a:ext uri="{FF2B5EF4-FFF2-40B4-BE49-F238E27FC236}">
              <a16:creationId xmlns:a16="http://schemas.microsoft.com/office/drawing/2014/main" id="{FAFC5A85-A669-4BBF-B66C-D38384665BF2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82</xdr:col>
      <xdr:colOff>414618</xdr:colOff>
      <xdr:row>43</xdr:row>
      <xdr:rowOff>128494</xdr:rowOff>
    </xdr:from>
    <xdr:to>
      <xdr:col>83</xdr:col>
      <xdr:colOff>174812</xdr:colOff>
      <xdr:row>45</xdr:row>
      <xdr:rowOff>115794</xdr:rowOff>
    </xdr:to>
    <xdr:sp macro="" textlink="">
      <xdr:nvSpPr>
        <xdr:cNvPr id="1012" name="CuadroTexto 1011">
          <a:extLst>
            <a:ext uri="{FF2B5EF4-FFF2-40B4-BE49-F238E27FC236}">
              <a16:creationId xmlns:a16="http://schemas.microsoft.com/office/drawing/2014/main" id="{E92756E4-865C-40BD-9D6F-8F355D4FBADC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76</xdr:col>
      <xdr:colOff>275477</xdr:colOff>
      <xdr:row>8</xdr:row>
      <xdr:rowOff>418354</xdr:rowOff>
    </xdr:from>
    <xdr:to>
      <xdr:col>76</xdr:col>
      <xdr:colOff>686360</xdr:colOff>
      <xdr:row>13</xdr:row>
      <xdr:rowOff>587375</xdr:rowOff>
    </xdr:to>
    <xdr:sp macro="" textlink="">
      <xdr:nvSpPr>
        <xdr:cNvPr id="1013" name="Abrir llave 1012">
          <a:extLst>
            <a:ext uri="{FF2B5EF4-FFF2-40B4-BE49-F238E27FC236}">
              <a16:creationId xmlns:a16="http://schemas.microsoft.com/office/drawing/2014/main" id="{B3475BAB-9730-4CDE-9EB5-B64B9C3B609E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76</xdr:col>
      <xdr:colOff>210763</xdr:colOff>
      <xdr:row>3</xdr:row>
      <xdr:rowOff>147265</xdr:rowOff>
    </xdr:from>
    <xdr:to>
      <xdr:col>76</xdr:col>
      <xdr:colOff>633319</xdr:colOff>
      <xdr:row>8</xdr:row>
      <xdr:rowOff>91235</xdr:rowOff>
    </xdr:to>
    <xdr:sp macro="" textlink="">
      <xdr:nvSpPr>
        <xdr:cNvPr id="1014" name="Abrir llave 1013">
          <a:extLst>
            <a:ext uri="{FF2B5EF4-FFF2-40B4-BE49-F238E27FC236}">
              <a16:creationId xmlns:a16="http://schemas.microsoft.com/office/drawing/2014/main" id="{E18CC3A9-07FB-4FCA-BDA9-E8E2DBE886DA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77</xdr:col>
      <xdr:colOff>142127</xdr:colOff>
      <xdr:row>23</xdr:row>
      <xdr:rowOff>82831</xdr:rowOff>
    </xdr:from>
    <xdr:to>
      <xdr:col>77</xdr:col>
      <xdr:colOff>553010</xdr:colOff>
      <xdr:row>33</xdr:row>
      <xdr:rowOff>82830</xdr:rowOff>
    </xdr:to>
    <xdr:sp macro="" textlink="">
      <xdr:nvSpPr>
        <xdr:cNvPr id="1015" name="Abrir llave 1014">
          <a:extLst>
            <a:ext uri="{FF2B5EF4-FFF2-40B4-BE49-F238E27FC236}">
              <a16:creationId xmlns:a16="http://schemas.microsoft.com/office/drawing/2014/main" id="{9433541F-3B95-48EF-BC7E-A3DFEF93DC53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77</xdr:col>
      <xdr:colOff>83951</xdr:colOff>
      <xdr:row>36</xdr:row>
      <xdr:rowOff>163793</xdr:rowOff>
    </xdr:from>
    <xdr:to>
      <xdr:col>77</xdr:col>
      <xdr:colOff>494834</xdr:colOff>
      <xdr:row>46</xdr:row>
      <xdr:rowOff>163793</xdr:rowOff>
    </xdr:to>
    <xdr:sp macro="" textlink="">
      <xdr:nvSpPr>
        <xdr:cNvPr id="1016" name="Abrir llave 1015">
          <a:extLst>
            <a:ext uri="{FF2B5EF4-FFF2-40B4-BE49-F238E27FC236}">
              <a16:creationId xmlns:a16="http://schemas.microsoft.com/office/drawing/2014/main" id="{4577794C-2565-47BE-B23D-5F402CEC20FD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78</xdr:col>
      <xdr:colOff>1238250</xdr:colOff>
      <xdr:row>17</xdr:row>
      <xdr:rowOff>142875</xdr:rowOff>
    </xdr:from>
    <xdr:to>
      <xdr:col>82</xdr:col>
      <xdr:colOff>79375</xdr:colOff>
      <xdr:row>20</xdr:row>
      <xdr:rowOff>31751</xdr:rowOff>
    </xdr:to>
    <xdr:sp macro="" textlink="">
      <xdr:nvSpPr>
        <xdr:cNvPr id="1017" name="CuadroTexto 1016">
          <a:extLst>
            <a:ext uri="{FF2B5EF4-FFF2-40B4-BE49-F238E27FC236}">
              <a16:creationId xmlns:a16="http://schemas.microsoft.com/office/drawing/2014/main" id="{BE69976A-FD26-42CC-AA15-25D5C19B8CB3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984250</xdr:colOff>
      <xdr:row>22</xdr:row>
      <xdr:rowOff>190499</xdr:rowOff>
    </xdr:from>
    <xdr:to>
      <xdr:col>79</xdr:col>
      <xdr:colOff>1619250</xdr:colOff>
      <xdr:row>26</xdr:row>
      <xdr:rowOff>134937</xdr:rowOff>
    </xdr:to>
    <xdr:sp macro="" textlink="">
      <xdr:nvSpPr>
        <xdr:cNvPr id="1018" name="CuadroTexto 1017">
          <a:extLst>
            <a:ext uri="{FF2B5EF4-FFF2-40B4-BE49-F238E27FC236}">
              <a16:creationId xmlns:a16="http://schemas.microsoft.com/office/drawing/2014/main" id="{937B4281-EF43-4BCE-B7DC-A957A0FF204D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985839</xdr:colOff>
      <xdr:row>28</xdr:row>
      <xdr:rowOff>104775</xdr:rowOff>
    </xdr:from>
    <xdr:to>
      <xdr:col>79</xdr:col>
      <xdr:colOff>1628776</xdr:colOff>
      <xdr:row>32</xdr:row>
      <xdr:rowOff>49213</xdr:rowOff>
    </xdr:to>
    <xdr:sp macro="" textlink="">
      <xdr:nvSpPr>
        <xdr:cNvPr id="1019" name="CuadroTexto 1018">
          <a:extLst>
            <a:ext uri="{FF2B5EF4-FFF2-40B4-BE49-F238E27FC236}">
              <a16:creationId xmlns:a16="http://schemas.microsoft.com/office/drawing/2014/main" id="{2399B74F-257D-4886-AC2A-27375D3B11C6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614364</xdr:colOff>
      <xdr:row>37</xdr:row>
      <xdr:rowOff>146050</xdr:rowOff>
    </xdr:from>
    <xdr:to>
      <xdr:col>79</xdr:col>
      <xdr:colOff>1257301</xdr:colOff>
      <xdr:row>41</xdr:row>
      <xdr:rowOff>90488</xdr:rowOff>
    </xdr:to>
    <xdr:sp macro="" textlink="">
      <xdr:nvSpPr>
        <xdr:cNvPr id="1020" name="CuadroTexto 1019">
          <a:extLst>
            <a:ext uri="{FF2B5EF4-FFF2-40B4-BE49-F238E27FC236}">
              <a16:creationId xmlns:a16="http://schemas.microsoft.com/office/drawing/2014/main" id="{5F8D3466-BBDA-4FF3-AE9E-003207569B03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81</xdr:col>
      <xdr:colOff>409576</xdr:colOff>
      <xdr:row>37</xdr:row>
      <xdr:rowOff>179387</xdr:rowOff>
    </xdr:from>
    <xdr:to>
      <xdr:col>82</xdr:col>
      <xdr:colOff>2084388</xdr:colOff>
      <xdr:row>41</xdr:row>
      <xdr:rowOff>123825</xdr:rowOff>
    </xdr:to>
    <xdr:sp macro="" textlink="">
      <xdr:nvSpPr>
        <xdr:cNvPr id="1021" name="CuadroTexto 1020">
          <a:extLst>
            <a:ext uri="{FF2B5EF4-FFF2-40B4-BE49-F238E27FC236}">
              <a16:creationId xmlns:a16="http://schemas.microsoft.com/office/drawing/2014/main" id="{D9005728-F04F-4572-A763-31588E0B44E9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81</xdr:col>
      <xdr:colOff>512764</xdr:colOff>
      <xdr:row>22</xdr:row>
      <xdr:rowOff>179388</xdr:rowOff>
    </xdr:from>
    <xdr:to>
      <xdr:col>82</xdr:col>
      <xdr:colOff>2187576</xdr:colOff>
      <xdr:row>26</xdr:row>
      <xdr:rowOff>123826</xdr:rowOff>
    </xdr:to>
    <xdr:sp macro="" textlink="">
      <xdr:nvSpPr>
        <xdr:cNvPr id="1022" name="CuadroTexto 1021">
          <a:extLst>
            <a:ext uri="{FF2B5EF4-FFF2-40B4-BE49-F238E27FC236}">
              <a16:creationId xmlns:a16="http://schemas.microsoft.com/office/drawing/2014/main" id="{CFD9C696-10AD-4BB4-8623-79C6C9E72420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614364</xdr:colOff>
      <xdr:row>42</xdr:row>
      <xdr:rowOff>138113</xdr:rowOff>
    </xdr:from>
    <xdr:to>
      <xdr:col>79</xdr:col>
      <xdr:colOff>1257301</xdr:colOff>
      <xdr:row>46</xdr:row>
      <xdr:rowOff>58738</xdr:rowOff>
    </xdr:to>
    <xdr:sp macro="" textlink="">
      <xdr:nvSpPr>
        <xdr:cNvPr id="1023" name="CuadroTexto 1022">
          <a:extLst>
            <a:ext uri="{FF2B5EF4-FFF2-40B4-BE49-F238E27FC236}">
              <a16:creationId xmlns:a16="http://schemas.microsoft.com/office/drawing/2014/main" id="{2BF9BAC4-32AD-4CD4-835C-93B4EC9837B2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47625</xdr:colOff>
      <xdr:row>8</xdr:row>
      <xdr:rowOff>190500</xdr:rowOff>
    </xdr:from>
    <xdr:to>
      <xdr:col>79</xdr:col>
      <xdr:colOff>690562</xdr:colOff>
      <xdr:row>10</xdr:row>
      <xdr:rowOff>420688</xdr:rowOff>
    </xdr:to>
    <xdr:sp macro="" textlink="">
      <xdr:nvSpPr>
        <xdr:cNvPr id="1024" name="CuadroTexto 1023">
          <a:extLst>
            <a:ext uri="{FF2B5EF4-FFF2-40B4-BE49-F238E27FC236}">
              <a16:creationId xmlns:a16="http://schemas.microsoft.com/office/drawing/2014/main" id="{18D46E2F-1640-4BBB-848F-8E76D4A6F772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77</xdr:col>
      <xdr:colOff>80962</xdr:colOff>
      <xdr:row>11</xdr:row>
      <xdr:rowOff>223837</xdr:rowOff>
    </xdr:from>
    <xdr:to>
      <xdr:col>79</xdr:col>
      <xdr:colOff>723899</xdr:colOff>
      <xdr:row>13</xdr:row>
      <xdr:rowOff>358775</xdr:rowOff>
    </xdr:to>
    <xdr:sp macro="" textlink="">
      <xdr:nvSpPr>
        <xdr:cNvPr id="1025" name="CuadroTexto 1024">
          <a:extLst>
            <a:ext uri="{FF2B5EF4-FFF2-40B4-BE49-F238E27FC236}">
              <a16:creationId xmlns:a16="http://schemas.microsoft.com/office/drawing/2014/main" id="{B31A71DC-9C8F-4A19-AB10-F8114D156839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78</xdr:col>
      <xdr:colOff>842963</xdr:colOff>
      <xdr:row>2</xdr:row>
      <xdr:rowOff>33338</xdr:rowOff>
    </xdr:from>
    <xdr:to>
      <xdr:col>81</xdr:col>
      <xdr:colOff>390525</xdr:colOff>
      <xdr:row>5</xdr:row>
      <xdr:rowOff>25401</xdr:rowOff>
    </xdr:to>
    <xdr:sp macro="" textlink="">
      <xdr:nvSpPr>
        <xdr:cNvPr id="1026" name="CuadroTexto 1025">
          <a:extLst>
            <a:ext uri="{FF2B5EF4-FFF2-40B4-BE49-F238E27FC236}">
              <a16:creationId xmlns:a16="http://schemas.microsoft.com/office/drawing/2014/main" id="{454B8F55-8603-4F72-9AFB-1F7E082370FC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78</xdr:col>
      <xdr:colOff>828676</xdr:colOff>
      <xdr:row>5</xdr:row>
      <xdr:rowOff>233363</xdr:rowOff>
    </xdr:from>
    <xdr:to>
      <xdr:col>81</xdr:col>
      <xdr:colOff>376238</xdr:colOff>
      <xdr:row>7</xdr:row>
      <xdr:rowOff>153988</xdr:rowOff>
    </xdr:to>
    <xdr:sp macro="" textlink="">
      <xdr:nvSpPr>
        <xdr:cNvPr id="1027" name="CuadroTexto 1026">
          <a:extLst>
            <a:ext uri="{FF2B5EF4-FFF2-40B4-BE49-F238E27FC236}">
              <a16:creationId xmlns:a16="http://schemas.microsoft.com/office/drawing/2014/main" id="{CD59CAEC-8BBE-48FE-A373-F570D74BB0F7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79</xdr:col>
      <xdr:colOff>1290639</xdr:colOff>
      <xdr:row>10</xdr:row>
      <xdr:rowOff>147638</xdr:rowOff>
    </xdr:from>
    <xdr:to>
      <xdr:col>81</xdr:col>
      <xdr:colOff>2171701</xdr:colOff>
      <xdr:row>12</xdr:row>
      <xdr:rowOff>139701</xdr:rowOff>
    </xdr:to>
    <xdr:sp macro="" textlink="">
      <xdr:nvSpPr>
        <xdr:cNvPr id="1028" name="CuadroTexto 1027">
          <a:extLst>
            <a:ext uri="{FF2B5EF4-FFF2-40B4-BE49-F238E27FC236}">
              <a16:creationId xmlns:a16="http://schemas.microsoft.com/office/drawing/2014/main" id="{152D95F2-B952-4F9E-B84E-E9AA7060CD32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81</xdr:col>
      <xdr:colOff>776289</xdr:colOff>
      <xdr:row>3</xdr:row>
      <xdr:rowOff>300039</xdr:rowOff>
    </xdr:from>
    <xdr:to>
      <xdr:col>83</xdr:col>
      <xdr:colOff>85726</xdr:colOff>
      <xdr:row>6</xdr:row>
      <xdr:rowOff>30164</xdr:rowOff>
    </xdr:to>
    <xdr:sp macro="" textlink="">
      <xdr:nvSpPr>
        <xdr:cNvPr id="1029" name="CuadroTexto 1028">
          <a:extLst>
            <a:ext uri="{FF2B5EF4-FFF2-40B4-BE49-F238E27FC236}">
              <a16:creationId xmlns:a16="http://schemas.microsoft.com/office/drawing/2014/main" id="{B51B024F-AC75-4616-80D0-217177AAEFA4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1879600</xdr:colOff>
      <xdr:row>0</xdr:row>
      <xdr:rowOff>0</xdr:rowOff>
    </xdr:from>
    <xdr:to>
      <xdr:col>94</xdr:col>
      <xdr:colOff>1663700</xdr:colOff>
      <xdr:row>16</xdr:row>
      <xdr:rowOff>127000</xdr:rowOff>
    </xdr:to>
    <xdr:sp macro="" textlink="">
      <xdr:nvSpPr>
        <xdr:cNvPr id="1030" name="Forma libre 16">
          <a:extLst>
            <a:ext uri="{FF2B5EF4-FFF2-40B4-BE49-F238E27FC236}">
              <a16:creationId xmlns:a16="http://schemas.microsoft.com/office/drawing/2014/main" id="{6E1C32BB-D854-4F7F-A4E6-E588C87729EC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89</xdr:col>
      <xdr:colOff>1866900</xdr:colOff>
      <xdr:row>0</xdr:row>
      <xdr:rowOff>0</xdr:rowOff>
    </xdr:from>
    <xdr:to>
      <xdr:col>94</xdr:col>
      <xdr:colOff>1651000</xdr:colOff>
      <xdr:row>16</xdr:row>
      <xdr:rowOff>127000</xdr:rowOff>
    </xdr:to>
    <xdr:sp macro="" textlink="">
      <xdr:nvSpPr>
        <xdr:cNvPr id="1031" name="Forma libre 15">
          <a:extLst>
            <a:ext uri="{FF2B5EF4-FFF2-40B4-BE49-F238E27FC236}">
              <a16:creationId xmlns:a16="http://schemas.microsoft.com/office/drawing/2014/main" id="{61534C46-70B5-4163-91F0-75C98AF0371D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90</xdr:col>
      <xdr:colOff>1016001</xdr:colOff>
      <xdr:row>7</xdr:row>
      <xdr:rowOff>342900</xdr:rowOff>
    </xdr:from>
    <xdr:to>
      <xdr:col>94</xdr:col>
      <xdr:colOff>508000</xdr:colOff>
      <xdr:row>19</xdr:row>
      <xdr:rowOff>444500</xdr:rowOff>
    </xdr:to>
    <xdr:sp macro="" textlink="">
      <xdr:nvSpPr>
        <xdr:cNvPr id="1032" name="Forma libre 12">
          <a:extLst>
            <a:ext uri="{FF2B5EF4-FFF2-40B4-BE49-F238E27FC236}">
              <a16:creationId xmlns:a16="http://schemas.microsoft.com/office/drawing/2014/main" id="{D2EA1C62-88BA-4DAB-83C9-EE930D89055F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91</xdr:col>
      <xdr:colOff>48341</xdr:colOff>
      <xdr:row>19</xdr:row>
      <xdr:rowOff>215900</xdr:rowOff>
    </xdr:from>
    <xdr:to>
      <xdr:col>93</xdr:col>
      <xdr:colOff>2146300</xdr:colOff>
      <xdr:row>47</xdr:row>
      <xdr:rowOff>165100</xdr:rowOff>
    </xdr:to>
    <xdr:sp macro="" textlink="">
      <xdr:nvSpPr>
        <xdr:cNvPr id="1033" name="Forma libre 14">
          <a:extLst>
            <a:ext uri="{FF2B5EF4-FFF2-40B4-BE49-F238E27FC236}">
              <a16:creationId xmlns:a16="http://schemas.microsoft.com/office/drawing/2014/main" id="{BF4D2BBB-AAE7-46B8-AE59-B3F8D38F42BD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89</xdr:col>
      <xdr:colOff>508000</xdr:colOff>
      <xdr:row>18</xdr:row>
      <xdr:rowOff>165100</xdr:rowOff>
    </xdr:from>
    <xdr:to>
      <xdr:col>90</xdr:col>
      <xdr:colOff>723900</xdr:colOff>
      <xdr:row>19</xdr:row>
      <xdr:rowOff>368300</xdr:rowOff>
    </xdr:to>
    <xdr:sp macro="" textlink="">
      <xdr:nvSpPr>
        <xdr:cNvPr id="1034" name="CuadroTexto 1033">
          <a:extLst>
            <a:ext uri="{FF2B5EF4-FFF2-40B4-BE49-F238E27FC236}">
              <a16:creationId xmlns:a16="http://schemas.microsoft.com/office/drawing/2014/main" id="{C90194D2-9753-4542-A492-0687A78E9B3C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89</xdr:col>
      <xdr:colOff>42863</xdr:colOff>
      <xdr:row>2</xdr:row>
      <xdr:rowOff>187325</xdr:rowOff>
    </xdr:from>
    <xdr:to>
      <xdr:col>90</xdr:col>
      <xdr:colOff>266700</xdr:colOff>
      <xdr:row>3</xdr:row>
      <xdr:rowOff>377825</xdr:rowOff>
    </xdr:to>
    <xdr:sp macro="" textlink="">
      <xdr:nvSpPr>
        <xdr:cNvPr id="1035" name="CuadroTexto 1034">
          <a:extLst>
            <a:ext uri="{FF2B5EF4-FFF2-40B4-BE49-F238E27FC236}">
              <a16:creationId xmlns:a16="http://schemas.microsoft.com/office/drawing/2014/main" id="{35FA50EA-A859-4ECC-B785-DD19985AC141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94</xdr:col>
      <xdr:colOff>414618</xdr:colOff>
      <xdr:row>43</xdr:row>
      <xdr:rowOff>128494</xdr:rowOff>
    </xdr:from>
    <xdr:to>
      <xdr:col>95</xdr:col>
      <xdr:colOff>174812</xdr:colOff>
      <xdr:row>45</xdr:row>
      <xdr:rowOff>115794</xdr:rowOff>
    </xdr:to>
    <xdr:sp macro="" textlink="">
      <xdr:nvSpPr>
        <xdr:cNvPr id="1036" name="CuadroTexto 1035">
          <a:extLst>
            <a:ext uri="{FF2B5EF4-FFF2-40B4-BE49-F238E27FC236}">
              <a16:creationId xmlns:a16="http://schemas.microsoft.com/office/drawing/2014/main" id="{37FE21AC-6570-4952-990F-A18AB2722534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88</xdr:col>
      <xdr:colOff>275477</xdr:colOff>
      <xdr:row>8</xdr:row>
      <xdr:rowOff>418354</xdr:rowOff>
    </xdr:from>
    <xdr:to>
      <xdr:col>88</xdr:col>
      <xdr:colOff>686360</xdr:colOff>
      <xdr:row>13</xdr:row>
      <xdr:rowOff>587375</xdr:rowOff>
    </xdr:to>
    <xdr:sp macro="" textlink="">
      <xdr:nvSpPr>
        <xdr:cNvPr id="1037" name="Abrir llave 1036">
          <a:extLst>
            <a:ext uri="{FF2B5EF4-FFF2-40B4-BE49-F238E27FC236}">
              <a16:creationId xmlns:a16="http://schemas.microsoft.com/office/drawing/2014/main" id="{6E1CF553-87BD-4F8D-B7BF-CC19466E9855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88</xdr:col>
      <xdr:colOff>210763</xdr:colOff>
      <xdr:row>3</xdr:row>
      <xdr:rowOff>147265</xdr:rowOff>
    </xdr:from>
    <xdr:to>
      <xdr:col>88</xdr:col>
      <xdr:colOff>633319</xdr:colOff>
      <xdr:row>8</xdr:row>
      <xdr:rowOff>91235</xdr:rowOff>
    </xdr:to>
    <xdr:sp macro="" textlink="">
      <xdr:nvSpPr>
        <xdr:cNvPr id="1038" name="Abrir llave 1037">
          <a:extLst>
            <a:ext uri="{FF2B5EF4-FFF2-40B4-BE49-F238E27FC236}">
              <a16:creationId xmlns:a16="http://schemas.microsoft.com/office/drawing/2014/main" id="{B1F74E78-D6CA-4DC4-9592-926BBC6470A0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89</xdr:col>
      <xdr:colOff>142127</xdr:colOff>
      <xdr:row>23</xdr:row>
      <xdr:rowOff>82831</xdr:rowOff>
    </xdr:from>
    <xdr:to>
      <xdr:col>89</xdr:col>
      <xdr:colOff>553010</xdr:colOff>
      <xdr:row>33</xdr:row>
      <xdr:rowOff>82830</xdr:rowOff>
    </xdr:to>
    <xdr:sp macro="" textlink="">
      <xdr:nvSpPr>
        <xdr:cNvPr id="1039" name="Abrir llave 1038">
          <a:extLst>
            <a:ext uri="{FF2B5EF4-FFF2-40B4-BE49-F238E27FC236}">
              <a16:creationId xmlns:a16="http://schemas.microsoft.com/office/drawing/2014/main" id="{C57C156C-EA14-404A-B011-131C5EEE9D06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89</xdr:col>
      <xdr:colOff>83951</xdr:colOff>
      <xdr:row>36</xdr:row>
      <xdr:rowOff>163793</xdr:rowOff>
    </xdr:from>
    <xdr:to>
      <xdr:col>89</xdr:col>
      <xdr:colOff>494834</xdr:colOff>
      <xdr:row>46</xdr:row>
      <xdr:rowOff>163793</xdr:rowOff>
    </xdr:to>
    <xdr:sp macro="" textlink="">
      <xdr:nvSpPr>
        <xdr:cNvPr id="1040" name="Abrir llave 1039">
          <a:extLst>
            <a:ext uri="{FF2B5EF4-FFF2-40B4-BE49-F238E27FC236}">
              <a16:creationId xmlns:a16="http://schemas.microsoft.com/office/drawing/2014/main" id="{F2BF20C0-E343-4D5B-B8AA-D562314D3619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90</xdr:col>
      <xdr:colOff>1238250</xdr:colOff>
      <xdr:row>17</xdr:row>
      <xdr:rowOff>142875</xdr:rowOff>
    </xdr:from>
    <xdr:to>
      <xdr:col>94</xdr:col>
      <xdr:colOff>79375</xdr:colOff>
      <xdr:row>20</xdr:row>
      <xdr:rowOff>31751</xdr:rowOff>
    </xdr:to>
    <xdr:sp macro="" textlink="">
      <xdr:nvSpPr>
        <xdr:cNvPr id="1041" name="CuadroTexto 1040">
          <a:extLst>
            <a:ext uri="{FF2B5EF4-FFF2-40B4-BE49-F238E27FC236}">
              <a16:creationId xmlns:a16="http://schemas.microsoft.com/office/drawing/2014/main" id="{F2BA7B14-4EBC-4F7E-BADF-50B0A5173799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984250</xdr:colOff>
      <xdr:row>22</xdr:row>
      <xdr:rowOff>190499</xdr:rowOff>
    </xdr:from>
    <xdr:to>
      <xdr:col>91</xdr:col>
      <xdr:colOff>1619250</xdr:colOff>
      <xdr:row>26</xdr:row>
      <xdr:rowOff>134937</xdr:rowOff>
    </xdr:to>
    <xdr:sp macro="" textlink="">
      <xdr:nvSpPr>
        <xdr:cNvPr id="1042" name="CuadroTexto 1041">
          <a:extLst>
            <a:ext uri="{FF2B5EF4-FFF2-40B4-BE49-F238E27FC236}">
              <a16:creationId xmlns:a16="http://schemas.microsoft.com/office/drawing/2014/main" id="{8127CD58-CB27-431A-9222-3149AF84997D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985839</xdr:colOff>
      <xdr:row>28</xdr:row>
      <xdr:rowOff>104775</xdr:rowOff>
    </xdr:from>
    <xdr:to>
      <xdr:col>91</xdr:col>
      <xdr:colOff>1628776</xdr:colOff>
      <xdr:row>32</xdr:row>
      <xdr:rowOff>49213</xdr:rowOff>
    </xdr:to>
    <xdr:sp macro="" textlink="">
      <xdr:nvSpPr>
        <xdr:cNvPr id="1043" name="CuadroTexto 1042">
          <a:extLst>
            <a:ext uri="{FF2B5EF4-FFF2-40B4-BE49-F238E27FC236}">
              <a16:creationId xmlns:a16="http://schemas.microsoft.com/office/drawing/2014/main" id="{92C3B518-B445-4F27-9FB3-511AD56F9FD0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614364</xdr:colOff>
      <xdr:row>37</xdr:row>
      <xdr:rowOff>146050</xdr:rowOff>
    </xdr:from>
    <xdr:to>
      <xdr:col>91</xdr:col>
      <xdr:colOff>1257301</xdr:colOff>
      <xdr:row>41</xdr:row>
      <xdr:rowOff>90488</xdr:rowOff>
    </xdr:to>
    <xdr:sp macro="" textlink="">
      <xdr:nvSpPr>
        <xdr:cNvPr id="1044" name="CuadroTexto 1043">
          <a:extLst>
            <a:ext uri="{FF2B5EF4-FFF2-40B4-BE49-F238E27FC236}">
              <a16:creationId xmlns:a16="http://schemas.microsoft.com/office/drawing/2014/main" id="{C796EC9A-90B2-4E92-8F90-CC9CFAFE38A7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93</xdr:col>
      <xdr:colOff>409576</xdr:colOff>
      <xdr:row>37</xdr:row>
      <xdr:rowOff>179387</xdr:rowOff>
    </xdr:from>
    <xdr:to>
      <xdr:col>94</xdr:col>
      <xdr:colOff>2084388</xdr:colOff>
      <xdr:row>41</xdr:row>
      <xdr:rowOff>123825</xdr:rowOff>
    </xdr:to>
    <xdr:sp macro="" textlink="">
      <xdr:nvSpPr>
        <xdr:cNvPr id="1045" name="CuadroTexto 1044">
          <a:extLst>
            <a:ext uri="{FF2B5EF4-FFF2-40B4-BE49-F238E27FC236}">
              <a16:creationId xmlns:a16="http://schemas.microsoft.com/office/drawing/2014/main" id="{2B5A578C-829F-461E-B701-0172D933E924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93</xdr:col>
      <xdr:colOff>512764</xdr:colOff>
      <xdr:row>22</xdr:row>
      <xdr:rowOff>179388</xdr:rowOff>
    </xdr:from>
    <xdr:to>
      <xdr:col>94</xdr:col>
      <xdr:colOff>2187576</xdr:colOff>
      <xdr:row>26</xdr:row>
      <xdr:rowOff>123826</xdr:rowOff>
    </xdr:to>
    <xdr:sp macro="" textlink="">
      <xdr:nvSpPr>
        <xdr:cNvPr id="1046" name="CuadroTexto 1045">
          <a:extLst>
            <a:ext uri="{FF2B5EF4-FFF2-40B4-BE49-F238E27FC236}">
              <a16:creationId xmlns:a16="http://schemas.microsoft.com/office/drawing/2014/main" id="{106202FB-1FE0-446B-A767-C50F324C5452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614364</xdr:colOff>
      <xdr:row>42</xdr:row>
      <xdr:rowOff>138113</xdr:rowOff>
    </xdr:from>
    <xdr:to>
      <xdr:col>91</xdr:col>
      <xdr:colOff>1257301</xdr:colOff>
      <xdr:row>46</xdr:row>
      <xdr:rowOff>58738</xdr:rowOff>
    </xdr:to>
    <xdr:sp macro="" textlink="">
      <xdr:nvSpPr>
        <xdr:cNvPr id="1047" name="CuadroTexto 1046">
          <a:extLst>
            <a:ext uri="{FF2B5EF4-FFF2-40B4-BE49-F238E27FC236}">
              <a16:creationId xmlns:a16="http://schemas.microsoft.com/office/drawing/2014/main" id="{5481E6E9-F065-4AC2-8EF2-D09B2E10FAB9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47625</xdr:colOff>
      <xdr:row>8</xdr:row>
      <xdr:rowOff>190500</xdr:rowOff>
    </xdr:from>
    <xdr:to>
      <xdr:col>91</xdr:col>
      <xdr:colOff>690562</xdr:colOff>
      <xdr:row>10</xdr:row>
      <xdr:rowOff>420688</xdr:rowOff>
    </xdr:to>
    <xdr:sp macro="" textlink="">
      <xdr:nvSpPr>
        <xdr:cNvPr id="1048" name="CuadroTexto 1047">
          <a:extLst>
            <a:ext uri="{FF2B5EF4-FFF2-40B4-BE49-F238E27FC236}">
              <a16:creationId xmlns:a16="http://schemas.microsoft.com/office/drawing/2014/main" id="{64FD4572-A7A0-485E-B623-D171ACCCBD99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89</xdr:col>
      <xdr:colOff>80962</xdr:colOff>
      <xdr:row>11</xdr:row>
      <xdr:rowOff>223837</xdr:rowOff>
    </xdr:from>
    <xdr:to>
      <xdr:col>91</xdr:col>
      <xdr:colOff>723899</xdr:colOff>
      <xdr:row>13</xdr:row>
      <xdr:rowOff>358775</xdr:rowOff>
    </xdr:to>
    <xdr:sp macro="" textlink="">
      <xdr:nvSpPr>
        <xdr:cNvPr id="1049" name="CuadroTexto 1048">
          <a:extLst>
            <a:ext uri="{FF2B5EF4-FFF2-40B4-BE49-F238E27FC236}">
              <a16:creationId xmlns:a16="http://schemas.microsoft.com/office/drawing/2014/main" id="{E74A80FB-3073-411B-9CC0-ACDC4C19CB78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90</xdr:col>
      <xdr:colOff>842963</xdr:colOff>
      <xdr:row>2</xdr:row>
      <xdr:rowOff>33338</xdr:rowOff>
    </xdr:from>
    <xdr:to>
      <xdr:col>93</xdr:col>
      <xdr:colOff>390525</xdr:colOff>
      <xdr:row>5</xdr:row>
      <xdr:rowOff>25401</xdr:rowOff>
    </xdr:to>
    <xdr:sp macro="" textlink="">
      <xdr:nvSpPr>
        <xdr:cNvPr id="1050" name="CuadroTexto 1049">
          <a:extLst>
            <a:ext uri="{FF2B5EF4-FFF2-40B4-BE49-F238E27FC236}">
              <a16:creationId xmlns:a16="http://schemas.microsoft.com/office/drawing/2014/main" id="{A4B84862-8666-4F70-814A-89EE0BFE3B76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90</xdr:col>
      <xdr:colOff>828676</xdr:colOff>
      <xdr:row>5</xdr:row>
      <xdr:rowOff>233363</xdr:rowOff>
    </xdr:from>
    <xdr:to>
      <xdr:col>93</xdr:col>
      <xdr:colOff>376238</xdr:colOff>
      <xdr:row>7</xdr:row>
      <xdr:rowOff>153988</xdr:rowOff>
    </xdr:to>
    <xdr:sp macro="" textlink="">
      <xdr:nvSpPr>
        <xdr:cNvPr id="1051" name="CuadroTexto 1050">
          <a:extLst>
            <a:ext uri="{FF2B5EF4-FFF2-40B4-BE49-F238E27FC236}">
              <a16:creationId xmlns:a16="http://schemas.microsoft.com/office/drawing/2014/main" id="{CA62B30A-4615-4F5D-9FB7-757E053D2273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91</xdr:col>
      <xdr:colOff>1290639</xdr:colOff>
      <xdr:row>10</xdr:row>
      <xdr:rowOff>147638</xdr:rowOff>
    </xdr:from>
    <xdr:to>
      <xdr:col>93</xdr:col>
      <xdr:colOff>2171701</xdr:colOff>
      <xdr:row>12</xdr:row>
      <xdr:rowOff>139701</xdr:rowOff>
    </xdr:to>
    <xdr:sp macro="" textlink="">
      <xdr:nvSpPr>
        <xdr:cNvPr id="1052" name="CuadroTexto 1051">
          <a:extLst>
            <a:ext uri="{FF2B5EF4-FFF2-40B4-BE49-F238E27FC236}">
              <a16:creationId xmlns:a16="http://schemas.microsoft.com/office/drawing/2014/main" id="{2AE6DFFD-C59F-4312-A040-89558581BB5E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93</xdr:col>
      <xdr:colOff>776289</xdr:colOff>
      <xdr:row>3</xdr:row>
      <xdr:rowOff>300039</xdr:rowOff>
    </xdr:from>
    <xdr:to>
      <xdr:col>95</xdr:col>
      <xdr:colOff>85726</xdr:colOff>
      <xdr:row>6</xdr:row>
      <xdr:rowOff>30164</xdr:rowOff>
    </xdr:to>
    <xdr:sp macro="" textlink="">
      <xdr:nvSpPr>
        <xdr:cNvPr id="1053" name="CuadroTexto 1052">
          <a:extLst>
            <a:ext uri="{FF2B5EF4-FFF2-40B4-BE49-F238E27FC236}">
              <a16:creationId xmlns:a16="http://schemas.microsoft.com/office/drawing/2014/main" id="{4D364DBB-A785-4553-9A21-75D2068EC935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1879600</xdr:colOff>
      <xdr:row>0</xdr:row>
      <xdr:rowOff>0</xdr:rowOff>
    </xdr:from>
    <xdr:to>
      <xdr:col>106</xdr:col>
      <xdr:colOff>1663700</xdr:colOff>
      <xdr:row>16</xdr:row>
      <xdr:rowOff>127000</xdr:rowOff>
    </xdr:to>
    <xdr:sp macro="" textlink="">
      <xdr:nvSpPr>
        <xdr:cNvPr id="1054" name="Forma libre 16">
          <a:extLst>
            <a:ext uri="{FF2B5EF4-FFF2-40B4-BE49-F238E27FC236}">
              <a16:creationId xmlns:a16="http://schemas.microsoft.com/office/drawing/2014/main" id="{E7CAF327-E381-4E11-AC27-B305F6E99CC7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101</xdr:col>
      <xdr:colOff>1866900</xdr:colOff>
      <xdr:row>0</xdr:row>
      <xdr:rowOff>0</xdr:rowOff>
    </xdr:from>
    <xdr:to>
      <xdr:col>106</xdr:col>
      <xdr:colOff>1651000</xdr:colOff>
      <xdr:row>16</xdr:row>
      <xdr:rowOff>127000</xdr:rowOff>
    </xdr:to>
    <xdr:sp macro="" textlink="">
      <xdr:nvSpPr>
        <xdr:cNvPr id="1055" name="Forma libre 15">
          <a:extLst>
            <a:ext uri="{FF2B5EF4-FFF2-40B4-BE49-F238E27FC236}">
              <a16:creationId xmlns:a16="http://schemas.microsoft.com/office/drawing/2014/main" id="{0D604503-3040-44A5-B8A3-AE5E1CD0D6B4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102</xdr:col>
      <xdr:colOff>1016001</xdr:colOff>
      <xdr:row>7</xdr:row>
      <xdr:rowOff>342900</xdr:rowOff>
    </xdr:from>
    <xdr:to>
      <xdr:col>106</xdr:col>
      <xdr:colOff>508000</xdr:colOff>
      <xdr:row>19</xdr:row>
      <xdr:rowOff>444500</xdr:rowOff>
    </xdr:to>
    <xdr:sp macro="" textlink="">
      <xdr:nvSpPr>
        <xdr:cNvPr id="1056" name="Forma libre 12">
          <a:extLst>
            <a:ext uri="{FF2B5EF4-FFF2-40B4-BE49-F238E27FC236}">
              <a16:creationId xmlns:a16="http://schemas.microsoft.com/office/drawing/2014/main" id="{BACFFAC7-5F6D-48FA-B30D-04DCD37845F7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103</xdr:col>
      <xdr:colOff>48341</xdr:colOff>
      <xdr:row>19</xdr:row>
      <xdr:rowOff>215900</xdr:rowOff>
    </xdr:from>
    <xdr:to>
      <xdr:col>105</xdr:col>
      <xdr:colOff>2146300</xdr:colOff>
      <xdr:row>47</xdr:row>
      <xdr:rowOff>165100</xdr:rowOff>
    </xdr:to>
    <xdr:sp macro="" textlink="">
      <xdr:nvSpPr>
        <xdr:cNvPr id="1057" name="Forma libre 14">
          <a:extLst>
            <a:ext uri="{FF2B5EF4-FFF2-40B4-BE49-F238E27FC236}">
              <a16:creationId xmlns:a16="http://schemas.microsoft.com/office/drawing/2014/main" id="{F5AB6491-8137-4FB2-89AE-832585F92079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101</xdr:col>
      <xdr:colOff>508000</xdr:colOff>
      <xdr:row>18</xdr:row>
      <xdr:rowOff>165100</xdr:rowOff>
    </xdr:from>
    <xdr:to>
      <xdr:col>102</xdr:col>
      <xdr:colOff>723900</xdr:colOff>
      <xdr:row>19</xdr:row>
      <xdr:rowOff>368300</xdr:rowOff>
    </xdr:to>
    <xdr:sp macro="" textlink="">
      <xdr:nvSpPr>
        <xdr:cNvPr id="1058" name="CuadroTexto 1057">
          <a:extLst>
            <a:ext uri="{FF2B5EF4-FFF2-40B4-BE49-F238E27FC236}">
              <a16:creationId xmlns:a16="http://schemas.microsoft.com/office/drawing/2014/main" id="{9F70B606-C548-4226-A1C7-B8F44AC6BE68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101</xdr:col>
      <xdr:colOff>42863</xdr:colOff>
      <xdr:row>2</xdr:row>
      <xdr:rowOff>187325</xdr:rowOff>
    </xdr:from>
    <xdr:to>
      <xdr:col>102</xdr:col>
      <xdr:colOff>266700</xdr:colOff>
      <xdr:row>3</xdr:row>
      <xdr:rowOff>377825</xdr:rowOff>
    </xdr:to>
    <xdr:sp macro="" textlink="">
      <xdr:nvSpPr>
        <xdr:cNvPr id="1059" name="CuadroTexto 1058">
          <a:extLst>
            <a:ext uri="{FF2B5EF4-FFF2-40B4-BE49-F238E27FC236}">
              <a16:creationId xmlns:a16="http://schemas.microsoft.com/office/drawing/2014/main" id="{A372CD06-53EF-4239-91AE-04DC9C7388AD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106</xdr:col>
      <xdr:colOff>414618</xdr:colOff>
      <xdr:row>43</xdr:row>
      <xdr:rowOff>128494</xdr:rowOff>
    </xdr:from>
    <xdr:to>
      <xdr:col>107</xdr:col>
      <xdr:colOff>174812</xdr:colOff>
      <xdr:row>45</xdr:row>
      <xdr:rowOff>115794</xdr:rowOff>
    </xdr:to>
    <xdr:sp macro="" textlink="">
      <xdr:nvSpPr>
        <xdr:cNvPr id="1060" name="CuadroTexto 1059">
          <a:extLst>
            <a:ext uri="{FF2B5EF4-FFF2-40B4-BE49-F238E27FC236}">
              <a16:creationId xmlns:a16="http://schemas.microsoft.com/office/drawing/2014/main" id="{27EEF683-99FC-4A3F-8093-7952F19653D4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100</xdr:col>
      <xdr:colOff>275477</xdr:colOff>
      <xdr:row>8</xdr:row>
      <xdr:rowOff>418354</xdr:rowOff>
    </xdr:from>
    <xdr:to>
      <xdr:col>100</xdr:col>
      <xdr:colOff>686360</xdr:colOff>
      <xdr:row>13</xdr:row>
      <xdr:rowOff>587375</xdr:rowOff>
    </xdr:to>
    <xdr:sp macro="" textlink="">
      <xdr:nvSpPr>
        <xdr:cNvPr id="1061" name="Abrir llave 1060">
          <a:extLst>
            <a:ext uri="{FF2B5EF4-FFF2-40B4-BE49-F238E27FC236}">
              <a16:creationId xmlns:a16="http://schemas.microsoft.com/office/drawing/2014/main" id="{32A734A1-7F61-4B06-9113-DEBE9A235C38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100</xdr:col>
      <xdr:colOff>210763</xdr:colOff>
      <xdr:row>3</xdr:row>
      <xdr:rowOff>147265</xdr:rowOff>
    </xdr:from>
    <xdr:to>
      <xdr:col>100</xdr:col>
      <xdr:colOff>633319</xdr:colOff>
      <xdr:row>8</xdr:row>
      <xdr:rowOff>91235</xdr:rowOff>
    </xdr:to>
    <xdr:sp macro="" textlink="">
      <xdr:nvSpPr>
        <xdr:cNvPr id="1062" name="Abrir llave 1061">
          <a:extLst>
            <a:ext uri="{FF2B5EF4-FFF2-40B4-BE49-F238E27FC236}">
              <a16:creationId xmlns:a16="http://schemas.microsoft.com/office/drawing/2014/main" id="{F79C4A47-9E55-4ACA-96A2-21D0E0DE0C78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101</xdr:col>
      <xdr:colOff>142127</xdr:colOff>
      <xdr:row>23</xdr:row>
      <xdr:rowOff>82831</xdr:rowOff>
    </xdr:from>
    <xdr:to>
      <xdr:col>101</xdr:col>
      <xdr:colOff>553010</xdr:colOff>
      <xdr:row>33</xdr:row>
      <xdr:rowOff>82830</xdr:rowOff>
    </xdr:to>
    <xdr:sp macro="" textlink="">
      <xdr:nvSpPr>
        <xdr:cNvPr id="1063" name="Abrir llave 1062">
          <a:extLst>
            <a:ext uri="{FF2B5EF4-FFF2-40B4-BE49-F238E27FC236}">
              <a16:creationId xmlns:a16="http://schemas.microsoft.com/office/drawing/2014/main" id="{273F0E7F-4333-42D9-96E0-B2B3B63C2B7A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101</xdr:col>
      <xdr:colOff>83951</xdr:colOff>
      <xdr:row>36</xdr:row>
      <xdr:rowOff>163793</xdr:rowOff>
    </xdr:from>
    <xdr:to>
      <xdr:col>101</xdr:col>
      <xdr:colOff>494834</xdr:colOff>
      <xdr:row>46</xdr:row>
      <xdr:rowOff>163793</xdr:rowOff>
    </xdr:to>
    <xdr:sp macro="" textlink="">
      <xdr:nvSpPr>
        <xdr:cNvPr id="1064" name="Abrir llave 1063">
          <a:extLst>
            <a:ext uri="{FF2B5EF4-FFF2-40B4-BE49-F238E27FC236}">
              <a16:creationId xmlns:a16="http://schemas.microsoft.com/office/drawing/2014/main" id="{D39086C3-9ED2-42AD-9D19-5A6CE9F705FC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102</xdr:col>
      <xdr:colOff>1238250</xdr:colOff>
      <xdr:row>17</xdr:row>
      <xdr:rowOff>142875</xdr:rowOff>
    </xdr:from>
    <xdr:to>
      <xdr:col>106</xdr:col>
      <xdr:colOff>79375</xdr:colOff>
      <xdr:row>20</xdr:row>
      <xdr:rowOff>31751</xdr:rowOff>
    </xdr:to>
    <xdr:sp macro="" textlink="">
      <xdr:nvSpPr>
        <xdr:cNvPr id="1065" name="CuadroTexto 1064">
          <a:extLst>
            <a:ext uri="{FF2B5EF4-FFF2-40B4-BE49-F238E27FC236}">
              <a16:creationId xmlns:a16="http://schemas.microsoft.com/office/drawing/2014/main" id="{A009F1C1-C352-40A0-BFBE-FF96F6A62A83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984250</xdr:colOff>
      <xdr:row>22</xdr:row>
      <xdr:rowOff>190499</xdr:rowOff>
    </xdr:from>
    <xdr:to>
      <xdr:col>103</xdr:col>
      <xdr:colOff>1619250</xdr:colOff>
      <xdr:row>26</xdr:row>
      <xdr:rowOff>134937</xdr:rowOff>
    </xdr:to>
    <xdr:sp macro="" textlink="">
      <xdr:nvSpPr>
        <xdr:cNvPr id="1066" name="CuadroTexto 1065">
          <a:extLst>
            <a:ext uri="{FF2B5EF4-FFF2-40B4-BE49-F238E27FC236}">
              <a16:creationId xmlns:a16="http://schemas.microsoft.com/office/drawing/2014/main" id="{0D71C1E8-099D-49FC-B8B4-3FE7BA4464B0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985839</xdr:colOff>
      <xdr:row>28</xdr:row>
      <xdr:rowOff>104775</xdr:rowOff>
    </xdr:from>
    <xdr:to>
      <xdr:col>103</xdr:col>
      <xdr:colOff>1628776</xdr:colOff>
      <xdr:row>32</xdr:row>
      <xdr:rowOff>49213</xdr:rowOff>
    </xdr:to>
    <xdr:sp macro="" textlink="">
      <xdr:nvSpPr>
        <xdr:cNvPr id="1067" name="CuadroTexto 1066">
          <a:extLst>
            <a:ext uri="{FF2B5EF4-FFF2-40B4-BE49-F238E27FC236}">
              <a16:creationId xmlns:a16="http://schemas.microsoft.com/office/drawing/2014/main" id="{192E20DB-5124-4CE9-B48F-44695E36A43B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614364</xdr:colOff>
      <xdr:row>37</xdr:row>
      <xdr:rowOff>146050</xdr:rowOff>
    </xdr:from>
    <xdr:to>
      <xdr:col>103</xdr:col>
      <xdr:colOff>1257301</xdr:colOff>
      <xdr:row>41</xdr:row>
      <xdr:rowOff>90488</xdr:rowOff>
    </xdr:to>
    <xdr:sp macro="" textlink="">
      <xdr:nvSpPr>
        <xdr:cNvPr id="1068" name="CuadroTexto 1067">
          <a:extLst>
            <a:ext uri="{FF2B5EF4-FFF2-40B4-BE49-F238E27FC236}">
              <a16:creationId xmlns:a16="http://schemas.microsoft.com/office/drawing/2014/main" id="{0C086269-D20F-44BD-9903-AD915CAF2C88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105</xdr:col>
      <xdr:colOff>409576</xdr:colOff>
      <xdr:row>37</xdr:row>
      <xdr:rowOff>179387</xdr:rowOff>
    </xdr:from>
    <xdr:to>
      <xdr:col>106</xdr:col>
      <xdr:colOff>2084388</xdr:colOff>
      <xdr:row>41</xdr:row>
      <xdr:rowOff>123825</xdr:rowOff>
    </xdr:to>
    <xdr:sp macro="" textlink="">
      <xdr:nvSpPr>
        <xdr:cNvPr id="1069" name="CuadroTexto 1068">
          <a:extLst>
            <a:ext uri="{FF2B5EF4-FFF2-40B4-BE49-F238E27FC236}">
              <a16:creationId xmlns:a16="http://schemas.microsoft.com/office/drawing/2014/main" id="{C519004D-D111-4D55-AD7E-058039F81A10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105</xdr:col>
      <xdr:colOff>512764</xdr:colOff>
      <xdr:row>22</xdr:row>
      <xdr:rowOff>179388</xdr:rowOff>
    </xdr:from>
    <xdr:to>
      <xdr:col>106</xdr:col>
      <xdr:colOff>2187576</xdr:colOff>
      <xdr:row>26</xdr:row>
      <xdr:rowOff>123826</xdr:rowOff>
    </xdr:to>
    <xdr:sp macro="" textlink="">
      <xdr:nvSpPr>
        <xdr:cNvPr id="1070" name="CuadroTexto 1069">
          <a:extLst>
            <a:ext uri="{FF2B5EF4-FFF2-40B4-BE49-F238E27FC236}">
              <a16:creationId xmlns:a16="http://schemas.microsoft.com/office/drawing/2014/main" id="{D9AFEA4D-BD4D-4DCC-BC9A-25E3BD44EB44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614364</xdr:colOff>
      <xdr:row>42</xdr:row>
      <xdr:rowOff>138113</xdr:rowOff>
    </xdr:from>
    <xdr:to>
      <xdr:col>103</xdr:col>
      <xdr:colOff>1257301</xdr:colOff>
      <xdr:row>46</xdr:row>
      <xdr:rowOff>58738</xdr:rowOff>
    </xdr:to>
    <xdr:sp macro="" textlink="">
      <xdr:nvSpPr>
        <xdr:cNvPr id="1071" name="CuadroTexto 1070">
          <a:extLst>
            <a:ext uri="{FF2B5EF4-FFF2-40B4-BE49-F238E27FC236}">
              <a16:creationId xmlns:a16="http://schemas.microsoft.com/office/drawing/2014/main" id="{2F442CC2-CA5D-4DC7-9B82-8E076D8CE397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47625</xdr:colOff>
      <xdr:row>8</xdr:row>
      <xdr:rowOff>190500</xdr:rowOff>
    </xdr:from>
    <xdr:to>
      <xdr:col>103</xdr:col>
      <xdr:colOff>690562</xdr:colOff>
      <xdr:row>10</xdr:row>
      <xdr:rowOff>420688</xdr:rowOff>
    </xdr:to>
    <xdr:sp macro="" textlink="">
      <xdr:nvSpPr>
        <xdr:cNvPr id="1072" name="CuadroTexto 1071">
          <a:extLst>
            <a:ext uri="{FF2B5EF4-FFF2-40B4-BE49-F238E27FC236}">
              <a16:creationId xmlns:a16="http://schemas.microsoft.com/office/drawing/2014/main" id="{A509ACB7-48E7-40A5-8CD8-92FEE0D15B62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101</xdr:col>
      <xdr:colOff>80962</xdr:colOff>
      <xdr:row>11</xdr:row>
      <xdr:rowOff>223837</xdr:rowOff>
    </xdr:from>
    <xdr:to>
      <xdr:col>103</xdr:col>
      <xdr:colOff>723899</xdr:colOff>
      <xdr:row>13</xdr:row>
      <xdr:rowOff>358775</xdr:rowOff>
    </xdr:to>
    <xdr:sp macro="" textlink="">
      <xdr:nvSpPr>
        <xdr:cNvPr id="1073" name="CuadroTexto 1072">
          <a:extLst>
            <a:ext uri="{FF2B5EF4-FFF2-40B4-BE49-F238E27FC236}">
              <a16:creationId xmlns:a16="http://schemas.microsoft.com/office/drawing/2014/main" id="{30EA1FD2-73BC-419D-B177-64EA54E53734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102</xdr:col>
      <xdr:colOff>842963</xdr:colOff>
      <xdr:row>2</xdr:row>
      <xdr:rowOff>33338</xdr:rowOff>
    </xdr:from>
    <xdr:to>
      <xdr:col>105</xdr:col>
      <xdr:colOff>390525</xdr:colOff>
      <xdr:row>5</xdr:row>
      <xdr:rowOff>25401</xdr:rowOff>
    </xdr:to>
    <xdr:sp macro="" textlink="">
      <xdr:nvSpPr>
        <xdr:cNvPr id="1074" name="CuadroTexto 1073">
          <a:extLst>
            <a:ext uri="{FF2B5EF4-FFF2-40B4-BE49-F238E27FC236}">
              <a16:creationId xmlns:a16="http://schemas.microsoft.com/office/drawing/2014/main" id="{DBC50E18-71CA-4CE3-AD94-AD12EFFCAFD1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102</xdr:col>
      <xdr:colOff>828676</xdr:colOff>
      <xdr:row>5</xdr:row>
      <xdr:rowOff>233363</xdr:rowOff>
    </xdr:from>
    <xdr:to>
      <xdr:col>105</xdr:col>
      <xdr:colOff>376238</xdr:colOff>
      <xdr:row>7</xdr:row>
      <xdr:rowOff>153988</xdr:rowOff>
    </xdr:to>
    <xdr:sp macro="" textlink="">
      <xdr:nvSpPr>
        <xdr:cNvPr id="1075" name="CuadroTexto 1074">
          <a:extLst>
            <a:ext uri="{FF2B5EF4-FFF2-40B4-BE49-F238E27FC236}">
              <a16:creationId xmlns:a16="http://schemas.microsoft.com/office/drawing/2014/main" id="{435A3EA5-54EC-43B9-8426-DBA387C6241C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103</xdr:col>
      <xdr:colOff>1290639</xdr:colOff>
      <xdr:row>10</xdr:row>
      <xdr:rowOff>147638</xdr:rowOff>
    </xdr:from>
    <xdr:to>
      <xdr:col>105</xdr:col>
      <xdr:colOff>2171701</xdr:colOff>
      <xdr:row>12</xdr:row>
      <xdr:rowOff>139701</xdr:rowOff>
    </xdr:to>
    <xdr:sp macro="" textlink="">
      <xdr:nvSpPr>
        <xdr:cNvPr id="1076" name="CuadroTexto 1075">
          <a:extLst>
            <a:ext uri="{FF2B5EF4-FFF2-40B4-BE49-F238E27FC236}">
              <a16:creationId xmlns:a16="http://schemas.microsoft.com/office/drawing/2014/main" id="{87F68167-417B-4B87-A5A6-E17BCE11CABA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105</xdr:col>
      <xdr:colOff>776289</xdr:colOff>
      <xdr:row>3</xdr:row>
      <xdr:rowOff>300039</xdr:rowOff>
    </xdr:from>
    <xdr:to>
      <xdr:col>107</xdr:col>
      <xdr:colOff>85726</xdr:colOff>
      <xdr:row>6</xdr:row>
      <xdr:rowOff>30164</xdr:rowOff>
    </xdr:to>
    <xdr:sp macro="" textlink="">
      <xdr:nvSpPr>
        <xdr:cNvPr id="1077" name="CuadroTexto 1076">
          <a:extLst>
            <a:ext uri="{FF2B5EF4-FFF2-40B4-BE49-F238E27FC236}">
              <a16:creationId xmlns:a16="http://schemas.microsoft.com/office/drawing/2014/main" id="{84E6F2FD-25C0-48FD-8936-005AFAF13EF5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1879600</xdr:colOff>
      <xdr:row>0</xdr:row>
      <xdr:rowOff>0</xdr:rowOff>
    </xdr:from>
    <xdr:to>
      <xdr:col>118</xdr:col>
      <xdr:colOff>1663700</xdr:colOff>
      <xdr:row>16</xdr:row>
      <xdr:rowOff>127000</xdr:rowOff>
    </xdr:to>
    <xdr:sp macro="" textlink="">
      <xdr:nvSpPr>
        <xdr:cNvPr id="1078" name="Forma libre 16">
          <a:extLst>
            <a:ext uri="{FF2B5EF4-FFF2-40B4-BE49-F238E27FC236}">
              <a16:creationId xmlns:a16="http://schemas.microsoft.com/office/drawing/2014/main" id="{54B3BD04-6DBA-4B67-8B28-42DAB9C5B776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113</xdr:col>
      <xdr:colOff>1866900</xdr:colOff>
      <xdr:row>0</xdr:row>
      <xdr:rowOff>0</xdr:rowOff>
    </xdr:from>
    <xdr:to>
      <xdr:col>118</xdr:col>
      <xdr:colOff>1651000</xdr:colOff>
      <xdr:row>16</xdr:row>
      <xdr:rowOff>127000</xdr:rowOff>
    </xdr:to>
    <xdr:sp macro="" textlink="">
      <xdr:nvSpPr>
        <xdr:cNvPr id="1079" name="Forma libre 15">
          <a:extLst>
            <a:ext uri="{FF2B5EF4-FFF2-40B4-BE49-F238E27FC236}">
              <a16:creationId xmlns:a16="http://schemas.microsoft.com/office/drawing/2014/main" id="{FAA49BCE-3BD9-4CB8-B2EA-236194D44C39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114</xdr:col>
      <xdr:colOff>1016001</xdr:colOff>
      <xdr:row>7</xdr:row>
      <xdr:rowOff>342900</xdr:rowOff>
    </xdr:from>
    <xdr:to>
      <xdr:col>118</xdr:col>
      <xdr:colOff>508000</xdr:colOff>
      <xdr:row>19</xdr:row>
      <xdr:rowOff>444500</xdr:rowOff>
    </xdr:to>
    <xdr:sp macro="" textlink="">
      <xdr:nvSpPr>
        <xdr:cNvPr id="1080" name="Forma libre 12">
          <a:extLst>
            <a:ext uri="{FF2B5EF4-FFF2-40B4-BE49-F238E27FC236}">
              <a16:creationId xmlns:a16="http://schemas.microsoft.com/office/drawing/2014/main" id="{43AAAB54-82E4-408D-971C-6C1584E82AD8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115</xdr:col>
      <xdr:colOff>48341</xdr:colOff>
      <xdr:row>19</xdr:row>
      <xdr:rowOff>215900</xdr:rowOff>
    </xdr:from>
    <xdr:to>
      <xdr:col>117</xdr:col>
      <xdr:colOff>2146300</xdr:colOff>
      <xdr:row>47</xdr:row>
      <xdr:rowOff>165100</xdr:rowOff>
    </xdr:to>
    <xdr:sp macro="" textlink="">
      <xdr:nvSpPr>
        <xdr:cNvPr id="1081" name="Forma libre 14">
          <a:extLst>
            <a:ext uri="{FF2B5EF4-FFF2-40B4-BE49-F238E27FC236}">
              <a16:creationId xmlns:a16="http://schemas.microsoft.com/office/drawing/2014/main" id="{F971FF03-C456-413F-AC49-C8026C19DB80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113</xdr:col>
      <xdr:colOff>508000</xdr:colOff>
      <xdr:row>18</xdr:row>
      <xdr:rowOff>165100</xdr:rowOff>
    </xdr:from>
    <xdr:to>
      <xdr:col>114</xdr:col>
      <xdr:colOff>723900</xdr:colOff>
      <xdr:row>19</xdr:row>
      <xdr:rowOff>368300</xdr:rowOff>
    </xdr:to>
    <xdr:sp macro="" textlink="">
      <xdr:nvSpPr>
        <xdr:cNvPr id="1082" name="CuadroTexto 1081">
          <a:extLst>
            <a:ext uri="{FF2B5EF4-FFF2-40B4-BE49-F238E27FC236}">
              <a16:creationId xmlns:a16="http://schemas.microsoft.com/office/drawing/2014/main" id="{9FE2AD36-2C00-4813-BA62-0FC3C8DF0B7A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113</xdr:col>
      <xdr:colOff>42863</xdr:colOff>
      <xdr:row>2</xdr:row>
      <xdr:rowOff>187325</xdr:rowOff>
    </xdr:from>
    <xdr:to>
      <xdr:col>114</xdr:col>
      <xdr:colOff>266700</xdr:colOff>
      <xdr:row>3</xdr:row>
      <xdr:rowOff>377825</xdr:rowOff>
    </xdr:to>
    <xdr:sp macro="" textlink="">
      <xdr:nvSpPr>
        <xdr:cNvPr id="1083" name="CuadroTexto 1082">
          <a:extLst>
            <a:ext uri="{FF2B5EF4-FFF2-40B4-BE49-F238E27FC236}">
              <a16:creationId xmlns:a16="http://schemas.microsoft.com/office/drawing/2014/main" id="{D379250A-4753-47C4-B1F4-C51A4CEC17B2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118</xdr:col>
      <xdr:colOff>414618</xdr:colOff>
      <xdr:row>43</xdr:row>
      <xdr:rowOff>128494</xdr:rowOff>
    </xdr:from>
    <xdr:to>
      <xdr:col>119</xdr:col>
      <xdr:colOff>174812</xdr:colOff>
      <xdr:row>45</xdr:row>
      <xdr:rowOff>115794</xdr:rowOff>
    </xdr:to>
    <xdr:sp macro="" textlink="">
      <xdr:nvSpPr>
        <xdr:cNvPr id="1084" name="CuadroTexto 1083">
          <a:extLst>
            <a:ext uri="{FF2B5EF4-FFF2-40B4-BE49-F238E27FC236}">
              <a16:creationId xmlns:a16="http://schemas.microsoft.com/office/drawing/2014/main" id="{21A2D94E-D6CD-4AED-91B0-78630B9B729C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112</xdr:col>
      <xdr:colOff>275477</xdr:colOff>
      <xdr:row>8</xdr:row>
      <xdr:rowOff>418354</xdr:rowOff>
    </xdr:from>
    <xdr:to>
      <xdr:col>112</xdr:col>
      <xdr:colOff>686360</xdr:colOff>
      <xdr:row>13</xdr:row>
      <xdr:rowOff>587375</xdr:rowOff>
    </xdr:to>
    <xdr:sp macro="" textlink="">
      <xdr:nvSpPr>
        <xdr:cNvPr id="1085" name="Abrir llave 1084">
          <a:extLst>
            <a:ext uri="{FF2B5EF4-FFF2-40B4-BE49-F238E27FC236}">
              <a16:creationId xmlns:a16="http://schemas.microsoft.com/office/drawing/2014/main" id="{A4CCFDE8-F778-4CAD-868F-122D390FEFAA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112</xdr:col>
      <xdr:colOff>210763</xdr:colOff>
      <xdr:row>3</xdr:row>
      <xdr:rowOff>147265</xdr:rowOff>
    </xdr:from>
    <xdr:to>
      <xdr:col>112</xdr:col>
      <xdr:colOff>633319</xdr:colOff>
      <xdr:row>8</xdr:row>
      <xdr:rowOff>91235</xdr:rowOff>
    </xdr:to>
    <xdr:sp macro="" textlink="">
      <xdr:nvSpPr>
        <xdr:cNvPr id="1086" name="Abrir llave 1085">
          <a:extLst>
            <a:ext uri="{FF2B5EF4-FFF2-40B4-BE49-F238E27FC236}">
              <a16:creationId xmlns:a16="http://schemas.microsoft.com/office/drawing/2014/main" id="{12390656-DA1B-4B85-8E32-1DA171B0EED1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113</xdr:col>
      <xdr:colOff>142127</xdr:colOff>
      <xdr:row>23</xdr:row>
      <xdr:rowOff>82831</xdr:rowOff>
    </xdr:from>
    <xdr:to>
      <xdr:col>113</xdr:col>
      <xdr:colOff>553010</xdr:colOff>
      <xdr:row>33</xdr:row>
      <xdr:rowOff>82830</xdr:rowOff>
    </xdr:to>
    <xdr:sp macro="" textlink="">
      <xdr:nvSpPr>
        <xdr:cNvPr id="1087" name="Abrir llave 1086">
          <a:extLst>
            <a:ext uri="{FF2B5EF4-FFF2-40B4-BE49-F238E27FC236}">
              <a16:creationId xmlns:a16="http://schemas.microsoft.com/office/drawing/2014/main" id="{072BFC25-6660-45D0-9E30-69BD41702C6B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113</xdr:col>
      <xdr:colOff>83951</xdr:colOff>
      <xdr:row>36</xdr:row>
      <xdr:rowOff>163793</xdr:rowOff>
    </xdr:from>
    <xdr:to>
      <xdr:col>113</xdr:col>
      <xdr:colOff>494834</xdr:colOff>
      <xdr:row>46</xdr:row>
      <xdr:rowOff>163793</xdr:rowOff>
    </xdr:to>
    <xdr:sp macro="" textlink="">
      <xdr:nvSpPr>
        <xdr:cNvPr id="1088" name="Abrir llave 1087">
          <a:extLst>
            <a:ext uri="{FF2B5EF4-FFF2-40B4-BE49-F238E27FC236}">
              <a16:creationId xmlns:a16="http://schemas.microsoft.com/office/drawing/2014/main" id="{08358ACD-6530-4C70-91B6-2FC85EDF401C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114</xdr:col>
      <xdr:colOff>1238250</xdr:colOff>
      <xdr:row>17</xdr:row>
      <xdr:rowOff>142875</xdr:rowOff>
    </xdr:from>
    <xdr:to>
      <xdr:col>118</xdr:col>
      <xdr:colOff>79375</xdr:colOff>
      <xdr:row>20</xdr:row>
      <xdr:rowOff>31751</xdr:rowOff>
    </xdr:to>
    <xdr:sp macro="" textlink="">
      <xdr:nvSpPr>
        <xdr:cNvPr id="1089" name="CuadroTexto 1088">
          <a:extLst>
            <a:ext uri="{FF2B5EF4-FFF2-40B4-BE49-F238E27FC236}">
              <a16:creationId xmlns:a16="http://schemas.microsoft.com/office/drawing/2014/main" id="{BEA16BB1-C1A4-4F6F-9746-985BA05EBD30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984250</xdr:colOff>
      <xdr:row>22</xdr:row>
      <xdr:rowOff>190499</xdr:rowOff>
    </xdr:from>
    <xdr:to>
      <xdr:col>115</xdr:col>
      <xdr:colOff>1619250</xdr:colOff>
      <xdr:row>26</xdr:row>
      <xdr:rowOff>134937</xdr:rowOff>
    </xdr:to>
    <xdr:sp macro="" textlink="">
      <xdr:nvSpPr>
        <xdr:cNvPr id="1090" name="CuadroTexto 1089">
          <a:extLst>
            <a:ext uri="{FF2B5EF4-FFF2-40B4-BE49-F238E27FC236}">
              <a16:creationId xmlns:a16="http://schemas.microsoft.com/office/drawing/2014/main" id="{1CAA1064-0069-4528-8864-1A4229708179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985839</xdr:colOff>
      <xdr:row>28</xdr:row>
      <xdr:rowOff>104775</xdr:rowOff>
    </xdr:from>
    <xdr:to>
      <xdr:col>115</xdr:col>
      <xdr:colOff>1628776</xdr:colOff>
      <xdr:row>32</xdr:row>
      <xdr:rowOff>49213</xdr:rowOff>
    </xdr:to>
    <xdr:sp macro="" textlink="">
      <xdr:nvSpPr>
        <xdr:cNvPr id="1091" name="CuadroTexto 1090">
          <a:extLst>
            <a:ext uri="{FF2B5EF4-FFF2-40B4-BE49-F238E27FC236}">
              <a16:creationId xmlns:a16="http://schemas.microsoft.com/office/drawing/2014/main" id="{8D0F597D-78DC-4D7B-AF7E-880477B32EA5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614364</xdr:colOff>
      <xdr:row>37</xdr:row>
      <xdr:rowOff>146050</xdr:rowOff>
    </xdr:from>
    <xdr:to>
      <xdr:col>115</xdr:col>
      <xdr:colOff>1257301</xdr:colOff>
      <xdr:row>41</xdr:row>
      <xdr:rowOff>90488</xdr:rowOff>
    </xdr:to>
    <xdr:sp macro="" textlink="">
      <xdr:nvSpPr>
        <xdr:cNvPr id="1092" name="CuadroTexto 1091">
          <a:extLst>
            <a:ext uri="{FF2B5EF4-FFF2-40B4-BE49-F238E27FC236}">
              <a16:creationId xmlns:a16="http://schemas.microsoft.com/office/drawing/2014/main" id="{D13350B7-CDF6-45DC-A7A4-F8058368C514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117</xdr:col>
      <xdr:colOff>409576</xdr:colOff>
      <xdr:row>37</xdr:row>
      <xdr:rowOff>179387</xdr:rowOff>
    </xdr:from>
    <xdr:to>
      <xdr:col>118</xdr:col>
      <xdr:colOff>2084388</xdr:colOff>
      <xdr:row>41</xdr:row>
      <xdr:rowOff>123825</xdr:rowOff>
    </xdr:to>
    <xdr:sp macro="" textlink="">
      <xdr:nvSpPr>
        <xdr:cNvPr id="1093" name="CuadroTexto 1092">
          <a:extLst>
            <a:ext uri="{FF2B5EF4-FFF2-40B4-BE49-F238E27FC236}">
              <a16:creationId xmlns:a16="http://schemas.microsoft.com/office/drawing/2014/main" id="{DA129A79-8024-4488-A783-1F7EFEAA8465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117</xdr:col>
      <xdr:colOff>512764</xdr:colOff>
      <xdr:row>22</xdr:row>
      <xdr:rowOff>179388</xdr:rowOff>
    </xdr:from>
    <xdr:to>
      <xdr:col>118</xdr:col>
      <xdr:colOff>2187576</xdr:colOff>
      <xdr:row>26</xdr:row>
      <xdr:rowOff>123826</xdr:rowOff>
    </xdr:to>
    <xdr:sp macro="" textlink="">
      <xdr:nvSpPr>
        <xdr:cNvPr id="1094" name="CuadroTexto 1093">
          <a:extLst>
            <a:ext uri="{FF2B5EF4-FFF2-40B4-BE49-F238E27FC236}">
              <a16:creationId xmlns:a16="http://schemas.microsoft.com/office/drawing/2014/main" id="{33A3E55C-6678-464B-81E7-8B7F9EB195CC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614364</xdr:colOff>
      <xdr:row>42</xdr:row>
      <xdr:rowOff>138113</xdr:rowOff>
    </xdr:from>
    <xdr:to>
      <xdr:col>115</xdr:col>
      <xdr:colOff>1257301</xdr:colOff>
      <xdr:row>46</xdr:row>
      <xdr:rowOff>58738</xdr:rowOff>
    </xdr:to>
    <xdr:sp macro="" textlink="">
      <xdr:nvSpPr>
        <xdr:cNvPr id="1095" name="CuadroTexto 1094">
          <a:extLst>
            <a:ext uri="{FF2B5EF4-FFF2-40B4-BE49-F238E27FC236}">
              <a16:creationId xmlns:a16="http://schemas.microsoft.com/office/drawing/2014/main" id="{23B51661-01BD-44EA-B8A9-1CC5C028C476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47625</xdr:colOff>
      <xdr:row>8</xdr:row>
      <xdr:rowOff>190500</xdr:rowOff>
    </xdr:from>
    <xdr:to>
      <xdr:col>115</xdr:col>
      <xdr:colOff>690562</xdr:colOff>
      <xdr:row>10</xdr:row>
      <xdr:rowOff>420688</xdr:rowOff>
    </xdr:to>
    <xdr:sp macro="" textlink="">
      <xdr:nvSpPr>
        <xdr:cNvPr id="1096" name="CuadroTexto 1095">
          <a:extLst>
            <a:ext uri="{FF2B5EF4-FFF2-40B4-BE49-F238E27FC236}">
              <a16:creationId xmlns:a16="http://schemas.microsoft.com/office/drawing/2014/main" id="{522EE6E9-D47D-472C-96AD-1F0B064E5BB3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113</xdr:col>
      <xdr:colOff>80962</xdr:colOff>
      <xdr:row>11</xdr:row>
      <xdr:rowOff>223837</xdr:rowOff>
    </xdr:from>
    <xdr:to>
      <xdr:col>115</xdr:col>
      <xdr:colOff>723899</xdr:colOff>
      <xdr:row>13</xdr:row>
      <xdr:rowOff>358775</xdr:rowOff>
    </xdr:to>
    <xdr:sp macro="" textlink="">
      <xdr:nvSpPr>
        <xdr:cNvPr id="1097" name="CuadroTexto 1096">
          <a:extLst>
            <a:ext uri="{FF2B5EF4-FFF2-40B4-BE49-F238E27FC236}">
              <a16:creationId xmlns:a16="http://schemas.microsoft.com/office/drawing/2014/main" id="{E178B1BC-9E0D-471E-AAA2-667A3C3CB8EB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114</xdr:col>
      <xdr:colOff>842963</xdr:colOff>
      <xdr:row>2</xdr:row>
      <xdr:rowOff>33338</xdr:rowOff>
    </xdr:from>
    <xdr:to>
      <xdr:col>117</xdr:col>
      <xdr:colOff>390525</xdr:colOff>
      <xdr:row>5</xdr:row>
      <xdr:rowOff>25401</xdr:rowOff>
    </xdr:to>
    <xdr:sp macro="" textlink="">
      <xdr:nvSpPr>
        <xdr:cNvPr id="1098" name="CuadroTexto 1097">
          <a:extLst>
            <a:ext uri="{FF2B5EF4-FFF2-40B4-BE49-F238E27FC236}">
              <a16:creationId xmlns:a16="http://schemas.microsoft.com/office/drawing/2014/main" id="{E5A225C9-7050-41E9-A2CC-F514E2E2E0A0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114</xdr:col>
      <xdr:colOff>828676</xdr:colOff>
      <xdr:row>5</xdr:row>
      <xdr:rowOff>233363</xdr:rowOff>
    </xdr:from>
    <xdr:to>
      <xdr:col>117</xdr:col>
      <xdr:colOff>376238</xdr:colOff>
      <xdr:row>7</xdr:row>
      <xdr:rowOff>153988</xdr:rowOff>
    </xdr:to>
    <xdr:sp macro="" textlink="">
      <xdr:nvSpPr>
        <xdr:cNvPr id="1099" name="CuadroTexto 1098">
          <a:extLst>
            <a:ext uri="{FF2B5EF4-FFF2-40B4-BE49-F238E27FC236}">
              <a16:creationId xmlns:a16="http://schemas.microsoft.com/office/drawing/2014/main" id="{EBFD9295-991D-4542-A656-5FCD8BEC0BF2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115</xdr:col>
      <xdr:colOff>1290639</xdr:colOff>
      <xdr:row>10</xdr:row>
      <xdr:rowOff>147638</xdr:rowOff>
    </xdr:from>
    <xdr:to>
      <xdr:col>117</xdr:col>
      <xdr:colOff>2171701</xdr:colOff>
      <xdr:row>12</xdr:row>
      <xdr:rowOff>139701</xdr:rowOff>
    </xdr:to>
    <xdr:sp macro="" textlink="">
      <xdr:nvSpPr>
        <xdr:cNvPr id="1100" name="CuadroTexto 1099">
          <a:extLst>
            <a:ext uri="{FF2B5EF4-FFF2-40B4-BE49-F238E27FC236}">
              <a16:creationId xmlns:a16="http://schemas.microsoft.com/office/drawing/2014/main" id="{1E9AAD06-3CA0-49D6-AF97-F0376FBAC462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117</xdr:col>
      <xdr:colOff>776289</xdr:colOff>
      <xdr:row>3</xdr:row>
      <xdr:rowOff>300039</xdr:rowOff>
    </xdr:from>
    <xdr:to>
      <xdr:col>119</xdr:col>
      <xdr:colOff>85726</xdr:colOff>
      <xdr:row>6</xdr:row>
      <xdr:rowOff>30164</xdr:rowOff>
    </xdr:to>
    <xdr:sp macro="" textlink="">
      <xdr:nvSpPr>
        <xdr:cNvPr id="1101" name="CuadroTexto 1100">
          <a:extLst>
            <a:ext uri="{FF2B5EF4-FFF2-40B4-BE49-F238E27FC236}">
              <a16:creationId xmlns:a16="http://schemas.microsoft.com/office/drawing/2014/main" id="{5CA2E77E-6B60-4D44-9A62-BBF80A0C5CD3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1879600</xdr:colOff>
      <xdr:row>0</xdr:row>
      <xdr:rowOff>0</xdr:rowOff>
    </xdr:from>
    <xdr:to>
      <xdr:col>130</xdr:col>
      <xdr:colOff>1663700</xdr:colOff>
      <xdr:row>16</xdr:row>
      <xdr:rowOff>127000</xdr:rowOff>
    </xdr:to>
    <xdr:sp macro="" textlink="">
      <xdr:nvSpPr>
        <xdr:cNvPr id="1102" name="Forma libre 16">
          <a:extLst>
            <a:ext uri="{FF2B5EF4-FFF2-40B4-BE49-F238E27FC236}">
              <a16:creationId xmlns:a16="http://schemas.microsoft.com/office/drawing/2014/main" id="{42F01180-5F93-44AE-AB03-EE3427D6233D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125</xdr:col>
      <xdr:colOff>1866900</xdr:colOff>
      <xdr:row>0</xdr:row>
      <xdr:rowOff>0</xdr:rowOff>
    </xdr:from>
    <xdr:to>
      <xdr:col>130</xdr:col>
      <xdr:colOff>1651000</xdr:colOff>
      <xdr:row>16</xdr:row>
      <xdr:rowOff>127000</xdr:rowOff>
    </xdr:to>
    <xdr:sp macro="" textlink="">
      <xdr:nvSpPr>
        <xdr:cNvPr id="1103" name="Forma libre 15">
          <a:extLst>
            <a:ext uri="{FF2B5EF4-FFF2-40B4-BE49-F238E27FC236}">
              <a16:creationId xmlns:a16="http://schemas.microsoft.com/office/drawing/2014/main" id="{FCC101A9-FBEE-4AAB-A738-3B36D5AABDD4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126</xdr:col>
      <xdr:colOff>1016001</xdr:colOff>
      <xdr:row>7</xdr:row>
      <xdr:rowOff>342900</xdr:rowOff>
    </xdr:from>
    <xdr:to>
      <xdr:col>130</xdr:col>
      <xdr:colOff>508000</xdr:colOff>
      <xdr:row>19</xdr:row>
      <xdr:rowOff>444500</xdr:rowOff>
    </xdr:to>
    <xdr:sp macro="" textlink="">
      <xdr:nvSpPr>
        <xdr:cNvPr id="1104" name="Forma libre 12">
          <a:extLst>
            <a:ext uri="{FF2B5EF4-FFF2-40B4-BE49-F238E27FC236}">
              <a16:creationId xmlns:a16="http://schemas.microsoft.com/office/drawing/2014/main" id="{900C6F2F-115B-43E4-9EF3-EDF773D7D8AF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127</xdr:col>
      <xdr:colOff>48341</xdr:colOff>
      <xdr:row>19</xdr:row>
      <xdr:rowOff>215900</xdr:rowOff>
    </xdr:from>
    <xdr:to>
      <xdr:col>129</xdr:col>
      <xdr:colOff>2146300</xdr:colOff>
      <xdr:row>47</xdr:row>
      <xdr:rowOff>165100</xdr:rowOff>
    </xdr:to>
    <xdr:sp macro="" textlink="">
      <xdr:nvSpPr>
        <xdr:cNvPr id="1105" name="Forma libre 14">
          <a:extLst>
            <a:ext uri="{FF2B5EF4-FFF2-40B4-BE49-F238E27FC236}">
              <a16:creationId xmlns:a16="http://schemas.microsoft.com/office/drawing/2014/main" id="{173D39A6-3A08-4FBA-9045-64DFFB08C472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125</xdr:col>
      <xdr:colOff>508000</xdr:colOff>
      <xdr:row>18</xdr:row>
      <xdr:rowOff>165100</xdr:rowOff>
    </xdr:from>
    <xdr:to>
      <xdr:col>126</xdr:col>
      <xdr:colOff>723900</xdr:colOff>
      <xdr:row>19</xdr:row>
      <xdr:rowOff>368300</xdr:rowOff>
    </xdr:to>
    <xdr:sp macro="" textlink="">
      <xdr:nvSpPr>
        <xdr:cNvPr id="1106" name="CuadroTexto 1105">
          <a:extLst>
            <a:ext uri="{FF2B5EF4-FFF2-40B4-BE49-F238E27FC236}">
              <a16:creationId xmlns:a16="http://schemas.microsoft.com/office/drawing/2014/main" id="{BB38C0DE-B179-4F18-8F5B-129831DDE341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125</xdr:col>
      <xdr:colOff>42863</xdr:colOff>
      <xdr:row>2</xdr:row>
      <xdr:rowOff>187325</xdr:rowOff>
    </xdr:from>
    <xdr:to>
      <xdr:col>126</xdr:col>
      <xdr:colOff>266700</xdr:colOff>
      <xdr:row>3</xdr:row>
      <xdr:rowOff>377825</xdr:rowOff>
    </xdr:to>
    <xdr:sp macro="" textlink="">
      <xdr:nvSpPr>
        <xdr:cNvPr id="1107" name="CuadroTexto 1106">
          <a:extLst>
            <a:ext uri="{FF2B5EF4-FFF2-40B4-BE49-F238E27FC236}">
              <a16:creationId xmlns:a16="http://schemas.microsoft.com/office/drawing/2014/main" id="{D76B8A9D-0EEE-4BA6-AC40-E9F6924316D7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130</xdr:col>
      <xdr:colOff>414618</xdr:colOff>
      <xdr:row>43</xdr:row>
      <xdr:rowOff>128494</xdr:rowOff>
    </xdr:from>
    <xdr:to>
      <xdr:col>131</xdr:col>
      <xdr:colOff>174812</xdr:colOff>
      <xdr:row>45</xdr:row>
      <xdr:rowOff>115794</xdr:rowOff>
    </xdr:to>
    <xdr:sp macro="" textlink="">
      <xdr:nvSpPr>
        <xdr:cNvPr id="1108" name="CuadroTexto 1107">
          <a:extLst>
            <a:ext uri="{FF2B5EF4-FFF2-40B4-BE49-F238E27FC236}">
              <a16:creationId xmlns:a16="http://schemas.microsoft.com/office/drawing/2014/main" id="{1AE3347D-99E4-4B45-A316-758BC8B1DC7F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124</xdr:col>
      <xdr:colOff>275477</xdr:colOff>
      <xdr:row>8</xdr:row>
      <xdr:rowOff>418354</xdr:rowOff>
    </xdr:from>
    <xdr:to>
      <xdr:col>124</xdr:col>
      <xdr:colOff>686360</xdr:colOff>
      <xdr:row>13</xdr:row>
      <xdr:rowOff>587375</xdr:rowOff>
    </xdr:to>
    <xdr:sp macro="" textlink="">
      <xdr:nvSpPr>
        <xdr:cNvPr id="1109" name="Abrir llave 1108">
          <a:extLst>
            <a:ext uri="{FF2B5EF4-FFF2-40B4-BE49-F238E27FC236}">
              <a16:creationId xmlns:a16="http://schemas.microsoft.com/office/drawing/2014/main" id="{2B5B4DDF-2E09-4E75-BDCE-A805704B80D9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124</xdr:col>
      <xdr:colOff>210763</xdr:colOff>
      <xdr:row>3</xdr:row>
      <xdr:rowOff>147265</xdr:rowOff>
    </xdr:from>
    <xdr:to>
      <xdr:col>124</xdr:col>
      <xdr:colOff>633319</xdr:colOff>
      <xdr:row>8</xdr:row>
      <xdr:rowOff>91235</xdr:rowOff>
    </xdr:to>
    <xdr:sp macro="" textlink="">
      <xdr:nvSpPr>
        <xdr:cNvPr id="1110" name="Abrir llave 1109">
          <a:extLst>
            <a:ext uri="{FF2B5EF4-FFF2-40B4-BE49-F238E27FC236}">
              <a16:creationId xmlns:a16="http://schemas.microsoft.com/office/drawing/2014/main" id="{A9A0C8DD-931D-4A5D-AD01-0FE76AA503A2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125</xdr:col>
      <xdr:colOff>142127</xdr:colOff>
      <xdr:row>23</xdr:row>
      <xdr:rowOff>82831</xdr:rowOff>
    </xdr:from>
    <xdr:to>
      <xdr:col>125</xdr:col>
      <xdr:colOff>553010</xdr:colOff>
      <xdr:row>33</xdr:row>
      <xdr:rowOff>82830</xdr:rowOff>
    </xdr:to>
    <xdr:sp macro="" textlink="">
      <xdr:nvSpPr>
        <xdr:cNvPr id="1111" name="Abrir llave 1110">
          <a:extLst>
            <a:ext uri="{FF2B5EF4-FFF2-40B4-BE49-F238E27FC236}">
              <a16:creationId xmlns:a16="http://schemas.microsoft.com/office/drawing/2014/main" id="{E1EAAE16-2552-4F19-9D11-7048C10B3942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125</xdr:col>
      <xdr:colOff>83951</xdr:colOff>
      <xdr:row>36</xdr:row>
      <xdr:rowOff>163793</xdr:rowOff>
    </xdr:from>
    <xdr:to>
      <xdr:col>125</xdr:col>
      <xdr:colOff>494834</xdr:colOff>
      <xdr:row>46</xdr:row>
      <xdr:rowOff>163793</xdr:rowOff>
    </xdr:to>
    <xdr:sp macro="" textlink="">
      <xdr:nvSpPr>
        <xdr:cNvPr id="1112" name="Abrir llave 1111">
          <a:extLst>
            <a:ext uri="{FF2B5EF4-FFF2-40B4-BE49-F238E27FC236}">
              <a16:creationId xmlns:a16="http://schemas.microsoft.com/office/drawing/2014/main" id="{787C4DAC-363A-4F27-B5A6-E03DBBE3B347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126</xdr:col>
      <xdr:colOff>1238250</xdr:colOff>
      <xdr:row>17</xdr:row>
      <xdr:rowOff>142875</xdr:rowOff>
    </xdr:from>
    <xdr:to>
      <xdr:col>130</xdr:col>
      <xdr:colOff>79375</xdr:colOff>
      <xdr:row>20</xdr:row>
      <xdr:rowOff>31751</xdr:rowOff>
    </xdr:to>
    <xdr:sp macro="" textlink="">
      <xdr:nvSpPr>
        <xdr:cNvPr id="1113" name="CuadroTexto 1112">
          <a:extLst>
            <a:ext uri="{FF2B5EF4-FFF2-40B4-BE49-F238E27FC236}">
              <a16:creationId xmlns:a16="http://schemas.microsoft.com/office/drawing/2014/main" id="{207A1491-36E3-4659-9374-FFADFC745478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984250</xdr:colOff>
      <xdr:row>22</xdr:row>
      <xdr:rowOff>190499</xdr:rowOff>
    </xdr:from>
    <xdr:to>
      <xdr:col>127</xdr:col>
      <xdr:colOff>1619250</xdr:colOff>
      <xdr:row>26</xdr:row>
      <xdr:rowOff>134937</xdr:rowOff>
    </xdr:to>
    <xdr:sp macro="" textlink="">
      <xdr:nvSpPr>
        <xdr:cNvPr id="1114" name="CuadroTexto 1113">
          <a:extLst>
            <a:ext uri="{FF2B5EF4-FFF2-40B4-BE49-F238E27FC236}">
              <a16:creationId xmlns:a16="http://schemas.microsoft.com/office/drawing/2014/main" id="{01679B8D-A193-4A03-A208-77886C93B62B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985839</xdr:colOff>
      <xdr:row>28</xdr:row>
      <xdr:rowOff>104775</xdr:rowOff>
    </xdr:from>
    <xdr:to>
      <xdr:col>127</xdr:col>
      <xdr:colOff>1628776</xdr:colOff>
      <xdr:row>32</xdr:row>
      <xdr:rowOff>49213</xdr:rowOff>
    </xdr:to>
    <xdr:sp macro="" textlink="">
      <xdr:nvSpPr>
        <xdr:cNvPr id="1115" name="CuadroTexto 1114">
          <a:extLst>
            <a:ext uri="{FF2B5EF4-FFF2-40B4-BE49-F238E27FC236}">
              <a16:creationId xmlns:a16="http://schemas.microsoft.com/office/drawing/2014/main" id="{E279156E-B942-4054-ACFF-9789A4AB9CD2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614364</xdr:colOff>
      <xdr:row>37</xdr:row>
      <xdr:rowOff>146050</xdr:rowOff>
    </xdr:from>
    <xdr:to>
      <xdr:col>127</xdr:col>
      <xdr:colOff>1257301</xdr:colOff>
      <xdr:row>41</xdr:row>
      <xdr:rowOff>90488</xdr:rowOff>
    </xdr:to>
    <xdr:sp macro="" textlink="">
      <xdr:nvSpPr>
        <xdr:cNvPr id="1116" name="CuadroTexto 1115">
          <a:extLst>
            <a:ext uri="{FF2B5EF4-FFF2-40B4-BE49-F238E27FC236}">
              <a16:creationId xmlns:a16="http://schemas.microsoft.com/office/drawing/2014/main" id="{DE08EA54-872A-4F69-8153-43D6E0714B25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129</xdr:col>
      <xdr:colOff>409576</xdr:colOff>
      <xdr:row>37</xdr:row>
      <xdr:rowOff>179387</xdr:rowOff>
    </xdr:from>
    <xdr:to>
      <xdr:col>130</xdr:col>
      <xdr:colOff>2084388</xdr:colOff>
      <xdr:row>41</xdr:row>
      <xdr:rowOff>123825</xdr:rowOff>
    </xdr:to>
    <xdr:sp macro="" textlink="">
      <xdr:nvSpPr>
        <xdr:cNvPr id="1117" name="CuadroTexto 1116">
          <a:extLst>
            <a:ext uri="{FF2B5EF4-FFF2-40B4-BE49-F238E27FC236}">
              <a16:creationId xmlns:a16="http://schemas.microsoft.com/office/drawing/2014/main" id="{0A88AA74-A5D2-4642-BAC3-600B52205CAF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129</xdr:col>
      <xdr:colOff>512764</xdr:colOff>
      <xdr:row>22</xdr:row>
      <xdr:rowOff>179388</xdr:rowOff>
    </xdr:from>
    <xdr:to>
      <xdr:col>130</xdr:col>
      <xdr:colOff>2187576</xdr:colOff>
      <xdr:row>26</xdr:row>
      <xdr:rowOff>123826</xdr:rowOff>
    </xdr:to>
    <xdr:sp macro="" textlink="">
      <xdr:nvSpPr>
        <xdr:cNvPr id="1118" name="CuadroTexto 1117">
          <a:extLst>
            <a:ext uri="{FF2B5EF4-FFF2-40B4-BE49-F238E27FC236}">
              <a16:creationId xmlns:a16="http://schemas.microsoft.com/office/drawing/2014/main" id="{57DBBB39-0815-4FC2-92BD-F491A83F4716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614364</xdr:colOff>
      <xdr:row>42</xdr:row>
      <xdr:rowOff>138113</xdr:rowOff>
    </xdr:from>
    <xdr:to>
      <xdr:col>127</xdr:col>
      <xdr:colOff>1257301</xdr:colOff>
      <xdr:row>46</xdr:row>
      <xdr:rowOff>58738</xdr:rowOff>
    </xdr:to>
    <xdr:sp macro="" textlink="">
      <xdr:nvSpPr>
        <xdr:cNvPr id="1119" name="CuadroTexto 1118">
          <a:extLst>
            <a:ext uri="{FF2B5EF4-FFF2-40B4-BE49-F238E27FC236}">
              <a16:creationId xmlns:a16="http://schemas.microsoft.com/office/drawing/2014/main" id="{26770B56-D1BF-45C6-B67D-E0240F808A10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47625</xdr:colOff>
      <xdr:row>8</xdr:row>
      <xdr:rowOff>190500</xdr:rowOff>
    </xdr:from>
    <xdr:to>
      <xdr:col>127</xdr:col>
      <xdr:colOff>690562</xdr:colOff>
      <xdr:row>10</xdr:row>
      <xdr:rowOff>420688</xdr:rowOff>
    </xdr:to>
    <xdr:sp macro="" textlink="">
      <xdr:nvSpPr>
        <xdr:cNvPr id="1120" name="CuadroTexto 1119">
          <a:extLst>
            <a:ext uri="{FF2B5EF4-FFF2-40B4-BE49-F238E27FC236}">
              <a16:creationId xmlns:a16="http://schemas.microsoft.com/office/drawing/2014/main" id="{2055EA11-C8CD-4690-B64F-866BD6921D8E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125</xdr:col>
      <xdr:colOff>80962</xdr:colOff>
      <xdr:row>11</xdr:row>
      <xdr:rowOff>223837</xdr:rowOff>
    </xdr:from>
    <xdr:to>
      <xdr:col>127</xdr:col>
      <xdr:colOff>723899</xdr:colOff>
      <xdr:row>13</xdr:row>
      <xdr:rowOff>358775</xdr:rowOff>
    </xdr:to>
    <xdr:sp macro="" textlink="">
      <xdr:nvSpPr>
        <xdr:cNvPr id="1121" name="CuadroTexto 1120">
          <a:extLst>
            <a:ext uri="{FF2B5EF4-FFF2-40B4-BE49-F238E27FC236}">
              <a16:creationId xmlns:a16="http://schemas.microsoft.com/office/drawing/2014/main" id="{7660388A-EE51-4980-AAAC-780658560BD1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126</xdr:col>
      <xdr:colOff>842963</xdr:colOff>
      <xdr:row>2</xdr:row>
      <xdr:rowOff>33338</xdr:rowOff>
    </xdr:from>
    <xdr:to>
      <xdr:col>129</xdr:col>
      <xdr:colOff>390525</xdr:colOff>
      <xdr:row>5</xdr:row>
      <xdr:rowOff>25401</xdr:rowOff>
    </xdr:to>
    <xdr:sp macro="" textlink="">
      <xdr:nvSpPr>
        <xdr:cNvPr id="1122" name="CuadroTexto 1121">
          <a:extLst>
            <a:ext uri="{FF2B5EF4-FFF2-40B4-BE49-F238E27FC236}">
              <a16:creationId xmlns:a16="http://schemas.microsoft.com/office/drawing/2014/main" id="{2E022CB8-4AE9-48E9-ACF3-7C40F73BCD4B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126</xdr:col>
      <xdr:colOff>828676</xdr:colOff>
      <xdr:row>5</xdr:row>
      <xdr:rowOff>233363</xdr:rowOff>
    </xdr:from>
    <xdr:to>
      <xdr:col>129</xdr:col>
      <xdr:colOff>376238</xdr:colOff>
      <xdr:row>7</xdr:row>
      <xdr:rowOff>153988</xdr:rowOff>
    </xdr:to>
    <xdr:sp macro="" textlink="">
      <xdr:nvSpPr>
        <xdr:cNvPr id="1123" name="CuadroTexto 1122">
          <a:extLst>
            <a:ext uri="{FF2B5EF4-FFF2-40B4-BE49-F238E27FC236}">
              <a16:creationId xmlns:a16="http://schemas.microsoft.com/office/drawing/2014/main" id="{4125A859-53FF-44D1-B627-549442FA1B3C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127</xdr:col>
      <xdr:colOff>1290639</xdr:colOff>
      <xdr:row>10</xdr:row>
      <xdr:rowOff>147638</xdr:rowOff>
    </xdr:from>
    <xdr:to>
      <xdr:col>129</xdr:col>
      <xdr:colOff>2171701</xdr:colOff>
      <xdr:row>12</xdr:row>
      <xdr:rowOff>139701</xdr:rowOff>
    </xdr:to>
    <xdr:sp macro="" textlink="">
      <xdr:nvSpPr>
        <xdr:cNvPr id="1124" name="CuadroTexto 1123">
          <a:extLst>
            <a:ext uri="{FF2B5EF4-FFF2-40B4-BE49-F238E27FC236}">
              <a16:creationId xmlns:a16="http://schemas.microsoft.com/office/drawing/2014/main" id="{4EE5D386-C274-463E-A42B-18C12B2E0B93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129</xdr:col>
      <xdr:colOff>776289</xdr:colOff>
      <xdr:row>3</xdr:row>
      <xdr:rowOff>300039</xdr:rowOff>
    </xdr:from>
    <xdr:to>
      <xdr:col>131</xdr:col>
      <xdr:colOff>85726</xdr:colOff>
      <xdr:row>6</xdr:row>
      <xdr:rowOff>30164</xdr:rowOff>
    </xdr:to>
    <xdr:sp macro="" textlink="">
      <xdr:nvSpPr>
        <xdr:cNvPr id="1125" name="CuadroTexto 1124">
          <a:extLst>
            <a:ext uri="{FF2B5EF4-FFF2-40B4-BE49-F238E27FC236}">
              <a16:creationId xmlns:a16="http://schemas.microsoft.com/office/drawing/2014/main" id="{028DD02D-4795-4005-AA36-18E14A5010EF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1879600</xdr:colOff>
      <xdr:row>0</xdr:row>
      <xdr:rowOff>0</xdr:rowOff>
    </xdr:from>
    <xdr:to>
      <xdr:col>142</xdr:col>
      <xdr:colOff>1663700</xdr:colOff>
      <xdr:row>16</xdr:row>
      <xdr:rowOff>127000</xdr:rowOff>
    </xdr:to>
    <xdr:sp macro="" textlink="">
      <xdr:nvSpPr>
        <xdr:cNvPr id="1126" name="Forma libre 16">
          <a:extLst>
            <a:ext uri="{FF2B5EF4-FFF2-40B4-BE49-F238E27FC236}">
              <a16:creationId xmlns:a16="http://schemas.microsoft.com/office/drawing/2014/main" id="{B82EAACA-B494-460D-9E26-71A638DB6354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137</xdr:col>
      <xdr:colOff>1866900</xdr:colOff>
      <xdr:row>0</xdr:row>
      <xdr:rowOff>0</xdr:rowOff>
    </xdr:from>
    <xdr:to>
      <xdr:col>142</xdr:col>
      <xdr:colOff>1651000</xdr:colOff>
      <xdr:row>16</xdr:row>
      <xdr:rowOff>127000</xdr:rowOff>
    </xdr:to>
    <xdr:sp macro="" textlink="">
      <xdr:nvSpPr>
        <xdr:cNvPr id="1127" name="Forma libre 15">
          <a:extLst>
            <a:ext uri="{FF2B5EF4-FFF2-40B4-BE49-F238E27FC236}">
              <a16:creationId xmlns:a16="http://schemas.microsoft.com/office/drawing/2014/main" id="{B2A7B32E-B1C0-4996-ACCA-ACB716875D47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138</xdr:col>
      <xdr:colOff>1016001</xdr:colOff>
      <xdr:row>7</xdr:row>
      <xdr:rowOff>342900</xdr:rowOff>
    </xdr:from>
    <xdr:to>
      <xdr:col>142</xdr:col>
      <xdr:colOff>508000</xdr:colOff>
      <xdr:row>19</xdr:row>
      <xdr:rowOff>444500</xdr:rowOff>
    </xdr:to>
    <xdr:sp macro="" textlink="">
      <xdr:nvSpPr>
        <xdr:cNvPr id="1128" name="Forma libre 12">
          <a:extLst>
            <a:ext uri="{FF2B5EF4-FFF2-40B4-BE49-F238E27FC236}">
              <a16:creationId xmlns:a16="http://schemas.microsoft.com/office/drawing/2014/main" id="{5F9E546A-B06A-4F08-84E6-B927CCCD7351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139</xdr:col>
      <xdr:colOff>48341</xdr:colOff>
      <xdr:row>19</xdr:row>
      <xdr:rowOff>215900</xdr:rowOff>
    </xdr:from>
    <xdr:to>
      <xdr:col>141</xdr:col>
      <xdr:colOff>2146300</xdr:colOff>
      <xdr:row>47</xdr:row>
      <xdr:rowOff>165100</xdr:rowOff>
    </xdr:to>
    <xdr:sp macro="" textlink="">
      <xdr:nvSpPr>
        <xdr:cNvPr id="1129" name="Forma libre 14">
          <a:extLst>
            <a:ext uri="{FF2B5EF4-FFF2-40B4-BE49-F238E27FC236}">
              <a16:creationId xmlns:a16="http://schemas.microsoft.com/office/drawing/2014/main" id="{DDB43497-343A-44F5-956A-FB873C742F22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137</xdr:col>
      <xdr:colOff>508000</xdr:colOff>
      <xdr:row>18</xdr:row>
      <xdr:rowOff>165100</xdr:rowOff>
    </xdr:from>
    <xdr:to>
      <xdr:col>138</xdr:col>
      <xdr:colOff>723900</xdr:colOff>
      <xdr:row>19</xdr:row>
      <xdr:rowOff>368300</xdr:rowOff>
    </xdr:to>
    <xdr:sp macro="" textlink="">
      <xdr:nvSpPr>
        <xdr:cNvPr id="1130" name="CuadroTexto 1129">
          <a:extLst>
            <a:ext uri="{FF2B5EF4-FFF2-40B4-BE49-F238E27FC236}">
              <a16:creationId xmlns:a16="http://schemas.microsoft.com/office/drawing/2014/main" id="{3B217B27-91F9-4A78-A690-E211FD1210FC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137</xdr:col>
      <xdr:colOff>42863</xdr:colOff>
      <xdr:row>2</xdr:row>
      <xdr:rowOff>187325</xdr:rowOff>
    </xdr:from>
    <xdr:to>
      <xdr:col>138</xdr:col>
      <xdr:colOff>266700</xdr:colOff>
      <xdr:row>3</xdr:row>
      <xdr:rowOff>377825</xdr:rowOff>
    </xdr:to>
    <xdr:sp macro="" textlink="">
      <xdr:nvSpPr>
        <xdr:cNvPr id="1131" name="CuadroTexto 1130">
          <a:extLst>
            <a:ext uri="{FF2B5EF4-FFF2-40B4-BE49-F238E27FC236}">
              <a16:creationId xmlns:a16="http://schemas.microsoft.com/office/drawing/2014/main" id="{29A5EFE8-900D-4209-9FF3-D8D6D50A82D9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142</xdr:col>
      <xdr:colOff>414618</xdr:colOff>
      <xdr:row>43</xdr:row>
      <xdr:rowOff>128494</xdr:rowOff>
    </xdr:from>
    <xdr:to>
      <xdr:col>143</xdr:col>
      <xdr:colOff>174812</xdr:colOff>
      <xdr:row>45</xdr:row>
      <xdr:rowOff>115794</xdr:rowOff>
    </xdr:to>
    <xdr:sp macro="" textlink="">
      <xdr:nvSpPr>
        <xdr:cNvPr id="1132" name="CuadroTexto 1131">
          <a:extLst>
            <a:ext uri="{FF2B5EF4-FFF2-40B4-BE49-F238E27FC236}">
              <a16:creationId xmlns:a16="http://schemas.microsoft.com/office/drawing/2014/main" id="{DB75E72F-1DB4-44E8-8960-51E3B4F04008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136</xdr:col>
      <xdr:colOff>275477</xdr:colOff>
      <xdr:row>8</xdr:row>
      <xdr:rowOff>418354</xdr:rowOff>
    </xdr:from>
    <xdr:to>
      <xdr:col>136</xdr:col>
      <xdr:colOff>686360</xdr:colOff>
      <xdr:row>13</xdr:row>
      <xdr:rowOff>587375</xdr:rowOff>
    </xdr:to>
    <xdr:sp macro="" textlink="">
      <xdr:nvSpPr>
        <xdr:cNvPr id="1133" name="Abrir llave 1132">
          <a:extLst>
            <a:ext uri="{FF2B5EF4-FFF2-40B4-BE49-F238E27FC236}">
              <a16:creationId xmlns:a16="http://schemas.microsoft.com/office/drawing/2014/main" id="{1787EE66-830F-4ED2-BD38-A6ED7B260737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136</xdr:col>
      <xdr:colOff>210763</xdr:colOff>
      <xdr:row>3</xdr:row>
      <xdr:rowOff>147265</xdr:rowOff>
    </xdr:from>
    <xdr:to>
      <xdr:col>136</xdr:col>
      <xdr:colOff>633319</xdr:colOff>
      <xdr:row>8</xdr:row>
      <xdr:rowOff>91235</xdr:rowOff>
    </xdr:to>
    <xdr:sp macro="" textlink="">
      <xdr:nvSpPr>
        <xdr:cNvPr id="1134" name="Abrir llave 1133">
          <a:extLst>
            <a:ext uri="{FF2B5EF4-FFF2-40B4-BE49-F238E27FC236}">
              <a16:creationId xmlns:a16="http://schemas.microsoft.com/office/drawing/2014/main" id="{A8791787-4DF8-46AF-9AC7-676BC214FEC2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137</xdr:col>
      <xdr:colOff>142127</xdr:colOff>
      <xdr:row>23</xdr:row>
      <xdr:rowOff>82831</xdr:rowOff>
    </xdr:from>
    <xdr:to>
      <xdr:col>137</xdr:col>
      <xdr:colOff>553010</xdr:colOff>
      <xdr:row>33</xdr:row>
      <xdr:rowOff>82830</xdr:rowOff>
    </xdr:to>
    <xdr:sp macro="" textlink="">
      <xdr:nvSpPr>
        <xdr:cNvPr id="1135" name="Abrir llave 1134">
          <a:extLst>
            <a:ext uri="{FF2B5EF4-FFF2-40B4-BE49-F238E27FC236}">
              <a16:creationId xmlns:a16="http://schemas.microsoft.com/office/drawing/2014/main" id="{390A4FA3-F13A-4039-B141-81270A006BA6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137</xdr:col>
      <xdr:colOff>83951</xdr:colOff>
      <xdr:row>36</xdr:row>
      <xdr:rowOff>163793</xdr:rowOff>
    </xdr:from>
    <xdr:to>
      <xdr:col>137</xdr:col>
      <xdr:colOff>494834</xdr:colOff>
      <xdr:row>46</xdr:row>
      <xdr:rowOff>163793</xdr:rowOff>
    </xdr:to>
    <xdr:sp macro="" textlink="">
      <xdr:nvSpPr>
        <xdr:cNvPr id="1136" name="Abrir llave 1135">
          <a:extLst>
            <a:ext uri="{FF2B5EF4-FFF2-40B4-BE49-F238E27FC236}">
              <a16:creationId xmlns:a16="http://schemas.microsoft.com/office/drawing/2014/main" id="{835B3185-7B56-4995-BF35-3C0C5F991C51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138</xdr:col>
      <xdr:colOff>1238250</xdr:colOff>
      <xdr:row>17</xdr:row>
      <xdr:rowOff>142875</xdr:rowOff>
    </xdr:from>
    <xdr:to>
      <xdr:col>142</xdr:col>
      <xdr:colOff>79375</xdr:colOff>
      <xdr:row>20</xdr:row>
      <xdr:rowOff>31751</xdr:rowOff>
    </xdr:to>
    <xdr:sp macro="" textlink="">
      <xdr:nvSpPr>
        <xdr:cNvPr id="1137" name="CuadroTexto 1136">
          <a:extLst>
            <a:ext uri="{FF2B5EF4-FFF2-40B4-BE49-F238E27FC236}">
              <a16:creationId xmlns:a16="http://schemas.microsoft.com/office/drawing/2014/main" id="{616B0D85-CAC2-4148-A74E-8EF3047B1709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984250</xdr:colOff>
      <xdr:row>22</xdr:row>
      <xdr:rowOff>190499</xdr:rowOff>
    </xdr:from>
    <xdr:to>
      <xdr:col>139</xdr:col>
      <xdr:colOff>1619250</xdr:colOff>
      <xdr:row>26</xdr:row>
      <xdr:rowOff>134937</xdr:rowOff>
    </xdr:to>
    <xdr:sp macro="" textlink="">
      <xdr:nvSpPr>
        <xdr:cNvPr id="1138" name="CuadroTexto 1137">
          <a:extLst>
            <a:ext uri="{FF2B5EF4-FFF2-40B4-BE49-F238E27FC236}">
              <a16:creationId xmlns:a16="http://schemas.microsoft.com/office/drawing/2014/main" id="{858E44C5-384F-4EED-A2B8-B77F13C2B742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985839</xdr:colOff>
      <xdr:row>28</xdr:row>
      <xdr:rowOff>104775</xdr:rowOff>
    </xdr:from>
    <xdr:to>
      <xdr:col>139</xdr:col>
      <xdr:colOff>1628776</xdr:colOff>
      <xdr:row>32</xdr:row>
      <xdr:rowOff>49213</xdr:rowOff>
    </xdr:to>
    <xdr:sp macro="" textlink="">
      <xdr:nvSpPr>
        <xdr:cNvPr id="1139" name="CuadroTexto 1138">
          <a:extLst>
            <a:ext uri="{FF2B5EF4-FFF2-40B4-BE49-F238E27FC236}">
              <a16:creationId xmlns:a16="http://schemas.microsoft.com/office/drawing/2014/main" id="{33C63D4C-2906-4129-9455-6E30F7B28A23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614364</xdr:colOff>
      <xdr:row>37</xdr:row>
      <xdr:rowOff>146050</xdr:rowOff>
    </xdr:from>
    <xdr:to>
      <xdr:col>139</xdr:col>
      <xdr:colOff>1257301</xdr:colOff>
      <xdr:row>41</xdr:row>
      <xdr:rowOff>90488</xdr:rowOff>
    </xdr:to>
    <xdr:sp macro="" textlink="">
      <xdr:nvSpPr>
        <xdr:cNvPr id="1140" name="CuadroTexto 1139">
          <a:extLst>
            <a:ext uri="{FF2B5EF4-FFF2-40B4-BE49-F238E27FC236}">
              <a16:creationId xmlns:a16="http://schemas.microsoft.com/office/drawing/2014/main" id="{4F15A3D4-D182-4214-BA8D-C7D1828695D8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141</xdr:col>
      <xdr:colOff>409576</xdr:colOff>
      <xdr:row>37</xdr:row>
      <xdr:rowOff>179387</xdr:rowOff>
    </xdr:from>
    <xdr:to>
      <xdr:col>142</xdr:col>
      <xdr:colOff>2084388</xdr:colOff>
      <xdr:row>41</xdr:row>
      <xdr:rowOff>123825</xdr:rowOff>
    </xdr:to>
    <xdr:sp macro="" textlink="">
      <xdr:nvSpPr>
        <xdr:cNvPr id="1141" name="CuadroTexto 1140">
          <a:extLst>
            <a:ext uri="{FF2B5EF4-FFF2-40B4-BE49-F238E27FC236}">
              <a16:creationId xmlns:a16="http://schemas.microsoft.com/office/drawing/2014/main" id="{FEBE9716-A47F-46ED-9BDE-565D68AAD07C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141</xdr:col>
      <xdr:colOff>512764</xdr:colOff>
      <xdr:row>22</xdr:row>
      <xdr:rowOff>179388</xdr:rowOff>
    </xdr:from>
    <xdr:to>
      <xdr:col>142</xdr:col>
      <xdr:colOff>2187576</xdr:colOff>
      <xdr:row>26</xdr:row>
      <xdr:rowOff>123826</xdr:rowOff>
    </xdr:to>
    <xdr:sp macro="" textlink="">
      <xdr:nvSpPr>
        <xdr:cNvPr id="1142" name="CuadroTexto 1141">
          <a:extLst>
            <a:ext uri="{FF2B5EF4-FFF2-40B4-BE49-F238E27FC236}">
              <a16:creationId xmlns:a16="http://schemas.microsoft.com/office/drawing/2014/main" id="{882527F2-1F25-4144-A8BB-4CC6F35D1B4E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614364</xdr:colOff>
      <xdr:row>42</xdr:row>
      <xdr:rowOff>138113</xdr:rowOff>
    </xdr:from>
    <xdr:to>
      <xdr:col>139</xdr:col>
      <xdr:colOff>1257301</xdr:colOff>
      <xdr:row>46</xdr:row>
      <xdr:rowOff>58738</xdr:rowOff>
    </xdr:to>
    <xdr:sp macro="" textlink="">
      <xdr:nvSpPr>
        <xdr:cNvPr id="1143" name="CuadroTexto 1142">
          <a:extLst>
            <a:ext uri="{FF2B5EF4-FFF2-40B4-BE49-F238E27FC236}">
              <a16:creationId xmlns:a16="http://schemas.microsoft.com/office/drawing/2014/main" id="{9F57EDEC-C528-4B0A-A55B-04357218291D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47625</xdr:colOff>
      <xdr:row>8</xdr:row>
      <xdr:rowOff>190500</xdr:rowOff>
    </xdr:from>
    <xdr:to>
      <xdr:col>139</xdr:col>
      <xdr:colOff>690562</xdr:colOff>
      <xdr:row>10</xdr:row>
      <xdr:rowOff>420688</xdr:rowOff>
    </xdr:to>
    <xdr:sp macro="" textlink="">
      <xdr:nvSpPr>
        <xdr:cNvPr id="1144" name="CuadroTexto 1143">
          <a:extLst>
            <a:ext uri="{FF2B5EF4-FFF2-40B4-BE49-F238E27FC236}">
              <a16:creationId xmlns:a16="http://schemas.microsoft.com/office/drawing/2014/main" id="{3AF1DDE1-FBA0-4383-9714-91016E2B141C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137</xdr:col>
      <xdr:colOff>80962</xdr:colOff>
      <xdr:row>11</xdr:row>
      <xdr:rowOff>223837</xdr:rowOff>
    </xdr:from>
    <xdr:to>
      <xdr:col>139</xdr:col>
      <xdr:colOff>723899</xdr:colOff>
      <xdr:row>13</xdr:row>
      <xdr:rowOff>358775</xdr:rowOff>
    </xdr:to>
    <xdr:sp macro="" textlink="">
      <xdr:nvSpPr>
        <xdr:cNvPr id="1145" name="CuadroTexto 1144">
          <a:extLst>
            <a:ext uri="{FF2B5EF4-FFF2-40B4-BE49-F238E27FC236}">
              <a16:creationId xmlns:a16="http://schemas.microsoft.com/office/drawing/2014/main" id="{3DE47C3C-874E-4A4B-9F9B-AC1C8BDAFA46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138</xdr:col>
      <xdr:colOff>842963</xdr:colOff>
      <xdr:row>2</xdr:row>
      <xdr:rowOff>33338</xdr:rowOff>
    </xdr:from>
    <xdr:to>
      <xdr:col>141</xdr:col>
      <xdr:colOff>390525</xdr:colOff>
      <xdr:row>5</xdr:row>
      <xdr:rowOff>25401</xdr:rowOff>
    </xdr:to>
    <xdr:sp macro="" textlink="">
      <xdr:nvSpPr>
        <xdr:cNvPr id="1146" name="CuadroTexto 1145">
          <a:extLst>
            <a:ext uri="{FF2B5EF4-FFF2-40B4-BE49-F238E27FC236}">
              <a16:creationId xmlns:a16="http://schemas.microsoft.com/office/drawing/2014/main" id="{883A6A9D-4C04-4D72-B2C3-E51377DE5BDD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138</xdr:col>
      <xdr:colOff>828676</xdr:colOff>
      <xdr:row>5</xdr:row>
      <xdr:rowOff>233363</xdr:rowOff>
    </xdr:from>
    <xdr:to>
      <xdr:col>141</xdr:col>
      <xdr:colOff>376238</xdr:colOff>
      <xdr:row>7</xdr:row>
      <xdr:rowOff>153988</xdr:rowOff>
    </xdr:to>
    <xdr:sp macro="" textlink="">
      <xdr:nvSpPr>
        <xdr:cNvPr id="1147" name="CuadroTexto 1146">
          <a:extLst>
            <a:ext uri="{FF2B5EF4-FFF2-40B4-BE49-F238E27FC236}">
              <a16:creationId xmlns:a16="http://schemas.microsoft.com/office/drawing/2014/main" id="{0C341549-BA4F-4D6E-AD51-DB9641C734E1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139</xdr:col>
      <xdr:colOff>1290639</xdr:colOff>
      <xdr:row>10</xdr:row>
      <xdr:rowOff>147638</xdr:rowOff>
    </xdr:from>
    <xdr:to>
      <xdr:col>141</xdr:col>
      <xdr:colOff>2171701</xdr:colOff>
      <xdr:row>12</xdr:row>
      <xdr:rowOff>139701</xdr:rowOff>
    </xdr:to>
    <xdr:sp macro="" textlink="">
      <xdr:nvSpPr>
        <xdr:cNvPr id="1148" name="CuadroTexto 1147">
          <a:extLst>
            <a:ext uri="{FF2B5EF4-FFF2-40B4-BE49-F238E27FC236}">
              <a16:creationId xmlns:a16="http://schemas.microsoft.com/office/drawing/2014/main" id="{F8E8B513-CAE1-448A-85E2-13B2AEFB58AD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141</xdr:col>
      <xdr:colOff>776289</xdr:colOff>
      <xdr:row>3</xdr:row>
      <xdr:rowOff>300039</xdr:rowOff>
    </xdr:from>
    <xdr:to>
      <xdr:col>143</xdr:col>
      <xdr:colOff>85726</xdr:colOff>
      <xdr:row>6</xdr:row>
      <xdr:rowOff>30164</xdr:rowOff>
    </xdr:to>
    <xdr:sp macro="" textlink="">
      <xdr:nvSpPr>
        <xdr:cNvPr id="1149" name="CuadroTexto 1148">
          <a:extLst>
            <a:ext uri="{FF2B5EF4-FFF2-40B4-BE49-F238E27FC236}">
              <a16:creationId xmlns:a16="http://schemas.microsoft.com/office/drawing/2014/main" id="{615D0BC1-FFA4-4AFF-AFD6-9307D9C2FD97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1879600</xdr:colOff>
      <xdr:row>0</xdr:row>
      <xdr:rowOff>0</xdr:rowOff>
    </xdr:from>
    <xdr:to>
      <xdr:col>154</xdr:col>
      <xdr:colOff>1663700</xdr:colOff>
      <xdr:row>16</xdr:row>
      <xdr:rowOff>127000</xdr:rowOff>
    </xdr:to>
    <xdr:sp macro="" textlink="">
      <xdr:nvSpPr>
        <xdr:cNvPr id="1150" name="Forma libre 16">
          <a:extLst>
            <a:ext uri="{FF2B5EF4-FFF2-40B4-BE49-F238E27FC236}">
              <a16:creationId xmlns:a16="http://schemas.microsoft.com/office/drawing/2014/main" id="{D726ABEA-8CB5-4F91-844D-0BFA4A7AB4FF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149</xdr:col>
      <xdr:colOff>1866900</xdr:colOff>
      <xdr:row>0</xdr:row>
      <xdr:rowOff>0</xdr:rowOff>
    </xdr:from>
    <xdr:to>
      <xdr:col>154</xdr:col>
      <xdr:colOff>1651000</xdr:colOff>
      <xdr:row>16</xdr:row>
      <xdr:rowOff>127000</xdr:rowOff>
    </xdr:to>
    <xdr:sp macro="" textlink="">
      <xdr:nvSpPr>
        <xdr:cNvPr id="1151" name="Forma libre 15">
          <a:extLst>
            <a:ext uri="{FF2B5EF4-FFF2-40B4-BE49-F238E27FC236}">
              <a16:creationId xmlns:a16="http://schemas.microsoft.com/office/drawing/2014/main" id="{916A903D-2CB6-4434-B701-D3FAC352CD2A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150</xdr:col>
      <xdr:colOff>1016001</xdr:colOff>
      <xdr:row>7</xdr:row>
      <xdr:rowOff>342900</xdr:rowOff>
    </xdr:from>
    <xdr:to>
      <xdr:col>154</xdr:col>
      <xdr:colOff>508000</xdr:colOff>
      <xdr:row>19</xdr:row>
      <xdr:rowOff>444500</xdr:rowOff>
    </xdr:to>
    <xdr:sp macro="" textlink="">
      <xdr:nvSpPr>
        <xdr:cNvPr id="1152" name="Forma libre 12">
          <a:extLst>
            <a:ext uri="{FF2B5EF4-FFF2-40B4-BE49-F238E27FC236}">
              <a16:creationId xmlns:a16="http://schemas.microsoft.com/office/drawing/2014/main" id="{0D0AE45C-BFE8-4B19-AC64-F2DDF62FC199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151</xdr:col>
      <xdr:colOff>48341</xdr:colOff>
      <xdr:row>19</xdr:row>
      <xdr:rowOff>215900</xdr:rowOff>
    </xdr:from>
    <xdr:to>
      <xdr:col>153</xdr:col>
      <xdr:colOff>2146300</xdr:colOff>
      <xdr:row>47</xdr:row>
      <xdr:rowOff>165100</xdr:rowOff>
    </xdr:to>
    <xdr:sp macro="" textlink="">
      <xdr:nvSpPr>
        <xdr:cNvPr id="1153" name="Forma libre 14">
          <a:extLst>
            <a:ext uri="{FF2B5EF4-FFF2-40B4-BE49-F238E27FC236}">
              <a16:creationId xmlns:a16="http://schemas.microsoft.com/office/drawing/2014/main" id="{D251D7F9-0F6F-4586-BE0A-6B8C1D959CC7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149</xdr:col>
      <xdr:colOff>508000</xdr:colOff>
      <xdr:row>18</xdr:row>
      <xdr:rowOff>165100</xdr:rowOff>
    </xdr:from>
    <xdr:to>
      <xdr:col>150</xdr:col>
      <xdr:colOff>723900</xdr:colOff>
      <xdr:row>19</xdr:row>
      <xdr:rowOff>368300</xdr:rowOff>
    </xdr:to>
    <xdr:sp macro="" textlink="">
      <xdr:nvSpPr>
        <xdr:cNvPr id="1154" name="CuadroTexto 1153">
          <a:extLst>
            <a:ext uri="{FF2B5EF4-FFF2-40B4-BE49-F238E27FC236}">
              <a16:creationId xmlns:a16="http://schemas.microsoft.com/office/drawing/2014/main" id="{A37B2250-D0D3-4427-86AC-E0189F4B4B28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149</xdr:col>
      <xdr:colOff>42863</xdr:colOff>
      <xdr:row>2</xdr:row>
      <xdr:rowOff>187325</xdr:rowOff>
    </xdr:from>
    <xdr:to>
      <xdr:col>150</xdr:col>
      <xdr:colOff>266700</xdr:colOff>
      <xdr:row>3</xdr:row>
      <xdr:rowOff>377825</xdr:rowOff>
    </xdr:to>
    <xdr:sp macro="" textlink="">
      <xdr:nvSpPr>
        <xdr:cNvPr id="1155" name="CuadroTexto 1154">
          <a:extLst>
            <a:ext uri="{FF2B5EF4-FFF2-40B4-BE49-F238E27FC236}">
              <a16:creationId xmlns:a16="http://schemas.microsoft.com/office/drawing/2014/main" id="{1F1998C6-2E8B-48F9-8D3C-5FE93CF8501B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154</xdr:col>
      <xdr:colOff>414618</xdr:colOff>
      <xdr:row>43</xdr:row>
      <xdr:rowOff>128494</xdr:rowOff>
    </xdr:from>
    <xdr:to>
      <xdr:col>155</xdr:col>
      <xdr:colOff>174812</xdr:colOff>
      <xdr:row>45</xdr:row>
      <xdr:rowOff>115794</xdr:rowOff>
    </xdr:to>
    <xdr:sp macro="" textlink="">
      <xdr:nvSpPr>
        <xdr:cNvPr id="1156" name="CuadroTexto 1155">
          <a:extLst>
            <a:ext uri="{FF2B5EF4-FFF2-40B4-BE49-F238E27FC236}">
              <a16:creationId xmlns:a16="http://schemas.microsoft.com/office/drawing/2014/main" id="{E19DF50F-E505-4FBC-8C5A-32911E2B191C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148</xdr:col>
      <xdr:colOff>275477</xdr:colOff>
      <xdr:row>8</xdr:row>
      <xdr:rowOff>418354</xdr:rowOff>
    </xdr:from>
    <xdr:to>
      <xdr:col>148</xdr:col>
      <xdr:colOff>686360</xdr:colOff>
      <xdr:row>13</xdr:row>
      <xdr:rowOff>587375</xdr:rowOff>
    </xdr:to>
    <xdr:sp macro="" textlink="">
      <xdr:nvSpPr>
        <xdr:cNvPr id="1157" name="Abrir llave 1156">
          <a:extLst>
            <a:ext uri="{FF2B5EF4-FFF2-40B4-BE49-F238E27FC236}">
              <a16:creationId xmlns:a16="http://schemas.microsoft.com/office/drawing/2014/main" id="{72025651-EA6A-4C1A-A46A-C1C15DF9DC82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148</xdr:col>
      <xdr:colOff>210763</xdr:colOff>
      <xdr:row>3</xdr:row>
      <xdr:rowOff>147265</xdr:rowOff>
    </xdr:from>
    <xdr:to>
      <xdr:col>148</xdr:col>
      <xdr:colOff>633319</xdr:colOff>
      <xdr:row>8</xdr:row>
      <xdr:rowOff>91235</xdr:rowOff>
    </xdr:to>
    <xdr:sp macro="" textlink="">
      <xdr:nvSpPr>
        <xdr:cNvPr id="1158" name="Abrir llave 1157">
          <a:extLst>
            <a:ext uri="{FF2B5EF4-FFF2-40B4-BE49-F238E27FC236}">
              <a16:creationId xmlns:a16="http://schemas.microsoft.com/office/drawing/2014/main" id="{465194B3-A61B-49C4-969C-7D6DD927C43D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149</xdr:col>
      <xdr:colOff>142127</xdr:colOff>
      <xdr:row>23</xdr:row>
      <xdr:rowOff>82831</xdr:rowOff>
    </xdr:from>
    <xdr:to>
      <xdr:col>149</xdr:col>
      <xdr:colOff>553010</xdr:colOff>
      <xdr:row>33</xdr:row>
      <xdr:rowOff>82830</xdr:rowOff>
    </xdr:to>
    <xdr:sp macro="" textlink="">
      <xdr:nvSpPr>
        <xdr:cNvPr id="1159" name="Abrir llave 1158">
          <a:extLst>
            <a:ext uri="{FF2B5EF4-FFF2-40B4-BE49-F238E27FC236}">
              <a16:creationId xmlns:a16="http://schemas.microsoft.com/office/drawing/2014/main" id="{FD320F12-3DC3-43EB-944C-61E69F997ACC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149</xdr:col>
      <xdr:colOff>83951</xdr:colOff>
      <xdr:row>36</xdr:row>
      <xdr:rowOff>163793</xdr:rowOff>
    </xdr:from>
    <xdr:to>
      <xdr:col>149</xdr:col>
      <xdr:colOff>494834</xdr:colOff>
      <xdr:row>46</xdr:row>
      <xdr:rowOff>163793</xdr:rowOff>
    </xdr:to>
    <xdr:sp macro="" textlink="">
      <xdr:nvSpPr>
        <xdr:cNvPr id="1160" name="Abrir llave 1159">
          <a:extLst>
            <a:ext uri="{FF2B5EF4-FFF2-40B4-BE49-F238E27FC236}">
              <a16:creationId xmlns:a16="http://schemas.microsoft.com/office/drawing/2014/main" id="{E55215A9-1FCC-4854-9DC7-5A59C89054D1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150</xdr:col>
      <xdr:colOff>1238250</xdr:colOff>
      <xdr:row>17</xdr:row>
      <xdr:rowOff>142875</xdr:rowOff>
    </xdr:from>
    <xdr:to>
      <xdr:col>154</xdr:col>
      <xdr:colOff>79375</xdr:colOff>
      <xdr:row>20</xdr:row>
      <xdr:rowOff>31751</xdr:rowOff>
    </xdr:to>
    <xdr:sp macro="" textlink="">
      <xdr:nvSpPr>
        <xdr:cNvPr id="1161" name="CuadroTexto 1160">
          <a:extLst>
            <a:ext uri="{FF2B5EF4-FFF2-40B4-BE49-F238E27FC236}">
              <a16:creationId xmlns:a16="http://schemas.microsoft.com/office/drawing/2014/main" id="{0D8D7D78-109F-4D00-BBD8-07657E3D80CA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984250</xdr:colOff>
      <xdr:row>22</xdr:row>
      <xdr:rowOff>190499</xdr:rowOff>
    </xdr:from>
    <xdr:to>
      <xdr:col>151</xdr:col>
      <xdr:colOff>1619250</xdr:colOff>
      <xdr:row>26</xdr:row>
      <xdr:rowOff>134937</xdr:rowOff>
    </xdr:to>
    <xdr:sp macro="" textlink="">
      <xdr:nvSpPr>
        <xdr:cNvPr id="1162" name="CuadroTexto 1161">
          <a:extLst>
            <a:ext uri="{FF2B5EF4-FFF2-40B4-BE49-F238E27FC236}">
              <a16:creationId xmlns:a16="http://schemas.microsoft.com/office/drawing/2014/main" id="{6FA180CA-4B2F-442D-BE20-F8BA11EF3419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985839</xdr:colOff>
      <xdr:row>28</xdr:row>
      <xdr:rowOff>104775</xdr:rowOff>
    </xdr:from>
    <xdr:to>
      <xdr:col>151</xdr:col>
      <xdr:colOff>1628776</xdr:colOff>
      <xdr:row>32</xdr:row>
      <xdr:rowOff>49213</xdr:rowOff>
    </xdr:to>
    <xdr:sp macro="" textlink="">
      <xdr:nvSpPr>
        <xdr:cNvPr id="1163" name="CuadroTexto 1162">
          <a:extLst>
            <a:ext uri="{FF2B5EF4-FFF2-40B4-BE49-F238E27FC236}">
              <a16:creationId xmlns:a16="http://schemas.microsoft.com/office/drawing/2014/main" id="{BCFD70A3-BA9A-4B53-ADCA-452102DA9273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614364</xdr:colOff>
      <xdr:row>37</xdr:row>
      <xdr:rowOff>146050</xdr:rowOff>
    </xdr:from>
    <xdr:to>
      <xdr:col>151</xdr:col>
      <xdr:colOff>1257301</xdr:colOff>
      <xdr:row>41</xdr:row>
      <xdr:rowOff>90488</xdr:rowOff>
    </xdr:to>
    <xdr:sp macro="" textlink="">
      <xdr:nvSpPr>
        <xdr:cNvPr id="1164" name="CuadroTexto 1163">
          <a:extLst>
            <a:ext uri="{FF2B5EF4-FFF2-40B4-BE49-F238E27FC236}">
              <a16:creationId xmlns:a16="http://schemas.microsoft.com/office/drawing/2014/main" id="{4134EE80-E31A-418B-8C70-6F7C79D55022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153</xdr:col>
      <xdr:colOff>409576</xdr:colOff>
      <xdr:row>37</xdr:row>
      <xdr:rowOff>179387</xdr:rowOff>
    </xdr:from>
    <xdr:to>
      <xdr:col>154</xdr:col>
      <xdr:colOff>2084388</xdr:colOff>
      <xdr:row>41</xdr:row>
      <xdr:rowOff>123825</xdr:rowOff>
    </xdr:to>
    <xdr:sp macro="" textlink="">
      <xdr:nvSpPr>
        <xdr:cNvPr id="1165" name="CuadroTexto 1164">
          <a:extLst>
            <a:ext uri="{FF2B5EF4-FFF2-40B4-BE49-F238E27FC236}">
              <a16:creationId xmlns:a16="http://schemas.microsoft.com/office/drawing/2014/main" id="{DACACA8D-68C3-46F1-B0E6-04057ACF275E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153</xdr:col>
      <xdr:colOff>512764</xdr:colOff>
      <xdr:row>22</xdr:row>
      <xdr:rowOff>179388</xdr:rowOff>
    </xdr:from>
    <xdr:to>
      <xdr:col>154</xdr:col>
      <xdr:colOff>2187576</xdr:colOff>
      <xdr:row>26</xdr:row>
      <xdr:rowOff>123826</xdr:rowOff>
    </xdr:to>
    <xdr:sp macro="" textlink="">
      <xdr:nvSpPr>
        <xdr:cNvPr id="1166" name="CuadroTexto 1165">
          <a:extLst>
            <a:ext uri="{FF2B5EF4-FFF2-40B4-BE49-F238E27FC236}">
              <a16:creationId xmlns:a16="http://schemas.microsoft.com/office/drawing/2014/main" id="{55A78B30-8CFB-4DF3-A9CB-6CA642EF76C9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614364</xdr:colOff>
      <xdr:row>42</xdr:row>
      <xdr:rowOff>138113</xdr:rowOff>
    </xdr:from>
    <xdr:to>
      <xdr:col>151</xdr:col>
      <xdr:colOff>1257301</xdr:colOff>
      <xdr:row>46</xdr:row>
      <xdr:rowOff>58738</xdr:rowOff>
    </xdr:to>
    <xdr:sp macro="" textlink="">
      <xdr:nvSpPr>
        <xdr:cNvPr id="1167" name="CuadroTexto 1166">
          <a:extLst>
            <a:ext uri="{FF2B5EF4-FFF2-40B4-BE49-F238E27FC236}">
              <a16:creationId xmlns:a16="http://schemas.microsoft.com/office/drawing/2014/main" id="{7B39A1AC-CD10-45EB-8844-75A08A77EAEE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47625</xdr:colOff>
      <xdr:row>8</xdr:row>
      <xdr:rowOff>190500</xdr:rowOff>
    </xdr:from>
    <xdr:to>
      <xdr:col>151</xdr:col>
      <xdr:colOff>690562</xdr:colOff>
      <xdr:row>10</xdr:row>
      <xdr:rowOff>420688</xdr:rowOff>
    </xdr:to>
    <xdr:sp macro="" textlink="">
      <xdr:nvSpPr>
        <xdr:cNvPr id="1168" name="CuadroTexto 1167">
          <a:extLst>
            <a:ext uri="{FF2B5EF4-FFF2-40B4-BE49-F238E27FC236}">
              <a16:creationId xmlns:a16="http://schemas.microsoft.com/office/drawing/2014/main" id="{D0BF9084-D4EF-4A18-944C-3DA1E2E50A31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149</xdr:col>
      <xdr:colOff>80962</xdr:colOff>
      <xdr:row>11</xdr:row>
      <xdr:rowOff>223837</xdr:rowOff>
    </xdr:from>
    <xdr:to>
      <xdr:col>151</xdr:col>
      <xdr:colOff>723899</xdr:colOff>
      <xdr:row>13</xdr:row>
      <xdr:rowOff>358775</xdr:rowOff>
    </xdr:to>
    <xdr:sp macro="" textlink="">
      <xdr:nvSpPr>
        <xdr:cNvPr id="1169" name="CuadroTexto 1168">
          <a:extLst>
            <a:ext uri="{FF2B5EF4-FFF2-40B4-BE49-F238E27FC236}">
              <a16:creationId xmlns:a16="http://schemas.microsoft.com/office/drawing/2014/main" id="{2D32032F-8FAA-4FB7-9043-4393DBED8AB2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150</xdr:col>
      <xdr:colOff>842963</xdr:colOff>
      <xdr:row>2</xdr:row>
      <xdr:rowOff>33338</xdr:rowOff>
    </xdr:from>
    <xdr:to>
      <xdr:col>153</xdr:col>
      <xdr:colOff>390525</xdr:colOff>
      <xdr:row>5</xdr:row>
      <xdr:rowOff>25401</xdr:rowOff>
    </xdr:to>
    <xdr:sp macro="" textlink="">
      <xdr:nvSpPr>
        <xdr:cNvPr id="1170" name="CuadroTexto 1169">
          <a:extLst>
            <a:ext uri="{FF2B5EF4-FFF2-40B4-BE49-F238E27FC236}">
              <a16:creationId xmlns:a16="http://schemas.microsoft.com/office/drawing/2014/main" id="{249C2085-101A-451F-ADC1-077515E3B7B6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150</xdr:col>
      <xdr:colOff>828676</xdr:colOff>
      <xdr:row>5</xdr:row>
      <xdr:rowOff>233363</xdr:rowOff>
    </xdr:from>
    <xdr:to>
      <xdr:col>153</xdr:col>
      <xdr:colOff>376238</xdr:colOff>
      <xdr:row>7</xdr:row>
      <xdr:rowOff>153988</xdr:rowOff>
    </xdr:to>
    <xdr:sp macro="" textlink="">
      <xdr:nvSpPr>
        <xdr:cNvPr id="1171" name="CuadroTexto 1170">
          <a:extLst>
            <a:ext uri="{FF2B5EF4-FFF2-40B4-BE49-F238E27FC236}">
              <a16:creationId xmlns:a16="http://schemas.microsoft.com/office/drawing/2014/main" id="{739BD6B6-14C4-44C2-A5A5-D39F7EEA1367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151</xdr:col>
      <xdr:colOff>1290639</xdr:colOff>
      <xdr:row>10</xdr:row>
      <xdr:rowOff>147638</xdr:rowOff>
    </xdr:from>
    <xdr:to>
      <xdr:col>153</xdr:col>
      <xdr:colOff>2171701</xdr:colOff>
      <xdr:row>12</xdr:row>
      <xdr:rowOff>139701</xdr:rowOff>
    </xdr:to>
    <xdr:sp macro="" textlink="">
      <xdr:nvSpPr>
        <xdr:cNvPr id="1172" name="CuadroTexto 1171">
          <a:extLst>
            <a:ext uri="{FF2B5EF4-FFF2-40B4-BE49-F238E27FC236}">
              <a16:creationId xmlns:a16="http://schemas.microsoft.com/office/drawing/2014/main" id="{C837A21D-48EF-49CB-B09C-31D8404625C7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153</xdr:col>
      <xdr:colOff>776289</xdr:colOff>
      <xdr:row>3</xdr:row>
      <xdr:rowOff>300039</xdr:rowOff>
    </xdr:from>
    <xdr:to>
      <xdr:col>155</xdr:col>
      <xdr:colOff>85726</xdr:colOff>
      <xdr:row>6</xdr:row>
      <xdr:rowOff>30164</xdr:rowOff>
    </xdr:to>
    <xdr:sp macro="" textlink="">
      <xdr:nvSpPr>
        <xdr:cNvPr id="1173" name="CuadroTexto 1172">
          <a:extLst>
            <a:ext uri="{FF2B5EF4-FFF2-40B4-BE49-F238E27FC236}">
              <a16:creationId xmlns:a16="http://schemas.microsoft.com/office/drawing/2014/main" id="{D63F54DC-67EA-48C5-AB14-AEBA83BA52CA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1879600</xdr:colOff>
      <xdr:row>0</xdr:row>
      <xdr:rowOff>0</xdr:rowOff>
    </xdr:from>
    <xdr:to>
      <xdr:col>166</xdr:col>
      <xdr:colOff>1663700</xdr:colOff>
      <xdr:row>16</xdr:row>
      <xdr:rowOff>127000</xdr:rowOff>
    </xdr:to>
    <xdr:sp macro="" textlink="">
      <xdr:nvSpPr>
        <xdr:cNvPr id="1174" name="Forma libre 16">
          <a:extLst>
            <a:ext uri="{FF2B5EF4-FFF2-40B4-BE49-F238E27FC236}">
              <a16:creationId xmlns:a16="http://schemas.microsoft.com/office/drawing/2014/main" id="{5954906A-B3FB-4D24-A1B7-A41F155E252E}"/>
            </a:ext>
          </a:extLst>
        </xdr:cNvPr>
        <xdr:cNvSpPr/>
      </xdr:nvSpPr>
      <xdr:spPr>
        <a:xfrm>
          <a:off x="869616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161</xdr:col>
      <xdr:colOff>1866900</xdr:colOff>
      <xdr:row>0</xdr:row>
      <xdr:rowOff>0</xdr:rowOff>
    </xdr:from>
    <xdr:to>
      <xdr:col>166</xdr:col>
      <xdr:colOff>1651000</xdr:colOff>
      <xdr:row>16</xdr:row>
      <xdr:rowOff>127000</xdr:rowOff>
    </xdr:to>
    <xdr:sp macro="" textlink="">
      <xdr:nvSpPr>
        <xdr:cNvPr id="1175" name="Forma libre 15">
          <a:extLst>
            <a:ext uri="{FF2B5EF4-FFF2-40B4-BE49-F238E27FC236}">
              <a16:creationId xmlns:a16="http://schemas.microsoft.com/office/drawing/2014/main" id="{A1AAA54D-494B-4427-9709-190FB7F122B9}"/>
            </a:ext>
          </a:extLst>
        </xdr:cNvPr>
        <xdr:cNvSpPr/>
      </xdr:nvSpPr>
      <xdr:spPr>
        <a:xfrm>
          <a:off x="869489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162</xdr:col>
      <xdr:colOff>1016001</xdr:colOff>
      <xdr:row>7</xdr:row>
      <xdr:rowOff>342900</xdr:rowOff>
    </xdr:from>
    <xdr:to>
      <xdr:col>166</xdr:col>
      <xdr:colOff>508000</xdr:colOff>
      <xdr:row>19</xdr:row>
      <xdr:rowOff>444500</xdr:rowOff>
    </xdr:to>
    <xdr:sp macro="" textlink="">
      <xdr:nvSpPr>
        <xdr:cNvPr id="1176" name="Forma libre 12">
          <a:extLst>
            <a:ext uri="{FF2B5EF4-FFF2-40B4-BE49-F238E27FC236}">
              <a16:creationId xmlns:a16="http://schemas.microsoft.com/office/drawing/2014/main" id="{AF487B2C-626C-4662-BAF9-02B95A1BAEB7}"/>
            </a:ext>
          </a:extLst>
        </xdr:cNvPr>
        <xdr:cNvSpPr/>
      </xdr:nvSpPr>
      <xdr:spPr>
        <a:xfrm>
          <a:off x="880030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163</xdr:col>
      <xdr:colOff>48341</xdr:colOff>
      <xdr:row>19</xdr:row>
      <xdr:rowOff>215900</xdr:rowOff>
    </xdr:from>
    <xdr:to>
      <xdr:col>165</xdr:col>
      <xdr:colOff>2146300</xdr:colOff>
      <xdr:row>47</xdr:row>
      <xdr:rowOff>165100</xdr:rowOff>
    </xdr:to>
    <xdr:sp macro="" textlink="">
      <xdr:nvSpPr>
        <xdr:cNvPr id="1177" name="Forma libre 14">
          <a:extLst>
            <a:ext uri="{FF2B5EF4-FFF2-40B4-BE49-F238E27FC236}">
              <a16:creationId xmlns:a16="http://schemas.microsoft.com/office/drawing/2014/main" id="{56C46706-979E-4EAF-8C60-410BCC95AA67}"/>
            </a:ext>
          </a:extLst>
        </xdr:cNvPr>
        <xdr:cNvSpPr/>
      </xdr:nvSpPr>
      <xdr:spPr>
        <a:xfrm>
          <a:off x="883689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161</xdr:col>
      <xdr:colOff>508000</xdr:colOff>
      <xdr:row>18</xdr:row>
      <xdr:rowOff>165100</xdr:rowOff>
    </xdr:from>
    <xdr:to>
      <xdr:col>162</xdr:col>
      <xdr:colOff>723900</xdr:colOff>
      <xdr:row>19</xdr:row>
      <xdr:rowOff>368300</xdr:rowOff>
    </xdr:to>
    <xdr:sp macro="" textlink="">
      <xdr:nvSpPr>
        <xdr:cNvPr id="1178" name="CuadroTexto 1177">
          <a:extLst>
            <a:ext uri="{FF2B5EF4-FFF2-40B4-BE49-F238E27FC236}">
              <a16:creationId xmlns:a16="http://schemas.microsoft.com/office/drawing/2014/main" id="{693E2868-F0B1-4B93-B55F-6627276E7BA0}"/>
            </a:ext>
          </a:extLst>
        </xdr:cNvPr>
        <xdr:cNvSpPr txBox="1"/>
      </xdr:nvSpPr>
      <xdr:spPr>
        <a:xfrm>
          <a:off x="855900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161</xdr:col>
      <xdr:colOff>42863</xdr:colOff>
      <xdr:row>2</xdr:row>
      <xdr:rowOff>187325</xdr:rowOff>
    </xdr:from>
    <xdr:to>
      <xdr:col>162</xdr:col>
      <xdr:colOff>266700</xdr:colOff>
      <xdr:row>3</xdr:row>
      <xdr:rowOff>377825</xdr:rowOff>
    </xdr:to>
    <xdr:sp macro="" textlink="">
      <xdr:nvSpPr>
        <xdr:cNvPr id="1179" name="CuadroTexto 1178">
          <a:extLst>
            <a:ext uri="{FF2B5EF4-FFF2-40B4-BE49-F238E27FC236}">
              <a16:creationId xmlns:a16="http://schemas.microsoft.com/office/drawing/2014/main" id="{80D0916D-AF03-4720-83FD-0F9FAF6B2870}"/>
            </a:ext>
          </a:extLst>
        </xdr:cNvPr>
        <xdr:cNvSpPr txBox="1"/>
      </xdr:nvSpPr>
      <xdr:spPr>
        <a:xfrm>
          <a:off x="851249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166</xdr:col>
      <xdr:colOff>414618</xdr:colOff>
      <xdr:row>43</xdr:row>
      <xdr:rowOff>128494</xdr:rowOff>
    </xdr:from>
    <xdr:to>
      <xdr:col>167</xdr:col>
      <xdr:colOff>174812</xdr:colOff>
      <xdr:row>45</xdr:row>
      <xdr:rowOff>115794</xdr:rowOff>
    </xdr:to>
    <xdr:sp macro="" textlink="">
      <xdr:nvSpPr>
        <xdr:cNvPr id="1180" name="CuadroTexto 1179">
          <a:extLst>
            <a:ext uri="{FF2B5EF4-FFF2-40B4-BE49-F238E27FC236}">
              <a16:creationId xmlns:a16="http://schemas.microsoft.com/office/drawing/2014/main" id="{B9817144-3F6C-4D68-9311-988A0E4F7355}"/>
            </a:ext>
          </a:extLst>
        </xdr:cNvPr>
        <xdr:cNvSpPr txBox="1"/>
      </xdr:nvSpPr>
      <xdr:spPr>
        <a:xfrm>
          <a:off x="939501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160</xdr:col>
      <xdr:colOff>275477</xdr:colOff>
      <xdr:row>8</xdr:row>
      <xdr:rowOff>418354</xdr:rowOff>
    </xdr:from>
    <xdr:to>
      <xdr:col>160</xdr:col>
      <xdr:colOff>686360</xdr:colOff>
      <xdr:row>13</xdr:row>
      <xdr:rowOff>587375</xdr:rowOff>
    </xdr:to>
    <xdr:sp macro="" textlink="">
      <xdr:nvSpPr>
        <xdr:cNvPr id="1181" name="Abrir llave 1180">
          <a:extLst>
            <a:ext uri="{FF2B5EF4-FFF2-40B4-BE49-F238E27FC236}">
              <a16:creationId xmlns:a16="http://schemas.microsoft.com/office/drawing/2014/main" id="{835D2E05-99BE-41EF-B507-BCCD22FA6E84}"/>
            </a:ext>
          </a:extLst>
        </xdr:cNvPr>
        <xdr:cNvSpPr/>
      </xdr:nvSpPr>
      <xdr:spPr>
        <a:xfrm>
          <a:off x="845241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160</xdr:col>
      <xdr:colOff>210763</xdr:colOff>
      <xdr:row>3</xdr:row>
      <xdr:rowOff>147265</xdr:rowOff>
    </xdr:from>
    <xdr:to>
      <xdr:col>160</xdr:col>
      <xdr:colOff>633319</xdr:colOff>
      <xdr:row>8</xdr:row>
      <xdr:rowOff>91235</xdr:rowOff>
    </xdr:to>
    <xdr:sp macro="" textlink="">
      <xdr:nvSpPr>
        <xdr:cNvPr id="1182" name="Abrir llave 1181">
          <a:extLst>
            <a:ext uri="{FF2B5EF4-FFF2-40B4-BE49-F238E27FC236}">
              <a16:creationId xmlns:a16="http://schemas.microsoft.com/office/drawing/2014/main" id="{D72F66E9-8BA9-4403-BEDF-6B1D75736190}"/>
            </a:ext>
          </a:extLst>
        </xdr:cNvPr>
        <xdr:cNvSpPr/>
      </xdr:nvSpPr>
      <xdr:spPr>
        <a:xfrm>
          <a:off x="844593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161</xdr:col>
      <xdr:colOff>142127</xdr:colOff>
      <xdr:row>23</xdr:row>
      <xdr:rowOff>82831</xdr:rowOff>
    </xdr:from>
    <xdr:to>
      <xdr:col>161</xdr:col>
      <xdr:colOff>553010</xdr:colOff>
      <xdr:row>33</xdr:row>
      <xdr:rowOff>82830</xdr:rowOff>
    </xdr:to>
    <xdr:sp macro="" textlink="">
      <xdr:nvSpPr>
        <xdr:cNvPr id="1183" name="Abrir llave 1182">
          <a:extLst>
            <a:ext uri="{FF2B5EF4-FFF2-40B4-BE49-F238E27FC236}">
              <a16:creationId xmlns:a16="http://schemas.microsoft.com/office/drawing/2014/main" id="{2328E68D-F10D-4736-A22B-555B42B5BC42}"/>
            </a:ext>
          </a:extLst>
        </xdr:cNvPr>
        <xdr:cNvSpPr/>
      </xdr:nvSpPr>
      <xdr:spPr>
        <a:xfrm>
          <a:off x="852241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161</xdr:col>
      <xdr:colOff>83951</xdr:colOff>
      <xdr:row>36</xdr:row>
      <xdr:rowOff>163793</xdr:rowOff>
    </xdr:from>
    <xdr:to>
      <xdr:col>161</xdr:col>
      <xdr:colOff>494834</xdr:colOff>
      <xdr:row>46</xdr:row>
      <xdr:rowOff>163793</xdr:rowOff>
    </xdr:to>
    <xdr:sp macro="" textlink="">
      <xdr:nvSpPr>
        <xdr:cNvPr id="1184" name="Abrir llave 1183">
          <a:extLst>
            <a:ext uri="{FF2B5EF4-FFF2-40B4-BE49-F238E27FC236}">
              <a16:creationId xmlns:a16="http://schemas.microsoft.com/office/drawing/2014/main" id="{F767F0BF-D387-42DC-ABC5-FA7701E41126}"/>
            </a:ext>
          </a:extLst>
        </xdr:cNvPr>
        <xdr:cNvSpPr/>
      </xdr:nvSpPr>
      <xdr:spPr>
        <a:xfrm>
          <a:off x="851660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162</xdr:col>
      <xdr:colOff>1238250</xdr:colOff>
      <xdr:row>17</xdr:row>
      <xdr:rowOff>142875</xdr:rowOff>
    </xdr:from>
    <xdr:to>
      <xdr:col>166</xdr:col>
      <xdr:colOff>79375</xdr:colOff>
      <xdr:row>20</xdr:row>
      <xdr:rowOff>31751</xdr:rowOff>
    </xdr:to>
    <xdr:sp macro="" textlink="">
      <xdr:nvSpPr>
        <xdr:cNvPr id="1185" name="CuadroTexto 1184">
          <a:extLst>
            <a:ext uri="{FF2B5EF4-FFF2-40B4-BE49-F238E27FC236}">
              <a16:creationId xmlns:a16="http://schemas.microsoft.com/office/drawing/2014/main" id="{CDF9023A-489A-47DA-B716-73707592F0C1}"/>
            </a:ext>
          </a:extLst>
        </xdr:cNvPr>
        <xdr:cNvSpPr txBox="1"/>
      </xdr:nvSpPr>
      <xdr:spPr>
        <a:xfrm>
          <a:off x="882253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984250</xdr:colOff>
      <xdr:row>22</xdr:row>
      <xdr:rowOff>190499</xdr:rowOff>
    </xdr:from>
    <xdr:to>
      <xdr:col>163</xdr:col>
      <xdr:colOff>1619250</xdr:colOff>
      <xdr:row>26</xdr:row>
      <xdr:rowOff>134937</xdr:rowOff>
    </xdr:to>
    <xdr:sp macro="" textlink="">
      <xdr:nvSpPr>
        <xdr:cNvPr id="1186" name="CuadroTexto 1185">
          <a:extLst>
            <a:ext uri="{FF2B5EF4-FFF2-40B4-BE49-F238E27FC236}">
              <a16:creationId xmlns:a16="http://schemas.microsoft.com/office/drawing/2014/main" id="{A6F00D03-70D7-40B5-9979-0501E808CF1D}"/>
            </a:ext>
          </a:extLst>
        </xdr:cNvPr>
        <xdr:cNvSpPr txBox="1"/>
      </xdr:nvSpPr>
      <xdr:spPr>
        <a:xfrm>
          <a:off x="860663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985839</xdr:colOff>
      <xdr:row>28</xdr:row>
      <xdr:rowOff>104775</xdr:rowOff>
    </xdr:from>
    <xdr:to>
      <xdr:col>163</xdr:col>
      <xdr:colOff>1628776</xdr:colOff>
      <xdr:row>32</xdr:row>
      <xdr:rowOff>49213</xdr:rowOff>
    </xdr:to>
    <xdr:sp macro="" textlink="">
      <xdr:nvSpPr>
        <xdr:cNvPr id="1187" name="CuadroTexto 1186">
          <a:extLst>
            <a:ext uri="{FF2B5EF4-FFF2-40B4-BE49-F238E27FC236}">
              <a16:creationId xmlns:a16="http://schemas.microsoft.com/office/drawing/2014/main" id="{A6D574EC-B217-4CA8-A437-3A5271B2E56B}"/>
            </a:ext>
          </a:extLst>
        </xdr:cNvPr>
        <xdr:cNvSpPr txBox="1"/>
      </xdr:nvSpPr>
      <xdr:spPr>
        <a:xfrm>
          <a:off x="860679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614364</xdr:colOff>
      <xdr:row>37</xdr:row>
      <xdr:rowOff>146050</xdr:rowOff>
    </xdr:from>
    <xdr:to>
      <xdr:col>163</xdr:col>
      <xdr:colOff>1257301</xdr:colOff>
      <xdr:row>41</xdr:row>
      <xdr:rowOff>90488</xdr:rowOff>
    </xdr:to>
    <xdr:sp macro="" textlink="">
      <xdr:nvSpPr>
        <xdr:cNvPr id="1188" name="CuadroTexto 1187">
          <a:extLst>
            <a:ext uri="{FF2B5EF4-FFF2-40B4-BE49-F238E27FC236}">
              <a16:creationId xmlns:a16="http://schemas.microsoft.com/office/drawing/2014/main" id="{7B59D167-B28E-47AB-ACF8-167A30508195}"/>
            </a:ext>
          </a:extLst>
        </xdr:cNvPr>
        <xdr:cNvSpPr txBox="1"/>
      </xdr:nvSpPr>
      <xdr:spPr>
        <a:xfrm>
          <a:off x="856964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165</xdr:col>
      <xdr:colOff>409576</xdr:colOff>
      <xdr:row>37</xdr:row>
      <xdr:rowOff>179387</xdr:rowOff>
    </xdr:from>
    <xdr:to>
      <xdr:col>166</xdr:col>
      <xdr:colOff>2084388</xdr:colOff>
      <xdr:row>41</xdr:row>
      <xdr:rowOff>123825</xdr:rowOff>
    </xdr:to>
    <xdr:sp macro="" textlink="">
      <xdr:nvSpPr>
        <xdr:cNvPr id="1189" name="CuadroTexto 1188">
          <a:extLst>
            <a:ext uri="{FF2B5EF4-FFF2-40B4-BE49-F238E27FC236}">
              <a16:creationId xmlns:a16="http://schemas.microsoft.com/office/drawing/2014/main" id="{C4116373-5CFA-4D63-9734-C121B76710C7}"/>
            </a:ext>
          </a:extLst>
        </xdr:cNvPr>
        <xdr:cNvSpPr txBox="1"/>
      </xdr:nvSpPr>
      <xdr:spPr>
        <a:xfrm>
          <a:off x="917305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165</xdr:col>
      <xdr:colOff>512764</xdr:colOff>
      <xdr:row>22</xdr:row>
      <xdr:rowOff>179388</xdr:rowOff>
    </xdr:from>
    <xdr:to>
      <xdr:col>166</xdr:col>
      <xdr:colOff>2187576</xdr:colOff>
      <xdr:row>26</xdr:row>
      <xdr:rowOff>123826</xdr:rowOff>
    </xdr:to>
    <xdr:sp macro="" textlink="">
      <xdr:nvSpPr>
        <xdr:cNvPr id="1190" name="CuadroTexto 1189">
          <a:extLst>
            <a:ext uri="{FF2B5EF4-FFF2-40B4-BE49-F238E27FC236}">
              <a16:creationId xmlns:a16="http://schemas.microsoft.com/office/drawing/2014/main" id="{C8B372A2-7CE0-42D0-8DCC-14E980FEC5B6}"/>
            </a:ext>
          </a:extLst>
        </xdr:cNvPr>
        <xdr:cNvSpPr txBox="1"/>
      </xdr:nvSpPr>
      <xdr:spPr>
        <a:xfrm>
          <a:off x="918337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614364</xdr:colOff>
      <xdr:row>42</xdr:row>
      <xdr:rowOff>138113</xdr:rowOff>
    </xdr:from>
    <xdr:to>
      <xdr:col>163</xdr:col>
      <xdr:colOff>1257301</xdr:colOff>
      <xdr:row>46</xdr:row>
      <xdr:rowOff>58738</xdr:rowOff>
    </xdr:to>
    <xdr:sp macro="" textlink="">
      <xdr:nvSpPr>
        <xdr:cNvPr id="1191" name="CuadroTexto 1190">
          <a:extLst>
            <a:ext uri="{FF2B5EF4-FFF2-40B4-BE49-F238E27FC236}">
              <a16:creationId xmlns:a16="http://schemas.microsoft.com/office/drawing/2014/main" id="{18008471-E85F-4BCC-B8CB-542856F09325}"/>
            </a:ext>
          </a:extLst>
        </xdr:cNvPr>
        <xdr:cNvSpPr txBox="1"/>
      </xdr:nvSpPr>
      <xdr:spPr>
        <a:xfrm>
          <a:off x="856964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47625</xdr:colOff>
      <xdr:row>8</xdr:row>
      <xdr:rowOff>190500</xdr:rowOff>
    </xdr:from>
    <xdr:to>
      <xdr:col>163</xdr:col>
      <xdr:colOff>690562</xdr:colOff>
      <xdr:row>10</xdr:row>
      <xdr:rowOff>420688</xdr:rowOff>
    </xdr:to>
    <xdr:sp macro="" textlink="">
      <xdr:nvSpPr>
        <xdr:cNvPr id="1192" name="CuadroTexto 1191">
          <a:extLst>
            <a:ext uri="{FF2B5EF4-FFF2-40B4-BE49-F238E27FC236}">
              <a16:creationId xmlns:a16="http://schemas.microsoft.com/office/drawing/2014/main" id="{244BDE46-A203-4681-B76A-D74AB04AFA7C}"/>
            </a:ext>
          </a:extLst>
        </xdr:cNvPr>
        <xdr:cNvSpPr txBox="1"/>
      </xdr:nvSpPr>
      <xdr:spPr>
        <a:xfrm>
          <a:off x="851296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161</xdr:col>
      <xdr:colOff>80962</xdr:colOff>
      <xdr:row>11</xdr:row>
      <xdr:rowOff>223837</xdr:rowOff>
    </xdr:from>
    <xdr:to>
      <xdr:col>163</xdr:col>
      <xdr:colOff>723899</xdr:colOff>
      <xdr:row>13</xdr:row>
      <xdr:rowOff>358775</xdr:rowOff>
    </xdr:to>
    <xdr:sp macro="" textlink="">
      <xdr:nvSpPr>
        <xdr:cNvPr id="1193" name="CuadroTexto 1192">
          <a:extLst>
            <a:ext uri="{FF2B5EF4-FFF2-40B4-BE49-F238E27FC236}">
              <a16:creationId xmlns:a16="http://schemas.microsoft.com/office/drawing/2014/main" id="{9F4CA25D-1261-4769-A1E8-7B0A4A356964}"/>
            </a:ext>
          </a:extLst>
        </xdr:cNvPr>
        <xdr:cNvSpPr txBox="1"/>
      </xdr:nvSpPr>
      <xdr:spPr>
        <a:xfrm>
          <a:off x="851630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162</xdr:col>
      <xdr:colOff>842963</xdr:colOff>
      <xdr:row>2</xdr:row>
      <xdr:rowOff>33338</xdr:rowOff>
    </xdr:from>
    <xdr:to>
      <xdr:col>165</xdr:col>
      <xdr:colOff>390525</xdr:colOff>
      <xdr:row>5</xdr:row>
      <xdr:rowOff>25401</xdr:rowOff>
    </xdr:to>
    <xdr:sp macro="" textlink="">
      <xdr:nvSpPr>
        <xdr:cNvPr id="1194" name="CuadroTexto 1193">
          <a:extLst>
            <a:ext uri="{FF2B5EF4-FFF2-40B4-BE49-F238E27FC236}">
              <a16:creationId xmlns:a16="http://schemas.microsoft.com/office/drawing/2014/main" id="{023886F7-888C-45A3-B778-7F1E6704151C}"/>
            </a:ext>
          </a:extLst>
        </xdr:cNvPr>
        <xdr:cNvSpPr txBox="1"/>
      </xdr:nvSpPr>
      <xdr:spPr>
        <a:xfrm>
          <a:off x="878300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162</xdr:col>
      <xdr:colOff>828676</xdr:colOff>
      <xdr:row>5</xdr:row>
      <xdr:rowOff>233363</xdr:rowOff>
    </xdr:from>
    <xdr:to>
      <xdr:col>165</xdr:col>
      <xdr:colOff>376238</xdr:colOff>
      <xdr:row>7</xdr:row>
      <xdr:rowOff>153988</xdr:rowOff>
    </xdr:to>
    <xdr:sp macro="" textlink="">
      <xdr:nvSpPr>
        <xdr:cNvPr id="1195" name="CuadroTexto 1194">
          <a:extLst>
            <a:ext uri="{FF2B5EF4-FFF2-40B4-BE49-F238E27FC236}">
              <a16:creationId xmlns:a16="http://schemas.microsoft.com/office/drawing/2014/main" id="{6B6A1964-819F-4F86-9808-B72E0DD9AC5D}"/>
            </a:ext>
          </a:extLst>
        </xdr:cNvPr>
        <xdr:cNvSpPr txBox="1"/>
      </xdr:nvSpPr>
      <xdr:spPr>
        <a:xfrm>
          <a:off x="878157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163</xdr:col>
      <xdr:colOff>1290639</xdr:colOff>
      <xdr:row>10</xdr:row>
      <xdr:rowOff>147638</xdr:rowOff>
    </xdr:from>
    <xdr:to>
      <xdr:col>165</xdr:col>
      <xdr:colOff>2171701</xdr:colOff>
      <xdr:row>12</xdr:row>
      <xdr:rowOff>139701</xdr:rowOff>
    </xdr:to>
    <xdr:sp macro="" textlink="">
      <xdr:nvSpPr>
        <xdr:cNvPr id="1196" name="CuadroTexto 1195">
          <a:extLst>
            <a:ext uri="{FF2B5EF4-FFF2-40B4-BE49-F238E27FC236}">
              <a16:creationId xmlns:a16="http://schemas.microsoft.com/office/drawing/2014/main" id="{FBAD84A1-26ED-4EF8-ABAB-9C1656D93C6D}"/>
            </a:ext>
          </a:extLst>
        </xdr:cNvPr>
        <xdr:cNvSpPr txBox="1"/>
      </xdr:nvSpPr>
      <xdr:spPr>
        <a:xfrm>
          <a:off x="896112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165</xdr:col>
      <xdr:colOff>776289</xdr:colOff>
      <xdr:row>3</xdr:row>
      <xdr:rowOff>300039</xdr:rowOff>
    </xdr:from>
    <xdr:to>
      <xdr:col>167</xdr:col>
      <xdr:colOff>85726</xdr:colOff>
      <xdr:row>6</xdr:row>
      <xdr:rowOff>30164</xdr:rowOff>
    </xdr:to>
    <xdr:sp macro="" textlink="">
      <xdr:nvSpPr>
        <xdr:cNvPr id="1197" name="CuadroTexto 1196">
          <a:extLst>
            <a:ext uri="{FF2B5EF4-FFF2-40B4-BE49-F238E27FC236}">
              <a16:creationId xmlns:a16="http://schemas.microsoft.com/office/drawing/2014/main" id="{6FC5B240-0892-481F-9930-E614FED2F3EC}"/>
            </a:ext>
          </a:extLst>
        </xdr:cNvPr>
        <xdr:cNvSpPr txBox="1"/>
      </xdr:nvSpPr>
      <xdr:spPr>
        <a:xfrm>
          <a:off x="920972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1879600</xdr:colOff>
      <xdr:row>0</xdr:row>
      <xdr:rowOff>0</xdr:rowOff>
    </xdr:from>
    <xdr:to>
      <xdr:col>178</xdr:col>
      <xdr:colOff>1663700</xdr:colOff>
      <xdr:row>16</xdr:row>
      <xdr:rowOff>127000</xdr:rowOff>
    </xdr:to>
    <xdr:sp macro="" textlink="">
      <xdr:nvSpPr>
        <xdr:cNvPr id="1198" name="Forma libre 16">
          <a:extLst>
            <a:ext uri="{FF2B5EF4-FFF2-40B4-BE49-F238E27FC236}">
              <a16:creationId xmlns:a16="http://schemas.microsoft.com/office/drawing/2014/main" id="{B8102321-B5B2-4BA0-A00D-962B1259F593}"/>
            </a:ext>
          </a:extLst>
        </xdr:cNvPr>
        <xdr:cNvSpPr/>
      </xdr:nvSpPr>
      <xdr:spPr>
        <a:xfrm>
          <a:off x="2159301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  <a:ln cmpd="sng">
          <a:gradFill>
            <a:gsLst>
              <a:gs pos="0">
                <a:schemeClr val="accent6">
                  <a:lumMod val="50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173</xdr:col>
      <xdr:colOff>1866900</xdr:colOff>
      <xdr:row>0</xdr:row>
      <xdr:rowOff>0</xdr:rowOff>
    </xdr:from>
    <xdr:to>
      <xdr:col>178</xdr:col>
      <xdr:colOff>1651000</xdr:colOff>
      <xdr:row>16</xdr:row>
      <xdr:rowOff>127000</xdr:rowOff>
    </xdr:to>
    <xdr:sp macro="" textlink="">
      <xdr:nvSpPr>
        <xdr:cNvPr id="1199" name="Forma libre 15">
          <a:extLst>
            <a:ext uri="{FF2B5EF4-FFF2-40B4-BE49-F238E27FC236}">
              <a16:creationId xmlns:a16="http://schemas.microsoft.com/office/drawing/2014/main" id="{DBAE1EEB-04D9-4D55-9B4F-8572095E3ED3}"/>
            </a:ext>
          </a:extLst>
        </xdr:cNvPr>
        <xdr:cNvSpPr/>
      </xdr:nvSpPr>
      <xdr:spPr>
        <a:xfrm>
          <a:off x="215917463" y="0"/>
          <a:ext cx="8237537" cy="6270625"/>
        </a:xfrm>
        <a:custGeom>
          <a:avLst/>
          <a:gdLst>
            <a:gd name="connsiteX0" fmla="*/ 2984500 w 8483600"/>
            <a:gd name="connsiteY0" fmla="*/ 723900 h 5816600"/>
            <a:gd name="connsiteX1" fmla="*/ 2794000 w 8483600"/>
            <a:gd name="connsiteY1" fmla="*/ 723900 h 5816600"/>
            <a:gd name="connsiteX2" fmla="*/ 2552700 w 8483600"/>
            <a:gd name="connsiteY2" fmla="*/ 685800 h 5816600"/>
            <a:gd name="connsiteX3" fmla="*/ 2514600 w 8483600"/>
            <a:gd name="connsiteY3" fmla="*/ 673100 h 5816600"/>
            <a:gd name="connsiteX4" fmla="*/ 2400300 w 8483600"/>
            <a:gd name="connsiteY4" fmla="*/ 660400 h 5816600"/>
            <a:gd name="connsiteX5" fmla="*/ 2349500 w 8483600"/>
            <a:gd name="connsiteY5" fmla="*/ 647700 h 5816600"/>
            <a:gd name="connsiteX6" fmla="*/ 2311400 w 8483600"/>
            <a:gd name="connsiteY6" fmla="*/ 635000 h 5816600"/>
            <a:gd name="connsiteX7" fmla="*/ 2159000 w 8483600"/>
            <a:gd name="connsiteY7" fmla="*/ 596900 h 5816600"/>
            <a:gd name="connsiteX8" fmla="*/ 2108200 w 8483600"/>
            <a:gd name="connsiteY8" fmla="*/ 584200 h 5816600"/>
            <a:gd name="connsiteX9" fmla="*/ 1993900 w 8483600"/>
            <a:gd name="connsiteY9" fmla="*/ 558800 h 5816600"/>
            <a:gd name="connsiteX10" fmla="*/ 1955800 w 8483600"/>
            <a:gd name="connsiteY10" fmla="*/ 546100 h 5816600"/>
            <a:gd name="connsiteX11" fmla="*/ 1778000 w 8483600"/>
            <a:gd name="connsiteY11" fmla="*/ 558800 h 5816600"/>
            <a:gd name="connsiteX12" fmla="*/ 1739900 w 8483600"/>
            <a:gd name="connsiteY12" fmla="*/ 596900 h 5816600"/>
            <a:gd name="connsiteX13" fmla="*/ 1701800 w 8483600"/>
            <a:gd name="connsiteY13" fmla="*/ 673100 h 5816600"/>
            <a:gd name="connsiteX14" fmla="*/ 1651000 w 8483600"/>
            <a:gd name="connsiteY14" fmla="*/ 762000 h 5816600"/>
            <a:gd name="connsiteX15" fmla="*/ 1625600 w 8483600"/>
            <a:gd name="connsiteY15" fmla="*/ 863600 h 5816600"/>
            <a:gd name="connsiteX16" fmla="*/ 1600200 w 8483600"/>
            <a:gd name="connsiteY16" fmla="*/ 939800 h 5816600"/>
            <a:gd name="connsiteX17" fmla="*/ 1587500 w 8483600"/>
            <a:gd name="connsiteY17" fmla="*/ 977900 h 5816600"/>
            <a:gd name="connsiteX18" fmla="*/ 1549400 w 8483600"/>
            <a:gd name="connsiteY18" fmla="*/ 1155700 h 5816600"/>
            <a:gd name="connsiteX19" fmla="*/ 1536700 w 8483600"/>
            <a:gd name="connsiteY19" fmla="*/ 1384300 h 5816600"/>
            <a:gd name="connsiteX20" fmla="*/ 1485900 w 8483600"/>
            <a:gd name="connsiteY20" fmla="*/ 1460500 h 5816600"/>
            <a:gd name="connsiteX21" fmla="*/ 1435100 w 8483600"/>
            <a:gd name="connsiteY21" fmla="*/ 1536700 h 5816600"/>
            <a:gd name="connsiteX22" fmla="*/ 1397000 w 8483600"/>
            <a:gd name="connsiteY22" fmla="*/ 1562100 h 5816600"/>
            <a:gd name="connsiteX23" fmla="*/ 1206500 w 8483600"/>
            <a:gd name="connsiteY23" fmla="*/ 1587500 h 5816600"/>
            <a:gd name="connsiteX24" fmla="*/ 1028700 w 8483600"/>
            <a:gd name="connsiteY24" fmla="*/ 1638300 h 5816600"/>
            <a:gd name="connsiteX25" fmla="*/ 990600 w 8483600"/>
            <a:gd name="connsiteY25" fmla="*/ 1663700 h 5816600"/>
            <a:gd name="connsiteX26" fmla="*/ 914400 w 8483600"/>
            <a:gd name="connsiteY26" fmla="*/ 1739900 h 5816600"/>
            <a:gd name="connsiteX27" fmla="*/ 876300 w 8483600"/>
            <a:gd name="connsiteY27" fmla="*/ 1765300 h 5816600"/>
            <a:gd name="connsiteX28" fmla="*/ 812800 w 8483600"/>
            <a:gd name="connsiteY28" fmla="*/ 1841500 h 5816600"/>
            <a:gd name="connsiteX29" fmla="*/ 762000 w 8483600"/>
            <a:gd name="connsiteY29" fmla="*/ 1917700 h 5816600"/>
            <a:gd name="connsiteX30" fmla="*/ 736600 w 8483600"/>
            <a:gd name="connsiteY30" fmla="*/ 1955800 h 5816600"/>
            <a:gd name="connsiteX31" fmla="*/ 698500 w 8483600"/>
            <a:gd name="connsiteY31" fmla="*/ 1981200 h 5816600"/>
            <a:gd name="connsiteX32" fmla="*/ 647700 w 8483600"/>
            <a:gd name="connsiteY32" fmla="*/ 2057400 h 5816600"/>
            <a:gd name="connsiteX33" fmla="*/ 609600 w 8483600"/>
            <a:gd name="connsiteY33" fmla="*/ 2095500 h 5816600"/>
            <a:gd name="connsiteX34" fmla="*/ 546100 w 8483600"/>
            <a:gd name="connsiteY34" fmla="*/ 2197100 h 5816600"/>
            <a:gd name="connsiteX35" fmla="*/ 508000 w 8483600"/>
            <a:gd name="connsiteY35" fmla="*/ 2235200 h 5816600"/>
            <a:gd name="connsiteX36" fmla="*/ 482600 w 8483600"/>
            <a:gd name="connsiteY36" fmla="*/ 2273300 h 5816600"/>
            <a:gd name="connsiteX37" fmla="*/ 444500 w 8483600"/>
            <a:gd name="connsiteY37" fmla="*/ 2311400 h 5816600"/>
            <a:gd name="connsiteX38" fmla="*/ 406400 w 8483600"/>
            <a:gd name="connsiteY38" fmla="*/ 2387600 h 5816600"/>
            <a:gd name="connsiteX39" fmla="*/ 393700 w 8483600"/>
            <a:gd name="connsiteY39" fmla="*/ 2857500 h 5816600"/>
            <a:gd name="connsiteX40" fmla="*/ 381000 w 8483600"/>
            <a:gd name="connsiteY40" fmla="*/ 2997200 h 5816600"/>
            <a:gd name="connsiteX41" fmla="*/ 419100 w 8483600"/>
            <a:gd name="connsiteY41" fmla="*/ 3238500 h 5816600"/>
            <a:gd name="connsiteX42" fmla="*/ 431800 w 8483600"/>
            <a:gd name="connsiteY42" fmla="*/ 3276600 h 5816600"/>
            <a:gd name="connsiteX43" fmla="*/ 533400 w 8483600"/>
            <a:gd name="connsiteY43" fmla="*/ 3390900 h 5816600"/>
            <a:gd name="connsiteX44" fmla="*/ 685800 w 8483600"/>
            <a:gd name="connsiteY44" fmla="*/ 3467100 h 5816600"/>
            <a:gd name="connsiteX45" fmla="*/ 990600 w 8483600"/>
            <a:gd name="connsiteY45" fmla="*/ 3479800 h 5816600"/>
            <a:gd name="connsiteX46" fmla="*/ 1003300 w 8483600"/>
            <a:gd name="connsiteY46" fmla="*/ 3517900 h 5816600"/>
            <a:gd name="connsiteX47" fmla="*/ 927100 w 8483600"/>
            <a:gd name="connsiteY47" fmla="*/ 3581400 h 5816600"/>
            <a:gd name="connsiteX48" fmla="*/ 889000 w 8483600"/>
            <a:gd name="connsiteY48" fmla="*/ 3619500 h 5816600"/>
            <a:gd name="connsiteX49" fmla="*/ 723900 w 8483600"/>
            <a:gd name="connsiteY49" fmla="*/ 3695700 h 5816600"/>
            <a:gd name="connsiteX50" fmla="*/ 647700 w 8483600"/>
            <a:gd name="connsiteY50" fmla="*/ 3746500 h 5816600"/>
            <a:gd name="connsiteX51" fmla="*/ 609600 w 8483600"/>
            <a:gd name="connsiteY51" fmla="*/ 3771900 h 5816600"/>
            <a:gd name="connsiteX52" fmla="*/ 495300 w 8483600"/>
            <a:gd name="connsiteY52" fmla="*/ 3860800 h 5816600"/>
            <a:gd name="connsiteX53" fmla="*/ 419100 w 8483600"/>
            <a:gd name="connsiteY53" fmla="*/ 3962400 h 5816600"/>
            <a:gd name="connsiteX54" fmla="*/ 393700 w 8483600"/>
            <a:gd name="connsiteY54" fmla="*/ 4000500 h 5816600"/>
            <a:gd name="connsiteX55" fmla="*/ 342900 w 8483600"/>
            <a:gd name="connsiteY55" fmla="*/ 4051300 h 5816600"/>
            <a:gd name="connsiteX56" fmla="*/ 317500 w 8483600"/>
            <a:gd name="connsiteY56" fmla="*/ 4089400 h 5816600"/>
            <a:gd name="connsiteX57" fmla="*/ 279400 w 8483600"/>
            <a:gd name="connsiteY57" fmla="*/ 4140200 h 5816600"/>
            <a:gd name="connsiteX58" fmla="*/ 254000 w 8483600"/>
            <a:gd name="connsiteY58" fmla="*/ 4178300 h 5816600"/>
            <a:gd name="connsiteX59" fmla="*/ 215900 w 8483600"/>
            <a:gd name="connsiteY59" fmla="*/ 4216400 h 5816600"/>
            <a:gd name="connsiteX60" fmla="*/ 177800 w 8483600"/>
            <a:gd name="connsiteY60" fmla="*/ 4305300 h 5816600"/>
            <a:gd name="connsiteX61" fmla="*/ 152400 w 8483600"/>
            <a:gd name="connsiteY61" fmla="*/ 4343400 h 5816600"/>
            <a:gd name="connsiteX62" fmla="*/ 101600 w 8483600"/>
            <a:gd name="connsiteY62" fmla="*/ 4521200 h 5816600"/>
            <a:gd name="connsiteX63" fmla="*/ 76200 w 8483600"/>
            <a:gd name="connsiteY63" fmla="*/ 4622800 h 5816600"/>
            <a:gd name="connsiteX64" fmla="*/ 63500 w 8483600"/>
            <a:gd name="connsiteY64" fmla="*/ 4660900 h 5816600"/>
            <a:gd name="connsiteX65" fmla="*/ 50800 w 8483600"/>
            <a:gd name="connsiteY65" fmla="*/ 4711700 h 5816600"/>
            <a:gd name="connsiteX66" fmla="*/ 25400 w 8483600"/>
            <a:gd name="connsiteY66" fmla="*/ 4787900 h 5816600"/>
            <a:gd name="connsiteX67" fmla="*/ 12700 w 8483600"/>
            <a:gd name="connsiteY67" fmla="*/ 4826000 h 5816600"/>
            <a:gd name="connsiteX68" fmla="*/ 0 w 8483600"/>
            <a:gd name="connsiteY68" fmla="*/ 4876800 h 5816600"/>
            <a:gd name="connsiteX69" fmla="*/ 25400 w 8483600"/>
            <a:gd name="connsiteY69" fmla="*/ 5219700 h 5816600"/>
            <a:gd name="connsiteX70" fmla="*/ 50800 w 8483600"/>
            <a:gd name="connsiteY70" fmla="*/ 5270500 h 5816600"/>
            <a:gd name="connsiteX71" fmla="*/ 63500 w 8483600"/>
            <a:gd name="connsiteY71" fmla="*/ 5308600 h 5816600"/>
            <a:gd name="connsiteX72" fmla="*/ 88900 w 8483600"/>
            <a:gd name="connsiteY72" fmla="*/ 5346700 h 5816600"/>
            <a:gd name="connsiteX73" fmla="*/ 101600 w 8483600"/>
            <a:gd name="connsiteY73" fmla="*/ 5384800 h 5816600"/>
            <a:gd name="connsiteX74" fmla="*/ 139700 w 8483600"/>
            <a:gd name="connsiteY74" fmla="*/ 5422900 h 5816600"/>
            <a:gd name="connsiteX75" fmla="*/ 165100 w 8483600"/>
            <a:gd name="connsiteY75" fmla="*/ 5461000 h 5816600"/>
            <a:gd name="connsiteX76" fmla="*/ 203200 w 8483600"/>
            <a:gd name="connsiteY76" fmla="*/ 5486400 h 5816600"/>
            <a:gd name="connsiteX77" fmla="*/ 241300 w 8483600"/>
            <a:gd name="connsiteY77" fmla="*/ 5537200 h 5816600"/>
            <a:gd name="connsiteX78" fmla="*/ 317500 w 8483600"/>
            <a:gd name="connsiteY78" fmla="*/ 5600700 h 5816600"/>
            <a:gd name="connsiteX79" fmla="*/ 342900 w 8483600"/>
            <a:gd name="connsiteY79" fmla="*/ 5638800 h 5816600"/>
            <a:gd name="connsiteX80" fmla="*/ 419100 w 8483600"/>
            <a:gd name="connsiteY80" fmla="*/ 5689600 h 5816600"/>
            <a:gd name="connsiteX81" fmla="*/ 457200 w 8483600"/>
            <a:gd name="connsiteY81" fmla="*/ 5715000 h 5816600"/>
            <a:gd name="connsiteX82" fmla="*/ 533400 w 8483600"/>
            <a:gd name="connsiteY82" fmla="*/ 5740400 h 5816600"/>
            <a:gd name="connsiteX83" fmla="*/ 571500 w 8483600"/>
            <a:gd name="connsiteY83" fmla="*/ 5753100 h 5816600"/>
            <a:gd name="connsiteX84" fmla="*/ 635000 w 8483600"/>
            <a:gd name="connsiteY84" fmla="*/ 5765800 h 5816600"/>
            <a:gd name="connsiteX85" fmla="*/ 977900 w 8483600"/>
            <a:gd name="connsiteY85" fmla="*/ 5753100 h 5816600"/>
            <a:gd name="connsiteX86" fmla="*/ 1066800 w 8483600"/>
            <a:gd name="connsiteY86" fmla="*/ 5740400 h 5816600"/>
            <a:gd name="connsiteX87" fmla="*/ 1181100 w 8483600"/>
            <a:gd name="connsiteY87" fmla="*/ 5702300 h 5816600"/>
            <a:gd name="connsiteX88" fmla="*/ 1219200 w 8483600"/>
            <a:gd name="connsiteY88" fmla="*/ 5689600 h 5816600"/>
            <a:gd name="connsiteX89" fmla="*/ 1270000 w 8483600"/>
            <a:gd name="connsiteY89" fmla="*/ 5676900 h 5816600"/>
            <a:gd name="connsiteX90" fmla="*/ 1320800 w 8483600"/>
            <a:gd name="connsiteY90" fmla="*/ 5651500 h 5816600"/>
            <a:gd name="connsiteX91" fmla="*/ 1447800 w 8483600"/>
            <a:gd name="connsiteY91" fmla="*/ 5613400 h 5816600"/>
            <a:gd name="connsiteX92" fmla="*/ 1549400 w 8483600"/>
            <a:gd name="connsiteY92" fmla="*/ 5575300 h 5816600"/>
            <a:gd name="connsiteX93" fmla="*/ 1587500 w 8483600"/>
            <a:gd name="connsiteY93" fmla="*/ 5562600 h 5816600"/>
            <a:gd name="connsiteX94" fmla="*/ 1638300 w 8483600"/>
            <a:gd name="connsiteY94" fmla="*/ 5537200 h 5816600"/>
            <a:gd name="connsiteX95" fmla="*/ 1689100 w 8483600"/>
            <a:gd name="connsiteY95" fmla="*/ 5524500 h 5816600"/>
            <a:gd name="connsiteX96" fmla="*/ 1765300 w 8483600"/>
            <a:gd name="connsiteY96" fmla="*/ 5499100 h 5816600"/>
            <a:gd name="connsiteX97" fmla="*/ 1816100 w 8483600"/>
            <a:gd name="connsiteY97" fmla="*/ 5486400 h 5816600"/>
            <a:gd name="connsiteX98" fmla="*/ 1854200 w 8483600"/>
            <a:gd name="connsiteY98" fmla="*/ 5473700 h 5816600"/>
            <a:gd name="connsiteX99" fmla="*/ 1905000 w 8483600"/>
            <a:gd name="connsiteY99" fmla="*/ 5461000 h 5816600"/>
            <a:gd name="connsiteX100" fmla="*/ 1943100 w 8483600"/>
            <a:gd name="connsiteY100" fmla="*/ 5448300 h 5816600"/>
            <a:gd name="connsiteX101" fmla="*/ 2146300 w 8483600"/>
            <a:gd name="connsiteY101" fmla="*/ 5435600 h 5816600"/>
            <a:gd name="connsiteX102" fmla="*/ 2171700 w 8483600"/>
            <a:gd name="connsiteY102" fmla="*/ 5537200 h 5816600"/>
            <a:gd name="connsiteX103" fmla="*/ 2197100 w 8483600"/>
            <a:gd name="connsiteY103" fmla="*/ 5575300 h 5816600"/>
            <a:gd name="connsiteX104" fmla="*/ 2222500 w 8483600"/>
            <a:gd name="connsiteY104" fmla="*/ 5651500 h 5816600"/>
            <a:gd name="connsiteX105" fmla="*/ 2247900 w 8483600"/>
            <a:gd name="connsiteY105" fmla="*/ 5689600 h 5816600"/>
            <a:gd name="connsiteX106" fmla="*/ 2298700 w 8483600"/>
            <a:gd name="connsiteY106" fmla="*/ 5765800 h 5816600"/>
            <a:gd name="connsiteX107" fmla="*/ 2374900 w 8483600"/>
            <a:gd name="connsiteY107" fmla="*/ 5791200 h 5816600"/>
            <a:gd name="connsiteX108" fmla="*/ 2413000 w 8483600"/>
            <a:gd name="connsiteY108" fmla="*/ 5803900 h 5816600"/>
            <a:gd name="connsiteX109" fmla="*/ 2451100 w 8483600"/>
            <a:gd name="connsiteY109" fmla="*/ 5816600 h 5816600"/>
            <a:gd name="connsiteX110" fmla="*/ 2844800 w 8483600"/>
            <a:gd name="connsiteY110" fmla="*/ 5791200 h 5816600"/>
            <a:gd name="connsiteX111" fmla="*/ 2959100 w 8483600"/>
            <a:gd name="connsiteY111" fmla="*/ 5740400 h 5816600"/>
            <a:gd name="connsiteX112" fmla="*/ 2997200 w 8483600"/>
            <a:gd name="connsiteY112" fmla="*/ 5727700 h 5816600"/>
            <a:gd name="connsiteX113" fmla="*/ 3073400 w 8483600"/>
            <a:gd name="connsiteY113" fmla="*/ 5676900 h 5816600"/>
            <a:gd name="connsiteX114" fmla="*/ 3149600 w 8483600"/>
            <a:gd name="connsiteY114" fmla="*/ 5613400 h 5816600"/>
            <a:gd name="connsiteX115" fmla="*/ 3175000 w 8483600"/>
            <a:gd name="connsiteY115" fmla="*/ 5575300 h 5816600"/>
            <a:gd name="connsiteX116" fmla="*/ 3213100 w 8483600"/>
            <a:gd name="connsiteY116" fmla="*/ 5537200 h 5816600"/>
            <a:gd name="connsiteX117" fmla="*/ 3225800 w 8483600"/>
            <a:gd name="connsiteY117" fmla="*/ 5499100 h 5816600"/>
            <a:gd name="connsiteX118" fmla="*/ 3327400 w 8483600"/>
            <a:gd name="connsiteY118" fmla="*/ 5524500 h 5816600"/>
            <a:gd name="connsiteX119" fmla="*/ 3365500 w 8483600"/>
            <a:gd name="connsiteY119" fmla="*/ 5549900 h 5816600"/>
            <a:gd name="connsiteX120" fmla="*/ 3403600 w 8483600"/>
            <a:gd name="connsiteY120" fmla="*/ 5562600 h 5816600"/>
            <a:gd name="connsiteX121" fmla="*/ 3441700 w 8483600"/>
            <a:gd name="connsiteY121" fmla="*/ 5588000 h 5816600"/>
            <a:gd name="connsiteX122" fmla="*/ 3568700 w 8483600"/>
            <a:gd name="connsiteY122" fmla="*/ 5626100 h 5816600"/>
            <a:gd name="connsiteX123" fmla="*/ 3683000 w 8483600"/>
            <a:gd name="connsiteY123" fmla="*/ 5613400 h 5816600"/>
            <a:gd name="connsiteX124" fmla="*/ 3771900 w 8483600"/>
            <a:gd name="connsiteY124" fmla="*/ 5562600 h 5816600"/>
            <a:gd name="connsiteX125" fmla="*/ 3810000 w 8483600"/>
            <a:gd name="connsiteY125" fmla="*/ 5549900 h 5816600"/>
            <a:gd name="connsiteX126" fmla="*/ 3848100 w 8483600"/>
            <a:gd name="connsiteY126" fmla="*/ 5511800 h 5816600"/>
            <a:gd name="connsiteX127" fmla="*/ 3886200 w 8483600"/>
            <a:gd name="connsiteY127" fmla="*/ 5486400 h 5816600"/>
            <a:gd name="connsiteX128" fmla="*/ 3911600 w 8483600"/>
            <a:gd name="connsiteY128" fmla="*/ 5410200 h 5816600"/>
            <a:gd name="connsiteX129" fmla="*/ 3898900 w 8483600"/>
            <a:gd name="connsiteY129" fmla="*/ 5346700 h 5816600"/>
            <a:gd name="connsiteX130" fmla="*/ 4216400 w 8483600"/>
            <a:gd name="connsiteY130" fmla="*/ 5334000 h 5816600"/>
            <a:gd name="connsiteX131" fmla="*/ 4343400 w 8483600"/>
            <a:gd name="connsiteY131" fmla="*/ 5308600 h 5816600"/>
            <a:gd name="connsiteX132" fmla="*/ 4470400 w 8483600"/>
            <a:gd name="connsiteY132" fmla="*/ 5270500 h 5816600"/>
            <a:gd name="connsiteX133" fmla="*/ 4546600 w 8483600"/>
            <a:gd name="connsiteY133" fmla="*/ 5232400 h 5816600"/>
            <a:gd name="connsiteX134" fmla="*/ 4610100 w 8483600"/>
            <a:gd name="connsiteY134" fmla="*/ 5156200 h 5816600"/>
            <a:gd name="connsiteX135" fmla="*/ 4660900 w 8483600"/>
            <a:gd name="connsiteY135" fmla="*/ 5219700 h 5816600"/>
            <a:gd name="connsiteX136" fmla="*/ 4813300 w 8483600"/>
            <a:gd name="connsiteY136" fmla="*/ 5346700 h 5816600"/>
            <a:gd name="connsiteX137" fmla="*/ 4876800 w 8483600"/>
            <a:gd name="connsiteY137" fmla="*/ 5359400 h 5816600"/>
            <a:gd name="connsiteX138" fmla="*/ 5105400 w 8483600"/>
            <a:gd name="connsiteY138" fmla="*/ 5346700 h 5816600"/>
            <a:gd name="connsiteX139" fmla="*/ 5156200 w 8483600"/>
            <a:gd name="connsiteY139" fmla="*/ 5334000 h 5816600"/>
            <a:gd name="connsiteX140" fmla="*/ 5270500 w 8483600"/>
            <a:gd name="connsiteY140" fmla="*/ 5321300 h 5816600"/>
            <a:gd name="connsiteX141" fmla="*/ 5410200 w 8483600"/>
            <a:gd name="connsiteY141" fmla="*/ 5295900 h 5816600"/>
            <a:gd name="connsiteX142" fmla="*/ 5549900 w 8483600"/>
            <a:gd name="connsiteY142" fmla="*/ 5257800 h 5816600"/>
            <a:gd name="connsiteX143" fmla="*/ 5600700 w 8483600"/>
            <a:gd name="connsiteY143" fmla="*/ 5245100 h 5816600"/>
            <a:gd name="connsiteX144" fmla="*/ 5676900 w 8483600"/>
            <a:gd name="connsiteY144" fmla="*/ 5219700 h 5816600"/>
            <a:gd name="connsiteX145" fmla="*/ 5753100 w 8483600"/>
            <a:gd name="connsiteY145" fmla="*/ 5194300 h 5816600"/>
            <a:gd name="connsiteX146" fmla="*/ 5791200 w 8483600"/>
            <a:gd name="connsiteY146" fmla="*/ 5181600 h 5816600"/>
            <a:gd name="connsiteX147" fmla="*/ 5829300 w 8483600"/>
            <a:gd name="connsiteY147" fmla="*/ 5168900 h 5816600"/>
            <a:gd name="connsiteX148" fmla="*/ 5905500 w 8483600"/>
            <a:gd name="connsiteY148" fmla="*/ 5118100 h 5816600"/>
            <a:gd name="connsiteX149" fmla="*/ 5943600 w 8483600"/>
            <a:gd name="connsiteY149" fmla="*/ 5092700 h 5816600"/>
            <a:gd name="connsiteX150" fmla="*/ 5981700 w 8483600"/>
            <a:gd name="connsiteY150" fmla="*/ 5067300 h 5816600"/>
            <a:gd name="connsiteX151" fmla="*/ 6007100 w 8483600"/>
            <a:gd name="connsiteY151" fmla="*/ 5029200 h 5816600"/>
            <a:gd name="connsiteX152" fmla="*/ 6083300 w 8483600"/>
            <a:gd name="connsiteY152" fmla="*/ 4953000 h 5816600"/>
            <a:gd name="connsiteX153" fmla="*/ 6146800 w 8483600"/>
            <a:gd name="connsiteY153" fmla="*/ 4876800 h 5816600"/>
            <a:gd name="connsiteX154" fmla="*/ 6286500 w 8483600"/>
            <a:gd name="connsiteY154" fmla="*/ 4838700 h 5816600"/>
            <a:gd name="connsiteX155" fmla="*/ 6604000 w 8483600"/>
            <a:gd name="connsiteY155" fmla="*/ 4851400 h 5816600"/>
            <a:gd name="connsiteX156" fmla="*/ 6642100 w 8483600"/>
            <a:gd name="connsiteY156" fmla="*/ 4864100 h 5816600"/>
            <a:gd name="connsiteX157" fmla="*/ 6769100 w 8483600"/>
            <a:gd name="connsiteY157" fmla="*/ 4902200 h 5816600"/>
            <a:gd name="connsiteX158" fmla="*/ 6807200 w 8483600"/>
            <a:gd name="connsiteY158" fmla="*/ 4914900 h 5816600"/>
            <a:gd name="connsiteX159" fmla="*/ 6845300 w 8483600"/>
            <a:gd name="connsiteY159" fmla="*/ 4927600 h 5816600"/>
            <a:gd name="connsiteX160" fmla="*/ 6997700 w 8483600"/>
            <a:gd name="connsiteY160" fmla="*/ 4953000 h 5816600"/>
            <a:gd name="connsiteX161" fmla="*/ 7162800 w 8483600"/>
            <a:gd name="connsiteY161" fmla="*/ 4978400 h 5816600"/>
            <a:gd name="connsiteX162" fmla="*/ 7442200 w 8483600"/>
            <a:gd name="connsiteY162" fmla="*/ 4965700 h 5816600"/>
            <a:gd name="connsiteX163" fmla="*/ 7620000 w 8483600"/>
            <a:gd name="connsiteY163" fmla="*/ 4914900 h 5816600"/>
            <a:gd name="connsiteX164" fmla="*/ 7658100 w 8483600"/>
            <a:gd name="connsiteY164" fmla="*/ 4902200 h 5816600"/>
            <a:gd name="connsiteX165" fmla="*/ 7696200 w 8483600"/>
            <a:gd name="connsiteY165" fmla="*/ 4889500 h 5816600"/>
            <a:gd name="connsiteX166" fmla="*/ 7734300 w 8483600"/>
            <a:gd name="connsiteY166" fmla="*/ 4864100 h 5816600"/>
            <a:gd name="connsiteX167" fmla="*/ 7835900 w 8483600"/>
            <a:gd name="connsiteY167" fmla="*/ 4813300 h 5816600"/>
            <a:gd name="connsiteX168" fmla="*/ 7874000 w 8483600"/>
            <a:gd name="connsiteY168" fmla="*/ 4775200 h 5816600"/>
            <a:gd name="connsiteX169" fmla="*/ 7924800 w 8483600"/>
            <a:gd name="connsiteY169" fmla="*/ 4737100 h 5816600"/>
            <a:gd name="connsiteX170" fmla="*/ 8001000 w 8483600"/>
            <a:gd name="connsiteY170" fmla="*/ 4622800 h 5816600"/>
            <a:gd name="connsiteX171" fmla="*/ 8039100 w 8483600"/>
            <a:gd name="connsiteY171" fmla="*/ 4572000 h 5816600"/>
            <a:gd name="connsiteX172" fmla="*/ 8077200 w 8483600"/>
            <a:gd name="connsiteY172" fmla="*/ 4483100 h 5816600"/>
            <a:gd name="connsiteX173" fmla="*/ 8102600 w 8483600"/>
            <a:gd name="connsiteY173" fmla="*/ 4406900 h 5816600"/>
            <a:gd name="connsiteX174" fmla="*/ 8128000 w 8483600"/>
            <a:gd name="connsiteY174" fmla="*/ 4368800 h 5816600"/>
            <a:gd name="connsiteX175" fmla="*/ 8178800 w 8483600"/>
            <a:gd name="connsiteY175" fmla="*/ 4254500 h 5816600"/>
            <a:gd name="connsiteX176" fmla="*/ 8153400 w 8483600"/>
            <a:gd name="connsiteY176" fmla="*/ 4038600 h 5816600"/>
            <a:gd name="connsiteX177" fmla="*/ 8128000 w 8483600"/>
            <a:gd name="connsiteY177" fmla="*/ 3911600 h 5816600"/>
            <a:gd name="connsiteX178" fmla="*/ 8102600 w 8483600"/>
            <a:gd name="connsiteY178" fmla="*/ 3835400 h 5816600"/>
            <a:gd name="connsiteX179" fmla="*/ 8064500 w 8483600"/>
            <a:gd name="connsiteY179" fmla="*/ 3810000 h 5816600"/>
            <a:gd name="connsiteX180" fmla="*/ 8102600 w 8483600"/>
            <a:gd name="connsiteY180" fmla="*/ 3797300 h 5816600"/>
            <a:gd name="connsiteX181" fmla="*/ 8153400 w 8483600"/>
            <a:gd name="connsiteY181" fmla="*/ 3759200 h 5816600"/>
            <a:gd name="connsiteX182" fmla="*/ 8191500 w 8483600"/>
            <a:gd name="connsiteY182" fmla="*/ 3746500 h 5816600"/>
            <a:gd name="connsiteX183" fmla="*/ 8242300 w 8483600"/>
            <a:gd name="connsiteY183" fmla="*/ 3708400 h 5816600"/>
            <a:gd name="connsiteX184" fmla="*/ 8280400 w 8483600"/>
            <a:gd name="connsiteY184" fmla="*/ 3683000 h 5816600"/>
            <a:gd name="connsiteX185" fmla="*/ 8305800 w 8483600"/>
            <a:gd name="connsiteY185" fmla="*/ 3644900 h 5816600"/>
            <a:gd name="connsiteX186" fmla="*/ 8343900 w 8483600"/>
            <a:gd name="connsiteY186" fmla="*/ 3619500 h 5816600"/>
            <a:gd name="connsiteX187" fmla="*/ 8420100 w 8483600"/>
            <a:gd name="connsiteY187" fmla="*/ 3492500 h 5816600"/>
            <a:gd name="connsiteX188" fmla="*/ 8445500 w 8483600"/>
            <a:gd name="connsiteY188" fmla="*/ 3454400 h 5816600"/>
            <a:gd name="connsiteX189" fmla="*/ 8483600 w 8483600"/>
            <a:gd name="connsiteY189" fmla="*/ 3327400 h 5816600"/>
            <a:gd name="connsiteX190" fmla="*/ 8470900 w 8483600"/>
            <a:gd name="connsiteY190" fmla="*/ 2971800 h 5816600"/>
            <a:gd name="connsiteX191" fmla="*/ 8458200 w 8483600"/>
            <a:gd name="connsiteY191" fmla="*/ 2908300 h 5816600"/>
            <a:gd name="connsiteX192" fmla="*/ 8432800 w 8483600"/>
            <a:gd name="connsiteY192" fmla="*/ 2819400 h 5816600"/>
            <a:gd name="connsiteX193" fmla="*/ 8420100 w 8483600"/>
            <a:gd name="connsiteY193" fmla="*/ 2768600 h 5816600"/>
            <a:gd name="connsiteX194" fmla="*/ 8369300 w 8483600"/>
            <a:gd name="connsiteY194" fmla="*/ 2641600 h 5816600"/>
            <a:gd name="connsiteX195" fmla="*/ 8343900 w 8483600"/>
            <a:gd name="connsiteY195" fmla="*/ 2603500 h 5816600"/>
            <a:gd name="connsiteX196" fmla="*/ 8318500 w 8483600"/>
            <a:gd name="connsiteY196" fmla="*/ 2552700 h 5816600"/>
            <a:gd name="connsiteX197" fmla="*/ 8293100 w 8483600"/>
            <a:gd name="connsiteY197" fmla="*/ 2514600 h 5816600"/>
            <a:gd name="connsiteX198" fmla="*/ 8280400 w 8483600"/>
            <a:gd name="connsiteY198" fmla="*/ 2476500 h 5816600"/>
            <a:gd name="connsiteX199" fmla="*/ 8242300 w 8483600"/>
            <a:gd name="connsiteY199" fmla="*/ 2425700 h 5816600"/>
            <a:gd name="connsiteX200" fmla="*/ 8166100 w 8483600"/>
            <a:gd name="connsiteY200" fmla="*/ 2311400 h 5816600"/>
            <a:gd name="connsiteX201" fmla="*/ 8115300 w 8483600"/>
            <a:gd name="connsiteY201" fmla="*/ 2235200 h 5816600"/>
            <a:gd name="connsiteX202" fmla="*/ 8089900 w 8483600"/>
            <a:gd name="connsiteY202" fmla="*/ 2197100 h 5816600"/>
            <a:gd name="connsiteX203" fmla="*/ 8013700 w 8483600"/>
            <a:gd name="connsiteY203" fmla="*/ 2133600 h 5816600"/>
            <a:gd name="connsiteX204" fmla="*/ 7937500 w 8483600"/>
            <a:gd name="connsiteY204" fmla="*/ 2057400 h 5816600"/>
            <a:gd name="connsiteX205" fmla="*/ 7899400 w 8483600"/>
            <a:gd name="connsiteY205" fmla="*/ 2019300 h 5816600"/>
            <a:gd name="connsiteX206" fmla="*/ 7848600 w 8483600"/>
            <a:gd name="connsiteY206" fmla="*/ 1993900 h 5816600"/>
            <a:gd name="connsiteX207" fmla="*/ 7772400 w 8483600"/>
            <a:gd name="connsiteY207" fmla="*/ 1943100 h 5816600"/>
            <a:gd name="connsiteX208" fmla="*/ 7442200 w 8483600"/>
            <a:gd name="connsiteY208" fmla="*/ 1917700 h 5816600"/>
            <a:gd name="connsiteX209" fmla="*/ 7366000 w 8483600"/>
            <a:gd name="connsiteY209" fmla="*/ 1905000 h 5816600"/>
            <a:gd name="connsiteX210" fmla="*/ 7315200 w 8483600"/>
            <a:gd name="connsiteY210" fmla="*/ 1892300 h 5816600"/>
            <a:gd name="connsiteX211" fmla="*/ 7251700 w 8483600"/>
            <a:gd name="connsiteY211" fmla="*/ 1879600 h 5816600"/>
            <a:gd name="connsiteX212" fmla="*/ 7251700 w 8483600"/>
            <a:gd name="connsiteY212" fmla="*/ 1752600 h 5816600"/>
            <a:gd name="connsiteX213" fmla="*/ 7239000 w 8483600"/>
            <a:gd name="connsiteY213" fmla="*/ 1485900 h 5816600"/>
            <a:gd name="connsiteX214" fmla="*/ 7175500 w 8483600"/>
            <a:gd name="connsiteY214" fmla="*/ 1371600 h 5816600"/>
            <a:gd name="connsiteX215" fmla="*/ 7137400 w 8483600"/>
            <a:gd name="connsiteY215" fmla="*/ 1282700 h 5816600"/>
            <a:gd name="connsiteX216" fmla="*/ 7086600 w 8483600"/>
            <a:gd name="connsiteY216" fmla="*/ 1206500 h 5816600"/>
            <a:gd name="connsiteX217" fmla="*/ 7061200 w 8483600"/>
            <a:gd name="connsiteY217" fmla="*/ 1168400 h 5816600"/>
            <a:gd name="connsiteX218" fmla="*/ 6946900 w 8483600"/>
            <a:gd name="connsiteY218" fmla="*/ 1028700 h 5816600"/>
            <a:gd name="connsiteX219" fmla="*/ 6819900 w 8483600"/>
            <a:gd name="connsiteY219" fmla="*/ 927100 h 5816600"/>
            <a:gd name="connsiteX220" fmla="*/ 6769100 w 8483600"/>
            <a:gd name="connsiteY220" fmla="*/ 914400 h 5816600"/>
            <a:gd name="connsiteX221" fmla="*/ 6629400 w 8483600"/>
            <a:gd name="connsiteY221" fmla="*/ 863600 h 5816600"/>
            <a:gd name="connsiteX222" fmla="*/ 6502400 w 8483600"/>
            <a:gd name="connsiteY222" fmla="*/ 825500 h 5816600"/>
            <a:gd name="connsiteX223" fmla="*/ 6464300 w 8483600"/>
            <a:gd name="connsiteY223" fmla="*/ 812800 h 5816600"/>
            <a:gd name="connsiteX224" fmla="*/ 6388100 w 8483600"/>
            <a:gd name="connsiteY224" fmla="*/ 800100 h 5816600"/>
            <a:gd name="connsiteX225" fmla="*/ 6261100 w 8483600"/>
            <a:gd name="connsiteY225" fmla="*/ 762000 h 5816600"/>
            <a:gd name="connsiteX226" fmla="*/ 5867400 w 8483600"/>
            <a:gd name="connsiteY226" fmla="*/ 749300 h 5816600"/>
            <a:gd name="connsiteX227" fmla="*/ 5829300 w 8483600"/>
            <a:gd name="connsiteY227" fmla="*/ 571500 h 5816600"/>
            <a:gd name="connsiteX228" fmla="*/ 5803900 w 8483600"/>
            <a:gd name="connsiteY228" fmla="*/ 533400 h 5816600"/>
            <a:gd name="connsiteX229" fmla="*/ 5765800 w 8483600"/>
            <a:gd name="connsiteY229" fmla="*/ 457200 h 5816600"/>
            <a:gd name="connsiteX230" fmla="*/ 5689600 w 8483600"/>
            <a:gd name="connsiteY230" fmla="*/ 355600 h 5816600"/>
            <a:gd name="connsiteX231" fmla="*/ 5613400 w 8483600"/>
            <a:gd name="connsiteY231" fmla="*/ 292100 h 5816600"/>
            <a:gd name="connsiteX232" fmla="*/ 5435600 w 8483600"/>
            <a:gd name="connsiteY232" fmla="*/ 165100 h 5816600"/>
            <a:gd name="connsiteX233" fmla="*/ 5397500 w 8483600"/>
            <a:gd name="connsiteY233" fmla="*/ 139700 h 5816600"/>
            <a:gd name="connsiteX234" fmla="*/ 5308600 w 8483600"/>
            <a:gd name="connsiteY234" fmla="*/ 101600 h 5816600"/>
            <a:gd name="connsiteX235" fmla="*/ 5257800 w 8483600"/>
            <a:gd name="connsiteY235" fmla="*/ 76200 h 5816600"/>
            <a:gd name="connsiteX236" fmla="*/ 5219700 w 8483600"/>
            <a:gd name="connsiteY236" fmla="*/ 63500 h 5816600"/>
            <a:gd name="connsiteX237" fmla="*/ 5168900 w 8483600"/>
            <a:gd name="connsiteY237" fmla="*/ 38100 h 5816600"/>
            <a:gd name="connsiteX238" fmla="*/ 5105400 w 8483600"/>
            <a:gd name="connsiteY238" fmla="*/ 25400 h 5816600"/>
            <a:gd name="connsiteX239" fmla="*/ 5067300 w 8483600"/>
            <a:gd name="connsiteY239" fmla="*/ 12700 h 5816600"/>
            <a:gd name="connsiteX240" fmla="*/ 4711700 w 8483600"/>
            <a:gd name="connsiteY240" fmla="*/ 25400 h 5816600"/>
            <a:gd name="connsiteX241" fmla="*/ 4660900 w 8483600"/>
            <a:gd name="connsiteY241" fmla="*/ 38100 h 5816600"/>
            <a:gd name="connsiteX242" fmla="*/ 4597400 w 8483600"/>
            <a:gd name="connsiteY242" fmla="*/ 50800 h 5816600"/>
            <a:gd name="connsiteX243" fmla="*/ 4559300 w 8483600"/>
            <a:gd name="connsiteY243" fmla="*/ 76200 h 5816600"/>
            <a:gd name="connsiteX244" fmla="*/ 4470400 w 8483600"/>
            <a:gd name="connsiteY244" fmla="*/ 101600 h 5816600"/>
            <a:gd name="connsiteX245" fmla="*/ 4381500 w 8483600"/>
            <a:gd name="connsiteY245" fmla="*/ 139700 h 5816600"/>
            <a:gd name="connsiteX246" fmla="*/ 4330700 w 8483600"/>
            <a:gd name="connsiteY246" fmla="*/ 177800 h 5816600"/>
            <a:gd name="connsiteX247" fmla="*/ 4254500 w 8483600"/>
            <a:gd name="connsiteY247" fmla="*/ 254000 h 5816600"/>
            <a:gd name="connsiteX248" fmla="*/ 4241800 w 8483600"/>
            <a:gd name="connsiteY248" fmla="*/ 292100 h 5816600"/>
            <a:gd name="connsiteX249" fmla="*/ 4229100 w 8483600"/>
            <a:gd name="connsiteY249" fmla="*/ 355600 h 5816600"/>
            <a:gd name="connsiteX250" fmla="*/ 4216400 w 8483600"/>
            <a:gd name="connsiteY250" fmla="*/ 406400 h 5816600"/>
            <a:gd name="connsiteX251" fmla="*/ 4191000 w 8483600"/>
            <a:gd name="connsiteY251" fmla="*/ 317500 h 5816600"/>
            <a:gd name="connsiteX252" fmla="*/ 4178300 w 8483600"/>
            <a:gd name="connsiteY252" fmla="*/ 266700 h 5816600"/>
            <a:gd name="connsiteX253" fmla="*/ 4152900 w 8483600"/>
            <a:gd name="connsiteY253" fmla="*/ 215900 h 5816600"/>
            <a:gd name="connsiteX254" fmla="*/ 4114800 w 8483600"/>
            <a:gd name="connsiteY254" fmla="*/ 139700 h 5816600"/>
            <a:gd name="connsiteX255" fmla="*/ 4076700 w 8483600"/>
            <a:gd name="connsiteY255" fmla="*/ 114300 h 5816600"/>
            <a:gd name="connsiteX256" fmla="*/ 4000500 w 8483600"/>
            <a:gd name="connsiteY256" fmla="*/ 50800 h 5816600"/>
            <a:gd name="connsiteX257" fmla="*/ 3911600 w 8483600"/>
            <a:gd name="connsiteY257" fmla="*/ 25400 h 5816600"/>
            <a:gd name="connsiteX258" fmla="*/ 3873500 w 8483600"/>
            <a:gd name="connsiteY258" fmla="*/ 0 h 5816600"/>
            <a:gd name="connsiteX259" fmla="*/ 3505200 w 8483600"/>
            <a:gd name="connsiteY259" fmla="*/ 12700 h 5816600"/>
            <a:gd name="connsiteX260" fmla="*/ 3467100 w 8483600"/>
            <a:gd name="connsiteY260" fmla="*/ 25400 h 5816600"/>
            <a:gd name="connsiteX261" fmla="*/ 3416300 w 8483600"/>
            <a:gd name="connsiteY261" fmla="*/ 38100 h 5816600"/>
            <a:gd name="connsiteX262" fmla="*/ 3302000 w 8483600"/>
            <a:gd name="connsiteY262" fmla="*/ 63500 h 5816600"/>
            <a:gd name="connsiteX263" fmla="*/ 3263900 w 8483600"/>
            <a:gd name="connsiteY263" fmla="*/ 76200 h 5816600"/>
            <a:gd name="connsiteX264" fmla="*/ 3213100 w 8483600"/>
            <a:gd name="connsiteY264" fmla="*/ 88900 h 5816600"/>
            <a:gd name="connsiteX265" fmla="*/ 3124200 w 8483600"/>
            <a:gd name="connsiteY265" fmla="*/ 139700 h 5816600"/>
            <a:gd name="connsiteX266" fmla="*/ 3086100 w 8483600"/>
            <a:gd name="connsiteY266" fmla="*/ 152400 h 5816600"/>
            <a:gd name="connsiteX267" fmla="*/ 3048000 w 8483600"/>
            <a:gd name="connsiteY267" fmla="*/ 190500 h 5816600"/>
            <a:gd name="connsiteX268" fmla="*/ 2984500 w 8483600"/>
            <a:gd name="connsiteY268" fmla="*/ 292100 h 5816600"/>
            <a:gd name="connsiteX269" fmla="*/ 2959100 w 8483600"/>
            <a:gd name="connsiteY269" fmla="*/ 368300 h 5816600"/>
            <a:gd name="connsiteX270" fmla="*/ 2946400 w 8483600"/>
            <a:gd name="connsiteY270" fmla="*/ 406400 h 5816600"/>
            <a:gd name="connsiteX271" fmla="*/ 2933700 w 8483600"/>
            <a:gd name="connsiteY271" fmla="*/ 444500 h 5816600"/>
            <a:gd name="connsiteX272" fmla="*/ 2921000 w 8483600"/>
            <a:gd name="connsiteY272" fmla="*/ 482600 h 5816600"/>
            <a:gd name="connsiteX273" fmla="*/ 2908300 w 8483600"/>
            <a:gd name="connsiteY273" fmla="*/ 533400 h 5816600"/>
            <a:gd name="connsiteX274" fmla="*/ 2882900 w 8483600"/>
            <a:gd name="connsiteY274" fmla="*/ 571500 h 5816600"/>
            <a:gd name="connsiteX275" fmla="*/ 2870200 w 8483600"/>
            <a:gd name="connsiteY275" fmla="*/ 609600 h 5816600"/>
            <a:gd name="connsiteX276" fmla="*/ 2870200 w 8483600"/>
            <a:gd name="connsiteY276" fmla="*/ 736600 h 5816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</a:cxnLst>
          <a:rect l="l" t="t" r="r" b="b"/>
          <a:pathLst>
            <a:path w="8483600" h="5816600">
              <a:moveTo>
                <a:pt x="2984500" y="723900"/>
              </a:moveTo>
              <a:cubicBezTo>
                <a:pt x="2880581" y="744684"/>
                <a:pt x="2939919" y="739260"/>
                <a:pt x="2794000" y="723900"/>
              </a:cubicBezTo>
              <a:cubicBezTo>
                <a:pt x="2726264" y="716770"/>
                <a:pt x="2616529" y="707076"/>
                <a:pt x="2552700" y="685800"/>
              </a:cubicBezTo>
              <a:cubicBezTo>
                <a:pt x="2540000" y="681567"/>
                <a:pt x="2527805" y="675301"/>
                <a:pt x="2514600" y="673100"/>
              </a:cubicBezTo>
              <a:cubicBezTo>
                <a:pt x="2476787" y="666798"/>
                <a:pt x="2438400" y="664633"/>
                <a:pt x="2400300" y="660400"/>
              </a:cubicBezTo>
              <a:cubicBezTo>
                <a:pt x="2383367" y="656167"/>
                <a:pt x="2366283" y="652495"/>
                <a:pt x="2349500" y="647700"/>
              </a:cubicBezTo>
              <a:cubicBezTo>
                <a:pt x="2336628" y="644022"/>
                <a:pt x="2324315" y="638522"/>
                <a:pt x="2311400" y="635000"/>
              </a:cubicBezTo>
              <a:lnTo>
                <a:pt x="2159000" y="596900"/>
              </a:lnTo>
              <a:cubicBezTo>
                <a:pt x="2142067" y="592667"/>
                <a:pt x="2125316" y="587623"/>
                <a:pt x="2108200" y="584200"/>
              </a:cubicBezTo>
              <a:cubicBezTo>
                <a:pt x="2064552" y="575470"/>
                <a:pt x="2035749" y="570757"/>
                <a:pt x="1993900" y="558800"/>
              </a:cubicBezTo>
              <a:cubicBezTo>
                <a:pt x="1981028" y="555122"/>
                <a:pt x="1968500" y="550333"/>
                <a:pt x="1955800" y="546100"/>
              </a:cubicBezTo>
              <a:cubicBezTo>
                <a:pt x="1896533" y="550333"/>
                <a:pt x="1835838" y="545191"/>
                <a:pt x="1778000" y="558800"/>
              </a:cubicBezTo>
              <a:cubicBezTo>
                <a:pt x="1760517" y="562914"/>
                <a:pt x="1751398" y="583102"/>
                <a:pt x="1739900" y="596900"/>
              </a:cubicBezTo>
              <a:cubicBezTo>
                <a:pt x="1704008" y="639970"/>
                <a:pt x="1722016" y="625930"/>
                <a:pt x="1701800" y="673100"/>
              </a:cubicBezTo>
              <a:cubicBezTo>
                <a:pt x="1682464" y="718216"/>
                <a:pt x="1676509" y="723736"/>
                <a:pt x="1651000" y="762000"/>
              </a:cubicBezTo>
              <a:cubicBezTo>
                <a:pt x="1642533" y="795867"/>
                <a:pt x="1636639" y="830482"/>
                <a:pt x="1625600" y="863600"/>
              </a:cubicBezTo>
              <a:lnTo>
                <a:pt x="1600200" y="939800"/>
              </a:lnTo>
              <a:cubicBezTo>
                <a:pt x="1595967" y="952500"/>
                <a:pt x="1590125" y="964773"/>
                <a:pt x="1587500" y="977900"/>
              </a:cubicBezTo>
              <a:cubicBezTo>
                <a:pt x="1558677" y="1122016"/>
                <a:pt x="1572571" y="1063017"/>
                <a:pt x="1549400" y="1155700"/>
              </a:cubicBezTo>
              <a:cubicBezTo>
                <a:pt x="1545167" y="1231900"/>
                <a:pt x="1543936" y="1308326"/>
                <a:pt x="1536700" y="1384300"/>
              </a:cubicBezTo>
              <a:cubicBezTo>
                <a:pt x="1532181" y="1431747"/>
                <a:pt x="1514870" y="1423253"/>
                <a:pt x="1485900" y="1460500"/>
              </a:cubicBezTo>
              <a:cubicBezTo>
                <a:pt x="1467158" y="1484597"/>
                <a:pt x="1460500" y="1519767"/>
                <a:pt x="1435100" y="1536700"/>
              </a:cubicBezTo>
              <a:cubicBezTo>
                <a:pt x="1422400" y="1545167"/>
                <a:pt x="1411292" y="1556741"/>
                <a:pt x="1397000" y="1562100"/>
              </a:cubicBezTo>
              <a:cubicBezTo>
                <a:pt x="1358739" y="1576448"/>
                <a:pt x="1223010" y="1585849"/>
                <a:pt x="1206500" y="1587500"/>
              </a:cubicBezTo>
              <a:cubicBezTo>
                <a:pt x="1192952" y="1590887"/>
                <a:pt x="1050564" y="1623724"/>
                <a:pt x="1028700" y="1638300"/>
              </a:cubicBezTo>
              <a:cubicBezTo>
                <a:pt x="1016000" y="1646767"/>
                <a:pt x="1002008" y="1653559"/>
                <a:pt x="990600" y="1663700"/>
              </a:cubicBezTo>
              <a:cubicBezTo>
                <a:pt x="963752" y="1687565"/>
                <a:pt x="944288" y="1719975"/>
                <a:pt x="914400" y="1739900"/>
              </a:cubicBezTo>
              <a:lnTo>
                <a:pt x="876300" y="1765300"/>
              </a:lnTo>
              <a:cubicBezTo>
                <a:pt x="785536" y="1901446"/>
                <a:pt x="926883" y="1694821"/>
                <a:pt x="812800" y="1841500"/>
              </a:cubicBezTo>
              <a:cubicBezTo>
                <a:pt x="794058" y="1865597"/>
                <a:pt x="778933" y="1892300"/>
                <a:pt x="762000" y="1917700"/>
              </a:cubicBezTo>
              <a:cubicBezTo>
                <a:pt x="753533" y="1930400"/>
                <a:pt x="749300" y="1947333"/>
                <a:pt x="736600" y="1955800"/>
              </a:cubicBezTo>
              <a:lnTo>
                <a:pt x="698500" y="1981200"/>
              </a:lnTo>
              <a:cubicBezTo>
                <a:pt x="681567" y="2006600"/>
                <a:pt x="669286" y="2035814"/>
                <a:pt x="647700" y="2057400"/>
              </a:cubicBezTo>
              <a:cubicBezTo>
                <a:pt x="635000" y="2070100"/>
                <a:pt x="620039" y="2080885"/>
                <a:pt x="609600" y="2095500"/>
              </a:cubicBezTo>
              <a:cubicBezTo>
                <a:pt x="516677" y="2225592"/>
                <a:pt x="660469" y="2063669"/>
                <a:pt x="546100" y="2197100"/>
              </a:cubicBezTo>
              <a:cubicBezTo>
                <a:pt x="534411" y="2210737"/>
                <a:pt x="519498" y="2221402"/>
                <a:pt x="508000" y="2235200"/>
              </a:cubicBezTo>
              <a:cubicBezTo>
                <a:pt x="498229" y="2246926"/>
                <a:pt x="492371" y="2261574"/>
                <a:pt x="482600" y="2273300"/>
              </a:cubicBezTo>
              <a:cubicBezTo>
                <a:pt x="471102" y="2287098"/>
                <a:pt x="455998" y="2297602"/>
                <a:pt x="444500" y="2311400"/>
              </a:cubicBezTo>
              <a:cubicBezTo>
                <a:pt x="417145" y="2344226"/>
                <a:pt x="419128" y="2349415"/>
                <a:pt x="406400" y="2387600"/>
              </a:cubicBezTo>
              <a:cubicBezTo>
                <a:pt x="402167" y="2544233"/>
                <a:pt x="400223" y="2700945"/>
                <a:pt x="393700" y="2857500"/>
              </a:cubicBezTo>
              <a:cubicBezTo>
                <a:pt x="391753" y="2904218"/>
                <a:pt x="381000" y="2950441"/>
                <a:pt x="381000" y="2997200"/>
              </a:cubicBezTo>
              <a:cubicBezTo>
                <a:pt x="381000" y="3074872"/>
                <a:pt x="394200" y="3163801"/>
                <a:pt x="419100" y="3238500"/>
              </a:cubicBezTo>
              <a:cubicBezTo>
                <a:pt x="423333" y="3251200"/>
                <a:pt x="425813" y="3264626"/>
                <a:pt x="431800" y="3276600"/>
              </a:cubicBezTo>
              <a:cubicBezTo>
                <a:pt x="450887" y="3314774"/>
                <a:pt x="508156" y="3374071"/>
                <a:pt x="533400" y="3390900"/>
              </a:cubicBezTo>
              <a:cubicBezTo>
                <a:pt x="575923" y="3419249"/>
                <a:pt x="629714" y="3464763"/>
                <a:pt x="685800" y="3467100"/>
              </a:cubicBezTo>
              <a:lnTo>
                <a:pt x="990600" y="3479800"/>
              </a:lnTo>
              <a:cubicBezTo>
                <a:pt x="994833" y="3492500"/>
                <a:pt x="1007533" y="3505200"/>
                <a:pt x="1003300" y="3517900"/>
              </a:cubicBezTo>
              <a:cubicBezTo>
                <a:pt x="994738" y="3543587"/>
                <a:pt x="945870" y="3565759"/>
                <a:pt x="927100" y="3581400"/>
              </a:cubicBezTo>
              <a:cubicBezTo>
                <a:pt x="913302" y="3592898"/>
                <a:pt x="903177" y="3608473"/>
                <a:pt x="889000" y="3619500"/>
              </a:cubicBezTo>
              <a:cubicBezTo>
                <a:pt x="810154" y="3680825"/>
                <a:pt x="818936" y="3668547"/>
                <a:pt x="723900" y="3695700"/>
              </a:cubicBezTo>
              <a:lnTo>
                <a:pt x="647700" y="3746500"/>
              </a:lnTo>
              <a:cubicBezTo>
                <a:pt x="635000" y="3754967"/>
                <a:pt x="620393" y="3761107"/>
                <a:pt x="609600" y="3771900"/>
              </a:cubicBezTo>
              <a:cubicBezTo>
                <a:pt x="549914" y="3831586"/>
                <a:pt x="586444" y="3800037"/>
                <a:pt x="495300" y="3860800"/>
              </a:cubicBezTo>
              <a:cubicBezTo>
                <a:pt x="437877" y="3946935"/>
                <a:pt x="509603" y="3841730"/>
                <a:pt x="419100" y="3962400"/>
              </a:cubicBezTo>
              <a:cubicBezTo>
                <a:pt x="409942" y="3974611"/>
                <a:pt x="403633" y="3988911"/>
                <a:pt x="393700" y="4000500"/>
              </a:cubicBezTo>
              <a:cubicBezTo>
                <a:pt x="378115" y="4018682"/>
                <a:pt x="358485" y="4033118"/>
                <a:pt x="342900" y="4051300"/>
              </a:cubicBezTo>
              <a:cubicBezTo>
                <a:pt x="332967" y="4062889"/>
                <a:pt x="326372" y="4076980"/>
                <a:pt x="317500" y="4089400"/>
              </a:cubicBezTo>
              <a:cubicBezTo>
                <a:pt x="305197" y="4106624"/>
                <a:pt x="291703" y="4122976"/>
                <a:pt x="279400" y="4140200"/>
              </a:cubicBezTo>
              <a:cubicBezTo>
                <a:pt x="270528" y="4152620"/>
                <a:pt x="263771" y="4166574"/>
                <a:pt x="254000" y="4178300"/>
              </a:cubicBezTo>
              <a:cubicBezTo>
                <a:pt x="242502" y="4192098"/>
                <a:pt x="228600" y="4203700"/>
                <a:pt x="215900" y="4216400"/>
              </a:cubicBezTo>
              <a:cubicBezTo>
                <a:pt x="201652" y="4259144"/>
                <a:pt x="202909" y="4261358"/>
                <a:pt x="177800" y="4305300"/>
              </a:cubicBezTo>
              <a:cubicBezTo>
                <a:pt x="170227" y="4318552"/>
                <a:pt x="158599" y="4329452"/>
                <a:pt x="152400" y="4343400"/>
              </a:cubicBezTo>
              <a:cubicBezTo>
                <a:pt x="119785" y="4416784"/>
                <a:pt x="128508" y="4440477"/>
                <a:pt x="101600" y="4521200"/>
              </a:cubicBezTo>
              <a:cubicBezTo>
                <a:pt x="72570" y="4608291"/>
                <a:pt x="106851" y="4500197"/>
                <a:pt x="76200" y="4622800"/>
              </a:cubicBezTo>
              <a:cubicBezTo>
                <a:pt x="72953" y="4635787"/>
                <a:pt x="67178" y="4648028"/>
                <a:pt x="63500" y="4660900"/>
              </a:cubicBezTo>
              <a:cubicBezTo>
                <a:pt x="58705" y="4677683"/>
                <a:pt x="55816" y="4694982"/>
                <a:pt x="50800" y="4711700"/>
              </a:cubicBezTo>
              <a:cubicBezTo>
                <a:pt x="43107" y="4737345"/>
                <a:pt x="33867" y="4762500"/>
                <a:pt x="25400" y="4787900"/>
              </a:cubicBezTo>
              <a:cubicBezTo>
                <a:pt x="21167" y="4800600"/>
                <a:pt x="15947" y="4813013"/>
                <a:pt x="12700" y="4826000"/>
              </a:cubicBezTo>
              <a:lnTo>
                <a:pt x="0" y="4876800"/>
              </a:lnTo>
              <a:cubicBezTo>
                <a:pt x="8467" y="4991100"/>
                <a:pt x="10733" y="5106029"/>
                <a:pt x="25400" y="5219700"/>
              </a:cubicBezTo>
              <a:cubicBezTo>
                <a:pt x="27823" y="5238476"/>
                <a:pt x="43342" y="5253099"/>
                <a:pt x="50800" y="5270500"/>
              </a:cubicBezTo>
              <a:cubicBezTo>
                <a:pt x="56073" y="5282805"/>
                <a:pt x="57513" y="5296626"/>
                <a:pt x="63500" y="5308600"/>
              </a:cubicBezTo>
              <a:cubicBezTo>
                <a:pt x="70326" y="5322252"/>
                <a:pt x="82074" y="5333048"/>
                <a:pt x="88900" y="5346700"/>
              </a:cubicBezTo>
              <a:cubicBezTo>
                <a:pt x="94887" y="5358674"/>
                <a:pt x="94174" y="5373661"/>
                <a:pt x="101600" y="5384800"/>
              </a:cubicBezTo>
              <a:cubicBezTo>
                <a:pt x="111563" y="5399744"/>
                <a:pt x="128202" y="5409102"/>
                <a:pt x="139700" y="5422900"/>
              </a:cubicBezTo>
              <a:cubicBezTo>
                <a:pt x="149471" y="5434626"/>
                <a:pt x="154307" y="5450207"/>
                <a:pt x="165100" y="5461000"/>
              </a:cubicBezTo>
              <a:cubicBezTo>
                <a:pt x="175893" y="5471793"/>
                <a:pt x="192407" y="5475607"/>
                <a:pt x="203200" y="5486400"/>
              </a:cubicBezTo>
              <a:cubicBezTo>
                <a:pt x="218167" y="5501367"/>
                <a:pt x="227525" y="5521129"/>
                <a:pt x="241300" y="5537200"/>
              </a:cubicBezTo>
              <a:cubicBezTo>
                <a:pt x="273895" y="5575228"/>
                <a:pt x="278306" y="5574571"/>
                <a:pt x="317500" y="5600700"/>
              </a:cubicBezTo>
              <a:cubicBezTo>
                <a:pt x="325967" y="5613400"/>
                <a:pt x="331413" y="5628749"/>
                <a:pt x="342900" y="5638800"/>
              </a:cubicBezTo>
              <a:cubicBezTo>
                <a:pt x="365874" y="5658902"/>
                <a:pt x="393700" y="5672667"/>
                <a:pt x="419100" y="5689600"/>
              </a:cubicBezTo>
              <a:cubicBezTo>
                <a:pt x="431800" y="5698067"/>
                <a:pt x="442720" y="5710173"/>
                <a:pt x="457200" y="5715000"/>
              </a:cubicBezTo>
              <a:lnTo>
                <a:pt x="533400" y="5740400"/>
              </a:lnTo>
              <a:cubicBezTo>
                <a:pt x="546100" y="5744633"/>
                <a:pt x="558373" y="5750475"/>
                <a:pt x="571500" y="5753100"/>
              </a:cubicBezTo>
              <a:lnTo>
                <a:pt x="635000" y="5765800"/>
              </a:lnTo>
              <a:cubicBezTo>
                <a:pt x="749300" y="5761567"/>
                <a:pt x="863719" y="5759817"/>
                <a:pt x="977900" y="5753100"/>
              </a:cubicBezTo>
              <a:cubicBezTo>
                <a:pt x="1007783" y="5751342"/>
                <a:pt x="1037760" y="5747660"/>
                <a:pt x="1066800" y="5740400"/>
              </a:cubicBezTo>
              <a:cubicBezTo>
                <a:pt x="1105762" y="5730660"/>
                <a:pt x="1143000" y="5715000"/>
                <a:pt x="1181100" y="5702300"/>
              </a:cubicBezTo>
              <a:cubicBezTo>
                <a:pt x="1193800" y="5698067"/>
                <a:pt x="1206213" y="5692847"/>
                <a:pt x="1219200" y="5689600"/>
              </a:cubicBezTo>
              <a:cubicBezTo>
                <a:pt x="1236133" y="5685367"/>
                <a:pt x="1253657" y="5683029"/>
                <a:pt x="1270000" y="5676900"/>
              </a:cubicBezTo>
              <a:cubicBezTo>
                <a:pt x="1287727" y="5670253"/>
                <a:pt x="1303222" y="5658531"/>
                <a:pt x="1320800" y="5651500"/>
              </a:cubicBezTo>
              <a:cubicBezTo>
                <a:pt x="1396252" y="5621319"/>
                <a:pt x="1382308" y="5632112"/>
                <a:pt x="1447800" y="5613400"/>
              </a:cubicBezTo>
              <a:cubicBezTo>
                <a:pt x="1488157" y="5601869"/>
                <a:pt x="1506457" y="5591404"/>
                <a:pt x="1549400" y="5575300"/>
              </a:cubicBezTo>
              <a:cubicBezTo>
                <a:pt x="1561935" y="5570600"/>
                <a:pt x="1575195" y="5567873"/>
                <a:pt x="1587500" y="5562600"/>
              </a:cubicBezTo>
              <a:cubicBezTo>
                <a:pt x="1604901" y="5555142"/>
                <a:pt x="1620573" y="5543847"/>
                <a:pt x="1638300" y="5537200"/>
              </a:cubicBezTo>
              <a:cubicBezTo>
                <a:pt x="1654643" y="5531071"/>
                <a:pt x="1672382" y="5529516"/>
                <a:pt x="1689100" y="5524500"/>
              </a:cubicBezTo>
              <a:cubicBezTo>
                <a:pt x="1714745" y="5516807"/>
                <a:pt x="1739325" y="5505594"/>
                <a:pt x="1765300" y="5499100"/>
              </a:cubicBezTo>
              <a:cubicBezTo>
                <a:pt x="1782233" y="5494867"/>
                <a:pt x="1799317" y="5491195"/>
                <a:pt x="1816100" y="5486400"/>
              </a:cubicBezTo>
              <a:cubicBezTo>
                <a:pt x="1828972" y="5482722"/>
                <a:pt x="1841328" y="5477378"/>
                <a:pt x="1854200" y="5473700"/>
              </a:cubicBezTo>
              <a:cubicBezTo>
                <a:pt x="1870983" y="5468905"/>
                <a:pt x="1888217" y="5465795"/>
                <a:pt x="1905000" y="5461000"/>
              </a:cubicBezTo>
              <a:cubicBezTo>
                <a:pt x="1917872" y="5457322"/>
                <a:pt x="1929787" y="5449701"/>
                <a:pt x="1943100" y="5448300"/>
              </a:cubicBezTo>
              <a:cubicBezTo>
                <a:pt x="2010593" y="5441196"/>
                <a:pt x="2078567" y="5439833"/>
                <a:pt x="2146300" y="5435600"/>
              </a:cubicBezTo>
              <a:cubicBezTo>
                <a:pt x="2151130" y="5459752"/>
                <a:pt x="2158683" y="5511165"/>
                <a:pt x="2171700" y="5537200"/>
              </a:cubicBezTo>
              <a:cubicBezTo>
                <a:pt x="2178526" y="5550852"/>
                <a:pt x="2190901" y="5561352"/>
                <a:pt x="2197100" y="5575300"/>
              </a:cubicBezTo>
              <a:cubicBezTo>
                <a:pt x="2207974" y="5599766"/>
                <a:pt x="2207648" y="5629223"/>
                <a:pt x="2222500" y="5651500"/>
              </a:cubicBezTo>
              <a:cubicBezTo>
                <a:pt x="2230967" y="5664200"/>
                <a:pt x="2241074" y="5675948"/>
                <a:pt x="2247900" y="5689600"/>
              </a:cubicBezTo>
              <a:cubicBezTo>
                <a:pt x="2268095" y="5729990"/>
                <a:pt x="2248698" y="5738021"/>
                <a:pt x="2298700" y="5765800"/>
              </a:cubicBezTo>
              <a:cubicBezTo>
                <a:pt x="2322105" y="5778803"/>
                <a:pt x="2349500" y="5782733"/>
                <a:pt x="2374900" y="5791200"/>
              </a:cubicBezTo>
              <a:lnTo>
                <a:pt x="2413000" y="5803900"/>
              </a:lnTo>
              <a:lnTo>
                <a:pt x="2451100" y="5816600"/>
              </a:lnTo>
              <a:cubicBezTo>
                <a:pt x="2582333" y="5808133"/>
                <a:pt x="2714056" y="5805335"/>
                <a:pt x="2844800" y="5791200"/>
              </a:cubicBezTo>
              <a:cubicBezTo>
                <a:pt x="2928407" y="5782161"/>
                <a:pt x="2902755" y="5768572"/>
                <a:pt x="2959100" y="5740400"/>
              </a:cubicBezTo>
              <a:cubicBezTo>
                <a:pt x="2971074" y="5734413"/>
                <a:pt x="2985498" y="5734201"/>
                <a:pt x="2997200" y="5727700"/>
              </a:cubicBezTo>
              <a:cubicBezTo>
                <a:pt x="3023885" y="5712875"/>
                <a:pt x="3051814" y="5698486"/>
                <a:pt x="3073400" y="5676900"/>
              </a:cubicBezTo>
              <a:cubicBezTo>
                <a:pt x="3122293" y="5628007"/>
                <a:pt x="3096556" y="5648763"/>
                <a:pt x="3149600" y="5613400"/>
              </a:cubicBezTo>
              <a:cubicBezTo>
                <a:pt x="3158067" y="5600700"/>
                <a:pt x="3165229" y="5587026"/>
                <a:pt x="3175000" y="5575300"/>
              </a:cubicBezTo>
              <a:cubicBezTo>
                <a:pt x="3186498" y="5561502"/>
                <a:pt x="3203137" y="5552144"/>
                <a:pt x="3213100" y="5537200"/>
              </a:cubicBezTo>
              <a:cubicBezTo>
                <a:pt x="3220526" y="5526061"/>
                <a:pt x="3221567" y="5511800"/>
                <a:pt x="3225800" y="5499100"/>
              </a:cubicBezTo>
              <a:cubicBezTo>
                <a:pt x="3249952" y="5503930"/>
                <a:pt x="3301365" y="5511483"/>
                <a:pt x="3327400" y="5524500"/>
              </a:cubicBezTo>
              <a:cubicBezTo>
                <a:pt x="3341052" y="5531326"/>
                <a:pt x="3351848" y="5543074"/>
                <a:pt x="3365500" y="5549900"/>
              </a:cubicBezTo>
              <a:cubicBezTo>
                <a:pt x="3377474" y="5555887"/>
                <a:pt x="3391626" y="5556613"/>
                <a:pt x="3403600" y="5562600"/>
              </a:cubicBezTo>
              <a:cubicBezTo>
                <a:pt x="3417252" y="5569426"/>
                <a:pt x="3427752" y="5581801"/>
                <a:pt x="3441700" y="5588000"/>
              </a:cubicBezTo>
              <a:cubicBezTo>
                <a:pt x="3481454" y="5605668"/>
                <a:pt x="3526480" y="5615545"/>
                <a:pt x="3568700" y="5626100"/>
              </a:cubicBezTo>
              <a:cubicBezTo>
                <a:pt x="3606800" y="5621867"/>
                <a:pt x="3645647" y="5622020"/>
                <a:pt x="3683000" y="5613400"/>
              </a:cubicBezTo>
              <a:cubicBezTo>
                <a:pt x="3724350" y="5603858"/>
                <a:pt x="3736673" y="5580213"/>
                <a:pt x="3771900" y="5562600"/>
              </a:cubicBezTo>
              <a:cubicBezTo>
                <a:pt x="3783874" y="5556613"/>
                <a:pt x="3797300" y="5554133"/>
                <a:pt x="3810000" y="5549900"/>
              </a:cubicBezTo>
              <a:cubicBezTo>
                <a:pt x="3822700" y="5537200"/>
                <a:pt x="3834302" y="5523298"/>
                <a:pt x="3848100" y="5511800"/>
              </a:cubicBezTo>
              <a:cubicBezTo>
                <a:pt x="3859826" y="5502029"/>
                <a:pt x="3878110" y="5499343"/>
                <a:pt x="3886200" y="5486400"/>
              </a:cubicBezTo>
              <a:cubicBezTo>
                <a:pt x="3900390" y="5463696"/>
                <a:pt x="3911600" y="5410200"/>
                <a:pt x="3911600" y="5410200"/>
              </a:cubicBezTo>
              <a:cubicBezTo>
                <a:pt x="3907367" y="5389033"/>
                <a:pt x="3877959" y="5351935"/>
                <a:pt x="3898900" y="5346700"/>
              </a:cubicBezTo>
              <a:cubicBezTo>
                <a:pt x="4001656" y="5321011"/>
                <a:pt x="4110869" y="5343046"/>
                <a:pt x="4216400" y="5334000"/>
              </a:cubicBezTo>
              <a:cubicBezTo>
                <a:pt x="4259414" y="5330313"/>
                <a:pt x="4301517" y="5319071"/>
                <a:pt x="4343400" y="5308600"/>
              </a:cubicBezTo>
              <a:cubicBezTo>
                <a:pt x="4420175" y="5289406"/>
                <a:pt x="4377641" y="5301420"/>
                <a:pt x="4470400" y="5270500"/>
              </a:cubicBezTo>
              <a:cubicBezTo>
                <a:pt x="4508585" y="5257772"/>
                <a:pt x="4513774" y="5259755"/>
                <a:pt x="4546600" y="5232400"/>
              </a:cubicBezTo>
              <a:cubicBezTo>
                <a:pt x="4583270" y="5201842"/>
                <a:pt x="4585125" y="5193662"/>
                <a:pt x="4610100" y="5156200"/>
              </a:cubicBezTo>
              <a:cubicBezTo>
                <a:pt x="4714678" y="5225918"/>
                <a:pt x="4594838" y="5134763"/>
                <a:pt x="4660900" y="5219700"/>
              </a:cubicBezTo>
              <a:cubicBezTo>
                <a:pt x="4679296" y="5243352"/>
                <a:pt x="4774680" y="5338976"/>
                <a:pt x="4813300" y="5346700"/>
              </a:cubicBezTo>
              <a:lnTo>
                <a:pt x="4876800" y="5359400"/>
              </a:lnTo>
              <a:cubicBezTo>
                <a:pt x="4953000" y="5355167"/>
                <a:pt x="5029396" y="5353609"/>
                <a:pt x="5105400" y="5346700"/>
              </a:cubicBezTo>
              <a:cubicBezTo>
                <a:pt x="5122783" y="5345120"/>
                <a:pt x="5138948" y="5336654"/>
                <a:pt x="5156200" y="5334000"/>
              </a:cubicBezTo>
              <a:cubicBezTo>
                <a:pt x="5194089" y="5328171"/>
                <a:pt x="5232400" y="5325533"/>
                <a:pt x="5270500" y="5321300"/>
              </a:cubicBezTo>
              <a:cubicBezTo>
                <a:pt x="5421098" y="5283651"/>
                <a:pt x="5182673" y="5341405"/>
                <a:pt x="5410200" y="5295900"/>
              </a:cubicBezTo>
              <a:cubicBezTo>
                <a:pt x="5561118" y="5265716"/>
                <a:pt x="5464750" y="5282129"/>
                <a:pt x="5549900" y="5257800"/>
              </a:cubicBezTo>
              <a:cubicBezTo>
                <a:pt x="5566683" y="5253005"/>
                <a:pt x="5583982" y="5250116"/>
                <a:pt x="5600700" y="5245100"/>
              </a:cubicBezTo>
              <a:cubicBezTo>
                <a:pt x="5626345" y="5237407"/>
                <a:pt x="5651500" y="5228167"/>
                <a:pt x="5676900" y="5219700"/>
              </a:cubicBezTo>
              <a:lnTo>
                <a:pt x="5753100" y="5194300"/>
              </a:lnTo>
              <a:lnTo>
                <a:pt x="5791200" y="5181600"/>
              </a:lnTo>
              <a:cubicBezTo>
                <a:pt x="5803900" y="5177367"/>
                <a:pt x="5818161" y="5176326"/>
                <a:pt x="5829300" y="5168900"/>
              </a:cubicBezTo>
              <a:lnTo>
                <a:pt x="5905500" y="5118100"/>
              </a:lnTo>
              <a:lnTo>
                <a:pt x="5943600" y="5092700"/>
              </a:lnTo>
              <a:lnTo>
                <a:pt x="5981700" y="5067300"/>
              </a:lnTo>
              <a:cubicBezTo>
                <a:pt x="5990167" y="5054600"/>
                <a:pt x="5996959" y="5040608"/>
                <a:pt x="6007100" y="5029200"/>
              </a:cubicBezTo>
              <a:cubicBezTo>
                <a:pt x="6030965" y="5002352"/>
                <a:pt x="6063375" y="4982888"/>
                <a:pt x="6083300" y="4953000"/>
              </a:cubicBezTo>
              <a:cubicBezTo>
                <a:pt x="6099109" y="4929286"/>
                <a:pt x="6120916" y="4891180"/>
                <a:pt x="6146800" y="4876800"/>
              </a:cubicBezTo>
              <a:cubicBezTo>
                <a:pt x="6183054" y="4856659"/>
                <a:pt x="6245461" y="4846908"/>
                <a:pt x="6286500" y="4838700"/>
              </a:cubicBezTo>
              <a:cubicBezTo>
                <a:pt x="6392333" y="4842933"/>
                <a:pt x="6498351" y="4843854"/>
                <a:pt x="6604000" y="4851400"/>
              </a:cubicBezTo>
              <a:cubicBezTo>
                <a:pt x="6617353" y="4852354"/>
                <a:pt x="6629228" y="4860422"/>
                <a:pt x="6642100" y="4864100"/>
              </a:cubicBezTo>
              <a:cubicBezTo>
                <a:pt x="6776455" y="4902487"/>
                <a:pt x="6588016" y="4841839"/>
                <a:pt x="6769100" y="4902200"/>
              </a:cubicBezTo>
              <a:lnTo>
                <a:pt x="6807200" y="4914900"/>
              </a:lnTo>
              <a:cubicBezTo>
                <a:pt x="6819900" y="4919133"/>
                <a:pt x="6832173" y="4924975"/>
                <a:pt x="6845300" y="4927600"/>
              </a:cubicBezTo>
              <a:cubicBezTo>
                <a:pt x="6957085" y="4949957"/>
                <a:pt x="6861177" y="4931996"/>
                <a:pt x="6997700" y="4953000"/>
              </a:cubicBezTo>
              <a:cubicBezTo>
                <a:pt x="7226775" y="4988242"/>
                <a:pt x="6905019" y="4941574"/>
                <a:pt x="7162800" y="4978400"/>
              </a:cubicBezTo>
              <a:cubicBezTo>
                <a:pt x="7255933" y="4974167"/>
                <a:pt x="7349433" y="4974977"/>
                <a:pt x="7442200" y="4965700"/>
              </a:cubicBezTo>
              <a:cubicBezTo>
                <a:pt x="7487762" y="4961144"/>
                <a:pt x="7573583" y="4930372"/>
                <a:pt x="7620000" y="4914900"/>
              </a:cubicBezTo>
              <a:lnTo>
                <a:pt x="7658100" y="4902200"/>
              </a:lnTo>
              <a:cubicBezTo>
                <a:pt x="7670800" y="4897967"/>
                <a:pt x="7685061" y="4896926"/>
                <a:pt x="7696200" y="4889500"/>
              </a:cubicBezTo>
              <a:cubicBezTo>
                <a:pt x="7708900" y="4881033"/>
                <a:pt x="7720900" y="4871409"/>
                <a:pt x="7734300" y="4864100"/>
              </a:cubicBezTo>
              <a:cubicBezTo>
                <a:pt x="7767541" y="4845969"/>
                <a:pt x="7809126" y="4840074"/>
                <a:pt x="7835900" y="4813300"/>
              </a:cubicBezTo>
              <a:cubicBezTo>
                <a:pt x="7848600" y="4800600"/>
                <a:pt x="7860363" y="4786889"/>
                <a:pt x="7874000" y="4775200"/>
              </a:cubicBezTo>
              <a:cubicBezTo>
                <a:pt x="7890071" y="4761425"/>
                <a:pt x="7909833" y="4752067"/>
                <a:pt x="7924800" y="4737100"/>
              </a:cubicBezTo>
              <a:cubicBezTo>
                <a:pt x="7956440" y="4705460"/>
                <a:pt x="7976816" y="4659076"/>
                <a:pt x="8001000" y="4622800"/>
              </a:cubicBezTo>
              <a:cubicBezTo>
                <a:pt x="8012741" y="4605188"/>
                <a:pt x="8026400" y="4588933"/>
                <a:pt x="8039100" y="4572000"/>
              </a:cubicBezTo>
              <a:cubicBezTo>
                <a:pt x="8072695" y="4437619"/>
                <a:pt x="8027083" y="4595864"/>
                <a:pt x="8077200" y="4483100"/>
              </a:cubicBezTo>
              <a:cubicBezTo>
                <a:pt x="8088074" y="4458634"/>
                <a:pt x="8087748" y="4429177"/>
                <a:pt x="8102600" y="4406900"/>
              </a:cubicBezTo>
              <a:cubicBezTo>
                <a:pt x="8111067" y="4394200"/>
                <a:pt x="8121801" y="4382748"/>
                <a:pt x="8128000" y="4368800"/>
              </a:cubicBezTo>
              <a:cubicBezTo>
                <a:pt x="8188453" y="4232780"/>
                <a:pt x="8121317" y="4340725"/>
                <a:pt x="8178800" y="4254500"/>
              </a:cubicBezTo>
              <a:cubicBezTo>
                <a:pt x="8158162" y="3986203"/>
                <a:pt x="8181574" y="4170078"/>
                <a:pt x="8153400" y="4038600"/>
              </a:cubicBezTo>
              <a:cubicBezTo>
                <a:pt x="8144354" y="3996387"/>
                <a:pt x="8141652" y="3952556"/>
                <a:pt x="8128000" y="3911600"/>
              </a:cubicBezTo>
              <a:cubicBezTo>
                <a:pt x="8119533" y="3886200"/>
                <a:pt x="8124877" y="3850252"/>
                <a:pt x="8102600" y="3835400"/>
              </a:cubicBezTo>
              <a:lnTo>
                <a:pt x="8064500" y="3810000"/>
              </a:lnTo>
              <a:lnTo>
                <a:pt x="8102600" y="3797300"/>
              </a:lnTo>
              <a:cubicBezTo>
                <a:pt x="8119533" y="3784600"/>
                <a:pt x="8135022" y="3769702"/>
                <a:pt x="8153400" y="3759200"/>
              </a:cubicBezTo>
              <a:cubicBezTo>
                <a:pt x="8165023" y="3752558"/>
                <a:pt x="8179877" y="3753142"/>
                <a:pt x="8191500" y="3746500"/>
              </a:cubicBezTo>
              <a:cubicBezTo>
                <a:pt x="8209878" y="3735998"/>
                <a:pt x="8225076" y="3720703"/>
                <a:pt x="8242300" y="3708400"/>
              </a:cubicBezTo>
              <a:cubicBezTo>
                <a:pt x="8254720" y="3699528"/>
                <a:pt x="8267700" y="3691467"/>
                <a:pt x="8280400" y="3683000"/>
              </a:cubicBezTo>
              <a:cubicBezTo>
                <a:pt x="8288867" y="3670300"/>
                <a:pt x="8295007" y="3655693"/>
                <a:pt x="8305800" y="3644900"/>
              </a:cubicBezTo>
              <a:cubicBezTo>
                <a:pt x="8316593" y="3634107"/>
                <a:pt x="8333849" y="3630987"/>
                <a:pt x="8343900" y="3619500"/>
              </a:cubicBezTo>
              <a:cubicBezTo>
                <a:pt x="8395070" y="3561019"/>
                <a:pt x="8387331" y="3549846"/>
                <a:pt x="8420100" y="3492500"/>
              </a:cubicBezTo>
              <a:cubicBezTo>
                <a:pt x="8427673" y="3479248"/>
                <a:pt x="8439301" y="3468348"/>
                <a:pt x="8445500" y="3454400"/>
              </a:cubicBezTo>
              <a:cubicBezTo>
                <a:pt x="8463168" y="3414646"/>
                <a:pt x="8473045" y="3369620"/>
                <a:pt x="8483600" y="3327400"/>
              </a:cubicBezTo>
              <a:cubicBezTo>
                <a:pt x="8479367" y="3208867"/>
                <a:pt x="8478075" y="3090192"/>
                <a:pt x="8470900" y="2971800"/>
              </a:cubicBezTo>
              <a:cubicBezTo>
                <a:pt x="8469594" y="2950254"/>
                <a:pt x="8462883" y="2929372"/>
                <a:pt x="8458200" y="2908300"/>
              </a:cubicBezTo>
              <a:cubicBezTo>
                <a:pt x="8438349" y="2818970"/>
                <a:pt x="8454014" y="2893649"/>
                <a:pt x="8432800" y="2819400"/>
              </a:cubicBezTo>
              <a:cubicBezTo>
                <a:pt x="8428005" y="2802617"/>
                <a:pt x="8425116" y="2785318"/>
                <a:pt x="8420100" y="2768600"/>
              </a:cubicBezTo>
              <a:cubicBezTo>
                <a:pt x="8403666" y="2713821"/>
                <a:pt x="8396100" y="2688500"/>
                <a:pt x="8369300" y="2641600"/>
              </a:cubicBezTo>
              <a:cubicBezTo>
                <a:pt x="8361727" y="2628348"/>
                <a:pt x="8351473" y="2616752"/>
                <a:pt x="8343900" y="2603500"/>
              </a:cubicBezTo>
              <a:cubicBezTo>
                <a:pt x="8334507" y="2587062"/>
                <a:pt x="8327893" y="2569138"/>
                <a:pt x="8318500" y="2552700"/>
              </a:cubicBezTo>
              <a:cubicBezTo>
                <a:pt x="8310927" y="2539448"/>
                <a:pt x="8299926" y="2528252"/>
                <a:pt x="8293100" y="2514600"/>
              </a:cubicBezTo>
              <a:cubicBezTo>
                <a:pt x="8287113" y="2502626"/>
                <a:pt x="8287042" y="2488123"/>
                <a:pt x="8280400" y="2476500"/>
              </a:cubicBezTo>
              <a:cubicBezTo>
                <a:pt x="8269898" y="2458122"/>
                <a:pt x="8254438" y="2443040"/>
                <a:pt x="8242300" y="2425700"/>
              </a:cubicBezTo>
              <a:cubicBezTo>
                <a:pt x="8216041" y="2388187"/>
                <a:pt x="8191500" y="2349500"/>
                <a:pt x="8166100" y="2311400"/>
              </a:cubicBezTo>
              <a:lnTo>
                <a:pt x="8115300" y="2235200"/>
              </a:lnTo>
              <a:cubicBezTo>
                <a:pt x="8106833" y="2222500"/>
                <a:pt x="8100693" y="2207893"/>
                <a:pt x="8089900" y="2197100"/>
              </a:cubicBezTo>
              <a:cubicBezTo>
                <a:pt x="7916174" y="2023374"/>
                <a:pt x="8172832" y="2275051"/>
                <a:pt x="8013700" y="2133600"/>
              </a:cubicBezTo>
              <a:cubicBezTo>
                <a:pt x="7986852" y="2109735"/>
                <a:pt x="7962900" y="2082800"/>
                <a:pt x="7937500" y="2057400"/>
              </a:cubicBezTo>
              <a:cubicBezTo>
                <a:pt x="7924800" y="2044700"/>
                <a:pt x="7915464" y="2027332"/>
                <a:pt x="7899400" y="2019300"/>
              </a:cubicBezTo>
              <a:cubicBezTo>
                <a:pt x="7882467" y="2010833"/>
                <a:pt x="7864834" y="2003640"/>
                <a:pt x="7848600" y="1993900"/>
              </a:cubicBezTo>
              <a:cubicBezTo>
                <a:pt x="7822423" y="1978194"/>
                <a:pt x="7801360" y="1952753"/>
                <a:pt x="7772400" y="1943100"/>
              </a:cubicBezTo>
              <a:cubicBezTo>
                <a:pt x="7641843" y="1899581"/>
                <a:pt x="7747674" y="1930981"/>
                <a:pt x="7442200" y="1917700"/>
              </a:cubicBezTo>
              <a:cubicBezTo>
                <a:pt x="7416800" y="1913467"/>
                <a:pt x="7391250" y="1910050"/>
                <a:pt x="7366000" y="1905000"/>
              </a:cubicBezTo>
              <a:cubicBezTo>
                <a:pt x="7348884" y="1901577"/>
                <a:pt x="7332239" y="1896086"/>
                <a:pt x="7315200" y="1892300"/>
              </a:cubicBezTo>
              <a:cubicBezTo>
                <a:pt x="7294128" y="1887617"/>
                <a:pt x="7272867" y="1883833"/>
                <a:pt x="7251700" y="1879600"/>
              </a:cubicBezTo>
              <a:cubicBezTo>
                <a:pt x="7223008" y="1793523"/>
                <a:pt x="7251700" y="1898532"/>
                <a:pt x="7251700" y="1752600"/>
              </a:cubicBezTo>
              <a:cubicBezTo>
                <a:pt x="7251700" y="1663599"/>
                <a:pt x="7246391" y="1574593"/>
                <a:pt x="7239000" y="1485900"/>
              </a:cubicBezTo>
              <a:cubicBezTo>
                <a:pt x="7234744" y="1434833"/>
                <a:pt x="7192456" y="1422469"/>
                <a:pt x="7175500" y="1371600"/>
              </a:cubicBezTo>
              <a:cubicBezTo>
                <a:pt x="7162362" y="1332185"/>
                <a:pt x="7160940" y="1321934"/>
                <a:pt x="7137400" y="1282700"/>
              </a:cubicBezTo>
              <a:cubicBezTo>
                <a:pt x="7121694" y="1256523"/>
                <a:pt x="7103533" y="1231900"/>
                <a:pt x="7086600" y="1206500"/>
              </a:cubicBezTo>
              <a:cubicBezTo>
                <a:pt x="7078133" y="1193800"/>
                <a:pt x="7066027" y="1182880"/>
                <a:pt x="7061200" y="1168400"/>
              </a:cubicBezTo>
              <a:cubicBezTo>
                <a:pt x="7033354" y="1084863"/>
                <a:pt x="7057966" y="1139766"/>
                <a:pt x="6946900" y="1028700"/>
              </a:cubicBezTo>
              <a:cubicBezTo>
                <a:pt x="6916407" y="998207"/>
                <a:pt x="6862622" y="937781"/>
                <a:pt x="6819900" y="927100"/>
              </a:cubicBezTo>
              <a:lnTo>
                <a:pt x="6769100" y="914400"/>
              </a:lnTo>
              <a:cubicBezTo>
                <a:pt x="6673324" y="850549"/>
                <a:pt x="6811287" y="936355"/>
                <a:pt x="6629400" y="863600"/>
              </a:cubicBezTo>
              <a:cubicBezTo>
                <a:pt x="6515634" y="818094"/>
                <a:pt x="6616873" y="854118"/>
                <a:pt x="6502400" y="825500"/>
              </a:cubicBezTo>
              <a:cubicBezTo>
                <a:pt x="6489413" y="822253"/>
                <a:pt x="6477368" y="815704"/>
                <a:pt x="6464300" y="812800"/>
              </a:cubicBezTo>
              <a:cubicBezTo>
                <a:pt x="6439163" y="807214"/>
                <a:pt x="6413082" y="806345"/>
                <a:pt x="6388100" y="800100"/>
              </a:cubicBezTo>
              <a:cubicBezTo>
                <a:pt x="6373027" y="796332"/>
                <a:pt x="6287230" y="763493"/>
                <a:pt x="6261100" y="762000"/>
              </a:cubicBezTo>
              <a:cubicBezTo>
                <a:pt x="6130012" y="754509"/>
                <a:pt x="5998633" y="753533"/>
                <a:pt x="5867400" y="749300"/>
              </a:cubicBezTo>
              <a:cubicBezTo>
                <a:pt x="5862026" y="706309"/>
                <a:pt x="5857141" y="613261"/>
                <a:pt x="5829300" y="571500"/>
              </a:cubicBezTo>
              <a:cubicBezTo>
                <a:pt x="5820833" y="558800"/>
                <a:pt x="5810726" y="547052"/>
                <a:pt x="5803900" y="533400"/>
              </a:cubicBezTo>
              <a:cubicBezTo>
                <a:pt x="5764088" y="453777"/>
                <a:pt x="5824034" y="537272"/>
                <a:pt x="5765800" y="457200"/>
              </a:cubicBezTo>
              <a:cubicBezTo>
                <a:pt x="5740901" y="422964"/>
                <a:pt x="5724823" y="379082"/>
                <a:pt x="5689600" y="355600"/>
              </a:cubicBezTo>
              <a:cubicBezTo>
                <a:pt x="5586695" y="286997"/>
                <a:pt x="5720964" y="380107"/>
                <a:pt x="5613400" y="292100"/>
              </a:cubicBezTo>
              <a:cubicBezTo>
                <a:pt x="5544088" y="235390"/>
                <a:pt x="5506130" y="212120"/>
                <a:pt x="5435600" y="165100"/>
              </a:cubicBezTo>
              <a:cubicBezTo>
                <a:pt x="5422900" y="156633"/>
                <a:pt x="5411152" y="146526"/>
                <a:pt x="5397500" y="139700"/>
              </a:cubicBezTo>
              <a:cubicBezTo>
                <a:pt x="5229018" y="55459"/>
                <a:pt x="5439408" y="157661"/>
                <a:pt x="5308600" y="101600"/>
              </a:cubicBezTo>
              <a:cubicBezTo>
                <a:pt x="5291199" y="94142"/>
                <a:pt x="5275201" y="83658"/>
                <a:pt x="5257800" y="76200"/>
              </a:cubicBezTo>
              <a:cubicBezTo>
                <a:pt x="5245495" y="70927"/>
                <a:pt x="5232005" y="68773"/>
                <a:pt x="5219700" y="63500"/>
              </a:cubicBezTo>
              <a:cubicBezTo>
                <a:pt x="5202299" y="56042"/>
                <a:pt x="5186861" y="44087"/>
                <a:pt x="5168900" y="38100"/>
              </a:cubicBezTo>
              <a:cubicBezTo>
                <a:pt x="5148422" y="31274"/>
                <a:pt x="5126341" y="30635"/>
                <a:pt x="5105400" y="25400"/>
              </a:cubicBezTo>
              <a:cubicBezTo>
                <a:pt x="5092413" y="22153"/>
                <a:pt x="5080000" y="16933"/>
                <a:pt x="5067300" y="12700"/>
              </a:cubicBezTo>
              <a:cubicBezTo>
                <a:pt x="4948767" y="16933"/>
                <a:pt x="4830078" y="18001"/>
                <a:pt x="4711700" y="25400"/>
              </a:cubicBezTo>
              <a:cubicBezTo>
                <a:pt x="4694280" y="26489"/>
                <a:pt x="4677939" y="34314"/>
                <a:pt x="4660900" y="38100"/>
              </a:cubicBezTo>
              <a:cubicBezTo>
                <a:pt x="4639828" y="42783"/>
                <a:pt x="4618567" y="46567"/>
                <a:pt x="4597400" y="50800"/>
              </a:cubicBezTo>
              <a:cubicBezTo>
                <a:pt x="4584700" y="59267"/>
                <a:pt x="4572952" y="69374"/>
                <a:pt x="4559300" y="76200"/>
              </a:cubicBezTo>
              <a:cubicBezTo>
                <a:pt x="4541080" y="85310"/>
                <a:pt x="4486676" y="97531"/>
                <a:pt x="4470400" y="101600"/>
              </a:cubicBezTo>
              <a:cubicBezTo>
                <a:pt x="4331718" y="194054"/>
                <a:pt x="4545519" y="57690"/>
                <a:pt x="4381500" y="139700"/>
              </a:cubicBezTo>
              <a:cubicBezTo>
                <a:pt x="4362568" y="149166"/>
                <a:pt x="4347924" y="165497"/>
                <a:pt x="4330700" y="177800"/>
              </a:cubicBezTo>
              <a:cubicBezTo>
                <a:pt x="4270703" y="220655"/>
                <a:pt x="4307701" y="183065"/>
                <a:pt x="4254500" y="254000"/>
              </a:cubicBezTo>
              <a:cubicBezTo>
                <a:pt x="4250267" y="266700"/>
                <a:pt x="4245047" y="279113"/>
                <a:pt x="4241800" y="292100"/>
              </a:cubicBezTo>
              <a:cubicBezTo>
                <a:pt x="4236565" y="313041"/>
                <a:pt x="4233783" y="334528"/>
                <a:pt x="4229100" y="355600"/>
              </a:cubicBezTo>
              <a:cubicBezTo>
                <a:pt x="4225314" y="372639"/>
                <a:pt x="4220633" y="389467"/>
                <a:pt x="4216400" y="406400"/>
              </a:cubicBezTo>
              <a:cubicBezTo>
                <a:pt x="4176698" y="247591"/>
                <a:pt x="4227439" y="445037"/>
                <a:pt x="4191000" y="317500"/>
              </a:cubicBezTo>
              <a:cubicBezTo>
                <a:pt x="4186205" y="300717"/>
                <a:pt x="4184429" y="283043"/>
                <a:pt x="4178300" y="266700"/>
              </a:cubicBezTo>
              <a:cubicBezTo>
                <a:pt x="4171653" y="248973"/>
                <a:pt x="4160358" y="233301"/>
                <a:pt x="4152900" y="215900"/>
              </a:cubicBezTo>
              <a:cubicBezTo>
                <a:pt x="4137406" y="179748"/>
                <a:pt x="4145308" y="170208"/>
                <a:pt x="4114800" y="139700"/>
              </a:cubicBezTo>
              <a:cubicBezTo>
                <a:pt x="4104007" y="128907"/>
                <a:pt x="4088426" y="124071"/>
                <a:pt x="4076700" y="114300"/>
              </a:cubicBezTo>
              <a:cubicBezTo>
                <a:pt x="4044390" y="87375"/>
                <a:pt x="4039451" y="67493"/>
                <a:pt x="4000500" y="50800"/>
              </a:cubicBezTo>
              <a:cubicBezTo>
                <a:pt x="3943533" y="26385"/>
                <a:pt x="3961028" y="50114"/>
                <a:pt x="3911600" y="25400"/>
              </a:cubicBezTo>
              <a:cubicBezTo>
                <a:pt x="3897948" y="18574"/>
                <a:pt x="3886200" y="8467"/>
                <a:pt x="3873500" y="0"/>
              </a:cubicBezTo>
              <a:cubicBezTo>
                <a:pt x="3750733" y="4233"/>
                <a:pt x="3627800" y="5037"/>
                <a:pt x="3505200" y="12700"/>
              </a:cubicBezTo>
              <a:cubicBezTo>
                <a:pt x="3491839" y="13535"/>
                <a:pt x="3479972" y="21722"/>
                <a:pt x="3467100" y="25400"/>
              </a:cubicBezTo>
              <a:cubicBezTo>
                <a:pt x="3450317" y="30195"/>
                <a:pt x="3433339" y="34314"/>
                <a:pt x="3416300" y="38100"/>
              </a:cubicBezTo>
              <a:cubicBezTo>
                <a:pt x="3357375" y="51194"/>
                <a:pt x="3356202" y="48014"/>
                <a:pt x="3302000" y="63500"/>
              </a:cubicBezTo>
              <a:cubicBezTo>
                <a:pt x="3289128" y="67178"/>
                <a:pt x="3276772" y="72522"/>
                <a:pt x="3263900" y="76200"/>
              </a:cubicBezTo>
              <a:cubicBezTo>
                <a:pt x="3247117" y="80995"/>
                <a:pt x="3229443" y="82771"/>
                <a:pt x="3213100" y="88900"/>
              </a:cubicBezTo>
              <a:cubicBezTo>
                <a:pt x="3124039" y="122298"/>
                <a:pt x="3197893" y="102854"/>
                <a:pt x="3124200" y="139700"/>
              </a:cubicBezTo>
              <a:cubicBezTo>
                <a:pt x="3112226" y="145687"/>
                <a:pt x="3098800" y="148167"/>
                <a:pt x="3086100" y="152400"/>
              </a:cubicBezTo>
              <a:cubicBezTo>
                <a:pt x="3073400" y="165100"/>
                <a:pt x="3059689" y="176863"/>
                <a:pt x="3048000" y="190500"/>
              </a:cubicBezTo>
              <a:cubicBezTo>
                <a:pt x="3019341" y="223935"/>
                <a:pt x="3000762" y="251446"/>
                <a:pt x="2984500" y="292100"/>
              </a:cubicBezTo>
              <a:cubicBezTo>
                <a:pt x="2974556" y="316959"/>
                <a:pt x="2967567" y="342900"/>
                <a:pt x="2959100" y="368300"/>
              </a:cubicBezTo>
              <a:lnTo>
                <a:pt x="2946400" y="406400"/>
              </a:lnTo>
              <a:lnTo>
                <a:pt x="2933700" y="444500"/>
              </a:lnTo>
              <a:cubicBezTo>
                <a:pt x="2929467" y="457200"/>
                <a:pt x="2924247" y="469613"/>
                <a:pt x="2921000" y="482600"/>
              </a:cubicBezTo>
              <a:cubicBezTo>
                <a:pt x="2916767" y="499533"/>
                <a:pt x="2915176" y="517357"/>
                <a:pt x="2908300" y="533400"/>
              </a:cubicBezTo>
              <a:cubicBezTo>
                <a:pt x="2902287" y="547429"/>
                <a:pt x="2889726" y="557848"/>
                <a:pt x="2882900" y="571500"/>
              </a:cubicBezTo>
              <a:cubicBezTo>
                <a:pt x="2876913" y="583474"/>
                <a:pt x="2874433" y="596900"/>
                <a:pt x="2870200" y="609600"/>
              </a:cubicBezTo>
              <a:cubicBezTo>
                <a:pt x="2857079" y="740812"/>
                <a:pt x="2814956" y="736600"/>
                <a:pt x="2870200" y="7366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174</xdr:col>
      <xdr:colOff>1016001</xdr:colOff>
      <xdr:row>7</xdr:row>
      <xdr:rowOff>342900</xdr:rowOff>
    </xdr:from>
    <xdr:to>
      <xdr:col>178</xdr:col>
      <xdr:colOff>508000</xdr:colOff>
      <xdr:row>19</xdr:row>
      <xdr:rowOff>444500</xdr:rowOff>
    </xdr:to>
    <xdr:sp macro="" textlink="">
      <xdr:nvSpPr>
        <xdr:cNvPr id="1200" name="Forma libre 12">
          <a:extLst>
            <a:ext uri="{FF2B5EF4-FFF2-40B4-BE49-F238E27FC236}">
              <a16:creationId xmlns:a16="http://schemas.microsoft.com/office/drawing/2014/main" id="{CD29FB1C-CE26-4837-9DED-A49BBF2233C6}"/>
            </a:ext>
          </a:extLst>
        </xdr:cNvPr>
        <xdr:cNvSpPr/>
      </xdr:nvSpPr>
      <xdr:spPr>
        <a:xfrm>
          <a:off x="216971564" y="2700338"/>
          <a:ext cx="6040436" cy="4602162"/>
        </a:xfrm>
        <a:custGeom>
          <a:avLst/>
          <a:gdLst>
            <a:gd name="connsiteX0" fmla="*/ 588949 w 4857581"/>
            <a:gd name="connsiteY0" fmla="*/ 736600 h 4381500"/>
            <a:gd name="connsiteX1" fmla="*/ 576249 w 4857581"/>
            <a:gd name="connsiteY1" fmla="*/ 1016000 h 4381500"/>
            <a:gd name="connsiteX2" fmla="*/ 563549 w 4857581"/>
            <a:gd name="connsiteY2" fmla="*/ 1638300 h 4381500"/>
            <a:gd name="connsiteX3" fmla="*/ 449249 w 4857581"/>
            <a:gd name="connsiteY3" fmla="*/ 1676400 h 4381500"/>
            <a:gd name="connsiteX4" fmla="*/ 322249 w 4857581"/>
            <a:gd name="connsiteY4" fmla="*/ 1778000 h 4381500"/>
            <a:gd name="connsiteX5" fmla="*/ 271449 w 4857581"/>
            <a:gd name="connsiteY5" fmla="*/ 1866900 h 4381500"/>
            <a:gd name="connsiteX6" fmla="*/ 182549 w 4857581"/>
            <a:gd name="connsiteY6" fmla="*/ 1981200 h 4381500"/>
            <a:gd name="connsiteX7" fmla="*/ 157149 w 4857581"/>
            <a:gd name="connsiteY7" fmla="*/ 2019300 h 4381500"/>
            <a:gd name="connsiteX8" fmla="*/ 119049 w 4857581"/>
            <a:gd name="connsiteY8" fmla="*/ 2044700 h 4381500"/>
            <a:gd name="connsiteX9" fmla="*/ 80949 w 4857581"/>
            <a:gd name="connsiteY9" fmla="*/ 2082800 h 4381500"/>
            <a:gd name="connsiteX10" fmla="*/ 4749 w 4857581"/>
            <a:gd name="connsiteY10" fmla="*/ 2133600 h 4381500"/>
            <a:gd name="connsiteX11" fmla="*/ 106349 w 4857581"/>
            <a:gd name="connsiteY11" fmla="*/ 2070100 h 4381500"/>
            <a:gd name="connsiteX12" fmla="*/ 157149 w 4857581"/>
            <a:gd name="connsiteY12" fmla="*/ 2057400 h 4381500"/>
            <a:gd name="connsiteX13" fmla="*/ 207949 w 4857581"/>
            <a:gd name="connsiteY13" fmla="*/ 2032000 h 4381500"/>
            <a:gd name="connsiteX14" fmla="*/ 271449 w 4857581"/>
            <a:gd name="connsiteY14" fmla="*/ 2006600 h 4381500"/>
            <a:gd name="connsiteX15" fmla="*/ 309549 w 4857581"/>
            <a:gd name="connsiteY15" fmla="*/ 1981200 h 4381500"/>
            <a:gd name="connsiteX16" fmla="*/ 385749 w 4857581"/>
            <a:gd name="connsiteY16" fmla="*/ 1943100 h 4381500"/>
            <a:gd name="connsiteX17" fmla="*/ 474649 w 4857581"/>
            <a:gd name="connsiteY17" fmla="*/ 1866900 h 4381500"/>
            <a:gd name="connsiteX18" fmla="*/ 500049 w 4857581"/>
            <a:gd name="connsiteY18" fmla="*/ 1828800 h 4381500"/>
            <a:gd name="connsiteX19" fmla="*/ 538149 w 4857581"/>
            <a:gd name="connsiteY19" fmla="*/ 1803400 h 4381500"/>
            <a:gd name="connsiteX20" fmla="*/ 652449 w 4857581"/>
            <a:gd name="connsiteY20" fmla="*/ 1701800 h 4381500"/>
            <a:gd name="connsiteX21" fmla="*/ 690549 w 4857581"/>
            <a:gd name="connsiteY21" fmla="*/ 1689100 h 4381500"/>
            <a:gd name="connsiteX22" fmla="*/ 817549 w 4857581"/>
            <a:gd name="connsiteY22" fmla="*/ 1778000 h 4381500"/>
            <a:gd name="connsiteX23" fmla="*/ 969949 w 4857581"/>
            <a:gd name="connsiteY23" fmla="*/ 1879600 h 4381500"/>
            <a:gd name="connsiteX24" fmla="*/ 1008049 w 4857581"/>
            <a:gd name="connsiteY24" fmla="*/ 1905000 h 4381500"/>
            <a:gd name="connsiteX25" fmla="*/ 1084249 w 4857581"/>
            <a:gd name="connsiteY25" fmla="*/ 1943100 h 4381500"/>
            <a:gd name="connsiteX26" fmla="*/ 1160449 w 4857581"/>
            <a:gd name="connsiteY26" fmla="*/ 1968500 h 4381500"/>
            <a:gd name="connsiteX27" fmla="*/ 1236649 w 4857581"/>
            <a:gd name="connsiteY27" fmla="*/ 1993900 h 4381500"/>
            <a:gd name="connsiteX28" fmla="*/ 1350949 w 4857581"/>
            <a:gd name="connsiteY28" fmla="*/ 2032000 h 4381500"/>
            <a:gd name="connsiteX29" fmla="*/ 1389049 w 4857581"/>
            <a:gd name="connsiteY29" fmla="*/ 2044700 h 4381500"/>
            <a:gd name="connsiteX30" fmla="*/ 1465249 w 4857581"/>
            <a:gd name="connsiteY30" fmla="*/ 2082800 h 4381500"/>
            <a:gd name="connsiteX31" fmla="*/ 1516049 w 4857581"/>
            <a:gd name="connsiteY31" fmla="*/ 2108200 h 4381500"/>
            <a:gd name="connsiteX32" fmla="*/ 1554149 w 4857581"/>
            <a:gd name="connsiteY32" fmla="*/ 2120900 h 4381500"/>
            <a:gd name="connsiteX33" fmla="*/ 1592249 w 4857581"/>
            <a:gd name="connsiteY33" fmla="*/ 2146300 h 4381500"/>
            <a:gd name="connsiteX34" fmla="*/ 1630349 w 4857581"/>
            <a:gd name="connsiteY34" fmla="*/ 2159000 h 4381500"/>
            <a:gd name="connsiteX35" fmla="*/ 1706549 w 4857581"/>
            <a:gd name="connsiteY35" fmla="*/ 2209800 h 4381500"/>
            <a:gd name="connsiteX36" fmla="*/ 1744649 w 4857581"/>
            <a:gd name="connsiteY36" fmla="*/ 2235200 h 4381500"/>
            <a:gd name="connsiteX37" fmla="*/ 1770049 w 4857581"/>
            <a:gd name="connsiteY37" fmla="*/ 2273300 h 4381500"/>
            <a:gd name="connsiteX38" fmla="*/ 1846249 w 4857581"/>
            <a:gd name="connsiteY38" fmla="*/ 2349500 h 4381500"/>
            <a:gd name="connsiteX39" fmla="*/ 1884349 w 4857581"/>
            <a:gd name="connsiteY39" fmla="*/ 2425700 h 4381500"/>
            <a:gd name="connsiteX40" fmla="*/ 1947849 w 4857581"/>
            <a:gd name="connsiteY40" fmla="*/ 2501900 h 4381500"/>
            <a:gd name="connsiteX41" fmla="*/ 1960549 w 4857581"/>
            <a:gd name="connsiteY41" fmla="*/ 2540000 h 4381500"/>
            <a:gd name="connsiteX42" fmla="*/ 1922449 w 4857581"/>
            <a:gd name="connsiteY42" fmla="*/ 2565400 h 4381500"/>
            <a:gd name="connsiteX43" fmla="*/ 1833549 w 4857581"/>
            <a:gd name="connsiteY43" fmla="*/ 2590800 h 4381500"/>
            <a:gd name="connsiteX44" fmla="*/ 1579549 w 4857581"/>
            <a:gd name="connsiteY44" fmla="*/ 2578100 h 4381500"/>
            <a:gd name="connsiteX45" fmla="*/ 1490649 w 4857581"/>
            <a:gd name="connsiteY45" fmla="*/ 2565400 h 4381500"/>
            <a:gd name="connsiteX46" fmla="*/ 1389049 w 4857581"/>
            <a:gd name="connsiteY46" fmla="*/ 2552700 h 4381500"/>
            <a:gd name="connsiteX47" fmla="*/ 1211249 w 4857581"/>
            <a:gd name="connsiteY47" fmla="*/ 2565400 h 4381500"/>
            <a:gd name="connsiteX48" fmla="*/ 1198549 w 4857581"/>
            <a:gd name="connsiteY48" fmla="*/ 2603500 h 4381500"/>
            <a:gd name="connsiteX49" fmla="*/ 1236649 w 4857581"/>
            <a:gd name="connsiteY49" fmla="*/ 2628900 h 4381500"/>
            <a:gd name="connsiteX50" fmla="*/ 1274749 w 4857581"/>
            <a:gd name="connsiteY50" fmla="*/ 2641600 h 4381500"/>
            <a:gd name="connsiteX51" fmla="*/ 1389049 w 4857581"/>
            <a:gd name="connsiteY51" fmla="*/ 2692400 h 4381500"/>
            <a:gd name="connsiteX52" fmla="*/ 1427149 w 4857581"/>
            <a:gd name="connsiteY52" fmla="*/ 2705100 h 4381500"/>
            <a:gd name="connsiteX53" fmla="*/ 1465249 w 4857581"/>
            <a:gd name="connsiteY53" fmla="*/ 2730500 h 4381500"/>
            <a:gd name="connsiteX54" fmla="*/ 1541449 w 4857581"/>
            <a:gd name="connsiteY54" fmla="*/ 2743200 h 4381500"/>
            <a:gd name="connsiteX55" fmla="*/ 1668449 w 4857581"/>
            <a:gd name="connsiteY55" fmla="*/ 2781300 h 4381500"/>
            <a:gd name="connsiteX56" fmla="*/ 1706549 w 4857581"/>
            <a:gd name="connsiteY56" fmla="*/ 2794000 h 4381500"/>
            <a:gd name="connsiteX57" fmla="*/ 1820849 w 4857581"/>
            <a:gd name="connsiteY57" fmla="*/ 2857500 h 4381500"/>
            <a:gd name="connsiteX58" fmla="*/ 1909749 w 4857581"/>
            <a:gd name="connsiteY58" fmla="*/ 2971800 h 4381500"/>
            <a:gd name="connsiteX59" fmla="*/ 1935149 w 4857581"/>
            <a:gd name="connsiteY59" fmla="*/ 3048000 h 4381500"/>
            <a:gd name="connsiteX60" fmla="*/ 1947849 w 4857581"/>
            <a:gd name="connsiteY60" fmla="*/ 3086100 h 4381500"/>
            <a:gd name="connsiteX61" fmla="*/ 1985949 w 4857581"/>
            <a:gd name="connsiteY61" fmla="*/ 3136900 h 4381500"/>
            <a:gd name="connsiteX62" fmla="*/ 2036749 w 4857581"/>
            <a:gd name="connsiteY62" fmla="*/ 3213100 h 4381500"/>
            <a:gd name="connsiteX63" fmla="*/ 2074849 w 4857581"/>
            <a:gd name="connsiteY63" fmla="*/ 3302000 h 4381500"/>
            <a:gd name="connsiteX64" fmla="*/ 2100249 w 4857581"/>
            <a:gd name="connsiteY64" fmla="*/ 3378200 h 4381500"/>
            <a:gd name="connsiteX65" fmla="*/ 2112949 w 4857581"/>
            <a:gd name="connsiteY65" fmla="*/ 3416300 h 4381500"/>
            <a:gd name="connsiteX66" fmla="*/ 2100249 w 4857581"/>
            <a:gd name="connsiteY66" fmla="*/ 3594100 h 4381500"/>
            <a:gd name="connsiteX67" fmla="*/ 2087549 w 4857581"/>
            <a:gd name="connsiteY67" fmla="*/ 3632200 h 4381500"/>
            <a:gd name="connsiteX68" fmla="*/ 2074849 w 4857581"/>
            <a:gd name="connsiteY68" fmla="*/ 3683000 h 4381500"/>
            <a:gd name="connsiteX69" fmla="*/ 2087549 w 4857581"/>
            <a:gd name="connsiteY69" fmla="*/ 4203700 h 4381500"/>
            <a:gd name="connsiteX70" fmla="*/ 2112949 w 4857581"/>
            <a:gd name="connsiteY70" fmla="*/ 4381500 h 4381500"/>
            <a:gd name="connsiteX71" fmla="*/ 2125649 w 4857581"/>
            <a:gd name="connsiteY71" fmla="*/ 4318000 h 4381500"/>
            <a:gd name="connsiteX72" fmla="*/ 2239949 w 4857581"/>
            <a:gd name="connsiteY72" fmla="*/ 4254500 h 4381500"/>
            <a:gd name="connsiteX73" fmla="*/ 2633649 w 4857581"/>
            <a:gd name="connsiteY73" fmla="*/ 4267200 h 4381500"/>
            <a:gd name="connsiteX74" fmla="*/ 2620949 w 4857581"/>
            <a:gd name="connsiteY74" fmla="*/ 4216400 h 4381500"/>
            <a:gd name="connsiteX75" fmla="*/ 2532049 w 4857581"/>
            <a:gd name="connsiteY75" fmla="*/ 4102100 h 4381500"/>
            <a:gd name="connsiteX76" fmla="*/ 2519349 w 4857581"/>
            <a:gd name="connsiteY76" fmla="*/ 3606800 h 4381500"/>
            <a:gd name="connsiteX77" fmla="*/ 2557449 w 4857581"/>
            <a:gd name="connsiteY77" fmla="*/ 3429000 h 4381500"/>
            <a:gd name="connsiteX78" fmla="*/ 2570149 w 4857581"/>
            <a:gd name="connsiteY78" fmla="*/ 3390900 h 4381500"/>
            <a:gd name="connsiteX79" fmla="*/ 2582849 w 4857581"/>
            <a:gd name="connsiteY79" fmla="*/ 3327400 h 4381500"/>
            <a:gd name="connsiteX80" fmla="*/ 2608249 w 4857581"/>
            <a:gd name="connsiteY80" fmla="*/ 3225800 h 4381500"/>
            <a:gd name="connsiteX81" fmla="*/ 2646349 w 4857581"/>
            <a:gd name="connsiteY81" fmla="*/ 3060700 h 4381500"/>
            <a:gd name="connsiteX82" fmla="*/ 2659049 w 4857581"/>
            <a:gd name="connsiteY82" fmla="*/ 3009900 h 4381500"/>
            <a:gd name="connsiteX83" fmla="*/ 2684449 w 4857581"/>
            <a:gd name="connsiteY83" fmla="*/ 2933700 h 4381500"/>
            <a:gd name="connsiteX84" fmla="*/ 2735249 w 4857581"/>
            <a:gd name="connsiteY84" fmla="*/ 2857500 h 4381500"/>
            <a:gd name="connsiteX85" fmla="*/ 2760649 w 4857581"/>
            <a:gd name="connsiteY85" fmla="*/ 2819400 h 4381500"/>
            <a:gd name="connsiteX86" fmla="*/ 2786049 w 4857581"/>
            <a:gd name="connsiteY86" fmla="*/ 2781300 h 4381500"/>
            <a:gd name="connsiteX87" fmla="*/ 2862249 w 4857581"/>
            <a:gd name="connsiteY87" fmla="*/ 2705100 h 4381500"/>
            <a:gd name="connsiteX88" fmla="*/ 2938449 w 4857581"/>
            <a:gd name="connsiteY88" fmla="*/ 2667000 h 4381500"/>
            <a:gd name="connsiteX89" fmla="*/ 3090849 w 4857581"/>
            <a:gd name="connsiteY89" fmla="*/ 2540000 h 4381500"/>
            <a:gd name="connsiteX90" fmla="*/ 3128949 w 4857581"/>
            <a:gd name="connsiteY90" fmla="*/ 2501900 h 4381500"/>
            <a:gd name="connsiteX91" fmla="*/ 3281349 w 4857581"/>
            <a:gd name="connsiteY91" fmla="*/ 2273300 h 4381500"/>
            <a:gd name="connsiteX92" fmla="*/ 3306749 w 4857581"/>
            <a:gd name="connsiteY92" fmla="*/ 2235200 h 4381500"/>
            <a:gd name="connsiteX93" fmla="*/ 3332149 w 4857581"/>
            <a:gd name="connsiteY93" fmla="*/ 2197100 h 4381500"/>
            <a:gd name="connsiteX94" fmla="*/ 3459149 w 4857581"/>
            <a:gd name="connsiteY94" fmla="*/ 2120900 h 4381500"/>
            <a:gd name="connsiteX95" fmla="*/ 3497249 w 4857581"/>
            <a:gd name="connsiteY95" fmla="*/ 2108200 h 4381500"/>
            <a:gd name="connsiteX96" fmla="*/ 3624249 w 4857581"/>
            <a:gd name="connsiteY96" fmla="*/ 2057400 h 4381500"/>
            <a:gd name="connsiteX97" fmla="*/ 3675049 w 4857581"/>
            <a:gd name="connsiteY97" fmla="*/ 2044700 h 4381500"/>
            <a:gd name="connsiteX98" fmla="*/ 3725849 w 4857581"/>
            <a:gd name="connsiteY98" fmla="*/ 2019300 h 4381500"/>
            <a:gd name="connsiteX99" fmla="*/ 3763949 w 4857581"/>
            <a:gd name="connsiteY99" fmla="*/ 2006600 h 4381500"/>
            <a:gd name="connsiteX100" fmla="*/ 3814749 w 4857581"/>
            <a:gd name="connsiteY100" fmla="*/ 1968500 h 4381500"/>
            <a:gd name="connsiteX101" fmla="*/ 3903649 w 4857581"/>
            <a:gd name="connsiteY101" fmla="*/ 1930400 h 4381500"/>
            <a:gd name="connsiteX102" fmla="*/ 3992549 w 4857581"/>
            <a:gd name="connsiteY102" fmla="*/ 1854200 h 4381500"/>
            <a:gd name="connsiteX103" fmla="*/ 4017949 w 4857581"/>
            <a:gd name="connsiteY103" fmla="*/ 1816100 h 4381500"/>
            <a:gd name="connsiteX104" fmla="*/ 4106849 w 4857581"/>
            <a:gd name="connsiteY104" fmla="*/ 1701800 h 4381500"/>
            <a:gd name="connsiteX105" fmla="*/ 4132249 w 4857581"/>
            <a:gd name="connsiteY105" fmla="*/ 1625600 h 4381500"/>
            <a:gd name="connsiteX106" fmla="*/ 4170349 w 4857581"/>
            <a:gd name="connsiteY106" fmla="*/ 1549400 h 4381500"/>
            <a:gd name="connsiteX107" fmla="*/ 4208449 w 4857581"/>
            <a:gd name="connsiteY107" fmla="*/ 1524000 h 4381500"/>
            <a:gd name="connsiteX108" fmla="*/ 4246549 w 4857581"/>
            <a:gd name="connsiteY108" fmla="*/ 1447800 h 4381500"/>
            <a:gd name="connsiteX109" fmla="*/ 4284649 w 4857581"/>
            <a:gd name="connsiteY109" fmla="*/ 1409700 h 4381500"/>
            <a:gd name="connsiteX110" fmla="*/ 4348149 w 4857581"/>
            <a:gd name="connsiteY110" fmla="*/ 1333500 h 4381500"/>
            <a:gd name="connsiteX111" fmla="*/ 4424349 w 4857581"/>
            <a:gd name="connsiteY111" fmla="*/ 1295400 h 4381500"/>
            <a:gd name="connsiteX112" fmla="*/ 4500549 w 4857581"/>
            <a:gd name="connsiteY112" fmla="*/ 1244600 h 4381500"/>
            <a:gd name="connsiteX113" fmla="*/ 4538649 w 4857581"/>
            <a:gd name="connsiteY113" fmla="*/ 1219200 h 4381500"/>
            <a:gd name="connsiteX114" fmla="*/ 4614849 w 4857581"/>
            <a:gd name="connsiteY114" fmla="*/ 1193800 h 4381500"/>
            <a:gd name="connsiteX115" fmla="*/ 4767249 w 4857581"/>
            <a:gd name="connsiteY115" fmla="*/ 1143000 h 4381500"/>
            <a:gd name="connsiteX116" fmla="*/ 4805349 w 4857581"/>
            <a:gd name="connsiteY116" fmla="*/ 1130300 h 4381500"/>
            <a:gd name="connsiteX117" fmla="*/ 4843449 w 4857581"/>
            <a:gd name="connsiteY117" fmla="*/ 1117600 h 4381500"/>
            <a:gd name="connsiteX118" fmla="*/ 4856149 w 4857581"/>
            <a:gd name="connsiteY118" fmla="*/ 1079500 h 4381500"/>
            <a:gd name="connsiteX119" fmla="*/ 4818049 w 4857581"/>
            <a:gd name="connsiteY119" fmla="*/ 1066800 h 4381500"/>
            <a:gd name="connsiteX120" fmla="*/ 4741849 w 4857581"/>
            <a:gd name="connsiteY120" fmla="*/ 1054100 h 4381500"/>
            <a:gd name="connsiteX121" fmla="*/ 4627549 w 4857581"/>
            <a:gd name="connsiteY121" fmla="*/ 1066800 h 4381500"/>
            <a:gd name="connsiteX122" fmla="*/ 4589449 w 4857581"/>
            <a:gd name="connsiteY122" fmla="*/ 1079500 h 4381500"/>
            <a:gd name="connsiteX123" fmla="*/ 4513249 w 4857581"/>
            <a:gd name="connsiteY123" fmla="*/ 1143000 h 4381500"/>
            <a:gd name="connsiteX124" fmla="*/ 4437049 w 4857581"/>
            <a:gd name="connsiteY124" fmla="*/ 1181100 h 4381500"/>
            <a:gd name="connsiteX125" fmla="*/ 4360849 w 4857581"/>
            <a:gd name="connsiteY125" fmla="*/ 1168400 h 4381500"/>
            <a:gd name="connsiteX126" fmla="*/ 4284649 w 4857581"/>
            <a:gd name="connsiteY126" fmla="*/ 1104900 h 4381500"/>
            <a:gd name="connsiteX127" fmla="*/ 4259249 w 4857581"/>
            <a:gd name="connsiteY127" fmla="*/ 977900 h 4381500"/>
            <a:gd name="connsiteX128" fmla="*/ 4233849 w 4857581"/>
            <a:gd name="connsiteY128" fmla="*/ 825500 h 4381500"/>
            <a:gd name="connsiteX129" fmla="*/ 4170349 w 4857581"/>
            <a:gd name="connsiteY129" fmla="*/ 762000 h 4381500"/>
            <a:gd name="connsiteX130" fmla="*/ 4094149 w 4857581"/>
            <a:gd name="connsiteY130" fmla="*/ 736600 h 4381500"/>
            <a:gd name="connsiteX131" fmla="*/ 4068749 w 4857581"/>
            <a:gd name="connsiteY131" fmla="*/ 1041400 h 4381500"/>
            <a:gd name="connsiteX132" fmla="*/ 4043349 w 4857581"/>
            <a:gd name="connsiteY132" fmla="*/ 1346200 h 4381500"/>
            <a:gd name="connsiteX133" fmla="*/ 4030649 w 4857581"/>
            <a:gd name="connsiteY133" fmla="*/ 1384300 h 4381500"/>
            <a:gd name="connsiteX134" fmla="*/ 3992549 w 4857581"/>
            <a:gd name="connsiteY134" fmla="*/ 1524000 h 4381500"/>
            <a:gd name="connsiteX135" fmla="*/ 3941749 w 4857581"/>
            <a:gd name="connsiteY135" fmla="*/ 1600200 h 4381500"/>
            <a:gd name="connsiteX136" fmla="*/ 3903649 w 4857581"/>
            <a:gd name="connsiteY136" fmla="*/ 1638300 h 4381500"/>
            <a:gd name="connsiteX137" fmla="*/ 3814749 w 4857581"/>
            <a:gd name="connsiteY137" fmla="*/ 1739900 h 4381500"/>
            <a:gd name="connsiteX138" fmla="*/ 3751249 w 4857581"/>
            <a:gd name="connsiteY138" fmla="*/ 1803400 h 4381500"/>
            <a:gd name="connsiteX139" fmla="*/ 3687749 w 4857581"/>
            <a:gd name="connsiteY139" fmla="*/ 1866900 h 4381500"/>
            <a:gd name="connsiteX140" fmla="*/ 3662349 w 4857581"/>
            <a:gd name="connsiteY140" fmla="*/ 1905000 h 4381500"/>
            <a:gd name="connsiteX141" fmla="*/ 3586149 w 4857581"/>
            <a:gd name="connsiteY141" fmla="*/ 1981200 h 4381500"/>
            <a:gd name="connsiteX142" fmla="*/ 3497249 w 4857581"/>
            <a:gd name="connsiteY142" fmla="*/ 2095500 h 4381500"/>
            <a:gd name="connsiteX143" fmla="*/ 3471849 w 4857581"/>
            <a:gd name="connsiteY143" fmla="*/ 2133600 h 4381500"/>
            <a:gd name="connsiteX144" fmla="*/ 3433749 w 4857581"/>
            <a:gd name="connsiteY144" fmla="*/ 2146300 h 4381500"/>
            <a:gd name="connsiteX145" fmla="*/ 3408349 w 4857581"/>
            <a:gd name="connsiteY145" fmla="*/ 2184400 h 4381500"/>
            <a:gd name="connsiteX146" fmla="*/ 3319449 w 4857581"/>
            <a:gd name="connsiteY146" fmla="*/ 2235200 h 4381500"/>
            <a:gd name="connsiteX147" fmla="*/ 3281349 w 4857581"/>
            <a:gd name="connsiteY147" fmla="*/ 2260600 h 4381500"/>
            <a:gd name="connsiteX148" fmla="*/ 3154349 w 4857581"/>
            <a:gd name="connsiteY148" fmla="*/ 2298700 h 4381500"/>
            <a:gd name="connsiteX149" fmla="*/ 3078149 w 4857581"/>
            <a:gd name="connsiteY149" fmla="*/ 2311400 h 4381500"/>
            <a:gd name="connsiteX150" fmla="*/ 3001949 w 4857581"/>
            <a:gd name="connsiteY150" fmla="*/ 2336800 h 4381500"/>
            <a:gd name="connsiteX151" fmla="*/ 2925749 w 4857581"/>
            <a:gd name="connsiteY151" fmla="*/ 2362200 h 4381500"/>
            <a:gd name="connsiteX152" fmla="*/ 2887649 w 4857581"/>
            <a:gd name="connsiteY152" fmla="*/ 2374900 h 4381500"/>
            <a:gd name="connsiteX153" fmla="*/ 2798749 w 4857581"/>
            <a:gd name="connsiteY153" fmla="*/ 2413000 h 4381500"/>
            <a:gd name="connsiteX154" fmla="*/ 2735249 w 4857581"/>
            <a:gd name="connsiteY154" fmla="*/ 2400300 h 4381500"/>
            <a:gd name="connsiteX155" fmla="*/ 2722549 w 4857581"/>
            <a:gd name="connsiteY155" fmla="*/ 2336800 h 4381500"/>
            <a:gd name="connsiteX156" fmla="*/ 2735249 w 4857581"/>
            <a:gd name="connsiteY156" fmla="*/ 1968500 h 4381500"/>
            <a:gd name="connsiteX157" fmla="*/ 2773349 w 4857581"/>
            <a:gd name="connsiteY157" fmla="*/ 1778000 h 4381500"/>
            <a:gd name="connsiteX158" fmla="*/ 2786049 w 4857581"/>
            <a:gd name="connsiteY158" fmla="*/ 1701800 h 4381500"/>
            <a:gd name="connsiteX159" fmla="*/ 2811449 w 4857581"/>
            <a:gd name="connsiteY159" fmla="*/ 1663700 h 4381500"/>
            <a:gd name="connsiteX160" fmla="*/ 2862249 w 4857581"/>
            <a:gd name="connsiteY160" fmla="*/ 1587500 h 4381500"/>
            <a:gd name="connsiteX161" fmla="*/ 2874949 w 4857581"/>
            <a:gd name="connsiteY161" fmla="*/ 1549400 h 4381500"/>
            <a:gd name="connsiteX162" fmla="*/ 2938449 w 4857581"/>
            <a:gd name="connsiteY162" fmla="*/ 1460500 h 4381500"/>
            <a:gd name="connsiteX163" fmla="*/ 2976549 w 4857581"/>
            <a:gd name="connsiteY163" fmla="*/ 1435100 h 4381500"/>
            <a:gd name="connsiteX164" fmla="*/ 3001949 w 4857581"/>
            <a:gd name="connsiteY164" fmla="*/ 1397000 h 4381500"/>
            <a:gd name="connsiteX165" fmla="*/ 3040049 w 4857581"/>
            <a:gd name="connsiteY165" fmla="*/ 1371600 h 4381500"/>
            <a:gd name="connsiteX166" fmla="*/ 3090849 w 4857581"/>
            <a:gd name="connsiteY166" fmla="*/ 1295400 h 4381500"/>
            <a:gd name="connsiteX167" fmla="*/ 3116249 w 4857581"/>
            <a:gd name="connsiteY167" fmla="*/ 1257300 h 4381500"/>
            <a:gd name="connsiteX168" fmla="*/ 3192449 w 4857581"/>
            <a:gd name="connsiteY168" fmla="*/ 1181100 h 4381500"/>
            <a:gd name="connsiteX169" fmla="*/ 3230549 w 4857581"/>
            <a:gd name="connsiteY169" fmla="*/ 1143000 h 4381500"/>
            <a:gd name="connsiteX170" fmla="*/ 3268649 w 4857581"/>
            <a:gd name="connsiteY170" fmla="*/ 1117600 h 4381500"/>
            <a:gd name="connsiteX171" fmla="*/ 3294049 w 4857581"/>
            <a:gd name="connsiteY171" fmla="*/ 1079500 h 4381500"/>
            <a:gd name="connsiteX172" fmla="*/ 3370249 w 4857581"/>
            <a:gd name="connsiteY172" fmla="*/ 1003300 h 4381500"/>
            <a:gd name="connsiteX173" fmla="*/ 3459149 w 4857581"/>
            <a:gd name="connsiteY173" fmla="*/ 901700 h 4381500"/>
            <a:gd name="connsiteX174" fmla="*/ 3535349 w 4857581"/>
            <a:gd name="connsiteY174" fmla="*/ 749300 h 4381500"/>
            <a:gd name="connsiteX175" fmla="*/ 3548049 w 4857581"/>
            <a:gd name="connsiteY175" fmla="*/ 711200 h 4381500"/>
            <a:gd name="connsiteX176" fmla="*/ 3535349 w 4857581"/>
            <a:gd name="connsiteY176" fmla="*/ 635000 h 4381500"/>
            <a:gd name="connsiteX177" fmla="*/ 3357549 w 4857581"/>
            <a:gd name="connsiteY177" fmla="*/ 609600 h 4381500"/>
            <a:gd name="connsiteX178" fmla="*/ 3230549 w 4857581"/>
            <a:gd name="connsiteY178" fmla="*/ 762000 h 4381500"/>
            <a:gd name="connsiteX179" fmla="*/ 3192449 w 4857581"/>
            <a:gd name="connsiteY179" fmla="*/ 838200 h 4381500"/>
            <a:gd name="connsiteX180" fmla="*/ 3154349 w 4857581"/>
            <a:gd name="connsiteY180" fmla="*/ 927100 h 4381500"/>
            <a:gd name="connsiteX181" fmla="*/ 3116249 w 4857581"/>
            <a:gd name="connsiteY181" fmla="*/ 965200 h 4381500"/>
            <a:gd name="connsiteX182" fmla="*/ 3065449 w 4857581"/>
            <a:gd name="connsiteY182" fmla="*/ 1041400 h 4381500"/>
            <a:gd name="connsiteX183" fmla="*/ 3040049 w 4857581"/>
            <a:gd name="connsiteY183" fmla="*/ 1079500 h 4381500"/>
            <a:gd name="connsiteX184" fmla="*/ 2925749 w 4857581"/>
            <a:gd name="connsiteY184" fmla="*/ 1143000 h 4381500"/>
            <a:gd name="connsiteX185" fmla="*/ 2887649 w 4857581"/>
            <a:gd name="connsiteY185" fmla="*/ 1168400 h 4381500"/>
            <a:gd name="connsiteX186" fmla="*/ 2811449 w 4857581"/>
            <a:gd name="connsiteY186" fmla="*/ 1206500 h 4381500"/>
            <a:gd name="connsiteX187" fmla="*/ 2786049 w 4857581"/>
            <a:gd name="connsiteY187" fmla="*/ 1244600 h 4381500"/>
            <a:gd name="connsiteX188" fmla="*/ 2709849 w 4857581"/>
            <a:gd name="connsiteY188" fmla="*/ 1295400 h 4381500"/>
            <a:gd name="connsiteX189" fmla="*/ 2697149 w 4857581"/>
            <a:gd name="connsiteY189" fmla="*/ 800100 h 4381500"/>
            <a:gd name="connsiteX190" fmla="*/ 2671749 w 4857581"/>
            <a:gd name="connsiteY190" fmla="*/ 698500 h 4381500"/>
            <a:gd name="connsiteX191" fmla="*/ 2659049 w 4857581"/>
            <a:gd name="connsiteY191" fmla="*/ 660400 h 4381500"/>
            <a:gd name="connsiteX192" fmla="*/ 2620949 w 4857581"/>
            <a:gd name="connsiteY192" fmla="*/ 635000 h 4381500"/>
            <a:gd name="connsiteX193" fmla="*/ 2519349 w 4857581"/>
            <a:gd name="connsiteY193" fmla="*/ 647700 h 4381500"/>
            <a:gd name="connsiteX194" fmla="*/ 2506649 w 4857581"/>
            <a:gd name="connsiteY194" fmla="*/ 685800 h 4381500"/>
            <a:gd name="connsiteX195" fmla="*/ 2519349 w 4857581"/>
            <a:gd name="connsiteY195" fmla="*/ 1181100 h 4381500"/>
            <a:gd name="connsiteX196" fmla="*/ 2544749 w 4857581"/>
            <a:gd name="connsiteY196" fmla="*/ 1485900 h 4381500"/>
            <a:gd name="connsiteX197" fmla="*/ 2532049 w 4857581"/>
            <a:gd name="connsiteY197" fmla="*/ 1714500 h 4381500"/>
            <a:gd name="connsiteX198" fmla="*/ 2519349 w 4857581"/>
            <a:gd name="connsiteY198" fmla="*/ 2057400 h 4381500"/>
            <a:gd name="connsiteX199" fmla="*/ 2493949 w 4857581"/>
            <a:gd name="connsiteY199" fmla="*/ 2133600 h 4381500"/>
            <a:gd name="connsiteX200" fmla="*/ 2481249 w 4857581"/>
            <a:gd name="connsiteY200" fmla="*/ 2184400 h 4381500"/>
            <a:gd name="connsiteX201" fmla="*/ 2455849 w 4857581"/>
            <a:gd name="connsiteY201" fmla="*/ 2222500 h 4381500"/>
            <a:gd name="connsiteX202" fmla="*/ 2392349 w 4857581"/>
            <a:gd name="connsiteY202" fmla="*/ 2311400 h 4381500"/>
            <a:gd name="connsiteX203" fmla="*/ 2354249 w 4857581"/>
            <a:gd name="connsiteY203" fmla="*/ 2298700 h 4381500"/>
            <a:gd name="connsiteX204" fmla="*/ 2316149 w 4857581"/>
            <a:gd name="connsiteY204" fmla="*/ 2222500 h 4381500"/>
            <a:gd name="connsiteX205" fmla="*/ 2265349 w 4857581"/>
            <a:gd name="connsiteY205" fmla="*/ 2146300 h 4381500"/>
            <a:gd name="connsiteX206" fmla="*/ 2239949 w 4857581"/>
            <a:gd name="connsiteY206" fmla="*/ 2108200 h 4381500"/>
            <a:gd name="connsiteX207" fmla="*/ 2201849 w 4857581"/>
            <a:gd name="connsiteY207" fmla="*/ 2070100 h 4381500"/>
            <a:gd name="connsiteX208" fmla="*/ 2176449 w 4857581"/>
            <a:gd name="connsiteY208" fmla="*/ 1993900 h 4381500"/>
            <a:gd name="connsiteX209" fmla="*/ 2163749 w 4857581"/>
            <a:gd name="connsiteY209" fmla="*/ 1943100 h 4381500"/>
            <a:gd name="connsiteX210" fmla="*/ 2138349 w 4857581"/>
            <a:gd name="connsiteY210" fmla="*/ 1866900 h 4381500"/>
            <a:gd name="connsiteX211" fmla="*/ 2125649 w 4857581"/>
            <a:gd name="connsiteY211" fmla="*/ 1828800 h 4381500"/>
            <a:gd name="connsiteX212" fmla="*/ 2112949 w 4857581"/>
            <a:gd name="connsiteY212" fmla="*/ 1778000 h 4381500"/>
            <a:gd name="connsiteX213" fmla="*/ 2087549 w 4857581"/>
            <a:gd name="connsiteY213" fmla="*/ 1651000 h 4381500"/>
            <a:gd name="connsiteX214" fmla="*/ 2074849 w 4857581"/>
            <a:gd name="connsiteY214" fmla="*/ 1549400 h 4381500"/>
            <a:gd name="connsiteX215" fmla="*/ 2062149 w 4857581"/>
            <a:gd name="connsiteY215" fmla="*/ 1358900 h 4381500"/>
            <a:gd name="connsiteX216" fmla="*/ 2049449 w 4857581"/>
            <a:gd name="connsiteY216" fmla="*/ 1143000 h 4381500"/>
            <a:gd name="connsiteX217" fmla="*/ 2036749 w 4857581"/>
            <a:gd name="connsiteY217" fmla="*/ 1079500 h 4381500"/>
            <a:gd name="connsiteX218" fmla="*/ 2024049 w 4857581"/>
            <a:gd name="connsiteY218" fmla="*/ 990600 h 4381500"/>
            <a:gd name="connsiteX219" fmla="*/ 2011349 w 4857581"/>
            <a:gd name="connsiteY219" fmla="*/ 558800 h 4381500"/>
            <a:gd name="connsiteX220" fmla="*/ 1998649 w 4857581"/>
            <a:gd name="connsiteY220" fmla="*/ 508000 h 4381500"/>
            <a:gd name="connsiteX221" fmla="*/ 1973249 w 4857581"/>
            <a:gd name="connsiteY221" fmla="*/ 368300 h 4381500"/>
            <a:gd name="connsiteX222" fmla="*/ 1960549 w 4857581"/>
            <a:gd name="connsiteY222" fmla="*/ 63500 h 4381500"/>
            <a:gd name="connsiteX223" fmla="*/ 1947849 w 4857581"/>
            <a:gd name="connsiteY223" fmla="*/ 12700 h 4381500"/>
            <a:gd name="connsiteX224" fmla="*/ 1909749 w 4857581"/>
            <a:gd name="connsiteY224" fmla="*/ 0 h 4381500"/>
            <a:gd name="connsiteX225" fmla="*/ 1846249 w 4857581"/>
            <a:gd name="connsiteY225" fmla="*/ 12700 h 4381500"/>
            <a:gd name="connsiteX226" fmla="*/ 1808149 w 4857581"/>
            <a:gd name="connsiteY226" fmla="*/ 88900 h 4381500"/>
            <a:gd name="connsiteX227" fmla="*/ 1782749 w 4857581"/>
            <a:gd name="connsiteY227" fmla="*/ 127000 h 4381500"/>
            <a:gd name="connsiteX228" fmla="*/ 1782749 w 4857581"/>
            <a:gd name="connsiteY228" fmla="*/ 482600 h 4381500"/>
            <a:gd name="connsiteX229" fmla="*/ 1770049 w 4857581"/>
            <a:gd name="connsiteY229" fmla="*/ 800100 h 4381500"/>
            <a:gd name="connsiteX230" fmla="*/ 1706549 w 4857581"/>
            <a:gd name="connsiteY230" fmla="*/ 889000 h 4381500"/>
            <a:gd name="connsiteX231" fmla="*/ 1617649 w 4857581"/>
            <a:gd name="connsiteY231" fmla="*/ 876300 h 4381500"/>
            <a:gd name="connsiteX232" fmla="*/ 1541449 w 4857581"/>
            <a:gd name="connsiteY232" fmla="*/ 850900 h 4381500"/>
            <a:gd name="connsiteX233" fmla="*/ 1490649 w 4857581"/>
            <a:gd name="connsiteY233" fmla="*/ 838200 h 4381500"/>
            <a:gd name="connsiteX234" fmla="*/ 1338249 w 4857581"/>
            <a:gd name="connsiteY234" fmla="*/ 850900 h 4381500"/>
            <a:gd name="connsiteX235" fmla="*/ 1300149 w 4857581"/>
            <a:gd name="connsiteY235" fmla="*/ 863600 h 4381500"/>
            <a:gd name="connsiteX236" fmla="*/ 1262049 w 4857581"/>
            <a:gd name="connsiteY236" fmla="*/ 939800 h 4381500"/>
            <a:gd name="connsiteX237" fmla="*/ 1325549 w 4857581"/>
            <a:gd name="connsiteY237" fmla="*/ 990600 h 4381500"/>
            <a:gd name="connsiteX238" fmla="*/ 1363649 w 4857581"/>
            <a:gd name="connsiteY238" fmla="*/ 1016000 h 4381500"/>
            <a:gd name="connsiteX239" fmla="*/ 1490649 w 4857581"/>
            <a:gd name="connsiteY239" fmla="*/ 1066800 h 4381500"/>
            <a:gd name="connsiteX240" fmla="*/ 1528749 w 4857581"/>
            <a:gd name="connsiteY240" fmla="*/ 1079500 h 4381500"/>
            <a:gd name="connsiteX241" fmla="*/ 1579549 w 4857581"/>
            <a:gd name="connsiteY241" fmla="*/ 1092200 h 4381500"/>
            <a:gd name="connsiteX242" fmla="*/ 1655749 w 4857581"/>
            <a:gd name="connsiteY242" fmla="*/ 1117600 h 4381500"/>
            <a:gd name="connsiteX243" fmla="*/ 1681149 w 4857581"/>
            <a:gd name="connsiteY243" fmla="*/ 1155700 h 4381500"/>
            <a:gd name="connsiteX244" fmla="*/ 1719249 w 4857581"/>
            <a:gd name="connsiteY244" fmla="*/ 1282700 h 4381500"/>
            <a:gd name="connsiteX245" fmla="*/ 1731949 w 4857581"/>
            <a:gd name="connsiteY245" fmla="*/ 1384300 h 4381500"/>
            <a:gd name="connsiteX246" fmla="*/ 1719249 w 4857581"/>
            <a:gd name="connsiteY246" fmla="*/ 1536700 h 4381500"/>
            <a:gd name="connsiteX247" fmla="*/ 1693849 w 4857581"/>
            <a:gd name="connsiteY247" fmla="*/ 1612900 h 4381500"/>
            <a:gd name="connsiteX248" fmla="*/ 1643049 w 4857581"/>
            <a:gd name="connsiteY248" fmla="*/ 1765300 h 4381500"/>
            <a:gd name="connsiteX249" fmla="*/ 1630349 w 4857581"/>
            <a:gd name="connsiteY249" fmla="*/ 1803400 h 4381500"/>
            <a:gd name="connsiteX250" fmla="*/ 1617649 w 4857581"/>
            <a:gd name="connsiteY250" fmla="*/ 1841500 h 4381500"/>
            <a:gd name="connsiteX251" fmla="*/ 1541449 w 4857581"/>
            <a:gd name="connsiteY251" fmla="*/ 1879600 h 4381500"/>
            <a:gd name="connsiteX252" fmla="*/ 1452549 w 4857581"/>
            <a:gd name="connsiteY252" fmla="*/ 1866900 h 4381500"/>
            <a:gd name="connsiteX253" fmla="*/ 1414449 w 4857581"/>
            <a:gd name="connsiteY253" fmla="*/ 1841500 h 4381500"/>
            <a:gd name="connsiteX254" fmla="*/ 1325549 w 4857581"/>
            <a:gd name="connsiteY254" fmla="*/ 1816100 h 4381500"/>
            <a:gd name="connsiteX255" fmla="*/ 1236649 w 4857581"/>
            <a:gd name="connsiteY255" fmla="*/ 1778000 h 4381500"/>
            <a:gd name="connsiteX256" fmla="*/ 1160449 w 4857581"/>
            <a:gd name="connsiteY256" fmla="*/ 1752600 h 4381500"/>
            <a:gd name="connsiteX257" fmla="*/ 1096949 w 4857581"/>
            <a:gd name="connsiteY257" fmla="*/ 1676400 h 4381500"/>
            <a:gd name="connsiteX258" fmla="*/ 1071549 w 4857581"/>
            <a:gd name="connsiteY258" fmla="*/ 1638300 h 4381500"/>
            <a:gd name="connsiteX259" fmla="*/ 995349 w 4857581"/>
            <a:gd name="connsiteY259" fmla="*/ 1587500 h 4381500"/>
            <a:gd name="connsiteX260" fmla="*/ 957249 w 4857581"/>
            <a:gd name="connsiteY260" fmla="*/ 1562100 h 4381500"/>
            <a:gd name="connsiteX261" fmla="*/ 881049 w 4857581"/>
            <a:gd name="connsiteY261" fmla="*/ 1447800 h 4381500"/>
            <a:gd name="connsiteX262" fmla="*/ 855649 w 4857581"/>
            <a:gd name="connsiteY262" fmla="*/ 1409700 h 4381500"/>
            <a:gd name="connsiteX263" fmla="*/ 779449 w 4857581"/>
            <a:gd name="connsiteY263" fmla="*/ 1181100 h 4381500"/>
            <a:gd name="connsiteX264" fmla="*/ 754049 w 4857581"/>
            <a:gd name="connsiteY264" fmla="*/ 1104900 h 4381500"/>
            <a:gd name="connsiteX265" fmla="*/ 741349 w 4857581"/>
            <a:gd name="connsiteY265" fmla="*/ 1066800 h 4381500"/>
            <a:gd name="connsiteX266" fmla="*/ 728649 w 4857581"/>
            <a:gd name="connsiteY266" fmla="*/ 1016000 h 4381500"/>
            <a:gd name="connsiteX267" fmla="*/ 703249 w 4857581"/>
            <a:gd name="connsiteY267" fmla="*/ 939800 h 4381500"/>
            <a:gd name="connsiteX268" fmla="*/ 665149 w 4857581"/>
            <a:gd name="connsiteY268" fmla="*/ 812800 h 4381500"/>
            <a:gd name="connsiteX269" fmla="*/ 652449 w 4857581"/>
            <a:gd name="connsiteY269" fmla="*/ 774700 h 4381500"/>
            <a:gd name="connsiteX270" fmla="*/ 639749 w 4857581"/>
            <a:gd name="connsiteY270" fmla="*/ 736600 h 4381500"/>
            <a:gd name="connsiteX271" fmla="*/ 588949 w 4857581"/>
            <a:gd name="connsiteY271" fmla="*/ 736600 h 438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</a:cxnLst>
          <a:rect l="l" t="t" r="r" b="b"/>
          <a:pathLst>
            <a:path w="4857581" h="4381500">
              <a:moveTo>
                <a:pt x="588949" y="736600"/>
              </a:moveTo>
              <a:cubicBezTo>
                <a:pt x="584716" y="829733"/>
                <a:pt x="578874" y="922807"/>
                <a:pt x="576249" y="1016000"/>
              </a:cubicBezTo>
              <a:cubicBezTo>
                <a:pt x="570407" y="1223394"/>
                <a:pt x="591762" y="1432751"/>
                <a:pt x="563549" y="1638300"/>
              </a:cubicBezTo>
              <a:cubicBezTo>
                <a:pt x="561630" y="1652279"/>
                <a:pt x="469258" y="1663060"/>
                <a:pt x="449249" y="1676400"/>
              </a:cubicBezTo>
              <a:cubicBezTo>
                <a:pt x="404112" y="1706492"/>
                <a:pt x="357417" y="1735799"/>
                <a:pt x="322249" y="1778000"/>
              </a:cubicBezTo>
              <a:cubicBezTo>
                <a:pt x="290869" y="1815656"/>
                <a:pt x="298067" y="1822537"/>
                <a:pt x="271449" y="1866900"/>
              </a:cubicBezTo>
              <a:cubicBezTo>
                <a:pt x="188910" y="2004465"/>
                <a:pt x="255047" y="1894203"/>
                <a:pt x="182549" y="1981200"/>
              </a:cubicBezTo>
              <a:cubicBezTo>
                <a:pt x="172778" y="1992926"/>
                <a:pt x="167942" y="2008507"/>
                <a:pt x="157149" y="2019300"/>
              </a:cubicBezTo>
              <a:cubicBezTo>
                <a:pt x="146356" y="2030093"/>
                <a:pt x="130775" y="2034929"/>
                <a:pt x="119049" y="2044700"/>
              </a:cubicBezTo>
              <a:cubicBezTo>
                <a:pt x="105251" y="2056198"/>
                <a:pt x="95126" y="2071773"/>
                <a:pt x="80949" y="2082800"/>
              </a:cubicBezTo>
              <a:cubicBezTo>
                <a:pt x="56852" y="2101542"/>
                <a:pt x="-19673" y="2151916"/>
                <a:pt x="4749" y="2133600"/>
              </a:cubicBezTo>
              <a:cubicBezTo>
                <a:pt x="44707" y="2103631"/>
                <a:pt x="59861" y="2087533"/>
                <a:pt x="106349" y="2070100"/>
              </a:cubicBezTo>
              <a:cubicBezTo>
                <a:pt x="122692" y="2063971"/>
                <a:pt x="140806" y="2063529"/>
                <a:pt x="157149" y="2057400"/>
              </a:cubicBezTo>
              <a:cubicBezTo>
                <a:pt x="174876" y="2050753"/>
                <a:pt x="190649" y="2039689"/>
                <a:pt x="207949" y="2032000"/>
              </a:cubicBezTo>
              <a:cubicBezTo>
                <a:pt x="228781" y="2022741"/>
                <a:pt x="251059" y="2016795"/>
                <a:pt x="271449" y="2006600"/>
              </a:cubicBezTo>
              <a:cubicBezTo>
                <a:pt x="285101" y="1999774"/>
                <a:pt x="295897" y="1988026"/>
                <a:pt x="309549" y="1981200"/>
              </a:cubicBezTo>
              <a:cubicBezTo>
                <a:pt x="393428" y="1939260"/>
                <a:pt x="300824" y="2003761"/>
                <a:pt x="385749" y="1943100"/>
              </a:cubicBezTo>
              <a:cubicBezTo>
                <a:pt x="420374" y="1918368"/>
                <a:pt x="447499" y="1899480"/>
                <a:pt x="474649" y="1866900"/>
              </a:cubicBezTo>
              <a:cubicBezTo>
                <a:pt x="484420" y="1855174"/>
                <a:pt x="489256" y="1839593"/>
                <a:pt x="500049" y="1828800"/>
              </a:cubicBezTo>
              <a:cubicBezTo>
                <a:pt x="510842" y="1818007"/>
                <a:pt x="526741" y="1813541"/>
                <a:pt x="538149" y="1803400"/>
              </a:cubicBezTo>
              <a:cubicBezTo>
                <a:pt x="581424" y="1764933"/>
                <a:pt x="603037" y="1726506"/>
                <a:pt x="652449" y="1701800"/>
              </a:cubicBezTo>
              <a:cubicBezTo>
                <a:pt x="664423" y="1695813"/>
                <a:pt x="677849" y="1693333"/>
                <a:pt x="690549" y="1689100"/>
              </a:cubicBezTo>
              <a:cubicBezTo>
                <a:pt x="810617" y="1719117"/>
                <a:pt x="658173" y="1671749"/>
                <a:pt x="817549" y="1778000"/>
              </a:cubicBezTo>
              <a:lnTo>
                <a:pt x="969949" y="1879600"/>
              </a:lnTo>
              <a:cubicBezTo>
                <a:pt x="982649" y="1888067"/>
                <a:pt x="993569" y="1900173"/>
                <a:pt x="1008049" y="1905000"/>
              </a:cubicBezTo>
              <a:cubicBezTo>
                <a:pt x="1147000" y="1951317"/>
                <a:pt x="936533" y="1877448"/>
                <a:pt x="1084249" y="1943100"/>
              </a:cubicBezTo>
              <a:cubicBezTo>
                <a:pt x="1108715" y="1953974"/>
                <a:pt x="1135049" y="1960033"/>
                <a:pt x="1160449" y="1968500"/>
              </a:cubicBezTo>
              <a:lnTo>
                <a:pt x="1236649" y="1993900"/>
              </a:lnTo>
              <a:lnTo>
                <a:pt x="1350949" y="2032000"/>
              </a:lnTo>
              <a:cubicBezTo>
                <a:pt x="1363649" y="2036233"/>
                <a:pt x="1377910" y="2037274"/>
                <a:pt x="1389049" y="2044700"/>
              </a:cubicBezTo>
              <a:cubicBezTo>
                <a:pt x="1462268" y="2093513"/>
                <a:pt x="1391637" y="2051252"/>
                <a:pt x="1465249" y="2082800"/>
              </a:cubicBezTo>
              <a:cubicBezTo>
                <a:pt x="1482650" y="2090258"/>
                <a:pt x="1498648" y="2100742"/>
                <a:pt x="1516049" y="2108200"/>
              </a:cubicBezTo>
              <a:cubicBezTo>
                <a:pt x="1528354" y="2113473"/>
                <a:pt x="1542175" y="2114913"/>
                <a:pt x="1554149" y="2120900"/>
              </a:cubicBezTo>
              <a:cubicBezTo>
                <a:pt x="1567801" y="2127726"/>
                <a:pt x="1578597" y="2139474"/>
                <a:pt x="1592249" y="2146300"/>
              </a:cubicBezTo>
              <a:cubicBezTo>
                <a:pt x="1604223" y="2152287"/>
                <a:pt x="1618647" y="2152499"/>
                <a:pt x="1630349" y="2159000"/>
              </a:cubicBezTo>
              <a:cubicBezTo>
                <a:pt x="1657034" y="2173825"/>
                <a:pt x="1681149" y="2192867"/>
                <a:pt x="1706549" y="2209800"/>
              </a:cubicBezTo>
              <a:lnTo>
                <a:pt x="1744649" y="2235200"/>
              </a:lnTo>
              <a:cubicBezTo>
                <a:pt x="1753116" y="2247900"/>
                <a:pt x="1759908" y="2261892"/>
                <a:pt x="1770049" y="2273300"/>
              </a:cubicBezTo>
              <a:cubicBezTo>
                <a:pt x="1793914" y="2300148"/>
                <a:pt x="1846249" y="2349500"/>
                <a:pt x="1846249" y="2349500"/>
              </a:cubicBezTo>
              <a:cubicBezTo>
                <a:pt x="1858977" y="2387685"/>
                <a:pt x="1856994" y="2392874"/>
                <a:pt x="1884349" y="2425700"/>
              </a:cubicBezTo>
              <a:cubicBezTo>
                <a:pt x="1919458" y="2467831"/>
                <a:pt x="1924200" y="2454602"/>
                <a:pt x="1947849" y="2501900"/>
              </a:cubicBezTo>
              <a:cubicBezTo>
                <a:pt x="1953836" y="2513874"/>
                <a:pt x="1956316" y="2527300"/>
                <a:pt x="1960549" y="2540000"/>
              </a:cubicBezTo>
              <a:cubicBezTo>
                <a:pt x="1947849" y="2548467"/>
                <a:pt x="1936101" y="2558574"/>
                <a:pt x="1922449" y="2565400"/>
              </a:cubicBezTo>
              <a:cubicBezTo>
                <a:pt x="1904229" y="2574510"/>
                <a:pt x="1849825" y="2586731"/>
                <a:pt x="1833549" y="2590800"/>
              </a:cubicBezTo>
              <a:cubicBezTo>
                <a:pt x="1748882" y="2586567"/>
                <a:pt x="1664090" y="2584362"/>
                <a:pt x="1579549" y="2578100"/>
              </a:cubicBezTo>
              <a:cubicBezTo>
                <a:pt x="1549697" y="2575889"/>
                <a:pt x="1520321" y="2569356"/>
                <a:pt x="1490649" y="2565400"/>
              </a:cubicBezTo>
              <a:lnTo>
                <a:pt x="1389049" y="2552700"/>
              </a:lnTo>
              <a:cubicBezTo>
                <a:pt x="1329782" y="2556933"/>
                <a:pt x="1268660" y="2550090"/>
                <a:pt x="1211249" y="2565400"/>
              </a:cubicBezTo>
              <a:cubicBezTo>
                <a:pt x="1198314" y="2568849"/>
                <a:pt x="1193577" y="2591071"/>
                <a:pt x="1198549" y="2603500"/>
              </a:cubicBezTo>
              <a:cubicBezTo>
                <a:pt x="1204218" y="2617672"/>
                <a:pt x="1222997" y="2622074"/>
                <a:pt x="1236649" y="2628900"/>
              </a:cubicBezTo>
              <a:cubicBezTo>
                <a:pt x="1248623" y="2634887"/>
                <a:pt x="1262775" y="2635613"/>
                <a:pt x="1274749" y="2641600"/>
              </a:cubicBezTo>
              <a:cubicBezTo>
                <a:pt x="1395504" y="2701977"/>
                <a:pt x="1192460" y="2626870"/>
                <a:pt x="1389049" y="2692400"/>
              </a:cubicBezTo>
              <a:cubicBezTo>
                <a:pt x="1401749" y="2696633"/>
                <a:pt x="1416010" y="2697674"/>
                <a:pt x="1427149" y="2705100"/>
              </a:cubicBezTo>
              <a:cubicBezTo>
                <a:pt x="1439849" y="2713567"/>
                <a:pt x="1450769" y="2725673"/>
                <a:pt x="1465249" y="2730500"/>
              </a:cubicBezTo>
              <a:cubicBezTo>
                <a:pt x="1489678" y="2738643"/>
                <a:pt x="1516199" y="2738150"/>
                <a:pt x="1541449" y="2743200"/>
              </a:cubicBezTo>
              <a:cubicBezTo>
                <a:pt x="1589433" y="2752797"/>
                <a:pt x="1619853" y="2765101"/>
                <a:pt x="1668449" y="2781300"/>
              </a:cubicBezTo>
              <a:lnTo>
                <a:pt x="1706549" y="2794000"/>
              </a:lnTo>
              <a:cubicBezTo>
                <a:pt x="1754459" y="2809970"/>
                <a:pt x="1777180" y="2813831"/>
                <a:pt x="1820849" y="2857500"/>
              </a:cubicBezTo>
              <a:cubicBezTo>
                <a:pt x="1853723" y="2890374"/>
                <a:pt x="1894558" y="2926228"/>
                <a:pt x="1909749" y="2971800"/>
              </a:cubicBezTo>
              <a:lnTo>
                <a:pt x="1935149" y="3048000"/>
              </a:lnTo>
              <a:cubicBezTo>
                <a:pt x="1939382" y="3060700"/>
                <a:pt x="1939817" y="3075390"/>
                <a:pt x="1947849" y="3086100"/>
              </a:cubicBezTo>
              <a:cubicBezTo>
                <a:pt x="1960549" y="3103033"/>
                <a:pt x="1973811" y="3119560"/>
                <a:pt x="1985949" y="3136900"/>
              </a:cubicBezTo>
              <a:cubicBezTo>
                <a:pt x="2003455" y="3161909"/>
                <a:pt x="2036749" y="3213100"/>
                <a:pt x="2036749" y="3213100"/>
              </a:cubicBezTo>
              <a:cubicBezTo>
                <a:pt x="2070344" y="3347481"/>
                <a:pt x="2024732" y="3189236"/>
                <a:pt x="2074849" y="3302000"/>
              </a:cubicBezTo>
              <a:cubicBezTo>
                <a:pt x="2085723" y="3326466"/>
                <a:pt x="2091782" y="3352800"/>
                <a:pt x="2100249" y="3378200"/>
              </a:cubicBezTo>
              <a:lnTo>
                <a:pt x="2112949" y="3416300"/>
              </a:lnTo>
              <a:cubicBezTo>
                <a:pt x="2108716" y="3475567"/>
                <a:pt x="2107191" y="3535089"/>
                <a:pt x="2100249" y="3594100"/>
              </a:cubicBezTo>
              <a:cubicBezTo>
                <a:pt x="2098685" y="3607395"/>
                <a:pt x="2091227" y="3619328"/>
                <a:pt x="2087549" y="3632200"/>
              </a:cubicBezTo>
              <a:cubicBezTo>
                <a:pt x="2082754" y="3648983"/>
                <a:pt x="2079082" y="3666067"/>
                <a:pt x="2074849" y="3683000"/>
              </a:cubicBezTo>
              <a:cubicBezTo>
                <a:pt x="2079082" y="3856567"/>
                <a:pt x="2080468" y="4030226"/>
                <a:pt x="2087549" y="4203700"/>
              </a:cubicBezTo>
              <a:cubicBezTo>
                <a:pt x="2089267" y="4245797"/>
                <a:pt x="2105333" y="4335805"/>
                <a:pt x="2112949" y="4381500"/>
              </a:cubicBezTo>
              <a:cubicBezTo>
                <a:pt x="2117182" y="4360333"/>
                <a:pt x="2112397" y="4335039"/>
                <a:pt x="2125649" y="4318000"/>
              </a:cubicBezTo>
              <a:cubicBezTo>
                <a:pt x="2156218" y="4278698"/>
                <a:pt x="2197784" y="4268555"/>
                <a:pt x="2239949" y="4254500"/>
              </a:cubicBezTo>
              <a:cubicBezTo>
                <a:pt x="2371182" y="4258733"/>
                <a:pt x="2502999" y="4280265"/>
                <a:pt x="2633649" y="4267200"/>
              </a:cubicBezTo>
              <a:cubicBezTo>
                <a:pt x="2651017" y="4265463"/>
                <a:pt x="2628755" y="4232012"/>
                <a:pt x="2620949" y="4216400"/>
              </a:cubicBezTo>
              <a:cubicBezTo>
                <a:pt x="2590568" y="4155637"/>
                <a:pt x="2573860" y="4143911"/>
                <a:pt x="2532049" y="4102100"/>
              </a:cubicBezTo>
              <a:cubicBezTo>
                <a:pt x="2465239" y="3901670"/>
                <a:pt x="2491288" y="4009011"/>
                <a:pt x="2519349" y="3606800"/>
              </a:cubicBezTo>
              <a:cubicBezTo>
                <a:pt x="2520695" y="3587510"/>
                <a:pt x="2545387" y="3471215"/>
                <a:pt x="2557449" y="3429000"/>
              </a:cubicBezTo>
              <a:cubicBezTo>
                <a:pt x="2561127" y="3416128"/>
                <a:pt x="2566902" y="3403887"/>
                <a:pt x="2570149" y="3390900"/>
              </a:cubicBezTo>
              <a:cubicBezTo>
                <a:pt x="2575384" y="3369959"/>
                <a:pt x="2577995" y="3348433"/>
                <a:pt x="2582849" y="3327400"/>
              </a:cubicBezTo>
              <a:cubicBezTo>
                <a:pt x="2590699" y="3293385"/>
                <a:pt x="2601403" y="3260031"/>
                <a:pt x="2608249" y="3225800"/>
              </a:cubicBezTo>
              <a:cubicBezTo>
                <a:pt x="2627795" y="3128069"/>
                <a:pt x="2615714" y="3183241"/>
                <a:pt x="2646349" y="3060700"/>
              </a:cubicBezTo>
              <a:cubicBezTo>
                <a:pt x="2650582" y="3043767"/>
                <a:pt x="2653529" y="3026459"/>
                <a:pt x="2659049" y="3009900"/>
              </a:cubicBezTo>
              <a:cubicBezTo>
                <a:pt x="2667516" y="2984500"/>
                <a:pt x="2669597" y="2955977"/>
                <a:pt x="2684449" y="2933700"/>
              </a:cubicBezTo>
              <a:lnTo>
                <a:pt x="2735249" y="2857500"/>
              </a:lnTo>
              <a:lnTo>
                <a:pt x="2760649" y="2819400"/>
              </a:lnTo>
              <a:cubicBezTo>
                <a:pt x="2769116" y="2806700"/>
                <a:pt x="2775256" y="2792093"/>
                <a:pt x="2786049" y="2781300"/>
              </a:cubicBezTo>
              <a:cubicBezTo>
                <a:pt x="2811449" y="2755900"/>
                <a:pt x="2832361" y="2725025"/>
                <a:pt x="2862249" y="2705100"/>
              </a:cubicBezTo>
              <a:cubicBezTo>
                <a:pt x="3031389" y="2592340"/>
                <a:pt x="2780708" y="2754634"/>
                <a:pt x="2938449" y="2667000"/>
              </a:cubicBezTo>
              <a:cubicBezTo>
                <a:pt x="3018015" y="2622797"/>
                <a:pt x="3024272" y="2606577"/>
                <a:pt x="3090849" y="2540000"/>
              </a:cubicBezTo>
              <a:cubicBezTo>
                <a:pt x="3103549" y="2527300"/>
                <a:pt x="3118986" y="2516844"/>
                <a:pt x="3128949" y="2501900"/>
              </a:cubicBezTo>
              <a:lnTo>
                <a:pt x="3281349" y="2273300"/>
              </a:lnTo>
              <a:lnTo>
                <a:pt x="3306749" y="2235200"/>
              </a:lnTo>
              <a:cubicBezTo>
                <a:pt x="3315216" y="2222500"/>
                <a:pt x="3319449" y="2205567"/>
                <a:pt x="3332149" y="2197100"/>
              </a:cubicBezTo>
              <a:cubicBezTo>
                <a:pt x="3386320" y="2160986"/>
                <a:pt x="3404476" y="2144331"/>
                <a:pt x="3459149" y="2120900"/>
              </a:cubicBezTo>
              <a:cubicBezTo>
                <a:pt x="3471454" y="2115627"/>
                <a:pt x="3484754" y="2113006"/>
                <a:pt x="3497249" y="2108200"/>
              </a:cubicBezTo>
              <a:cubicBezTo>
                <a:pt x="3539804" y="2091833"/>
                <a:pt x="3580016" y="2068458"/>
                <a:pt x="3624249" y="2057400"/>
              </a:cubicBezTo>
              <a:cubicBezTo>
                <a:pt x="3641182" y="2053167"/>
                <a:pt x="3658706" y="2050829"/>
                <a:pt x="3675049" y="2044700"/>
              </a:cubicBezTo>
              <a:cubicBezTo>
                <a:pt x="3692776" y="2038053"/>
                <a:pt x="3708448" y="2026758"/>
                <a:pt x="3725849" y="2019300"/>
              </a:cubicBezTo>
              <a:cubicBezTo>
                <a:pt x="3738154" y="2014027"/>
                <a:pt x="3751249" y="2010833"/>
                <a:pt x="3763949" y="2006600"/>
              </a:cubicBezTo>
              <a:cubicBezTo>
                <a:pt x="3780882" y="1993900"/>
                <a:pt x="3796800" y="1979718"/>
                <a:pt x="3814749" y="1968500"/>
              </a:cubicBezTo>
              <a:cubicBezTo>
                <a:pt x="3850620" y="1946081"/>
                <a:pt x="3866612" y="1942746"/>
                <a:pt x="3903649" y="1930400"/>
              </a:cubicBezTo>
              <a:cubicBezTo>
                <a:pt x="3941022" y="1902370"/>
                <a:pt x="3963067" y="1889578"/>
                <a:pt x="3992549" y="1854200"/>
              </a:cubicBezTo>
              <a:cubicBezTo>
                <a:pt x="4002320" y="1842474"/>
                <a:pt x="4008178" y="1827826"/>
                <a:pt x="4017949" y="1816100"/>
              </a:cubicBezTo>
              <a:cubicBezTo>
                <a:pt x="4054475" y="1772269"/>
                <a:pt x="4085450" y="1765997"/>
                <a:pt x="4106849" y="1701800"/>
              </a:cubicBezTo>
              <a:lnTo>
                <a:pt x="4132249" y="1625600"/>
              </a:lnTo>
              <a:cubicBezTo>
                <a:pt x="4142578" y="1594612"/>
                <a:pt x="4145730" y="1574019"/>
                <a:pt x="4170349" y="1549400"/>
              </a:cubicBezTo>
              <a:cubicBezTo>
                <a:pt x="4181142" y="1538607"/>
                <a:pt x="4195749" y="1532467"/>
                <a:pt x="4208449" y="1524000"/>
              </a:cubicBezTo>
              <a:cubicBezTo>
                <a:pt x="4221177" y="1485815"/>
                <a:pt x="4219194" y="1480626"/>
                <a:pt x="4246549" y="1447800"/>
              </a:cubicBezTo>
              <a:cubicBezTo>
                <a:pt x="4258047" y="1434002"/>
                <a:pt x="4273151" y="1423498"/>
                <a:pt x="4284649" y="1409700"/>
              </a:cubicBezTo>
              <a:cubicBezTo>
                <a:pt x="4330058" y="1355209"/>
                <a:pt x="4287435" y="1384095"/>
                <a:pt x="4348149" y="1333500"/>
              </a:cubicBezTo>
              <a:cubicBezTo>
                <a:pt x="4415805" y="1277120"/>
                <a:pt x="4355616" y="1333585"/>
                <a:pt x="4424349" y="1295400"/>
              </a:cubicBezTo>
              <a:cubicBezTo>
                <a:pt x="4451034" y="1280575"/>
                <a:pt x="4475149" y="1261533"/>
                <a:pt x="4500549" y="1244600"/>
              </a:cubicBezTo>
              <a:cubicBezTo>
                <a:pt x="4513249" y="1236133"/>
                <a:pt x="4524169" y="1224027"/>
                <a:pt x="4538649" y="1219200"/>
              </a:cubicBezTo>
              <a:lnTo>
                <a:pt x="4614849" y="1193800"/>
              </a:lnTo>
              <a:lnTo>
                <a:pt x="4767249" y="1143000"/>
              </a:lnTo>
              <a:lnTo>
                <a:pt x="4805349" y="1130300"/>
              </a:lnTo>
              <a:lnTo>
                <a:pt x="4843449" y="1117600"/>
              </a:lnTo>
              <a:cubicBezTo>
                <a:pt x="4847682" y="1104900"/>
                <a:pt x="4862136" y="1091474"/>
                <a:pt x="4856149" y="1079500"/>
              </a:cubicBezTo>
              <a:cubicBezTo>
                <a:pt x="4850162" y="1067526"/>
                <a:pt x="4831117" y="1069704"/>
                <a:pt x="4818049" y="1066800"/>
              </a:cubicBezTo>
              <a:cubicBezTo>
                <a:pt x="4792912" y="1061214"/>
                <a:pt x="4767249" y="1058333"/>
                <a:pt x="4741849" y="1054100"/>
              </a:cubicBezTo>
              <a:cubicBezTo>
                <a:pt x="4703749" y="1058333"/>
                <a:pt x="4665362" y="1060498"/>
                <a:pt x="4627549" y="1066800"/>
              </a:cubicBezTo>
              <a:cubicBezTo>
                <a:pt x="4614344" y="1069001"/>
                <a:pt x="4600588" y="1072074"/>
                <a:pt x="4589449" y="1079500"/>
              </a:cubicBezTo>
              <a:cubicBezTo>
                <a:pt x="4505187" y="1135675"/>
                <a:pt x="4596351" y="1101449"/>
                <a:pt x="4513249" y="1143000"/>
              </a:cubicBezTo>
              <a:cubicBezTo>
                <a:pt x="4408089" y="1195580"/>
                <a:pt x="4546238" y="1108307"/>
                <a:pt x="4437049" y="1181100"/>
              </a:cubicBezTo>
              <a:cubicBezTo>
                <a:pt x="4411649" y="1176867"/>
                <a:pt x="4385278" y="1176543"/>
                <a:pt x="4360849" y="1168400"/>
              </a:cubicBezTo>
              <a:cubicBezTo>
                <a:pt x="4334327" y="1159559"/>
                <a:pt x="4302334" y="1122585"/>
                <a:pt x="4284649" y="1104900"/>
              </a:cubicBezTo>
              <a:cubicBezTo>
                <a:pt x="4263788" y="1042318"/>
                <a:pt x="4270924" y="1071297"/>
                <a:pt x="4259249" y="977900"/>
              </a:cubicBezTo>
              <a:cubicBezTo>
                <a:pt x="4254554" y="940343"/>
                <a:pt x="4255360" y="868521"/>
                <a:pt x="4233849" y="825500"/>
              </a:cubicBezTo>
              <a:cubicBezTo>
                <a:pt x="4218125" y="794052"/>
                <a:pt x="4203006" y="776514"/>
                <a:pt x="4170349" y="762000"/>
              </a:cubicBezTo>
              <a:cubicBezTo>
                <a:pt x="4145883" y="751126"/>
                <a:pt x="4094149" y="736600"/>
                <a:pt x="4094149" y="736600"/>
              </a:cubicBezTo>
              <a:cubicBezTo>
                <a:pt x="3990381" y="840368"/>
                <a:pt x="4068749" y="743206"/>
                <a:pt x="4068749" y="1041400"/>
              </a:cubicBezTo>
              <a:cubicBezTo>
                <a:pt x="4068749" y="1119897"/>
                <a:pt x="4063828" y="1254042"/>
                <a:pt x="4043349" y="1346200"/>
              </a:cubicBezTo>
              <a:cubicBezTo>
                <a:pt x="4040445" y="1359268"/>
                <a:pt x="4033896" y="1371313"/>
                <a:pt x="4030649" y="1384300"/>
              </a:cubicBezTo>
              <a:cubicBezTo>
                <a:pt x="4021107" y="1422469"/>
                <a:pt x="4014346" y="1491305"/>
                <a:pt x="3992549" y="1524000"/>
              </a:cubicBezTo>
              <a:cubicBezTo>
                <a:pt x="3975616" y="1549400"/>
                <a:pt x="3963335" y="1578614"/>
                <a:pt x="3941749" y="1600200"/>
              </a:cubicBezTo>
              <a:cubicBezTo>
                <a:pt x="3929049" y="1612900"/>
                <a:pt x="3914676" y="1624123"/>
                <a:pt x="3903649" y="1638300"/>
              </a:cubicBezTo>
              <a:cubicBezTo>
                <a:pt x="3823867" y="1740877"/>
                <a:pt x="3888507" y="1690728"/>
                <a:pt x="3814749" y="1739900"/>
              </a:cubicBezTo>
              <a:cubicBezTo>
                <a:pt x="3747016" y="1841500"/>
                <a:pt x="3835916" y="1718733"/>
                <a:pt x="3751249" y="1803400"/>
              </a:cubicBezTo>
              <a:cubicBezTo>
                <a:pt x="3666582" y="1888067"/>
                <a:pt x="3789349" y="1799167"/>
                <a:pt x="3687749" y="1866900"/>
              </a:cubicBezTo>
              <a:cubicBezTo>
                <a:pt x="3679282" y="1879600"/>
                <a:pt x="3672490" y="1893592"/>
                <a:pt x="3662349" y="1905000"/>
              </a:cubicBezTo>
              <a:cubicBezTo>
                <a:pt x="3638484" y="1931848"/>
                <a:pt x="3606074" y="1951312"/>
                <a:pt x="3586149" y="1981200"/>
              </a:cubicBezTo>
              <a:cubicBezTo>
                <a:pt x="3457755" y="2173790"/>
                <a:pt x="3596725" y="1976128"/>
                <a:pt x="3497249" y="2095500"/>
              </a:cubicBezTo>
              <a:cubicBezTo>
                <a:pt x="3487478" y="2107226"/>
                <a:pt x="3483768" y="2124065"/>
                <a:pt x="3471849" y="2133600"/>
              </a:cubicBezTo>
              <a:cubicBezTo>
                <a:pt x="3461396" y="2141963"/>
                <a:pt x="3446449" y="2142067"/>
                <a:pt x="3433749" y="2146300"/>
              </a:cubicBezTo>
              <a:cubicBezTo>
                <a:pt x="3425282" y="2159000"/>
                <a:pt x="3419142" y="2173607"/>
                <a:pt x="3408349" y="2184400"/>
              </a:cubicBezTo>
              <a:cubicBezTo>
                <a:pt x="3387721" y="2205028"/>
                <a:pt x="3342691" y="2221919"/>
                <a:pt x="3319449" y="2235200"/>
              </a:cubicBezTo>
              <a:cubicBezTo>
                <a:pt x="3306197" y="2242773"/>
                <a:pt x="3295297" y="2254401"/>
                <a:pt x="3281349" y="2260600"/>
              </a:cubicBezTo>
              <a:cubicBezTo>
                <a:pt x="3254842" y="2272381"/>
                <a:pt x="3187933" y="2291983"/>
                <a:pt x="3154349" y="2298700"/>
              </a:cubicBezTo>
              <a:cubicBezTo>
                <a:pt x="3129099" y="2303750"/>
                <a:pt x="3103131" y="2305155"/>
                <a:pt x="3078149" y="2311400"/>
              </a:cubicBezTo>
              <a:cubicBezTo>
                <a:pt x="3052174" y="2317894"/>
                <a:pt x="3027349" y="2328333"/>
                <a:pt x="3001949" y="2336800"/>
              </a:cubicBezTo>
              <a:lnTo>
                <a:pt x="2925749" y="2362200"/>
              </a:lnTo>
              <a:cubicBezTo>
                <a:pt x="2913049" y="2366433"/>
                <a:pt x="2898788" y="2367474"/>
                <a:pt x="2887649" y="2374900"/>
              </a:cubicBezTo>
              <a:cubicBezTo>
                <a:pt x="2835026" y="2409982"/>
                <a:pt x="2864357" y="2396598"/>
                <a:pt x="2798749" y="2413000"/>
              </a:cubicBezTo>
              <a:cubicBezTo>
                <a:pt x="2777582" y="2408767"/>
                <a:pt x="2750513" y="2415564"/>
                <a:pt x="2735249" y="2400300"/>
              </a:cubicBezTo>
              <a:cubicBezTo>
                <a:pt x="2719985" y="2385036"/>
                <a:pt x="2722549" y="2358386"/>
                <a:pt x="2722549" y="2336800"/>
              </a:cubicBezTo>
              <a:cubicBezTo>
                <a:pt x="2722549" y="2213960"/>
                <a:pt x="2728435" y="2091151"/>
                <a:pt x="2735249" y="1968500"/>
              </a:cubicBezTo>
              <a:cubicBezTo>
                <a:pt x="2741386" y="1858027"/>
                <a:pt x="2754099" y="1893497"/>
                <a:pt x="2773349" y="1778000"/>
              </a:cubicBezTo>
              <a:cubicBezTo>
                <a:pt x="2777582" y="1752600"/>
                <a:pt x="2777906" y="1726229"/>
                <a:pt x="2786049" y="1701800"/>
              </a:cubicBezTo>
              <a:cubicBezTo>
                <a:pt x="2790876" y="1687320"/>
                <a:pt x="2804623" y="1677352"/>
                <a:pt x="2811449" y="1663700"/>
              </a:cubicBezTo>
              <a:cubicBezTo>
                <a:pt x="2848208" y="1590182"/>
                <a:pt x="2790024" y="1659725"/>
                <a:pt x="2862249" y="1587500"/>
              </a:cubicBezTo>
              <a:cubicBezTo>
                <a:pt x="2866482" y="1574800"/>
                <a:pt x="2868962" y="1561374"/>
                <a:pt x="2874949" y="1549400"/>
              </a:cubicBezTo>
              <a:cubicBezTo>
                <a:pt x="2882160" y="1534978"/>
                <a:pt x="2932696" y="1466253"/>
                <a:pt x="2938449" y="1460500"/>
              </a:cubicBezTo>
              <a:cubicBezTo>
                <a:pt x="2949242" y="1449707"/>
                <a:pt x="2963849" y="1443567"/>
                <a:pt x="2976549" y="1435100"/>
              </a:cubicBezTo>
              <a:cubicBezTo>
                <a:pt x="2985016" y="1422400"/>
                <a:pt x="2991156" y="1407793"/>
                <a:pt x="3001949" y="1397000"/>
              </a:cubicBezTo>
              <a:cubicBezTo>
                <a:pt x="3012742" y="1386207"/>
                <a:pt x="3029998" y="1383087"/>
                <a:pt x="3040049" y="1371600"/>
              </a:cubicBezTo>
              <a:cubicBezTo>
                <a:pt x="3060151" y="1348626"/>
                <a:pt x="3073916" y="1320800"/>
                <a:pt x="3090849" y="1295400"/>
              </a:cubicBezTo>
              <a:cubicBezTo>
                <a:pt x="3099316" y="1282700"/>
                <a:pt x="3105456" y="1268093"/>
                <a:pt x="3116249" y="1257300"/>
              </a:cubicBezTo>
              <a:lnTo>
                <a:pt x="3192449" y="1181100"/>
              </a:lnTo>
              <a:cubicBezTo>
                <a:pt x="3205149" y="1168400"/>
                <a:pt x="3215605" y="1152963"/>
                <a:pt x="3230549" y="1143000"/>
              </a:cubicBezTo>
              <a:lnTo>
                <a:pt x="3268649" y="1117600"/>
              </a:lnTo>
              <a:cubicBezTo>
                <a:pt x="3277116" y="1104900"/>
                <a:pt x="3283908" y="1090908"/>
                <a:pt x="3294049" y="1079500"/>
              </a:cubicBezTo>
              <a:cubicBezTo>
                <a:pt x="3317914" y="1052652"/>
                <a:pt x="3350324" y="1033188"/>
                <a:pt x="3370249" y="1003300"/>
              </a:cubicBezTo>
              <a:cubicBezTo>
                <a:pt x="3429516" y="914400"/>
                <a:pt x="3395649" y="944033"/>
                <a:pt x="3459149" y="901700"/>
              </a:cubicBezTo>
              <a:cubicBezTo>
                <a:pt x="3524801" y="803223"/>
                <a:pt x="3500296" y="854460"/>
                <a:pt x="3535349" y="749300"/>
              </a:cubicBezTo>
              <a:lnTo>
                <a:pt x="3548049" y="711200"/>
              </a:lnTo>
              <a:cubicBezTo>
                <a:pt x="3543816" y="685800"/>
                <a:pt x="3543492" y="659429"/>
                <a:pt x="3535349" y="635000"/>
              </a:cubicBezTo>
              <a:cubicBezTo>
                <a:pt x="3507785" y="552309"/>
                <a:pt x="3437950" y="602900"/>
                <a:pt x="3357549" y="609600"/>
              </a:cubicBezTo>
              <a:cubicBezTo>
                <a:pt x="3322180" y="644969"/>
                <a:pt x="3248230" y="708956"/>
                <a:pt x="3230549" y="762000"/>
              </a:cubicBezTo>
              <a:cubicBezTo>
                <a:pt x="3198627" y="857765"/>
                <a:pt x="3241688" y="739723"/>
                <a:pt x="3192449" y="838200"/>
              </a:cubicBezTo>
              <a:cubicBezTo>
                <a:pt x="3164811" y="893475"/>
                <a:pt x="3198394" y="865437"/>
                <a:pt x="3154349" y="927100"/>
              </a:cubicBezTo>
              <a:cubicBezTo>
                <a:pt x="3143910" y="941715"/>
                <a:pt x="3127276" y="951023"/>
                <a:pt x="3116249" y="965200"/>
              </a:cubicBezTo>
              <a:cubicBezTo>
                <a:pt x="3097507" y="989297"/>
                <a:pt x="3082382" y="1016000"/>
                <a:pt x="3065449" y="1041400"/>
              </a:cubicBezTo>
              <a:cubicBezTo>
                <a:pt x="3056982" y="1054100"/>
                <a:pt x="3054529" y="1074673"/>
                <a:pt x="3040049" y="1079500"/>
              </a:cubicBezTo>
              <a:cubicBezTo>
                <a:pt x="2972989" y="1101853"/>
                <a:pt x="3013088" y="1084774"/>
                <a:pt x="2925749" y="1143000"/>
              </a:cubicBezTo>
              <a:cubicBezTo>
                <a:pt x="2913049" y="1151467"/>
                <a:pt x="2902129" y="1163573"/>
                <a:pt x="2887649" y="1168400"/>
              </a:cubicBezTo>
              <a:cubicBezTo>
                <a:pt x="2835069" y="1185927"/>
                <a:pt x="2860688" y="1173674"/>
                <a:pt x="2811449" y="1206500"/>
              </a:cubicBezTo>
              <a:cubicBezTo>
                <a:pt x="2802982" y="1219200"/>
                <a:pt x="2797536" y="1234549"/>
                <a:pt x="2786049" y="1244600"/>
              </a:cubicBezTo>
              <a:cubicBezTo>
                <a:pt x="2763075" y="1264702"/>
                <a:pt x="2709849" y="1295400"/>
                <a:pt x="2709849" y="1295400"/>
              </a:cubicBezTo>
              <a:cubicBezTo>
                <a:pt x="2705616" y="1130300"/>
                <a:pt x="2707669" y="964919"/>
                <a:pt x="2697149" y="800100"/>
              </a:cubicBezTo>
              <a:cubicBezTo>
                <a:pt x="2694925" y="765262"/>
                <a:pt x="2682788" y="731618"/>
                <a:pt x="2671749" y="698500"/>
              </a:cubicBezTo>
              <a:cubicBezTo>
                <a:pt x="2667516" y="685800"/>
                <a:pt x="2667412" y="670853"/>
                <a:pt x="2659049" y="660400"/>
              </a:cubicBezTo>
              <a:cubicBezTo>
                <a:pt x="2649514" y="648481"/>
                <a:pt x="2633649" y="643467"/>
                <a:pt x="2620949" y="635000"/>
              </a:cubicBezTo>
              <a:cubicBezTo>
                <a:pt x="2587082" y="639233"/>
                <a:pt x="2550538" y="633838"/>
                <a:pt x="2519349" y="647700"/>
              </a:cubicBezTo>
              <a:cubicBezTo>
                <a:pt x="2507116" y="653137"/>
                <a:pt x="2506649" y="672413"/>
                <a:pt x="2506649" y="685800"/>
              </a:cubicBezTo>
              <a:cubicBezTo>
                <a:pt x="2506649" y="850954"/>
                <a:pt x="2513236" y="1016059"/>
                <a:pt x="2519349" y="1181100"/>
              </a:cubicBezTo>
              <a:cubicBezTo>
                <a:pt x="2524432" y="1318350"/>
                <a:pt x="2531145" y="1363464"/>
                <a:pt x="2544749" y="1485900"/>
              </a:cubicBezTo>
              <a:cubicBezTo>
                <a:pt x="2540516" y="1562100"/>
                <a:pt x="2535438" y="1638258"/>
                <a:pt x="2532049" y="1714500"/>
              </a:cubicBezTo>
              <a:cubicBezTo>
                <a:pt x="2526971" y="1828766"/>
                <a:pt x="2529704" y="1943491"/>
                <a:pt x="2519349" y="2057400"/>
              </a:cubicBezTo>
              <a:cubicBezTo>
                <a:pt x="2516925" y="2084064"/>
                <a:pt x="2500443" y="2107625"/>
                <a:pt x="2493949" y="2133600"/>
              </a:cubicBezTo>
              <a:cubicBezTo>
                <a:pt x="2489716" y="2150533"/>
                <a:pt x="2488125" y="2168357"/>
                <a:pt x="2481249" y="2184400"/>
              </a:cubicBezTo>
              <a:cubicBezTo>
                <a:pt x="2475236" y="2198429"/>
                <a:pt x="2462048" y="2208552"/>
                <a:pt x="2455849" y="2222500"/>
              </a:cubicBezTo>
              <a:cubicBezTo>
                <a:pt x="2414620" y="2315265"/>
                <a:pt x="2461647" y="2288301"/>
                <a:pt x="2392349" y="2311400"/>
              </a:cubicBezTo>
              <a:cubicBezTo>
                <a:pt x="2379649" y="2307167"/>
                <a:pt x="2364702" y="2307063"/>
                <a:pt x="2354249" y="2298700"/>
              </a:cubicBezTo>
              <a:cubicBezTo>
                <a:pt x="2320421" y="2271638"/>
                <a:pt x="2334555" y="2255630"/>
                <a:pt x="2316149" y="2222500"/>
              </a:cubicBezTo>
              <a:cubicBezTo>
                <a:pt x="2301324" y="2195815"/>
                <a:pt x="2282282" y="2171700"/>
                <a:pt x="2265349" y="2146300"/>
              </a:cubicBezTo>
              <a:cubicBezTo>
                <a:pt x="2256882" y="2133600"/>
                <a:pt x="2250742" y="2118993"/>
                <a:pt x="2239949" y="2108200"/>
              </a:cubicBezTo>
              <a:lnTo>
                <a:pt x="2201849" y="2070100"/>
              </a:lnTo>
              <a:cubicBezTo>
                <a:pt x="2193382" y="2044700"/>
                <a:pt x="2182943" y="2019875"/>
                <a:pt x="2176449" y="1993900"/>
              </a:cubicBezTo>
              <a:cubicBezTo>
                <a:pt x="2172216" y="1976967"/>
                <a:pt x="2168765" y="1959818"/>
                <a:pt x="2163749" y="1943100"/>
              </a:cubicBezTo>
              <a:cubicBezTo>
                <a:pt x="2156056" y="1917455"/>
                <a:pt x="2146816" y="1892300"/>
                <a:pt x="2138349" y="1866900"/>
              </a:cubicBezTo>
              <a:cubicBezTo>
                <a:pt x="2134116" y="1854200"/>
                <a:pt x="2128896" y="1841787"/>
                <a:pt x="2125649" y="1828800"/>
              </a:cubicBezTo>
              <a:cubicBezTo>
                <a:pt x="2121416" y="1811867"/>
                <a:pt x="2116071" y="1795173"/>
                <a:pt x="2112949" y="1778000"/>
              </a:cubicBezTo>
              <a:cubicBezTo>
                <a:pt x="2089600" y="1649580"/>
                <a:pt x="2113631" y="1729245"/>
                <a:pt x="2087549" y="1651000"/>
              </a:cubicBezTo>
              <a:cubicBezTo>
                <a:pt x="2083316" y="1617133"/>
                <a:pt x="2077806" y="1583402"/>
                <a:pt x="2074849" y="1549400"/>
              </a:cubicBezTo>
              <a:cubicBezTo>
                <a:pt x="2069336" y="1485998"/>
                <a:pt x="2066119" y="1422417"/>
                <a:pt x="2062149" y="1358900"/>
              </a:cubicBezTo>
              <a:cubicBezTo>
                <a:pt x="2057652" y="1286949"/>
                <a:pt x="2055976" y="1214795"/>
                <a:pt x="2049449" y="1143000"/>
              </a:cubicBezTo>
              <a:cubicBezTo>
                <a:pt x="2047495" y="1121503"/>
                <a:pt x="2040298" y="1100792"/>
                <a:pt x="2036749" y="1079500"/>
              </a:cubicBezTo>
              <a:cubicBezTo>
                <a:pt x="2031828" y="1049973"/>
                <a:pt x="2028282" y="1020233"/>
                <a:pt x="2024049" y="990600"/>
              </a:cubicBezTo>
              <a:cubicBezTo>
                <a:pt x="2019816" y="846667"/>
                <a:pt x="2018917" y="702597"/>
                <a:pt x="2011349" y="558800"/>
              </a:cubicBezTo>
              <a:cubicBezTo>
                <a:pt x="2010432" y="541370"/>
                <a:pt x="2002435" y="525039"/>
                <a:pt x="1998649" y="508000"/>
              </a:cubicBezTo>
              <a:cubicBezTo>
                <a:pt x="1986816" y="454750"/>
                <a:pt x="1982440" y="423443"/>
                <a:pt x="1973249" y="368300"/>
              </a:cubicBezTo>
              <a:cubicBezTo>
                <a:pt x="1969016" y="266700"/>
                <a:pt x="1967794" y="164930"/>
                <a:pt x="1960549" y="63500"/>
              </a:cubicBezTo>
              <a:cubicBezTo>
                <a:pt x="1959305" y="46090"/>
                <a:pt x="1958753" y="26330"/>
                <a:pt x="1947849" y="12700"/>
              </a:cubicBezTo>
              <a:cubicBezTo>
                <a:pt x="1939486" y="2247"/>
                <a:pt x="1922449" y="4233"/>
                <a:pt x="1909749" y="0"/>
              </a:cubicBezTo>
              <a:cubicBezTo>
                <a:pt x="1888582" y="4233"/>
                <a:pt x="1864991" y="1990"/>
                <a:pt x="1846249" y="12700"/>
              </a:cubicBezTo>
              <a:cubicBezTo>
                <a:pt x="1820771" y="27259"/>
                <a:pt x="1819231" y="66736"/>
                <a:pt x="1808149" y="88900"/>
              </a:cubicBezTo>
              <a:cubicBezTo>
                <a:pt x="1801323" y="102552"/>
                <a:pt x="1791216" y="114300"/>
                <a:pt x="1782749" y="127000"/>
              </a:cubicBezTo>
              <a:cubicBezTo>
                <a:pt x="1747915" y="301169"/>
                <a:pt x="1782749" y="100746"/>
                <a:pt x="1782749" y="482600"/>
              </a:cubicBezTo>
              <a:cubicBezTo>
                <a:pt x="1782749" y="588518"/>
                <a:pt x="1780251" y="694675"/>
                <a:pt x="1770049" y="800100"/>
              </a:cubicBezTo>
              <a:cubicBezTo>
                <a:pt x="1762147" y="881756"/>
                <a:pt x="1759183" y="871455"/>
                <a:pt x="1706549" y="889000"/>
              </a:cubicBezTo>
              <a:cubicBezTo>
                <a:pt x="1676916" y="884767"/>
                <a:pt x="1646817" y="883031"/>
                <a:pt x="1617649" y="876300"/>
              </a:cubicBezTo>
              <a:cubicBezTo>
                <a:pt x="1591561" y="870280"/>
                <a:pt x="1567424" y="857394"/>
                <a:pt x="1541449" y="850900"/>
              </a:cubicBezTo>
              <a:lnTo>
                <a:pt x="1490649" y="838200"/>
              </a:lnTo>
              <a:cubicBezTo>
                <a:pt x="1439849" y="842433"/>
                <a:pt x="1388778" y="844163"/>
                <a:pt x="1338249" y="850900"/>
              </a:cubicBezTo>
              <a:cubicBezTo>
                <a:pt x="1324979" y="852669"/>
                <a:pt x="1310602" y="855237"/>
                <a:pt x="1300149" y="863600"/>
              </a:cubicBezTo>
              <a:cubicBezTo>
                <a:pt x="1277768" y="881505"/>
                <a:pt x="1270415" y="914701"/>
                <a:pt x="1262049" y="939800"/>
              </a:cubicBezTo>
              <a:cubicBezTo>
                <a:pt x="1304867" y="1004026"/>
                <a:pt x="1264205" y="959928"/>
                <a:pt x="1325549" y="990600"/>
              </a:cubicBezTo>
              <a:cubicBezTo>
                <a:pt x="1339201" y="997426"/>
                <a:pt x="1350397" y="1008427"/>
                <a:pt x="1363649" y="1016000"/>
              </a:cubicBezTo>
              <a:cubicBezTo>
                <a:pt x="1415972" y="1045899"/>
                <a:pt x="1428201" y="1045984"/>
                <a:pt x="1490649" y="1066800"/>
              </a:cubicBezTo>
              <a:cubicBezTo>
                <a:pt x="1503349" y="1071033"/>
                <a:pt x="1515762" y="1076253"/>
                <a:pt x="1528749" y="1079500"/>
              </a:cubicBezTo>
              <a:cubicBezTo>
                <a:pt x="1545682" y="1083733"/>
                <a:pt x="1562831" y="1087184"/>
                <a:pt x="1579549" y="1092200"/>
              </a:cubicBezTo>
              <a:cubicBezTo>
                <a:pt x="1605194" y="1099893"/>
                <a:pt x="1655749" y="1117600"/>
                <a:pt x="1655749" y="1117600"/>
              </a:cubicBezTo>
              <a:cubicBezTo>
                <a:pt x="1664216" y="1130300"/>
                <a:pt x="1674950" y="1141752"/>
                <a:pt x="1681149" y="1155700"/>
              </a:cubicBezTo>
              <a:cubicBezTo>
                <a:pt x="1690182" y="1176025"/>
                <a:pt x="1714323" y="1253146"/>
                <a:pt x="1719249" y="1282700"/>
              </a:cubicBezTo>
              <a:cubicBezTo>
                <a:pt x="1724860" y="1316366"/>
                <a:pt x="1727716" y="1350433"/>
                <a:pt x="1731949" y="1384300"/>
              </a:cubicBezTo>
              <a:cubicBezTo>
                <a:pt x="1727716" y="1435100"/>
                <a:pt x="1727629" y="1486418"/>
                <a:pt x="1719249" y="1536700"/>
              </a:cubicBezTo>
              <a:cubicBezTo>
                <a:pt x="1714847" y="1563110"/>
                <a:pt x="1702316" y="1587500"/>
                <a:pt x="1693849" y="1612900"/>
              </a:cubicBezTo>
              <a:lnTo>
                <a:pt x="1643049" y="1765300"/>
              </a:lnTo>
              <a:lnTo>
                <a:pt x="1630349" y="1803400"/>
              </a:lnTo>
              <a:cubicBezTo>
                <a:pt x="1626116" y="1816100"/>
                <a:pt x="1628788" y="1834074"/>
                <a:pt x="1617649" y="1841500"/>
              </a:cubicBezTo>
              <a:cubicBezTo>
                <a:pt x="1568410" y="1874326"/>
                <a:pt x="1594029" y="1862073"/>
                <a:pt x="1541449" y="1879600"/>
              </a:cubicBezTo>
              <a:cubicBezTo>
                <a:pt x="1511816" y="1875367"/>
                <a:pt x="1481221" y="1875502"/>
                <a:pt x="1452549" y="1866900"/>
              </a:cubicBezTo>
              <a:cubicBezTo>
                <a:pt x="1437929" y="1862514"/>
                <a:pt x="1428101" y="1848326"/>
                <a:pt x="1414449" y="1841500"/>
              </a:cubicBezTo>
              <a:cubicBezTo>
                <a:pt x="1396229" y="1832390"/>
                <a:pt x="1341825" y="1820169"/>
                <a:pt x="1325549" y="1816100"/>
              </a:cubicBezTo>
              <a:cubicBezTo>
                <a:pt x="1265102" y="1775802"/>
                <a:pt x="1311203" y="1800366"/>
                <a:pt x="1236649" y="1778000"/>
              </a:cubicBezTo>
              <a:cubicBezTo>
                <a:pt x="1211004" y="1770307"/>
                <a:pt x="1160449" y="1752600"/>
                <a:pt x="1160449" y="1752600"/>
              </a:cubicBezTo>
              <a:cubicBezTo>
                <a:pt x="1097386" y="1658005"/>
                <a:pt x="1178437" y="1774186"/>
                <a:pt x="1096949" y="1676400"/>
              </a:cubicBezTo>
              <a:cubicBezTo>
                <a:pt x="1087178" y="1664674"/>
                <a:pt x="1083036" y="1648351"/>
                <a:pt x="1071549" y="1638300"/>
              </a:cubicBezTo>
              <a:cubicBezTo>
                <a:pt x="1048575" y="1618198"/>
                <a:pt x="1020749" y="1604433"/>
                <a:pt x="995349" y="1587500"/>
              </a:cubicBezTo>
              <a:lnTo>
                <a:pt x="957249" y="1562100"/>
              </a:lnTo>
              <a:lnTo>
                <a:pt x="881049" y="1447800"/>
              </a:lnTo>
              <a:cubicBezTo>
                <a:pt x="872582" y="1435100"/>
                <a:pt x="860476" y="1424180"/>
                <a:pt x="855649" y="1409700"/>
              </a:cubicBezTo>
              <a:lnTo>
                <a:pt x="779449" y="1181100"/>
              </a:lnTo>
              <a:lnTo>
                <a:pt x="754049" y="1104900"/>
              </a:lnTo>
              <a:cubicBezTo>
                <a:pt x="749816" y="1092200"/>
                <a:pt x="744596" y="1079787"/>
                <a:pt x="741349" y="1066800"/>
              </a:cubicBezTo>
              <a:cubicBezTo>
                <a:pt x="737116" y="1049867"/>
                <a:pt x="733665" y="1032718"/>
                <a:pt x="728649" y="1016000"/>
              </a:cubicBezTo>
              <a:cubicBezTo>
                <a:pt x="720956" y="990355"/>
                <a:pt x="709743" y="965775"/>
                <a:pt x="703249" y="939800"/>
              </a:cubicBezTo>
              <a:cubicBezTo>
                <a:pt x="684055" y="863025"/>
                <a:pt x="696069" y="905559"/>
                <a:pt x="665149" y="812800"/>
              </a:cubicBezTo>
              <a:lnTo>
                <a:pt x="652449" y="774700"/>
              </a:lnTo>
              <a:cubicBezTo>
                <a:pt x="648216" y="762000"/>
                <a:pt x="649215" y="746066"/>
                <a:pt x="639749" y="736600"/>
              </a:cubicBezTo>
              <a:lnTo>
                <a:pt x="588949" y="736600"/>
              </a:lnTo>
              <a:close/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175</xdr:col>
      <xdr:colOff>48341</xdr:colOff>
      <xdr:row>19</xdr:row>
      <xdr:rowOff>215900</xdr:rowOff>
    </xdr:from>
    <xdr:to>
      <xdr:col>177</xdr:col>
      <xdr:colOff>2146300</xdr:colOff>
      <xdr:row>47</xdr:row>
      <xdr:rowOff>165100</xdr:rowOff>
    </xdr:to>
    <xdr:sp macro="" textlink="">
      <xdr:nvSpPr>
        <xdr:cNvPr id="1201" name="Forma libre 14">
          <a:extLst>
            <a:ext uri="{FF2B5EF4-FFF2-40B4-BE49-F238E27FC236}">
              <a16:creationId xmlns:a16="http://schemas.microsoft.com/office/drawing/2014/main" id="{03862285-EF23-4B79-A474-A924E13C1FEA}"/>
            </a:ext>
          </a:extLst>
        </xdr:cNvPr>
        <xdr:cNvSpPr/>
      </xdr:nvSpPr>
      <xdr:spPr>
        <a:xfrm>
          <a:off x="217337404" y="7073900"/>
          <a:ext cx="5098334" cy="6902450"/>
        </a:xfrm>
        <a:custGeom>
          <a:avLst/>
          <a:gdLst>
            <a:gd name="connsiteX0" fmla="*/ 2529759 w 5545655"/>
            <a:gd name="connsiteY0" fmla="*/ 12700 h 5562600"/>
            <a:gd name="connsiteX1" fmla="*/ 2517059 w 5545655"/>
            <a:gd name="connsiteY1" fmla="*/ 444500 h 5562600"/>
            <a:gd name="connsiteX2" fmla="*/ 2504359 w 5545655"/>
            <a:gd name="connsiteY2" fmla="*/ 482600 h 5562600"/>
            <a:gd name="connsiteX3" fmla="*/ 2478959 w 5545655"/>
            <a:gd name="connsiteY3" fmla="*/ 571500 h 5562600"/>
            <a:gd name="connsiteX4" fmla="*/ 2466259 w 5545655"/>
            <a:gd name="connsiteY4" fmla="*/ 1270000 h 5562600"/>
            <a:gd name="connsiteX5" fmla="*/ 2453559 w 5545655"/>
            <a:gd name="connsiteY5" fmla="*/ 1320800 h 5562600"/>
            <a:gd name="connsiteX6" fmla="*/ 2402759 w 5545655"/>
            <a:gd name="connsiteY6" fmla="*/ 1524000 h 5562600"/>
            <a:gd name="connsiteX7" fmla="*/ 2390059 w 5545655"/>
            <a:gd name="connsiteY7" fmla="*/ 1562100 h 5562600"/>
            <a:gd name="connsiteX8" fmla="*/ 2377359 w 5545655"/>
            <a:gd name="connsiteY8" fmla="*/ 1600200 h 5562600"/>
            <a:gd name="connsiteX9" fmla="*/ 2351959 w 5545655"/>
            <a:gd name="connsiteY9" fmla="*/ 1638300 h 5562600"/>
            <a:gd name="connsiteX10" fmla="*/ 2275759 w 5545655"/>
            <a:gd name="connsiteY10" fmla="*/ 1701800 h 5562600"/>
            <a:gd name="connsiteX11" fmla="*/ 2161459 w 5545655"/>
            <a:gd name="connsiteY11" fmla="*/ 1790700 h 5562600"/>
            <a:gd name="connsiteX12" fmla="*/ 2047159 w 5545655"/>
            <a:gd name="connsiteY12" fmla="*/ 1866900 h 5562600"/>
            <a:gd name="connsiteX13" fmla="*/ 2009059 w 5545655"/>
            <a:gd name="connsiteY13" fmla="*/ 1892300 h 5562600"/>
            <a:gd name="connsiteX14" fmla="*/ 1932859 w 5545655"/>
            <a:gd name="connsiteY14" fmla="*/ 1917700 h 5562600"/>
            <a:gd name="connsiteX15" fmla="*/ 1894759 w 5545655"/>
            <a:gd name="connsiteY15" fmla="*/ 1943100 h 5562600"/>
            <a:gd name="connsiteX16" fmla="*/ 1818559 w 5545655"/>
            <a:gd name="connsiteY16" fmla="*/ 1968500 h 5562600"/>
            <a:gd name="connsiteX17" fmla="*/ 1780459 w 5545655"/>
            <a:gd name="connsiteY17" fmla="*/ 1981200 h 5562600"/>
            <a:gd name="connsiteX18" fmla="*/ 1716959 w 5545655"/>
            <a:gd name="connsiteY18" fmla="*/ 1993900 h 5562600"/>
            <a:gd name="connsiteX19" fmla="*/ 1640759 w 5545655"/>
            <a:gd name="connsiteY19" fmla="*/ 2019300 h 5562600"/>
            <a:gd name="connsiteX20" fmla="*/ 1602659 w 5545655"/>
            <a:gd name="connsiteY20" fmla="*/ 2032000 h 5562600"/>
            <a:gd name="connsiteX21" fmla="*/ 1564559 w 5545655"/>
            <a:gd name="connsiteY21" fmla="*/ 2044700 h 5562600"/>
            <a:gd name="connsiteX22" fmla="*/ 1526459 w 5545655"/>
            <a:gd name="connsiteY22" fmla="*/ 2070100 h 5562600"/>
            <a:gd name="connsiteX23" fmla="*/ 1488359 w 5545655"/>
            <a:gd name="connsiteY23" fmla="*/ 2082800 h 5562600"/>
            <a:gd name="connsiteX24" fmla="*/ 1450259 w 5545655"/>
            <a:gd name="connsiteY24" fmla="*/ 2108200 h 5562600"/>
            <a:gd name="connsiteX25" fmla="*/ 1374059 w 5545655"/>
            <a:gd name="connsiteY25" fmla="*/ 2133600 h 5562600"/>
            <a:gd name="connsiteX26" fmla="*/ 1437559 w 5545655"/>
            <a:gd name="connsiteY26" fmla="*/ 2120900 h 5562600"/>
            <a:gd name="connsiteX27" fmla="*/ 1475659 w 5545655"/>
            <a:gd name="connsiteY27" fmla="*/ 2108200 h 5562600"/>
            <a:gd name="connsiteX28" fmla="*/ 1539159 w 5545655"/>
            <a:gd name="connsiteY28" fmla="*/ 2095500 h 5562600"/>
            <a:gd name="connsiteX29" fmla="*/ 1602659 w 5545655"/>
            <a:gd name="connsiteY29" fmla="*/ 2070100 h 5562600"/>
            <a:gd name="connsiteX30" fmla="*/ 1691559 w 5545655"/>
            <a:gd name="connsiteY30" fmla="*/ 2057400 h 5562600"/>
            <a:gd name="connsiteX31" fmla="*/ 1945559 w 5545655"/>
            <a:gd name="connsiteY31" fmla="*/ 2019300 h 5562600"/>
            <a:gd name="connsiteX32" fmla="*/ 2123359 w 5545655"/>
            <a:gd name="connsiteY32" fmla="*/ 2032000 h 5562600"/>
            <a:gd name="connsiteX33" fmla="*/ 2085259 w 5545655"/>
            <a:gd name="connsiteY33" fmla="*/ 2057400 h 5562600"/>
            <a:gd name="connsiteX34" fmla="*/ 1996359 w 5545655"/>
            <a:gd name="connsiteY34" fmla="*/ 2095500 h 5562600"/>
            <a:gd name="connsiteX35" fmla="*/ 1958259 w 5545655"/>
            <a:gd name="connsiteY35" fmla="*/ 2120900 h 5562600"/>
            <a:gd name="connsiteX36" fmla="*/ 1907459 w 5545655"/>
            <a:gd name="connsiteY36" fmla="*/ 2133600 h 5562600"/>
            <a:gd name="connsiteX37" fmla="*/ 1628059 w 5545655"/>
            <a:gd name="connsiteY37" fmla="*/ 2171700 h 5562600"/>
            <a:gd name="connsiteX38" fmla="*/ 1539159 w 5545655"/>
            <a:gd name="connsiteY38" fmla="*/ 2197100 h 5562600"/>
            <a:gd name="connsiteX39" fmla="*/ 1501059 w 5545655"/>
            <a:gd name="connsiteY39" fmla="*/ 2209800 h 5562600"/>
            <a:gd name="connsiteX40" fmla="*/ 1450259 w 5545655"/>
            <a:gd name="connsiteY40" fmla="*/ 2222500 h 5562600"/>
            <a:gd name="connsiteX41" fmla="*/ 1361359 w 5545655"/>
            <a:gd name="connsiteY41" fmla="*/ 2247900 h 5562600"/>
            <a:gd name="connsiteX42" fmla="*/ 1069259 w 5545655"/>
            <a:gd name="connsiteY42" fmla="*/ 2235200 h 5562600"/>
            <a:gd name="connsiteX43" fmla="*/ 1056559 w 5545655"/>
            <a:gd name="connsiteY43" fmla="*/ 2197100 h 5562600"/>
            <a:gd name="connsiteX44" fmla="*/ 612059 w 5545655"/>
            <a:gd name="connsiteY44" fmla="*/ 2209800 h 5562600"/>
            <a:gd name="connsiteX45" fmla="*/ 624759 w 5545655"/>
            <a:gd name="connsiteY45" fmla="*/ 2247900 h 5562600"/>
            <a:gd name="connsiteX46" fmla="*/ 739059 w 5545655"/>
            <a:gd name="connsiteY46" fmla="*/ 2298700 h 5562600"/>
            <a:gd name="connsiteX47" fmla="*/ 777159 w 5545655"/>
            <a:gd name="connsiteY47" fmla="*/ 2311400 h 5562600"/>
            <a:gd name="connsiteX48" fmla="*/ 853359 w 5545655"/>
            <a:gd name="connsiteY48" fmla="*/ 2349500 h 5562600"/>
            <a:gd name="connsiteX49" fmla="*/ 853359 w 5545655"/>
            <a:gd name="connsiteY49" fmla="*/ 2451100 h 5562600"/>
            <a:gd name="connsiteX50" fmla="*/ 815259 w 5545655"/>
            <a:gd name="connsiteY50" fmla="*/ 2476500 h 5562600"/>
            <a:gd name="connsiteX51" fmla="*/ 777159 w 5545655"/>
            <a:gd name="connsiteY51" fmla="*/ 2514600 h 5562600"/>
            <a:gd name="connsiteX52" fmla="*/ 700959 w 5545655"/>
            <a:gd name="connsiteY52" fmla="*/ 2578100 h 5562600"/>
            <a:gd name="connsiteX53" fmla="*/ 650159 w 5545655"/>
            <a:gd name="connsiteY53" fmla="*/ 2654300 h 5562600"/>
            <a:gd name="connsiteX54" fmla="*/ 624759 w 5545655"/>
            <a:gd name="connsiteY54" fmla="*/ 2692400 h 5562600"/>
            <a:gd name="connsiteX55" fmla="*/ 586659 w 5545655"/>
            <a:gd name="connsiteY55" fmla="*/ 2730500 h 5562600"/>
            <a:gd name="connsiteX56" fmla="*/ 561259 w 5545655"/>
            <a:gd name="connsiteY56" fmla="*/ 2768600 h 5562600"/>
            <a:gd name="connsiteX57" fmla="*/ 548559 w 5545655"/>
            <a:gd name="connsiteY57" fmla="*/ 2806700 h 5562600"/>
            <a:gd name="connsiteX58" fmla="*/ 510459 w 5545655"/>
            <a:gd name="connsiteY58" fmla="*/ 2832100 h 5562600"/>
            <a:gd name="connsiteX59" fmla="*/ 472359 w 5545655"/>
            <a:gd name="connsiteY59" fmla="*/ 2870200 h 5562600"/>
            <a:gd name="connsiteX60" fmla="*/ 523159 w 5545655"/>
            <a:gd name="connsiteY60" fmla="*/ 2895600 h 5562600"/>
            <a:gd name="connsiteX61" fmla="*/ 688259 w 5545655"/>
            <a:gd name="connsiteY61" fmla="*/ 2857500 h 5562600"/>
            <a:gd name="connsiteX62" fmla="*/ 789859 w 5545655"/>
            <a:gd name="connsiteY62" fmla="*/ 2781300 h 5562600"/>
            <a:gd name="connsiteX63" fmla="*/ 853359 w 5545655"/>
            <a:gd name="connsiteY63" fmla="*/ 2705100 h 5562600"/>
            <a:gd name="connsiteX64" fmla="*/ 916859 w 5545655"/>
            <a:gd name="connsiteY64" fmla="*/ 2590800 h 5562600"/>
            <a:gd name="connsiteX65" fmla="*/ 942259 w 5545655"/>
            <a:gd name="connsiteY65" fmla="*/ 2540000 h 5562600"/>
            <a:gd name="connsiteX66" fmla="*/ 967659 w 5545655"/>
            <a:gd name="connsiteY66" fmla="*/ 2476500 h 5562600"/>
            <a:gd name="connsiteX67" fmla="*/ 1005759 w 5545655"/>
            <a:gd name="connsiteY67" fmla="*/ 2451100 h 5562600"/>
            <a:gd name="connsiteX68" fmla="*/ 1069259 w 5545655"/>
            <a:gd name="connsiteY68" fmla="*/ 2336800 h 5562600"/>
            <a:gd name="connsiteX69" fmla="*/ 1132759 w 5545655"/>
            <a:gd name="connsiteY69" fmla="*/ 2260600 h 5562600"/>
            <a:gd name="connsiteX70" fmla="*/ 1170859 w 5545655"/>
            <a:gd name="connsiteY70" fmla="*/ 2247900 h 5562600"/>
            <a:gd name="connsiteX71" fmla="*/ 1183559 w 5545655"/>
            <a:gd name="connsiteY71" fmla="*/ 2565400 h 5562600"/>
            <a:gd name="connsiteX72" fmla="*/ 1208959 w 5545655"/>
            <a:gd name="connsiteY72" fmla="*/ 2603500 h 5562600"/>
            <a:gd name="connsiteX73" fmla="*/ 1183559 w 5545655"/>
            <a:gd name="connsiteY73" fmla="*/ 2730500 h 5562600"/>
            <a:gd name="connsiteX74" fmla="*/ 1132759 w 5545655"/>
            <a:gd name="connsiteY74" fmla="*/ 2806700 h 5562600"/>
            <a:gd name="connsiteX75" fmla="*/ 1170859 w 5545655"/>
            <a:gd name="connsiteY75" fmla="*/ 2844800 h 5562600"/>
            <a:gd name="connsiteX76" fmla="*/ 1424859 w 5545655"/>
            <a:gd name="connsiteY76" fmla="*/ 2819400 h 5562600"/>
            <a:gd name="connsiteX77" fmla="*/ 1462959 w 5545655"/>
            <a:gd name="connsiteY77" fmla="*/ 2806700 h 5562600"/>
            <a:gd name="connsiteX78" fmla="*/ 1501059 w 5545655"/>
            <a:gd name="connsiteY78" fmla="*/ 2781300 h 5562600"/>
            <a:gd name="connsiteX79" fmla="*/ 1526459 w 5545655"/>
            <a:gd name="connsiteY79" fmla="*/ 2705100 h 5562600"/>
            <a:gd name="connsiteX80" fmla="*/ 1539159 w 5545655"/>
            <a:gd name="connsiteY80" fmla="*/ 2667000 h 5562600"/>
            <a:gd name="connsiteX81" fmla="*/ 1564559 w 5545655"/>
            <a:gd name="connsiteY81" fmla="*/ 2501900 h 5562600"/>
            <a:gd name="connsiteX82" fmla="*/ 1577259 w 5545655"/>
            <a:gd name="connsiteY82" fmla="*/ 2438400 h 5562600"/>
            <a:gd name="connsiteX83" fmla="*/ 1589959 w 5545655"/>
            <a:gd name="connsiteY83" fmla="*/ 2400300 h 5562600"/>
            <a:gd name="connsiteX84" fmla="*/ 1628059 w 5545655"/>
            <a:gd name="connsiteY84" fmla="*/ 2387600 h 5562600"/>
            <a:gd name="connsiteX85" fmla="*/ 1704259 w 5545655"/>
            <a:gd name="connsiteY85" fmla="*/ 2451100 h 5562600"/>
            <a:gd name="connsiteX86" fmla="*/ 1742359 w 5545655"/>
            <a:gd name="connsiteY86" fmla="*/ 2463800 h 5562600"/>
            <a:gd name="connsiteX87" fmla="*/ 1856659 w 5545655"/>
            <a:gd name="connsiteY87" fmla="*/ 2438400 h 5562600"/>
            <a:gd name="connsiteX88" fmla="*/ 1932859 w 5545655"/>
            <a:gd name="connsiteY88" fmla="*/ 2374900 h 5562600"/>
            <a:gd name="connsiteX89" fmla="*/ 2009059 w 5545655"/>
            <a:gd name="connsiteY89" fmla="*/ 2349500 h 5562600"/>
            <a:gd name="connsiteX90" fmla="*/ 2021759 w 5545655"/>
            <a:gd name="connsiteY90" fmla="*/ 2692400 h 5562600"/>
            <a:gd name="connsiteX91" fmla="*/ 2110659 w 5545655"/>
            <a:gd name="connsiteY91" fmla="*/ 2679700 h 5562600"/>
            <a:gd name="connsiteX92" fmla="*/ 2161459 w 5545655"/>
            <a:gd name="connsiteY92" fmla="*/ 2603500 h 5562600"/>
            <a:gd name="connsiteX93" fmla="*/ 2186859 w 5545655"/>
            <a:gd name="connsiteY93" fmla="*/ 2565400 h 5562600"/>
            <a:gd name="connsiteX94" fmla="*/ 2199559 w 5545655"/>
            <a:gd name="connsiteY94" fmla="*/ 2514600 h 5562600"/>
            <a:gd name="connsiteX95" fmla="*/ 2212259 w 5545655"/>
            <a:gd name="connsiteY95" fmla="*/ 2476500 h 5562600"/>
            <a:gd name="connsiteX96" fmla="*/ 2224959 w 5545655"/>
            <a:gd name="connsiteY96" fmla="*/ 2413000 h 5562600"/>
            <a:gd name="connsiteX97" fmla="*/ 2237659 w 5545655"/>
            <a:gd name="connsiteY97" fmla="*/ 2374900 h 5562600"/>
            <a:gd name="connsiteX98" fmla="*/ 2263059 w 5545655"/>
            <a:gd name="connsiteY98" fmla="*/ 2273300 h 5562600"/>
            <a:gd name="connsiteX99" fmla="*/ 2313859 w 5545655"/>
            <a:gd name="connsiteY99" fmla="*/ 2159000 h 5562600"/>
            <a:gd name="connsiteX100" fmla="*/ 2351959 w 5545655"/>
            <a:gd name="connsiteY100" fmla="*/ 2133600 h 5562600"/>
            <a:gd name="connsiteX101" fmla="*/ 2377359 w 5545655"/>
            <a:gd name="connsiteY101" fmla="*/ 2095500 h 5562600"/>
            <a:gd name="connsiteX102" fmla="*/ 2517059 w 5545655"/>
            <a:gd name="connsiteY102" fmla="*/ 2095500 h 5562600"/>
            <a:gd name="connsiteX103" fmla="*/ 2517059 w 5545655"/>
            <a:gd name="connsiteY103" fmla="*/ 2349500 h 5562600"/>
            <a:gd name="connsiteX104" fmla="*/ 2478959 w 5545655"/>
            <a:gd name="connsiteY104" fmla="*/ 2501900 h 5562600"/>
            <a:gd name="connsiteX105" fmla="*/ 2466259 w 5545655"/>
            <a:gd name="connsiteY105" fmla="*/ 2565400 h 5562600"/>
            <a:gd name="connsiteX106" fmla="*/ 2440859 w 5545655"/>
            <a:gd name="connsiteY106" fmla="*/ 2641600 h 5562600"/>
            <a:gd name="connsiteX107" fmla="*/ 2326559 w 5545655"/>
            <a:gd name="connsiteY107" fmla="*/ 2730500 h 5562600"/>
            <a:gd name="connsiteX108" fmla="*/ 2288459 w 5545655"/>
            <a:gd name="connsiteY108" fmla="*/ 2755900 h 5562600"/>
            <a:gd name="connsiteX109" fmla="*/ 2136059 w 5545655"/>
            <a:gd name="connsiteY109" fmla="*/ 2806700 h 5562600"/>
            <a:gd name="connsiteX110" fmla="*/ 2021759 w 5545655"/>
            <a:gd name="connsiteY110" fmla="*/ 2844800 h 5562600"/>
            <a:gd name="connsiteX111" fmla="*/ 1983659 w 5545655"/>
            <a:gd name="connsiteY111" fmla="*/ 2857500 h 5562600"/>
            <a:gd name="connsiteX112" fmla="*/ 1907459 w 5545655"/>
            <a:gd name="connsiteY112" fmla="*/ 2870200 h 5562600"/>
            <a:gd name="connsiteX113" fmla="*/ 1805859 w 5545655"/>
            <a:gd name="connsiteY113" fmla="*/ 2857500 h 5562600"/>
            <a:gd name="connsiteX114" fmla="*/ 1793159 w 5545655"/>
            <a:gd name="connsiteY114" fmla="*/ 2971800 h 5562600"/>
            <a:gd name="connsiteX115" fmla="*/ 1767759 w 5545655"/>
            <a:gd name="connsiteY115" fmla="*/ 3060700 h 5562600"/>
            <a:gd name="connsiteX116" fmla="*/ 1755059 w 5545655"/>
            <a:gd name="connsiteY116" fmla="*/ 3111500 h 5562600"/>
            <a:gd name="connsiteX117" fmla="*/ 1729659 w 5545655"/>
            <a:gd name="connsiteY117" fmla="*/ 3162300 h 5562600"/>
            <a:gd name="connsiteX118" fmla="*/ 1691559 w 5545655"/>
            <a:gd name="connsiteY118" fmla="*/ 3314700 h 5562600"/>
            <a:gd name="connsiteX119" fmla="*/ 1678859 w 5545655"/>
            <a:gd name="connsiteY119" fmla="*/ 3365500 h 5562600"/>
            <a:gd name="connsiteX120" fmla="*/ 1691559 w 5545655"/>
            <a:gd name="connsiteY120" fmla="*/ 3479800 h 5562600"/>
            <a:gd name="connsiteX121" fmla="*/ 1729659 w 5545655"/>
            <a:gd name="connsiteY121" fmla="*/ 3467100 h 5562600"/>
            <a:gd name="connsiteX122" fmla="*/ 1805859 w 5545655"/>
            <a:gd name="connsiteY122" fmla="*/ 3429000 h 5562600"/>
            <a:gd name="connsiteX123" fmla="*/ 1920159 w 5545655"/>
            <a:gd name="connsiteY123" fmla="*/ 3390900 h 5562600"/>
            <a:gd name="connsiteX124" fmla="*/ 1958259 w 5545655"/>
            <a:gd name="connsiteY124" fmla="*/ 3378200 h 5562600"/>
            <a:gd name="connsiteX125" fmla="*/ 2034459 w 5545655"/>
            <a:gd name="connsiteY125" fmla="*/ 3327400 h 5562600"/>
            <a:gd name="connsiteX126" fmla="*/ 2148759 w 5545655"/>
            <a:gd name="connsiteY126" fmla="*/ 3263900 h 5562600"/>
            <a:gd name="connsiteX127" fmla="*/ 2224959 w 5545655"/>
            <a:gd name="connsiteY127" fmla="*/ 3187700 h 5562600"/>
            <a:gd name="connsiteX128" fmla="*/ 2301159 w 5545655"/>
            <a:gd name="connsiteY128" fmla="*/ 3136900 h 5562600"/>
            <a:gd name="connsiteX129" fmla="*/ 2339259 w 5545655"/>
            <a:gd name="connsiteY129" fmla="*/ 3111500 h 5562600"/>
            <a:gd name="connsiteX130" fmla="*/ 2415459 w 5545655"/>
            <a:gd name="connsiteY130" fmla="*/ 3086100 h 5562600"/>
            <a:gd name="connsiteX131" fmla="*/ 2542459 w 5545655"/>
            <a:gd name="connsiteY131" fmla="*/ 3124200 h 5562600"/>
            <a:gd name="connsiteX132" fmla="*/ 2567859 w 5545655"/>
            <a:gd name="connsiteY132" fmla="*/ 3200400 h 5562600"/>
            <a:gd name="connsiteX133" fmla="*/ 2555159 w 5545655"/>
            <a:gd name="connsiteY133" fmla="*/ 3314700 h 5562600"/>
            <a:gd name="connsiteX134" fmla="*/ 2542459 w 5545655"/>
            <a:gd name="connsiteY134" fmla="*/ 3352800 h 5562600"/>
            <a:gd name="connsiteX135" fmla="*/ 2504359 w 5545655"/>
            <a:gd name="connsiteY135" fmla="*/ 3378200 h 5562600"/>
            <a:gd name="connsiteX136" fmla="*/ 2402759 w 5545655"/>
            <a:gd name="connsiteY136" fmla="*/ 3441700 h 5562600"/>
            <a:gd name="connsiteX137" fmla="*/ 2212259 w 5545655"/>
            <a:gd name="connsiteY137" fmla="*/ 3568700 h 5562600"/>
            <a:gd name="connsiteX138" fmla="*/ 2174159 w 5545655"/>
            <a:gd name="connsiteY138" fmla="*/ 3594100 h 5562600"/>
            <a:gd name="connsiteX139" fmla="*/ 2136059 w 5545655"/>
            <a:gd name="connsiteY139" fmla="*/ 3619500 h 5562600"/>
            <a:gd name="connsiteX140" fmla="*/ 2034459 w 5545655"/>
            <a:gd name="connsiteY140" fmla="*/ 3644900 h 5562600"/>
            <a:gd name="connsiteX141" fmla="*/ 1793159 w 5545655"/>
            <a:gd name="connsiteY141" fmla="*/ 3632200 h 5562600"/>
            <a:gd name="connsiteX142" fmla="*/ 1564559 w 5545655"/>
            <a:gd name="connsiteY142" fmla="*/ 3606800 h 5562600"/>
            <a:gd name="connsiteX143" fmla="*/ 1488359 w 5545655"/>
            <a:gd name="connsiteY143" fmla="*/ 3556000 h 5562600"/>
            <a:gd name="connsiteX144" fmla="*/ 1412159 w 5545655"/>
            <a:gd name="connsiteY144" fmla="*/ 3517900 h 5562600"/>
            <a:gd name="connsiteX145" fmla="*/ 1297859 w 5545655"/>
            <a:gd name="connsiteY145" fmla="*/ 3429000 h 5562600"/>
            <a:gd name="connsiteX146" fmla="*/ 1259759 w 5545655"/>
            <a:gd name="connsiteY146" fmla="*/ 3403600 h 5562600"/>
            <a:gd name="connsiteX147" fmla="*/ 1221659 w 5545655"/>
            <a:gd name="connsiteY147" fmla="*/ 3378200 h 5562600"/>
            <a:gd name="connsiteX148" fmla="*/ 1145459 w 5545655"/>
            <a:gd name="connsiteY148" fmla="*/ 3352800 h 5562600"/>
            <a:gd name="connsiteX149" fmla="*/ 1107359 w 5545655"/>
            <a:gd name="connsiteY149" fmla="*/ 3327400 h 5562600"/>
            <a:gd name="connsiteX150" fmla="*/ 967659 w 5545655"/>
            <a:gd name="connsiteY150" fmla="*/ 3302000 h 5562600"/>
            <a:gd name="connsiteX151" fmla="*/ 726359 w 5545655"/>
            <a:gd name="connsiteY151" fmla="*/ 3352800 h 5562600"/>
            <a:gd name="connsiteX152" fmla="*/ 713659 w 5545655"/>
            <a:gd name="connsiteY152" fmla="*/ 3390900 h 5562600"/>
            <a:gd name="connsiteX153" fmla="*/ 726359 w 5545655"/>
            <a:gd name="connsiteY153" fmla="*/ 3441700 h 5562600"/>
            <a:gd name="connsiteX154" fmla="*/ 827959 w 5545655"/>
            <a:gd name="connsiteY154" fmla="*/ 3530600 h 5562600"/>
            <a:gd name="connsiteX155" fmla="*/ 866059 w 5545655"/>
            <a:gd name="connsiteY155" fmla="*/ 3556000 h 5562600"/>
            <a:gd name="connsiteX156" fmla="*/ 916859 w 5545655"/>
            <a:gd name="connsiteY156" fmla="*/ 3632200 h 5562600"/>
            <a:gd name="connsiteX157" fmla="*/ 789859 w 5545655"/>
            <a:gd name="connsiteY157" fmla="*/ 3683000 h 5562600"/>
            <a:gd name="connsiteX158" fmla="*/ 751759 w 5545655"/>
            <a:gd name="connsiteY158" fmla="*/ 3695700 h 5562600"/>
            <a:gd name="connsiteX159" fmla="*/ 624759 w 5545655"/>
            <a:gd name="connsiteY159" fmla="*/ 3733800 h 5562600"/>
            <a:gd name="connsiteX160" fmla="*/ 586659 w 5545655"/>
            <a:gd name="connsiteY160" fmla="*/ 3746500 h 5562600"/>
            <a:gd name="connsiteX161" fmla="*/ 510459 w 5545655"/>
            <a:gd name="connsiteY161" fmla="*/ 3784600 h 5562600"/>
            <a:gd name="connsiteX162" fmla="*/ 472359 w 5545655"/>
            <a:gd name="connsiteY162" fmla="*/ 3810000 h 5562600"/>
            <a:gd name="connsiteX163" fmla="*/ 434259 w 5545655"/>
            <a:gd name="connsiteY163" fmla="*/ 3822700 h 5562600"/>
            <a:gd name="connsiteX164" fmla="*/ 319959 w 5545655"/>
            <a:gd name="connsiteY164" fmla="*/ 3898900 h 5562600"/>
            <a:gd name="connsiteX165" fmla="*/ 281859 w 5545655"/>
            <a:gd name="connsiteY165" fmla="*/ 3924300 h 5562600"/>
            <a:gd name="connsiteX166" fmla="*/ 243759 w 5545655"/>
            <a:gd name="connsiteY166" fmla="*/ 3949700 h 5562600"/>
            <a:gd name="connsiteX167" fmla="*/ 180259 w 5545655"/>
            <a:gd name="connsiteY167" fmla="*/ 4013200 h 5562600"/>
            <a:gd name="connsiteX168" fmla="*/ 154859 w 5545655"/>
            <a:gd name="connsiteY168" fmla="*/ 4051300 h 5562600"/>
            <a:gd name="connsiteX169" fmla="*/ 65959 w 5545655"/>
            <a:gd name="connsiteY169" fmla="*/ 4102100 h 5562600"/>
            <a:gd name="connsiteX170" fmla="*/ 27859 w 5545655"/>
            <a:gd name="connsiteY170" fmla="*/ 4127500 h 5562600"/>
            <a:gd name="connsiteX171" fmla="*/ 2459 w 5545655"/>
            <a:gd name="connsiteY171" fmla="*/ 4165600 h 5562600"/>
            <a:gd name="connsiteX172" fmla="*/ 53259 w 5545655"/>
            <a:gd name="connsiteY172" fmla="*/ 4152900 h 5562600"/>
            <a:gd name="connsiteX173" fmla="*/ 91359 w 5545655"/>
            <a:gd name="connsiteY173" fmla="*/ 4140200 h 5562600"/>
            <a:gd name="connsiteX174" fmla="*/ 142159 w 5545655"/>
            <a:gd name="connsiteY174" fmla="*/ 4114800 h 5562600"/>
            <a:gd name="connsiteX175" fmla="*/ 269159 w 5545655"/>
            <a:gd name="connsiteY175" fmla="*/ 4102100 h 5562600"/>
            <a:gd name="connsiteX176" fmla="*/ 358059 w 5545655"/>
            <a:gd name="connsiteY176" fmla="*/ 4076700 h 5562600"/>
            <a:gd name="connsiteX177" fmla="*/ 434259 w 5545655"/>
            <a:gd name="connsiteY177" fmla="*/ 4051300 h 5562600"/>
            <a:gd name="connsiteX178" fmla="*/ 472359 w 5545655"/>
            <a:gd name="connsiteY178" fmla="*/ 4038600 h 5562600"/>
            <a:gd name="connsiteX179" fmla="*/ 510459 w 5545655"/>
            <a:gd name="connsiteY179" fmla="*/ 4025900 h 5562600"/>
            <a:gd name="connsiteX180" fmla="*/ 624759 w 5545655"/>
            <a:gd name="connsiteY180" fmla="*/ 4000500 h 5562600"/>
            <a:gd name="connsiteX181" fmla="*/ 713659 w 5545655"/>
            <a:gd name="connsiteY181" fmla="*/ 3962400 h 5562600"/>
            <a:gd name="connsiteX182" fmla="*/ 802559 w 5545655"/>
            <a:gd name="connsiteY182" fmla="*/ 3937000 h 5562600"/>
            <a:gd name="connsiteX183" fmla="*/ 840659 w 5545655"/>
            <a:gd name="connsiteY183" fmla="*/ 3911600 h 5562600"/>
            <a:gd name="connsiteX184" fmla="*/ 916859 w 5545655"/>
            <a:gd name="connsiteY184" fmla="*/ 3886200 h 5562600"/>
            <a:gd name="connsiteX185" fmla="*/ 1081959 w 5545655"/>
            <a:gd name="connsiteY185" fmla="*/ 3848100 h 5562600"/>
            <a:gd name="connsiteX186" fmla="*/ 1272459 w 5545655"/>
            <a:gd name="connsiteY186" fmla="*/ 3835400 h 5562600"/>
            <a:gd name="connsiteX187" fmla="*/ 1361359 w 5545655"/>
            <a:gd name="connsiteY187" fmla="*/ 3822700 h 5562600"/>
            <a:gd name="connsiteX188" fmla="*/ 2085259 w 5545655"/>
            <a:gd name="connsiteY188" fmla="*/ 3822700 h 5562600"/>
            <a:gd name="connsiteX189" fmla="*/ 2047159 w 5545655"/>
            <a:gd name="connsiteY189" fmla="*/ 3848100 h 5562600"/>
            <a:gd name="connsiteX190" fmla="*/ 1882059 w 5545655"/>
            <a:gd name="connsiteY190" fmla="*/ 3873500 h 5562600"/>
            <a:gd name="connsiteX191" fmla="*/ 1767759 w 5545655"/>
            <a:gd name="connsiteY191" fmla="*/ 3886200 h 5562600"/>
            <a:gd name="connsiteX192" fmla="*/ 1640759 w 5545655"/>
            <a:gd name="connsiteY192" fmla="*/ 3911600 h 5562600"/>
            <a:gd name="connsiteX193" fmla="*/ 1602659 w 5545655"/>
            <a:gd name="connsiteY193" fmla="*/ 3924300 h 5562600"/>
            <a:gd name="connsiteX194" fmla="*/ 1501059 w 5545655"/>
            <a:gd name="connsiteY194" fmla="*/ 3949700 h 5562600"/>
            <a:gd name="connsiteX195" fmla="*/ 1424859 w 5545655"/>
            <a:gd name="connsiteY195" fmla="*/ 4000500 h 5562600"/>
            <a:gd name="connsiteX196" fmla="*/ 1386759 w 5545655"/>
            <a:gd name="connsiteY196" fmla="*/ 4025900 h 5562600"/>
            <a:gd name="connsiteX197" fmla="*/ 1348659 w 5545655"/>
            <a:gd name="connsiteY197" fmla="*/ 4051300 h 5562600"/>
            <a:gd name="connsiteX198" fmla="*/ 1196259 w 5545655"/>
            <a:gd name="connsiteY198" fmla="*/ 4038600 h 5562600"/>
            <a:gd name="connsiteX199" fmla="*/ 1081959 w 5545655"/>
            <a:gd name="connsiteY199" fmla="*/ 3975100 h 5562600"/>
            <a:gd name="connsiteX200" fmla="*/ 1043859 w 5545655"/>
            <a:gd name="connsiteY200" fmla="*/ 3962400 h 5562600"/>
            <a:gd name="connsiteX201" fmla="*/ 967659 w 5545655"/>
            <a:gd name="connsiteY201" fmla="*/ 3975100 h 5562600"/>
            <a:gd name="connsiteX202" fmla="*/ 993059 w 5545655"/>
            <a:gd name="connsiteY202" fmla="*/ 4051300 h 5562600"/>
            <a:gd name="connsiteX203" fmla="*/ 1069259 w 5545655"/>
            <a:gd name="connsiteY203" fmla="*/ 4089400 h 5562600"/>
            <a:gd name="connsiteX204" fmla="*/ 1107359 w 5545655"/>
            <a:gd name="connsiteY204" fmla="*/ 4114800 h 5562600"/>
            <a:gd name="connsiteX205" fmla="*/ 1120059 w 5545655"/>
            <a:gd name="connsiteY205" fmla="*/ 4152900 h 5562600"/>
            <a:gd name="connsiteX206" fmla="*/ 1081959 w 5545655"/>
            <a:gd name="connsiteY206" fmla="*/ 4254500 h 5562600"/>
            <a:gd name="connsiteX207" fmla="*/ 1043859 w 5545655"/>
            <a:gd name="connsiteY207" fmla="*/ 4292600 h 5562600"/>
            <a:gd name="connsiteX208" fmla="*/ 1005759 w 5545655"/>
            <a:gd name="connsiteY208" fmla="*/ 4305300 h 5562600"/>
            <a:gd name="connsiteX209" fmla="*/ 967659 w 5545655"/>
            <a:gd name="connsiteY209" fmla="*/ 4330700 h 5562600"/>
            <a:gd name="connsiteX210" fmla="*/ 840659 w 5545655"/>
            <a:gd name="connsiteY210" fmla="*/ 4356100 h 5562600"/>
            <a:gd name="connsiteX211" fmla="*/ 764459 w 5545655"/>
            <a:gd name="connsiteY211" fmla="*/ 4381500 h 5562600"/>
            <a:gd name="connsiteX212" fmla="*/ 688259 w 5545655"/>
            <a:gd name="connsiteY212" fmla="*/ 4432300 h 5562600"/>
            <a:gd name="connsiteX213" fmla="*/ 573959 w 5545655"/>
            <a:gd name="connsiteY213" fmla="*/ 4470400 h 5562600"/>
            <a:gd name="connsiteX214" fmla="*/ 459659 w 5545655"/>
            <a:gd name="connsiteY214" fmla="*/ 4508500 h 5562600"/>
            <a:gd name="connsiteX215" fmla="*/ 421559 w 5545655"/>
            <a:gd name="connsiteY215" fmla="*/ 4521200 h 5562600"/>
            <a:gd name="connsiteX216" fmla="*/ 408859 w 5545655"/>
            <a:gd name="connsiteY216" fmla="*/ 4572000 h 5562600"/>
            <a:gd name="connsiteX217" fmla="*/ 396159 w 5545655"/>
            <a:gd name="connsiteY217" fmla="*/ 4610100 h 5562600"/>
            <a:gd name="connsiteX218" fmla="*/ 408859 w 5545655"/>
            <a:gd name="connsiteY218" fmla="*/ 4724400 h 5562600"/>
            <a:gd name="connsiteX219" fmla="*/ 586659 w 5545655"/>
            <a:gd name="connsiteY219" fmla="*/ 4711700 h 5562600"/>
            <a:gd name="connsiteX220" fmla="*/ 675559 w 5545655"/>
            <a:gd name="connsiteY220" fmla="*/ 4673600 h 5562600"/>
            <a:gd name="connsiteX221" fmla="*/ 739059 w 5545655"/>
            <a:gd name="connsiteY221" fmla="*/ 4660900 h 5562600"/>
            <a:gd name="connsiteX222" fmla="*/ 777159 w 5545655"/>
            <a:gd name="connsiteY222" fmla="*/ 4648200 h 5562600"/>
            <a:gd name="connsiteX223" fmla="*/ 713659 w 5545655"/>
            <a:gd name="connsiteY223" fmla="*/ 4762500 h 5562600"/>
            <a:gd name="connsiteX224" fmla="*/ 688259 w 5545655"/>
            <a:gd name="connsiteY224" fmla="*/ 4800600 h 5562600"/>
            <a:gd name="connsiteX225" fmla="*/ 650159 w 5545655"/>
            <a:gd name="connsiteY225" fmla="*/ 4927600 h 5562600"/>
            <a:gd name="connsiteX226" fmla="*/ 637459 w 5545655"/>
            <a:gd name="connsiteY226" fmla="*/ 5016500 h 5562600"/>
            <a:gd name="connsiteX227" fmla="*/ 688259 w 5545655"/>
            <a:gd name="connsiteY227" fmla="*/ 5156200 h 5562600"/>
            <a:gd name="connsiteX228" fmla="*/ 802559 w 5545655"/>
            <a:gd name="connsiteY228" fmla="*/ 5143500 h 5562600"/>
            <a:gd name="connsiteX229" fmla="*/ 827959 w 5545655"/>
            <a:gd name="connsiteY229" fmla="*/ 5105400 h 5562600"/>
            <a:gd name="connsiteX230" fmla="*/ 866059 w 5545655"/>
            <a:gd name="connsiteY230" fmla="*/ 4965700 h 5562600"/>
            <a:gd name="connsiteX231" fmla="*/ 878759 w 5545655"/>
            <a:gd name="connsiteY231" fmla="*/ 4927600 h 5562600"/>
            <a:gd name="connsiteX232" fmla="*/ 891459 w 5545655"/>
            <a:gd name="connsiteY232" fmla="*/ 4851400 h 5562600"/>
            <a:gd name="connsiteX233" fmla="*/ 916859 w 5545655"/>
            <a:gd name="connsiteY233" fmla="*/ 4749800 h 5562600"/>
            <a:gd name="connsiteX234" fmla="*/ 942259 w 5545655"/>
            <a:gd name="connsiteY234" fmla="*/ 4673600 h 5562600"/>
            <a:gd name="connsiteX235" fmla="*/ 967659 w 5545655"/>
            <a:gd name="connsiteY235" fmla="*/ 4495800 h 5562600"/>
            <a:gd name="connsiteX236" fmla="*/ 980359 w 5545655"/>
            <a:gd name="connsiteY236" fmla="*/ 4457700 h 5562600"/>
            <a:gd name="connsiteX237" fmla="*/ 1094659 w 5545655"/>
            <a:gd name="connsiteY237" fmla="*/ 4394200 h 5562600"/>
            <a:gd name="connsiteX238" fmla="*/ 1158159 w 5545655"/>
            <a:gd name="connsiteY238" fmla="*/ 4381500 h 5562600"/>
            <a:gd name="connsiteX239" fmla="*/ 1208959 w 5545655"/>
            <a:gd name="connsiteY239" fmla="*/ 4368800 h 5562600"/>
            <a:gd name="connsiteX240" fmla="*/ 1323259 w 5545655"/>
            <a:gd name="connsiteY240" fmla="*/ 4381500 h 5562600"/>
            <a:gd name="connsiteX241" fmla="*/ 1399459 w 5545655"/>
            <a:gd name="connsiteY241" fmla="*/ 4533900 h 5562600"/>
            <a:gd name="connsiteX242" fmla="*/ 1424859 w 5545655"/>
            <a:gd name="connsiteY242" fmla="*/ 4572000 h 5562600"/>
            <a:gd name="connsiteX243" fmla="*/ 1462959 w 5545655"/>
            <a:gd name="connsiteY243" fmla="*/ 4584700 h 5562600"/>
            <a:gd name="connsiteX244" fmla="*/ 1539159 w 5545655"/>
            <a:gd name="connsiteY244" fmla="*/ 4572000 h 5562600"/>
            <a:gd name="connsiteX245" fmla="*/ 1551859 w 5545655"/>
            <a:gd name="connsiteY245" fmla="*/ 4533900 h 5562600"/>
            <a:gd name="connsiteX246" fmla="*/ 1539159 w 5545655"/>
            <a:gd name="connsiteY246" fmla="*/ 4406900 h 5562600"/>
            <a:gd name="connsiteX247" fmla="*/ 1488359 w 5545655"/>
            <a:gd name="connsiteY247" fmla="*/ 4330700 h 5562600"/>
            <a:gd name="connsiteX248" fmla="*/ 1462959 w 5545655"/>
            <a:gd name="connsiteY248" fmla="*/ 4292600 h 5562600"/>
            <a:gd name="connsiteX249" fmla="*/ 1539159 w 5545655"/>
            <a:gd name="connsiteY249" fmla="*/ 4267200 h 5562600"/>
            <a:gd name="connsiteX250" fmla="*/ 1577259 w 5545655"/>
            <a:gd name="connsiteY250" fmla="*/ 4254500 h 5562600"/>
            <a:gd name="connsiteX251" fmla="*/ 1628059 w 5545655"/>
            <a:gd name="connsiteY251" fmla="*/ 4241800 h 5562600"/>
            <a:gd name="connsiteX252" fmla="*/ 1666159 w 5545655"/>
            <a:gd name="connsiteY252" fmla="*/ 4216400 h 5562600"/>
            <a:gd name="connsiteX253" fmla="*/ 1704259 w 5545655"/>
            <a:gd name="connsiteY253" fmla="*/ 4203700 h 5562600"/>
            <a:gd name="connsiteX254" fmla="*/ 1805859 w 5545655"/>
            <a:gd name="connsiteY254" fmla="*/ 4165600 h 5562600"/>
            <a:gd name="connsiteX255" fmla="*/ 1894759 w 5545655"/>
            <a:gd name="connsiteY255" fmla="*/ 4140200 h 5562600"/>
            <a:gd name="connsiteX256" fmla="*/ 1970959 w 5545655"/>
            <a:gd name="connsiteY256" fmla="*/ 4089400 h 5562600"/>
            <a:gd name="connsiteX257" fmla="*/ 2047159 w 5545655"/>
            <a:gd name="connsiteY257" fmla="*/ 4064000 h 5562600"/>
            <a:gd name="connsiteX258" fmla="*/ 2085259 w 5545655"/>
            <a:gd name="connsiteY258" fmla="*/ 4038600 h 5562600"/>
            <a:gd name="connsiteX259" fmla="*/ 2123359 w 5545655"/>
            <a:gd name="connsiteY259" fmla="*/ 4025900 h 5562600"/>
            <a:gd name="connsiteX260" fmla="*/ 2199559 w 5545655"/>
            <a:gd name="connsiteY260" fmla="*/ 3975100 h 5562600"/>
            <a:gd name="connsiteX261" fmla="*/ 2161459 w 5545655"/>
            <a:gd name="connsiteY261" fmla="*/ 3987800 h 5562600"/>
            <a:gd name="connsiteX262" fmla="*/ 2047159 w 5545655"/>
            <a:gd name="connsiteY262" fmla="*/ 4064000 h 5562600"/>
            <a:gd name="connsiteX263" fmla="*/ 2009059 w 5545655"/>
            <a:gd name="connsiteY263" fmla="*/ 4089400 h 5562600"/>
            <a:gd name="connsiteX264" fmla="*/ 1970959 w 5545655"/>
            <a:gd name="connsiteY264" fmla="*/ 4114800 h 5562600"/>
            <a:gd name="connsiteX265" fmla="*/ 1932859 w 5545655"/>
            <a:gd name="connsiteY265" fmla="*/ 4152900 h 5562600"/>
            <a:gd name="connsiteX266" fmla="*/ 1856659 w 5545655"/>
            <a:gd name="connsiteY266" fmla="*/ 4203700 h 5562600"/>
            <a:gd name="connsiteX267" fmla="*/ 1805859 w 5545655"/>
            <a:gd name="connsiteY267" fmla="*/ 4318000 h 5562600"/>
            <a:gd name="connsiteX268" fmla="*/ 1793159 w 5545655"/>
            <a:gd name="connsiteY268" fmla="*/ 4356100 h 5562600"/>
            <a:gd name="connsiteX269" fmla="*/ 1780459 w 5545655"/>
            <a:gd name="connsiteY269" fmla="*/ 4394200 h 5562600"/>
            <a:gd name="connsiteX270" fmla="*/ 1793159 w 5545655"/>
            <a:gd name="connsiteY270" fmla="*/ 4470400 h 5562600"/>
            <a:gd name="connsiteX271" fmla="*/ 1831259 w 5545655"/>
            <a:gd name="connsiteY271" fmla="*/ 4457700 h 5562600"/>
            <a:gd name="connsiteX272" fmla="*/ 1869359 w 5545655"/>
            <a:gd name="connsiteY272" fmla="*/ 4419600 h 5562600"/>
            <a:gd name="connsiteX273" fmla="*/ 1920159 w 5545655"/>
            <a:gd name="connsiteY273" fmla="*/ 4343400 h 5562600"/>
            <a:gd name="connsiteX274" fmla="*/ 1932859 w 5545655"/>
            <a:gd name="connsiteY274" fmla="*/ 4305300 h 5562600"/>
            <a:gd name="connsiteX275" fmla="*/ 1970959 w 5545655"/>
            <a:gd name="connsiteY275" fmla="*/ 4267200 h 5562600"/>
            <a:gd name="connsiteX276" fmla="*/ 1996359 w 5545655"/>
            <a:gd name="connsiteY276" fmla="*/ 4229100 h 5562600"/>
            <a:gd name="connsiteX277" fmla="*/ 2072559 w 5545655"/>
            <a:gd name="connsiteY277" fmla="*/ 4178300 h 5562600"/>
            <a:gd name="connsiteX278" fmla="*/ 2161459 w 5545655"/>
            <a:gd name="connsiteY278" fmla="*/ 4127500 h 5562600"/>
            <a:gd name="connsiteX279" fmla="*/ 2199559 w 5545655"/>
            <a:gd name="connsiteY279" fmla="*/ 4114800 h 5562600"/>
            <a:gd name="connsiteX280" fmla="*/ 2275759 w 5545655"/>
            <a:gd name="connsiteY280" fmla="*/ 4064000 h 5562600"/>
            <a:gd name="connsiteX281" fmla="*/ 2313859 w 5545655"/>
            <a:gd name="connsiteY281" fmla="*/ 4038600 h 5562600"/>
            <a:gd name="connsiteX282" fmla="*/ 2351959 w 5545655"/>
            <a:gd name="connsiteY282" fmla="*/ 4013200 h 5562600"/>
            <a:gd name="connsiteX283" fmla="*/ 2390059 w 5545655"/>
            <a:gd name="connsiteY283" fmla="*/ 3987800 h 5562600"/>
            <a:gd name="connsiteX284" fmla="*/ 2428159 w 5545655"/>
            <a:gd name="connsiteY284" fmla="*/ 3975100 h 5562600"/>
            <a:gd name="connsiteX285" fmla="*/ 2504359 w 5545655"/>
            <a:gd name="connsiteY285" fmla="*/ 3924300 h 5562600"/>
            <a:gd name="connsiteX286" fmla="*/ 2529759 w 5545655"/>
            <a:gd name="connsiteY286" fmla="*/ 3886200 h 5562600"/>
            <a:gd name="connsiteX287" fmla="*/ 2605959 w 5545655"/>
            <a:gd name="connsiteY287" fmla="*/ 3848100 h 5562600"/>
            <a:gd name="connsiteX288" fmla="*/ 2644059 w 5545655"/>
            <a:gd name="connsiteY288" fmla="*/ 3822700 h 5562600"/>
            <a:gd name="connsiteX289" fmla="*/ 2618659 w 5545655"/>
            <a:gd name="connsiteY289" fmla="*/ 4140200 h 5562600"/>
            <a:gd name="connsiteX290" fmla="*/ 2605959 w 5545655"/>
            <a:gd name="connsiteY290" fmla="*/ 4318000 h 5562600"/>
            <a:gd name="connsiteX291" fmla="*/ 2542459 w 5545655"/>
            <a:gd name="connsiteY291" fmla="*/ 4381500 h 5562600"/>
            <a:gd name="connsiteX292" fmla="*/ 2504359 w 5545655"/>
            <a:gd name="connsiteY292" fmla="*/ 4419600 h 5562600"/>
            <a:gd name="connsiteX293" fmla="*/ 2428159 w 5545655"/>
            <a:gd name="connsiteY293" fmla="*/ 4483100 h 5562600"/>
            <a:gd name="connsiteX294" fmla="*/ 2415459 w 5545655"/>
            <a:gd name="connsiteY294" fmla="*/ 4521200 h 5562600"/>
            <a:gd name="connsiteX295" fmla="*/ 2478959 w 5545655"/>
            <a:gd name="connsiteY295" fmla="*/ 4572000 h 5562600"/>
            <a:gd name="connsiteX296" fmla="*/ 2682159 w 5545655"/>
            <a:gd name="connsiteY296" fmla="*/ 4584700 h 5562600"/>
            <a:gd name="connsiteX297" fmla="*/ 2618659 w 5545655"/>
            <a:gd name="connsiteY297" fmla="*/ 4648200 h 5562600"/>
            <a:gd name="connsiteX298" fmla="*/ 2644059 w 5545655"/>
            <a:gd name="connsiteY298" fmla="*/ 4724400 h 5562600"/>
            <a:gd name="connsiteX299" fmla="*/ 2605959 w 5545655"/>
            <a:gd name="connsiteY299" fmla="*/ 4749800 h 5562600"/>
            <a:gd name="connsiteX300" fmla="*/ 2415459 w 5545655"/>
            <a:gd name="connsiteY300" fmla="*/ 4775200 h 5562600"/>
            <a:gd name="connsiteX301" fmla="*/ 2377359 w 5545655"/>
            <a:gd name="connsiteY301" fmla="*/ 4787900 h 5562600"/>
            <a:gd name="connsiteX302" fmla="*/ 2301159 w 5545655"/>
            <a:gd name="connsiteY302" fmla="*/ 4851400 h 5562600"/>
            <a:gd name="connsiteX303" fmla="*/ 2275759 w 5545655"/>
            <a:gd name="connsiteY303" fmla="*/ 4889500 h 5562600"/>
            <a:gd name="connsiteX304" fmla="*/ 2161459 w 5545655"/>
            <a:gd name="connsiteY304" fmla="*/ 4953000 h 5562600"/>
            <a:gd name="connsiteX305" fmla="*/ 2110659 w 5545655"/>
            <a:gd name="connsiteY305" fmla="*/ 4965700 h 5562600"/>
            <a:gd name="connsiteX306" fmla="*/ 1970959 w 5545655"/>
            <a:gd name="connsiteY306" fmla="*/ 4953000 h 5562600"/>
            <a:gd name="connsiteX307" fmla="*/ 1894759 w 5545655"/>
            <a:gd name="connsiteY307" fmla="*/ 4927600 h 5562600"/>
            <a:gd name="connsiteX308" fmla="*/ 1742359 w 5545655"/>
            <a:gd name="connsiteY308" fmla="*/ 4965700 h 5562600"/>
            <a:gd name="connsiteX309" fmla="*/ 1716959 w 5545655"/>
            <a:gd name="connsiteY309" fmla="*/ 5003800 h 5562600"/>
            <a:gd name="connsiteX310" fmla="*/ 1755059 w 5545655"/>
            <a:gd name="connsiteY310" fmla="*/ 5029200 h 5562600"/>
            <a:gd name="connsiteX311" fmla="*/ 1831259 w 5545655"/>
            <a:gd name="connsiteY311" fmla="*/ 5054600 h 5562600"/>
            <a:gd name="connsiteX312" fmla="*/ 1932859 w 5545655"/>
            <a:gd name="connsiteY312" fmla="*/ 5080000 h 5562600"/>
            <a:gd name="connsiteX313" fmla="*/ 2009059 w 5545655"/>
            <a:gd name="connsiteY313" fmla="*/ 5143500 h 5562600"/>
            <a:gd name="connsiteX314" fmla="*/ 2059859 w 5545655"/>
            <a:gd name="connsiteY314" fmla="*/ 5422900 h 5562600"/>
            <a:gd name="connsiteX315" fmla="*/ 2097959 w 5545655"/>
            <a:gd name="connsiteY315" fmla="*/ 5435600 h 5562600"/>
            <a:gd name="connsiteX316" fmla="*/ 2224959 w 5545655"/>
            <a:gd name="connsiteY316" fmla="*/ 5422900 h 5562600"/>
            <a:gd name="connsiteX317" fmla="*/ 2237659 w 5545655"/>
            <a:gd name="connsiteY317" fmla="*/ 5384800 h 5562600"/>
            <a:gd name="connsiteX318" fmla="*/ 2250359 w 5545655"/>
            <a:gd name="connsiteY318" fmla="*/ 5080000 h 5562600"/>
            <a:gd name="connsiteX319" fmla="*/ 2288459 w 5545655"/>
            <a:gd name="connsiteY319" fmla="*/ 5054600 h 5562600"/>
            <a:gd name="connsiteX320" fmla="*/ 2326559 w 5545655"/>
            <a:gd name="connsiteY320" fmla="*/ 5041900 h 5562600"/>
            <a:gd name="connsiteX321" fmla="*/ 2364659 w 5545655"/>
            <a:gd name="connsiteY321" fmla="*/ 5016500 h 5562600"/>
            <a:gd name="connsiteX322" fmla="*/ 2415459 w 5545655"/>
            <a:gd name="connsiteY322" fmla="*/ 5003800 h 5562600"/>
            <a:gd name="connsiteX323" fmla="*/ 2453559 w 5545655"/>
            <a:gd name="connsiteY323" fmla="*/ 4991100 h 5562600"/>
            <a:gd name="connsiteX324" fmla="*/ 2491659 w 5545655"/>
            <a:gd name="connsiteY324" fmla="*/ 4953000 h 5562600"/>
            <a:gd name="connsiteX325" fmla="*/ 2529759 w 5545655"/>
            <a:gd name="connsiteY325" fmla="*/ 4927600 h 5562600"/>
            <a:gd name="connsiteX326" fmla="*/ 2593259 w 5545655"/>
            <a:gd name="connsiteY326" fmla="*/ 4876800 h 5562600"/>
            <a:gd name="connsiteX327" fmla="*/ 2631359 w 5545655"/>
            <a:gd name="connsiteY327" fmla="*/ 5156200 h 5562600"/>
            <a:gd name="connsiteX328" fmla="*/ 2656759 w 5545655"/>
            <a:gd name="connsiteY328" fmla="*/ 5295900 h 5562600"/>
            <a:gd name="connsiteX329" fmla="*/ 2682159 w 5545655"/>
            <a:gd name="connsiteY329" fmla="*/ 5422900 h 5562600"/>
            <a:gd name="connsiteX330" fmla="*/ 2707559 w 5545655"/>
            <a:gd name="connsiteY330" fmla="*/ 5461000 h 5562600"/>
            <a:gd name="connsiteX331" fmla="*/ 2783759 w 5545655"/>
            <a:gd name="connsiteY331" fmla="*/ 5486400 h 5562600"/>
            <a:gd name="connsiteX332" fmla="*/ 2847259 w 5545655"/>
            <a:gd name="connsiteY332" fmla="*/ 5473700 h 5562600"/>
            <a:gd name="connsiteX333" fmla="*/ 2872659 w 5545655"/>
            <a:gd name="connsiteY333" fmla="*/ 5435600 h 5562600"/>
            <a:gd name="connsiteX334" fmla="*/ 2885359 w 5545655"/>
            <a:gd name="connsiteY334" fmla="*/ 5257800 h 5562600"/>
            <a:gd name="connsiteX335" fmla="*/ 3012359 w 5545655"/>
            <a:gd name="connsiteY335" fmla="*/ 5283200 h 5562600"/>
            <a:gd name="connsiteX336" fmla="*/ 3050459 w 5545655"/>
            <a:gd name="connsiteY336" fmla="*/ 5308600 h 5562600"/>
            <a:gd name="connsiteX337" fmla="*/ 3126659 w 5545655"/>
            <a:gd name="connsiteY337" fmla="*/ 5334000 h 5562600"/>
            <a:gd name="connsiteX338" fmla="*/ 3164759 w 5545655"/>
            <a:gd name="connsiteY338" fmla="*/ 5359400 h 5562600"/>
            <a:gd name="connsiteX339" fmla="*/ 3202859 w 5545655"/>
            <a:gd name="connsiteY339" fmla="*/ 5372100 h 5562600"/>
            <a:gd name="connsiteX340" fmla="*/ 3279059 w 5545655"/>
            <a:gd name="connsiteY340" fmla="*/ 5422900 h 5562600"/>
            <a:gd name="connsiteX341" fmla="*/ 3317159 w 5545655"/>
            <a:gd name="connsiteY341" fmla="*/ 5448300 h 5562600"/>
            <a:gd name="connsiteX342" fmla="*/ 3367959 w 5545655"/>
            <a:gd name="connsiteY342" fmla="*/ 5473700 h 5562600"/>
            <a:gd name="connsiteX343" fmla="*/ 3418759 w 5545655"/>
            <a:gd name="connsiteY343" fmla="*/ 5511800 h 5562600"/>
            <a:gd name="connsiteX344" fmla="*/ 3456859 w 5545655"/>
            <a:gd name="connsiteY344" fmla="*/ 5524500 h 5562600"/>
            <a:gd name="connsiteX345" fmla="*/ 3533059 w 5545655"/>
            <a:gd name="connsiteY345" fmla="*/ 5562600 h 5562600"/>
            <a:gd name="connsiteX346" fmla="*/ 3545759 w 5545655"/>
            <a:gd name="connsiteY346" fmla="*/ 5524500 h 5562600"/>
            <a:gd name="connsiteX347" fmla="*/ 3482259 w 5545655"/>
            <a:gd name="connsiteY347" fmla="*/ 5448300 h 5562600"/>
            <a:gd name="connsiteX348" fmla="*/ 3431459 w 5545655"/>
            <a:gd name="connsiteY348" fmla="*/ 5372100 h 5562600"/>
            <a:gd name="connsiteX349" fmla="*/ 3406059 w 5545655"/>
            <a:gd name="connsiteY349" fmla="*/ 5334000 h 5562600"/>
            <a:gd name="connsiteX350" fmla="*/ 3367959 w 5545655"/>
            <a:gd name="connsiteY350" fmla="*/ 5321300 h 5562600"/>
            <a:gd name="connsiteX351" fmla="*/ 3291759 w 5545655"/>
            <a:gd name="connsiteY351" fmla="*/ 5270500 h 5562600"/>
            <a:gd name="connsiteX352" fmla="*/ 3253659 w 5545655"/>
            <a:gd name="connsiteY352" fmla="*/ 5232400 h 5562600"/>
            <a:gd name="connsiteX353" fmla="*/ 3215559 w 5545655"/>
            <a:gd name="connsiteY353" fmla="*/ 5219700 h 5562600"/>
            <a:gd name="connsiteX354" fmla="*/ 3139359 w 5545655"/>
            <a:gd name="connsiteY354" fmla="*/ 5168900 h 5562600"/>
            <a:gd name="connsiteX355" fmla="*/ 3101259 w 5545655"/>
            <a:gd name="connsiteY355" fmla="*/ 5143500 h 5562600"/>
            <a:gd name="connsiteX356" fmla="*/ 3063159 w 5545655"/>
            <a:gd name="connsiteY356" fmla="*/ 5105400 h 5562600"/>
            <a:gd name="connsiteX357" fmla="*/ 3037759 w 5545655"/>
            <a:gd name="connsiteY357" fmla="*/ 5067300 h 5562600"/>
            <a:gd name="connsiteX358" fmla="*/ 2999659 w 5545655"/>
            <a:gd name="connsiteY358" fmla="*/ 5041900 h 5562600"/>
            <a:gd name="connsiteX359" fmla="*/ 2948859 w 5545655"/>
            <a:gd name="connsiteY359" fmla="*/ 4965700 h 5562600"/>
            <a:gd name="connsiteX360" fmla="*/ 2936159 w 5545655"/>
            <a:gd name="connsiteY360" fmla="*/ 4927600 h 5562600"/>
            <a:gd name="connsiteX361" fmla="*/ 2910759 w 5545655"/>
            <a:gd name="connsiteY361" fmla="*/ 4889500 h 5562600"/>
            <a:gd name="connsiteX362" fmla="*/ 2885359 w 5545655"/>
            <a:gd name="connsiteY362" fmla="*/ 4813300 h 5562600"/>
            <a:gd name="connsiteX363" fmla="*/ 2859959 w 5545655"/>
            <a:gd name="connsiteY363" fmla="*/ 4737100 h 5562600"/>
            <a:gd name="connsiteX364" fmla="*/ 2847259 w 5545655"/>
            <a:gd name="connsiteY364" fmla="*/ 4699000 h 5562600"/>
            <a:gd name="connsiteX365" fmla="*/ 2961559 w 5545655"/>
            <a:gd name="connsiteY365" fmla="*/ 4737100 h 5562600"/>
            <a:gd name="connsiteX366" fmla="*/ 2999659 w 5545655"/>
            <a:gd name="connsiteY366" fmla="*/ 4749800 h 5562600"/>
            <a:gd name="connsiteX367" fmla="*/ 3063159 w 5545655"/>
            <a:gd name="connsiteY367" fmla="*/ 4762500 h 5562600"/>
            <a:gd name="connsiteX368" fmla="*/ 3139359 w 5545655"/>
            <a:gd name="connsiteY368" fmla="*/ 4787900 h 5562600"/>
            <a:gd name="connsiteX369" fmla="*/ 3164759 w 5545655"/>
            <a:gd name="connsiteY369" fmla="*/ 4749800 h 5562600"/>
            <a:gd name="connsiteX370" fmla="*/ 3126659 w 5545655"/>
            <a:gd name="connsiteY370" fmla="*/ 4711700 h 5562600"/>
            <a:gd name="connsiteX371" fmla="*/ 3050459 w 5545655"/>
            <a:gd name="connsiteY371" fmla="*/ 4673600 h 5562600"/>
            <a:gd name="connsiteX372" fmla="*/ 2974259 w 5545655"/>
            <a:gd name="connsiteY372" fmla="*/ 4597400 h 5562600"/>
            <a:gd name="connsiteX373" fmla="*/ 2936159 w 5545655"/>
            <a:gd name="connsiteY373" fmla="*/ 4508500 h 5562600"/>
            <a:gd name="connsiteX374" fmla="*/ 2923459 w 5545655"/>
            <a:gd name="connsiteY374" fmla="*/ 4470400 h 5562600"/>
            <a:gd name="connsiteX375" fmla="*/ 2898059 w 5545655"/>
            <a:gd name="connsiteY375" fmla="*/ 4432300 h 5562600"/>
            <a:gd name="connsiteX376" fmla="*/ 2885359 w 5545655"/>
            <a:gd name="connsiteY376" fmla="*/ 4394200 h 5562600"/>
            <a:gd name="connsiteX377" fmla="*/ 2859959 w 5545655"/>
            <a:gd name="connsiteY377" fmla="*/ 4356100 h 5562600"/>
            <a:gd name="connsiteX378" fmla="*/ 2834559 w 5545655"/>
            <a:gd name="connsiteY378" fmla="*/ 4279900 h 5562600"/>
            <a:gd name="connsiteX379" fmla="*/ 2847259 w 5545655"/>
            <a:gd name="connsiteY379" fmla="*/ 3759200 h 5562600"/>
            <a:gd name="connsiteX380" fmla="*/ 2885359 w 5545655"/>
            <a:gd name="connsiteY380" fmla="*/ 3746500 h 5562600"/>
            <a:gd name="connsiteX381" fmla="*/ 2923459 w 5545655"/>
            <a:gd name="connsiteY381" fmla="*/ 3860800 h 5562600"/>
            <a:gd name="connsiteX382" fmla="*/ 2936159 w 5545655"/>
            <a:gd name="connsiteY382" fmla="*/ 3898900 h 5562600"/>
            <a:gd name="connsiteX383" fmla="*/ 2948859 w 5545655"/>
            <a:gd name="connsiteY383" fmla="*/ 3937000 h 5562600"/>
            <a:gd name="connsiteX384" fmla="*/ 2974259 w 5545655"/>
            <a:gd name="connsiteY384" fmla="*/ 3975100 h 5562600"/>
            <a:gd name="connsiteX385" fmla="*/ 3012359 w 5545655"/>
            <a:gd name="connsiteY385" fmla="*/ 4051300 h 5562600"/>
            <a:gd name="connsiteX386" fmla="*/ 3063159 w 5545655"/>
            <a:gd name="connsiteY386" fmla="*/ 4140200 h 5562600"/>
            <a:gd name="connsiteX387" fmla="*/ 3101259 w 5545655"/>
            <a:gd name="connsiteY387" fmla="*/ 4216400 h 5562600"/>
            <a:gd name="connsiteX388" fmla="*/ 3126659 w 5545655"/>
            <a:gd name="connsiteY388" fmla="*/ 4254500 h 5562600"/>
            <a:gd name="connsiteX389" fmla="*/ 3152059 w 5545655"/>
            <a:gd name="connsiteY389" fmla="*/ 4330700 h 5562600"/>
            <a:gd name="connsiteX390" fmla="*/ 3177459 w 5545655"/>
            <a:gd name="connsiteY390" fmla="*/ 4406900 h 5562600"/>
            <a:gd name="connsiteX391" fmla="*/ 3190159 w 5545655"/>
            <a:gd name="connsiteY391" fmla="*/ 4445000 h 5562600"/>
            <a:gd name="connsiteX392" fmla="*/ 3317159 w 5545655"/>
            <a:gd name="connsiteY392" fmla="*/ 4572000 h 5562600"/>
            <a:gd name="connsiteX393" fmla="*/ 3355259 w 5545655"/>
            <a:gd name="connsiteY393" fmla="*/ 4597400 h 5562600"/>
            <a:gd name="connsiteX394" fmla="*/ 3367959 w 5545655"/>
            <a:gd name="connsiteY394" fmla="*/ 4559300 h 5562600"/>
            <a:gd name="connsiteX395" fmla="*/ 3342559 w 5545655"/>
            <a:gd name="connsiteY395" fmla="*/ 4457700 h 5562600"/>
            <a:gd name="connsiteX396" fmla="*/ 3367959 w 5545655"/>
            <a:gd name="connsiteY396" fmla="*/ 4495800 h 5562600"/>
            <a:gd name="connsiteX397" fmla="*/ 3380659 w 5545655"/>
            <a:gd name="connsiteY397" fmla="*/ 4533900 h 5562600"/>
            <a:gd name="connsiteX398" fmla="*/ 3406059 w 5545655"/>
            <a:gd name="connsiteY398" fmla="*/ 4572000 h 5562600"/>
            <a:gd name="connsiteX399" fmla="*/ 3418759 w 5545655"/>
            <a:gd name="connsiteY399" fmla="*/ 4610100 h 5562600"/>
            <a:gd name="connsiteX400" fmla="*/ 3456859 w 5545655"/>
            <a:gd name="connsiteY400" fmla="*/ 4648200 h 5562600"/>
            <a:gd name="connsiteX401" fmla="*/ 3545759 w 5545655"/>
            <a:gd name="connsiteY401" fmla="*/ 4749800 h 5562600"/>
            <a:gd name="connsiteX402" fmla="*/ 3609259 w 5545655"/>
            <a:gd name="connsiteY402" fmla="*/ 4813300 h 5562600"/>
            <a:gd name="connsiteX403" fmla="*/ 3647359 w 5545655"/>
            <a:gd name="connsiteY403" fmla="*/ 4826000 h 5562600"/>
            <a:gd name="connsiteX404" fmla="*/ 3761659 w 5545655"/>
            <a:gd name="connsiteY404" fmla="*/ 4902200 h 5562600"/>
            <a:gd name="connsiteX405" fmla="*/ 3799759 w 5545655"/>
            <a:gd name="connsiteY405" fmla="*/ 4927600 h 5562600"/>
            <a:gd name="connsiteX406" fmla="*/ 3875959 w 5545655"/>
            <a:gd name="connsiteY406" fmla="*/ 4953000 h 5562600"/>
            <a:gd name="connsiteX407" fmla="*/ 3901359 w 5545655"/>
            <a:gd name="connsiteY407" fmla="*/ 4914900 h 5562600"/>
            <a:gd name="connsiteX408" fmla="*/ 3888659 w 5545655"/>
            <a:gd name="connsiteY408" fmla="*/ 4876800 h 5562600"/>
            <a:gd name="connsiteX409" fmla="*/ 3825159 w 5545655"/>
            <a:gd name="connsiteY409" fmla="*/ 4787900 h 5562600"/>
            <a:gd name="connsiteX410" fmla="*/ 3787059 w 5545655"/>
            <a:gd name="connsiteY410" fmla="*/ 4762500 h 5562600"/>
            <a:gd name="connsiteX411" fmla="*/ 3736259 w 5545655"/>
            <a:gd name="connsiteY411" fmla="*/ 4699000 h 5562600"/>
            <a:gd name="connsiteX412" fmla="*/ 3710859 w 5545655"/>
            <a:gd name="connsiteY412" fmla="*/ 4660900 h 5562600"/>
            <a:gd name="connsiteX413" fmla="*/ 3672759 w 5545655"/>
            <a:gd name="connsiteY413" fmla="*/ 4622800 h 5562600"/>
            <a:gd name="connsiteX414" fmla="*/ 3647359 w 5545655"/>
            <a:gd name="connsiteY414" fmla="*/ 4584700 h 5562600"/>
            <a:gd name="connsiteX415" fmla="*/ 3571159 w 5545655"/>
            <a:gd name="connsiteY415" fmla="*/ 4521200 h 5562600"/>
            <a:gd name="connsiteX416" fmla="*/ 3520359 w 5545655"/>
            <a:gd name="connsiteY416" fmla="*/ 4445000 h 5562600"/>
            <a:gd name="connsiteX417" fmla="*/ 3494959 w 5545655"/>
            <a:gd name="connsiteY417" fmla="*/ 4406900 h 5562600"/>
            <a:gd name="connsiteX418" fmla="*/ 3469559 w 5545655"/>
            <a:gd name="connsiteY418" fmla="*/ 4330700 h 5562600"/>
            <a:gd name="connsiteX419" fmla="*/ 3507659 w 5545655"/>
            <a:gd name="connsiteY419" fmla="*/ 4305300 h 5562600"/>
            <a:gd name="connsiteX420" fmla="*/ 3583859 w 5545655"/>
            <a:gd name="connsiteY420" fmla="*/ 4356100 h 5562600"/>
            <a:gd name="connsiteX421" fmla="*/ 3647359 w 5545655"/>
            <a:gd name="connsiteY421" fmla="*/ 4432300 h 5562600"/>
            <a:gd name="connsiteX422" fmla="*/ 3672759 w 5545655"/>
            <a:gd name="connsiteY422" fmla="*/ 4470400 h 5562600"/>
            <a:gd name="connsiteX423" fmla="*/ 3748959 w 5545655"/>
            <a:gd name="connsiteY423" fmla="*/ 4546600 h 5562600"/>
            <a:gd name="connsiteX424" fmla="*/ 3787059 w 5545655"/>
            <a:gd name="connsiteY424" fmla="*/ 4584700 h 5562600"/>
            <a:gd name="connsiteX425" fmla="*/ 3863259 w 5545655"/>
            <a:gd name="connsiteY425" fmla="*/ 4572000 h 5562600"/>
            <a:gd name="connsiteX426" fmla="*/ 3850559 w 5545655"/>
            <a:gd name="connsiteY426" fmla="*/ 4495800 h 5562600"/>
            <a:gd name="connsiteX427" fmla="*/ 3837859 w 5545655"/>
            <a:gd name="connsiteY427" fmla="*/ 4445000 h 5562600"/>
            <a:gd name="connsiteX428" fmla="*/ 3799759 w 5545655"/>
            <a:gd name="connsiteY428" fmla="*/ 4406900 h 5562600"/>
            <a:gd name="connsiteX429" fmla="*/ 3774359 w 5545655"/>
            <a:gd name="connsiteY429" fmla="*/ 4368800 h 5562600"/>
            <a:gd name="connsiteX430" fmla="*/ 3660059 w 5545655"/>
            <a:gd name="connsiteY430" fmla="*/ 4241800 h 5562600"/>
            <a:gd name="connsiteX431" fmla="*/ 3621959 w 5545655"/>
            <a:gd name="connsiteY431" fmla="*/ 4216400 h 5562600"/>
            <a:gd name="connsiteX432" fmla="*/ 3545759 w 5545655"/>
            <a:gd name="connsiteY432" fmla="*/ 4191000 h 5562600"/>
            <a:gd name="connsiteX433" fmla="*/ 3507659 w 5545655"/>
            <a:gd name="connsiteY433" fmla="*/ 4178300 h 5562600"/>
            <a:gd name="connsiteX434" fmla="*/ 3393359 w 5545655"/>
            <a:gd name="connsiteY434" fmla="*/ 4102100 h 5562600"/>
            <a:gd name="connsiteX435" fmla="*/ 3355259 w 5545655"/>
            <a:gd name="connsiteY435" fmla="*/ 4076700 h 5562600"/>
            <a:gd name="connsiteX436" fmla="*/ 3279059 w 5545655"/>
            <a:gd name="connsiteY436" fmla="*/ 4013200 h 5562600"/>
            <a:gd name="connsiteX437" fmla="*/ 3228259 w 5545655"/>
            <a:gd name="connsiteY437" fmla="*/ 3937000 h 5562600"/>
            <a:gd name="connsiteX438" fmla="*/ 3177459 w 5545655"/>
            <a:gd name="connsiteY438" fmla="*/ 3860800 h 5562600"/>
            <a:gd name="connsiteX439" fmla="*/ 3164759 w 5545655"/>
            <a:gd name="connsiteY439" fmla="*/ 3822700 h 5562600"/>
            <a:gd name="connsiteX440" fmla="*/ 3126659 w 5545655"/>
            <a:gd name="connsiteY440" fmla="*/ 3784600 h 5562600"/>
            <a:gd name="connsiteX441" fmla="*/ 3113959 w 5545655"/>
            <a:gd name="connsiteY441" fmla="*/ 3746500 h 5562600"/>
            <a:gd name="connsiteX442" fmla="*/ 3088559 w 5545655"/>
            <a:gd name="connsiteY442" fmla="*/ 3708400 h 5562600"/>
            <a:gd name="connsiteX443" fmla="*/ 3126659 w 5545655"/>
            <a:gd name="connsiteY443" fmla="*/ 3746500 h 5562600"/>
            <a:gd name="connsiteX444" fmla="*/ 3164759 w 5545655"/>
            <a:gd name="connsiteY444" fmla="*/ 3771900 h 5562600"/>
            <a:gd name="connsiteX445" fmla="*/ 3240959 w 5545655"/>
            <a:gd name="connsiteY445" fmla="*/ 3848100 h 5562600"/>
            <a:gd name="connsiteX446" fmla="*/ 3317159 w 5545655"/>
            <a:gd name="connsiteY446" fmla="*/ 3898900 h 5562600"/>
            <a:gd name="connsiteX447" fmla="*/ 3393359 w 5545655"/>
            <a:gd name="connsiteY447" fmla="*/ 3949700 h 5562600"/>
            <a:gd name="connsiteX448" fmla="*/ 3507659 w 5545655"/>
            <a:gd name="connsiteY448" fmla="*/ 4038600 h 5562600"/>
            <a:gd name="connsiteX449" fmla="*/ 3545759 w 5545655"/>
            <a:gd name="connsiteY449" fmla="*/ 4051300 h 5562600"/>
            <a:gd name="connsiteX450" fmla="*/ 3583859 w 5545655"/>
            <a:gd name="connsiteY450" fmla="*/ 4076700 h 5562600"/>
            <a:gd name="connsiteX451" fmla="*/ 3685459 w 5545655"/>
            <a:gd name="connsiteY451" fmla="*/ 4102100 h 5562600"/>
            <a:gd name="connsiteX452" fmla="*/ 3812459 w 5545655"/>
            <a:gd name="connsiteY452" fmla="*/ 4140200 h 5562600"/>
            <a:gd name="connsiteX453" fmla="*/ 3850559 w 5545655"/>
            <a:gd name="connsiteY453" fmla="*/ 4152900 h 5562600"/>
            <a:gd name="connsiteX454" fmla="*/ 3926759 w 5545655"/>
            <a:gd name="connsiteY454" fmla="*/ 4191000 h 5562600"/>
            <a:gd name="connsiteX455" fmla="*/ 4028359 w 5545655"/>
            <a:gd name="connsiteY455" fmla="*/ 4216400 h 5562600"/>
            <a:gd name="connsiteX456" fmla="*/ 4104559 w 5545655"/>
            <a:gd name="connsiteY456" fmla="*/ 4267200 h 5562600"/>
            <a:gd name="connsiteX457" fmla="*/ 4168059 w 5545655"/>
            <a:gd name="connsiteY457" fmla="*/ 4343400 h 5562600"/>
            <a:gd name="connsiteX458" fmla="*/ 4218859 w 5545655"/>
            <a:gd name="connsiteY458" fmla="*/ 4419600 h 5562600"/>
            <a:gd name="connsiteX459" fmla="*/ 4269659 w 5545655"/>
            <a:gd name="connsiteY459" fmla="*/ 4495800 h 5562600"/>
            <a:gd name="connsiteX460" fmla="*/ 4295059 w 5545655"/>
            <a:gd name="connsiteY460" fmla="*/ 4533900 h 5562600"/>
            <a:gd name="connsiteX461" fmla="*/ 4371259 w 5545655"/>
            <a:gd name="connsiteY461" fmla="*/ 4584700 h 5562600"/>
            <a:gd name="connsiteX462" fmla="*/ 4409359 w 5545655"/>
            <a:gd name="connsiteY462" fmla="*/ 4622800 h 5562600"/>
            <a:gd name="connsiteX463" fmla="*/ 4485559 w 5545655"/>
            <a:gd name="connsiteY463" fmla="*/ 4673600 h 5562600"/>
            <a:gd name="connsiteX464" fmla="*/ 4599859 w 5545655"/>
            <a:gd name="connsiteY464" fmla="*/ 4749800 h 5562600"/>
            <a:gd name="connsiteX465" fmla="*/ 4637959 w 5545655"/>
            <a:gd name="connsiteY465" fmla="*/ 4775200 h 5562600"/>
            <a:gd name="connsiteX466" fmla="*/ 4714159 w 5545655"/>
            <a:gd name="connsiteY466" fmla="*/ 4838700 h 5562600"/>
            <a:gd name="connsiteX467" fmla="*/ 4777659 w 5545655"/>
            <a:gd name="connsiteY467" fmla="*/ 4902200 h 5562600"/>
            <a:gd name="connsiteX468" fmla="*/ 4815759 w 5545655"/>
            <a:gd name="connsiteY468" fmla="*/ 4940300 h 5562600"/>
            <a:gd name="connsiteX469" fmla="*/ 4891959 w 5545655"/>
            <a:gd name="connsiteY469" fmla="*/ 4965700 h 5562600"/>
            <a:gd name="connsiteX470" fmla="*/ 4904659 w 5545655"/>
            <a:gd name="connsiteY470" fmla="*/ 4927600 h 5562600"/>
            <a:gd name="connsiteX471" fmla="*/ 4815759 w 5545655"/>
            <a:gd name="connsiteY471" fmla="*/ 4813300 h 5562600"/>
            <a:gd name="connsiteX472" fmla="*/ 4790359 w 5545655"/>
            <a:gd name="connsiteY472" fmla="*/ 4775200 h 5562600"/>
            <a:gd name="connsiteX473" fmla="*/ 4752259 w 5545655"/>
            <a:gd name="connsiteY473" fmla="*/ 4749800 h 5562600"/>
            <a:gd name="connsiteX474" fmla="*/ 4676059 w 5545655"/>
            <a:gd name="connsiteY474" fmla="*/ 4686300 h 5562600"/>
            <a:gd name="connsiteX475" fmla="*/ 4612559 w 5545655"/>
            <a:gd name="connsiteY475" fmla="*/ 4635500 h 5562600"/>
            <a:gd name="connsiteX476" fmla="*/ 4574459 w 5545655"/>
            <a:gd name="connsiteY476" fmla="*/ 4597400 h 5562600"/>
            <a:gd name="connsiteX477" fmla="*/ 4536359 w 5545655"/>
            <a:gd name="connsiteY477" fmla="*/ 4572000 h 5562600"/>
            <a:gd name="connsiteX478" fmla="*/ 4498259 w 5545655"/>
            <a:gd name="connsiteY478" fmla="*/ 4495800 h 5562600"/>
            <a:gd name="connsiteX479" fmla="*/ 4472859 w 5545655"/>
            <a:gd name="connsiteY479" fmla="*/ 4419600 h 5562600"/>
            <a:gd name="connsiteX480" fmla="*/ 4523659 w 5545655"/>
            <a:gd name="connsiteY480" fmla="*/ 4432300 h 5562600"/>
            <a:gd name="connsiteX481" fmla="*/ 4599859 w 5545655"/>
            <a:gd name="connsiteY481" fmla="*/ 4470400 h 5562600"/>
            <a:gd name="connsiteX482" fmla="*/ 4637959 w 5545655"/>
            <a:gd name="connsiteY482" fmla="*/ 4495800 h 5562600"/>
            <a:gd name="connsiteX483" fmla="*/ 4676059 w 5545655"/>
            <a:gd name="connsiteY483" fmla="*/ 4508500 h 5562600"/>
            <a:gd name="connsiteX484" fmla="*/ 4714159 w 5545655"/>
            <a:gd name="connsiteY484" fmla="*/ 4533900 h 5562600"/>
            <a:gd name="connsiteX485" fmla="*/ 4764959 w 5545655"/>
            <a:gd name="connsiteY485" fmla="*/ 4546600 h 5562600"/>
            <a:gd name="connsiteX486" fmla="*/ 4841159 w 5545655"/>
            <a:gd name="connsiteY486" fmla="*/ 4584700 h 5562600"/>
            <a:gd name="connsiteX487" fmla="*/ 4879259 w 5545655"/>
            <a:gd name="connsiteY487" fmla="*/ 4597400 h 5562600"/>
            <a:gd name="connsiteX488" fmla="*/ 5031659 w 5545655"/>
            <a:gd name="connsiteY488" fmla="*/ 4673600 h 5562600"/>
            <a:gd name="connsiteX489" fmla="*/ 5069759 w 5545655"/>
            <a:gd name="connsiteY489" fmla="*/ 4686300 h 5562600"/>
            <a:gd name="connsiteX490" fmla="*/ 5107859 w 5545655"/>
            <a:gd name="connsiteY490" fmla="*/ 4699000 h 5562600"/>
            <a:gd name="connsiteX491" fmla="*/ 5234859 w 5545655"/>
            <a:gd name="connsiteY491" fmla="*/ 4686300 h 5562600"/>
            <a:gd name="connsiteX492" fmla="*/ 5222159 w 5545655"/>
            <a:gd name="connsiteY492" fmla="*/ 4648200 h 5562600"/>
            <a:gd name="connsiteX493" fmla="*/ 5069759 w 5545655"/>
            <a:gd name="connsiteY493" fmla="*/ 4521200 h 5562600"/>
            <a:gd name="connsiteX494" fmla="*/ 5018959 w 5545655"/>
            <a:gd name="connsiteY494" fmla="*/ 4495800 h 5562600"/>
            <a:gd name="connsiteX495" fmla="*/ 4866559 w 5545655"/>
            <a:gd name="connsiteY495" fmla="*/ 4470400 h 5562600"/>
            <a:gd name="connsiteX496" fmla="*/ 4815759 w 5545655"/>
            <a:gd name="connsiteY496" fmla="*/ 4457700 h 5562600"/>
            <a:gd name="connsiteX497" fmla="*/ 4739559 w 5545655"/>
            <a:gd name="connsiteY497" fmla="*/ 4406900 h 5562600"/>
            <a:gd name="connsiteX498" fmla="*/ 4701459 w 5545655"/>
            <a:gd name="connsiteY498" fmla="*/ 4368800 h 5562600"/>
            <a:gd name="connsiteX499" fmla="*/ 4676059 w 5545655"/>
            <a:gd name="connsiteY499" fmla="*/ 4330700 h 5562600"/>
            <a:gd name="connsiteX500" fmla="*/ 4549059 w 5545655"/>
            <a:gd name="connsiteY500" fmla="*/ 4216400 h 5562600"/>
            <a:gd name="connsiteX501" fmla="*/ 4510959 w 5545655"/>
            <a:gd name="connsiteY501" fmla="*/ 4178300 h 5562600"/>
            <a:gd name="connsiteX502" fmla="*/ 4472859 w 5545655"/>
            <a:gd name="connsiteY502" fmla="*/ 4165600 h 5562600"/>
            <a:gd name="connsiteX503" fmla="*/ 4383959 w 5545655"/>
            <a:gd name="connsiteY503" fmla="*/ 4114800 h 5562600"/>
            <a:gd name="connsiteX504" fmla="*/ 4206159 w 5545655"/>
            <a:gd name="connsiteY504" fmla="*/ 4064000 h 5562600"/>
            <a:gd name="connsiteX505" fmla="*/ 4117259 w 5545655"/>
            <a:gd name="connsiteY505" fmla="*/ 4038600 h 5562600"/>
            <a:gd name="connsiteX506" fmla="*/ 4079159 w 5545655"/>
            <a:gd name="connsiteY506" fmla="*/ 4013200 h 5562600"/>
            <a:gd name="connsiteX507" fmla="*/ 3990259 w 5545655"/>
            <a:gd name="connsiteY507" fmla="*/ 3987800 h 5562600"/>
            <a:gd name="connsiteX508" fmla="*/ 3914059 w 5545655"/>
            <a:gd name="connsiteY508" fmla="*/ 3937000 h 5562600"/>
            <a:gd name="connsiteX509" fmla="*/ 3799759 w 5545655"/>
            <a:gd name="connsiteY509" fmla="*/ 3898900 h 5562600"/>
            <a:gd name="connsiteX510" fmla="*/ 3761659 w 5545655"/>
            <a:gd name="connsiteY510" fmla="*/ 3886200 h 5562600"/>
            <a:gd name="connsiteX511" fmla="*/ 3723559 w 5545655"/>
            <a:gd name="connsiteY511" fmla="*/ 3873500 h 5562600"/>
            <a:gd name="connsiteX512" fmla="*/ 3710859 w 5545655"/>
            <a:gd name="connsiteY512" fmla="*/ 3835400 h 5562600"/>
            <a:gd name="connsiteX513" fmla="*/ 3748959 w 5545655"/>
            <a:gd name="connsiteY513" fmla="*/ 3810000 h 5562600"/>
            <a:gd name="connsiteX514" fmla="*/ 3812459 w 5545655"/>
            <a:gd name="connsiteY514" fmla="*/ 3797300 h 5562600"/>
            <a:gd name="connsiteX515" fmla="*/ 3850559 w 5545655"/>
            <a:gd name="connsiteY515" fmla="*/ 3784600 h 5562600"/>
            <a:gd name="connsiteX516" fmla="*/ 3901359 w 5545655"/>
            <a:gd name="connsiteY516" fmla="*/ 3771900 h 5562600"/>
            <a:gd name="connsiteX517" fmla="*/ 4079159 w 5545655"/>
            <a:gd name="connsiteY517" fmla="*/ 3784600 h 5562600"/>
            <a:gd name="connsiteX518" fmla="*/ 4117259 w 5545655"/>
            <a:gd name="connsiteY518" fmla="*/ 3810000 h 5562600"/>
            <a:gd name="connsiteX519" fmla="*/ 4155359 w 5545655"/>
            <a:gd name="connsiteY519" fmla="*/ 3822700 h 5562600"/>
            <a:gd name="connsiteX520" fmla="*/ 4269659 w 5545655"/>
            <a:gd name="connsiteY520" fmla="*/ 3835400 h 5562600"/>
            <a:gd name="connsiteX521" fmla="*/ 4345859 w 5545655"/>
            <a:gd name="connsiteY521" fmla="*/ 3860800 h 5562600"/>
            <a:gd name="connsiteX522" fmla="*/ 4383959 w 5545655"/>
            <a:gd name="connsiteY522" fmla="*/ 3873500 h 5562600"/>
            <a:gd name="connsiteX523" fmla="*/ 4422059 w 5545655"/>
            <a:gd name="connsiteY523" fmla="*/ 3898900 h 5562600"/>
            <a:gd name="connsiteX524" fmla="*/ 4498259 w 5545655"/>
            <a:gd name="connsiteY524" fmla="*/ 3924300 h 5562600"/>
            <a:gd name="connsiteX525" fmla="*/ 4536359 w 5545655"/>
            <a:gd name="connsiteY525" fmla="*/ 3937000 h 5562600"/>
            <a:gd name="connsiteX526" fmla="*/ 4574459 w 5545655"/>
            <a:gd name="connsiteY526" fmla="*/ 3962400 h 5562600"/>
            <a:gd name="connsiteX527" fmla="*/ 4663359 w 5545655"/>
            <a:gd name="connsiteY527" fmla="*/ 3987800 h 5562600"/>
            <a:gd name="connsiteX528" fmla="*/ 4701459 w 5545655"/>
            <a:gd name="connsiteY528" fmla="*/ 4000500 h 5562600"/>
            <a:gd name="connsiteX529" fmla="*/ 4726859 w 5545655"/>
            <a:gd name="connsiteY529" fmla="*/ 3962400 h 5562600"/>
            <a:gd name="connsiteX530" fmla="*/ 4688759 w 5545655"/>
            <a:gd name="connsiteY530" fmla="*/ 3937000 h 5562600"/>
            <a:gd name="connsiteX531" fmla="*/ 4587159 w 5545655"/>
            <a:gd name="connsiteY531" fmla="*/ 3860800 h 5562600"/>
            <a:gd name="connsiteX532" fmla="*/ 4536359 w 5545655"/>
            <a:gd name="connsiteY532" fmla="*/ 3822700 h 5562600"/>
            <a:gd name="connsiteX533" fmla="*/ 4460159 w 5545655"/>
            <a:gd name="connsiteY533" fmla="*/ 3784600 h 5562600"/>
            <a:gd name="connsiteX534" fmla="*/ 4345859 w 5545655"/>
            <a:gd name="connsiteY534" fmla="*/ 3771900 h 5562600"/>
            <a:gd name="connsiteX535" fmla="*/ 4358559 w 5545655"/>
            <a:gd name="connsiteY535" fmla="*/ 3721100 h 5562600"/>
            <a:gd name="connsiteX536" fmla="*/ 4460159 w 5545655"/>
            <a:gd name="connsiteY536" fmla="*/ 3670300 h 5562600"/>
            <a:gd name="connsiteX537" fmla="*/ 4587159 w 5545655"/>
            <a:gd name="connsiteY537" fmla="*/ 3644900 h 5562600"/>
            <a:gd name="connsiteX538" fmla="*/ 4777659 w 5545655"/>
            <a:gd name="connsiteY538" fmla="*/ 3657600 h 5562600"/>
            <a:gd name="connsiteX539" fmla="*/ 5184059 w 5545655"/>
            <a:gd name="connsiteY539" fmla="*/ 3632200 h 5562600"/>
            <a:gd name="connsiteX540" fmla="*/ 5158659 w 5545655"/>
            <a:gd name="connsiteY540" fmla="*/ 3594100 h 5562600"/>
            <a:gd name="connsiteX541" fmla="*/ 5044359 w 5545655"/>
            <a:gd name="connsiteY541" fmla="*/ 3543300 h 5562600"/>
            <a:gd name="connsiteX542" fmla="*/ 4955459 w 5545655"/>
            <a:gd name="connsiteY542" fmla="*/ 3517900 h 5562600"/>
            <a:gd name="connsiteX543" fmla="*/ 4917359 w 5545655"/>
            <a:gd name="connsiteY543" fmla="*/ 3505200 h 5562600"/>
            <a:gd name="connsiteX544" fmla="*/ 4599859 w 5545655"/>
            <a:gd name="connsiteY544" fmla="*/ 3517900 h 5562600"/>
            <a:gd name="connsiteX545" fmla="*/ 4549059 w 5545655"/>
            <a:gd name="connsiteY545" fmla="*/ 3530600 h 5562600"/>
            <a:gd name="connsiteX546" fmla="*/ 4472859 w 5545655"/>
            <a:gd name="connsiteY546" fmla="*/ 3543300 h 5562600"/>
            <a:gd name="connsiteX547" fmla="*/ 4371259 w 5545655"/>
            <a:gd name="connsiteY547" fmla="*/ 3568700 h 5562600"/>
            <a:gd name="connsiteX548" fmla="*/ 4142659 w 5545655"/>
            <a:gd name="connsiteY548" fmla="*/ 3594100 h 5562600"/>
            <a:gd name="connsiteX549" fmla="*/ 4002959 w 5545655"/>
            <a:gd name="connsiteY549" fmla="*/ 3619500 h 5562600"/>
            <a:gd name="connsiteX550" fmla="*/ 3888659 w 5545655"/>
            <a:gd name="connsiteY550" fmla="*/ 3644900 h 5562600"/>
            <a:gd name="connsiteX551" fmla="*/ 3787059 w 5545655"/>
            <a:gd name="connsiteY551" fmla="*/ 3657600 h 5562600"/>
            <a:gd name="connsiteX552" fmla="*/ 3266359 w 5545655"/>
            <a:gd name="connsiteY552" fmla="*/ 3644900 h 5562600"/>
            <a:gd name="connsiteX553" fmla="*/ 3177459 w 5545655"/>
            <a:gd name="connsiteY553" fmla="*/ 3543300 h 5562600"/>
            <a:gd name="connsiteX554" fmla="*/ 3075859 w 5545655"/>
            <a:gd name="connsiteY554" fmla="*/ 3429000 h 5562600"/>
            <a:gd name="connsiteX555" fmla="*/ 2986959 w 5545655"/>
            <a:gd name="connsiteY555" fmla="*/ 3314700 h 5562600"/>
            <a:gd name="connsiteX556" fmla="*/ 2948859 w 5545655"/>
            <a:gd name="connsiteY556" fmla="*/ 3187700 h 5562600"/>
            <a:gd name="connsiteX557" fmla="*/ 2936159 w 5545655"/>
            <a:gd name="connsiteY557" fmla="*/ 3086100 h 5562600"/>
            <a:gd name="connsiteX558" fmla="*/ 2986959 w 5545655"/>
            <a:gd name="connsiteY558" fmla="*/ 2832100 h 5562600"/>
            <a:gd name="connsiteX559" fmla="*/ 3025059 w 5545655"/>
            <a:gd name="connsiteY559" fmla="*/ 2806700 h 5562600"/>
            <a:gd name="connsiteX560" fmla="*/ 3101259 w 5545655"/>
            <a:gd name="connsiteY560" fmla="*/ 2819400 h 5562600"/>
            <a:gd name="connsiteX561" fmla="*/ 3177459 w 5545655"/>
            <a:gd name="connsiteY561" fmla="*/ 2870200 h 5562600"/>
            <a:gd name="connsiteX562" fmla="*/ 3228259 w 5545655"/>
            <a:gd name="connsiteY562" fmla="*/ 2895600 h 5562600"/>
            <a:gd name="connsiteX563" fmla="*/ 3266359 w 5545655"/>
            <a:gd name="connsiteY563" fmla="*/ 2921000 h 5562600"/>
            <a:gd name="connsiteX564" fmla="*/ 3304459 w 5545655"/>
            <a:gd name="connsiteY564" fmla="*/ 2933700 h 5562600"/>
            <a:gd name="connsiteX565" fmla="*/ 3342559 w 5545655"/>
            <a:gd name="connsiteY565" fmla="*/ 2959100 h 5562600"/>
            <a:gd name="connsiteX566" fmla="*/ 3456859 w 5545655"/>
            <a:gd name="connsiteY566" fmla="*/ 3022600 h 5562600"/>
            <a:gd name="connsiteX567" fmla="*/ 3583859 w 5545655"/>
            <a:gd name="connsiteY567" fmla="*/ 3111500 h 5562600"/>
            <a:gd name="connsiteX568" fmla="*/ 3621959 w 5545655"/>
            <a:gd name="connsiteY568" fmla="*/ 3124200 h 5562600"/>
            <a:gd name="connsiteX569" fmla="*/ 3685459 w 5545655"/>
            <a:gd name="connsiteY569" fmla="*/ 3111500 h 5562600"/>
            <a:gd name="connsiteX570" fmla="*/ 3647359 w 5545655"/>
            <a:gd name="connsiteY570" fmla="*/ 3009900 h 5562600"/>
            <a:gd name="connsiteX571" fmla="*/ 3571159 w 5545655"/>
            <a:gd name="connsiteY571" fmla="*/ 2933700 h 5562600"/>
            <a:gd name="connsiteX572" fmla="*/ 3533059 w 5545655"/>
            <a:gd name="connsiteY572" fmla="*/ 2908300 h 5562600"/>
            <a:gd name="connsiteX573" fmla="*/ 3456859 w 5545655"/>
            <a:gd name="connsiteY573" fmla="*/ 2832100 h 5562600"/>
            <a:gd name="connsiteX574" fmla="*/ 3406059 w 5545655"/>
            <a:gd name="connsiteY574" fmla="*/ 2781300 h 5562600"/>
            <a:gd name="connsiteX575" fmla="*/ 3329859 w 5545655"/>
            <a:gd name="connsiteY575" fmla="*/ 2667000 h 5562600"/>
            <a:gd name="connsiteX576" fmla="*/ 3304459 w 5545655"/>
            <a:gd name="connsiteY576" fmla="*/ 2628900 h 5562600"/>
            <a:gd name="connsiteX577" fmla="*/ 3266359 w 5545655"/>
            <a:gd name="connsiteY577" fmla="*/ 2590800 h 5562600"/>
            <a:gd name="connsiteX578" fmla="*/ 3190159 w 5545655"/>
            <a:gd name="connsiteY578" fmla="*/ 2476500 h 5562600"/>
            <a:gd name="connsiteX579" fmla="*/ 3152059 w 5545655"/>
            <a:gd name="connsiteY579" fmla="*/ 2425700 h 5562600"/>
            <a:gd name="connsiteX580" fmla="*/ 3101259 w 5545655"/>
            <a:gd name="connsiteY580" fmla="*/ 2324100 h 5562600"/>
            <a:gd name="connsiteX581" fmla="*/ 3088559 w 5545655"/>
            <a:gd name="connsiteY581" fmla="*/ 2286000 h 5562600"/>
            <a:gd name="connsiteX582" fmla="*/ 3063159 w 5545655"/>
            <a:gd name="connsiteY582" fmla="*/ 2247900 h 5562600"/>
            <a:gd name="connsiteX583" fmla="*/ 3037759 w 5545655"/>
            <a:gd name="connsiteY583" fmla="*/ 2171700 h 5562600"/>
            <a:gd name="connsiteX584" fmla="*/ 3050459 w 5545655"/>
            <a:gd name="connsiteY584" fmla="*/ 2070100 h 5562600"/>
            <a:gd name="connsiteX585" fmla="*/ 3152059 w 5545655"/>
            <a:gd name="connsiteY585" fmla="*/ 2070100 h 5562600"/>
            <a:gd name="connsiteX586" fmla="*/ 3202859 w 5545655"/>
            <a:gd name="connsiteY586" fmla="*/ 2146300 h 5562600"/>
            <a:gd name="connsiteX587" fmla="*/ 3240959 w 5545655"/>
            <a:gd name="connsiteY587" fmla="*/ 2184400 h 5562600"/>
            <a:gd name="connsiteX588" fmla="*/ 3266359 w 5545655"/>
            <a:gd name="connsiteY588" fmla="*/ 2235200 h 5562600"/>
            <a:gd name="connsiteX589" fmla="*/ 3304459 w 5545655"/>
            <a:gd name="connsiteY589" fmla="*/ 2286000 h 5562600"/>
            <a:gd name="connsiteX590" fmla="*/ 3355259 w 5545655"/>
            <a:gd name="connsiteY590" fmla="*/ 2362200 h 5562600"/>
            <a:gd name="connsiteX591" fmla="*/ 3380659 w 5545655"/>
            <a:gd name="connsiteY591" fmla="*/ 2400300 h 5562600"/>
            <a:gd name="connsiteX592" fmla="*/ 3406059 w 5545655"/>
            <a:gd name="connsiteY592" fmla="*/ 2451100 h 5562600"/>
            <a:gd name="connsiteX593" fmla="*/ 3431459 w 5545655"/>
            <a:gd name="connsiteY593" fmla="*/ 2489200 h 5562600"/>
            <a:gd name="connsiteX594" fmla="*/ 3444159 w 5545655"/>
            <a:gd name="connsiteY594" fmla="*/ 2527300 h 5562600"/>
            <a:gd name="connsiteX595" fmla="*/ 3482259 w 5545655"/>
            <a:gd name="connsiteY595" fmla="*/ 2603500 h 5562600"/>
            <a:gd name="connsiteX596" fmla="*/ 3494959 w 5545655"/>
            <a:gd name="connsiteY596" fmla="*/ 2565400 h 5562600"/>
            <a:gd name="connsiteX597" fmla="*/ 3469559 w 5545655"/>
            <a:gd name="connsiteY597" fmla="*/ 2489200 h 5562600"/>
            <a:gd name="connsiteX598" fmla="*/ 3444159 w 5545655"/>
            <a:gd name="connsiteY598" fmla="*/ 2413000 h 5562600"/>
            <a:gd name="connsiteX599" fmla="*/ 3431459 w 5545655"/>
            <a:gd name="connsiteY599" fmla="*/ 2374900 h 5562600"/>
            <a:gd name="connsiteX600" fmla="*/ 3418759 w 5545655"/>
            <a:gd name="connsiteY600" fmla="*/ 2336800 h 5562600"/>
            <a:gd name="connsiteX601" fmla="*/ 3431459 w 5545655"/>
            <a:gd name="connsiteY601" fmla="*/ 2286000 h 5562600"/>
            <a:gd name="connsiteX602" fmla="*/ 3583859 w 5545655"/>
            <a:gd name="connsiteY602" fmla="*/ 2362200 h 5562600"/>
            <a:gd name="connsiteX603" fmla="*/ 3660059 w 5545655"/>
            <a:gd name="connsiteY603" fmla="*/ 2387600 h 5562600"/>
            <a:gd name="connsiteX604" fmla="*/ 3698159 w 5545655"/>
            <a:gd name="connsiteY604" fmla="*/ 2400300 h 5562600"/>
            <a:gd name="connsiteX605" fmla="*/ 3812459 w 5545655"/>
            <a:gd name="connsiteY605" fmla="*/ 2463800 h 5562600"/>
            <a:gd name="connsiteX606" fmla="*/ 3926759 w 5545655"/>
            <a:gd name="connsiteY606" fmla="*/ 2590800 h 5562600"/>
            <a:gd name="connsiteX607" fmla="*/ 3977559 w 5545655"/>
            <a:gd name="connsiteY607" fmla="*/ 2628900 h 5562600"/>
            <a:gd name="connsiteX608" fmla="*/ 4053759 w 5545655"/>
            <a:gd name="connsiteY608" fmla="*/ 2705100 h 5562600"/>
            <a:gd name="connsiteX609" fmla="*/ 4091859 w 5545655"/>
            <a:gd name="connsiteY609" fmla="*/ 2743200 h 5562600"/>
            <a:gd name="connsiteX610" fmla="*/ 4193459 w 5545655"/>
            <a:gd name="connsiteY610" fmla="*/ 2870200 h 5562600"/>
            <a:gd name="connsiteX611" fmla="*/ 4218859 w 5545655"/>
            <a:gd name="connsiteY611" fmla="*/ 2908300 h 5562600"/>
            <a:gd name="connsiteX612" fmla="*/ 4295059 w 5545655"/>
            <a:gd name="connsiteY612" fmla="*/ 2971800 h 5562600"/>
            <a:gd name="connsiteX613" fmla="*/ 4333159 w 5545655"/>
            <a:gd name="connsiteY613" fmla="*/ 2984500 h 5562600"/>
            <a:gd name="connsiteX614" fmla="*/ 4371259 w 5545655"/>
            <a:gd name="connsiteY614" fmla="*/ 2971800 h 5562600"/>
            <a:gd name="connsiteX615" fmla="*/ 4333159 w 5545655"/>
            <a:gd name="connsiteY615" fmla="*/ 2857500 h 5562600"/>
            <a:gd name="connsiteX616" fmla="*/ 4307759 w 5545655"/>
            <a:gd name="connsiteY616" fmla="*/ 2794000 h 5562600"/>
            <a:gd name="connsiteX617" fmla="*/ 4295059 w 5545655"/>
            <a:gd name="connsiteY617" fmla="*/ 2755900 h 5562600"/>
            <a:gd name="connsiteX618" fmla="*/ 4269659 w 5545655"/>
            <a:gd name="connsiteY618" fmla="*/ 2717800 h 5562600"/>
            <a:gd name="connsiteX619" fmla="*/ 4307759 w 5545655"/>
            <a:gd name="connsiteY619" fmla="*/ 2679700 h 5562600"/>
            <a:gd name="connsiteX620" fmla="*/ 4383959 w 5545655"/>
            <a:gd name="connsiteY620" fmla="*/ 2667000 h 5562600"/>
            <a:gd name="connsiteX621" fmla="*/ 4828459 w 5545655"/>
            <a:gd name="connsiteY621" fmla="*/ 2679700 h 5562600"/>
            <a:gd name="connsiteX622" fmla="*/ 4930059 w 5545655"/>
            <a:gd name="connsiteY622" fmla="*/ 2705100 h 5562600"/>
            <a:gd name="connsiteX623" fmla="*/ 4980859 w 5545655"/>
            <a:gd name="connsiteY623" fmla="*/ 2717800 h 5562600"/>
            <a:gd name="connsiteX624" fmla="*/ 5031659 w 5545655"/>
            <a:gd name="connsiteY624" fmla="*/ 2743200 h 5562600"/>
            <a:gd name="connsiteX625" fmla="*/ 5082459 w 5545655"/>
            <a:gd name="connsiteY625" fmla="*/ 2755900 h 5562600"/>
            <a:gd name="connsiteX626" fmla="*/ 5120559 w 5545655"/>
            <a:gd name="connsiteY626" fmla="*/ 2768600 h 5562600"/>
            <a:gd name="connsiteX627" fmla="*/ 5222159 w 5545655"/>
            <a:gd name="connsiteY627" fmla="*/ 2806700 h 5562600"/>
            <a:gd name="connsiteX628" fmla="*/ 5298359 w 5545655"/>
            <a:gd name="connsiteY628" fmla="*/ 2832100 h 5562600"/>
            <a:gd name="connsiteX629" fmla="*/ 5463459 w 5545655"/>
            <a:gd name="connsiteY629" fmla="*/ 2819400 h 5562600"/>
            <a:gd name="connsiteX630" fmla="*/ 5425359 w 5545655"/>
            <a:gd name="connsiteY630" fmla="*/ 2794000 h 5562600"/>
            <a:gd name="connsiteX631" fmla="*/ 5361859 w 5545655"/>
            <a:gd name="connsiteY631" fmla="*/ 2781300 h 5562600"/>
            <a:gd name="connsiteX632" fmla="*/ 5323759 w 5545655"/>
            <a:gd name="connsiteY632" fmla="*/ 2768600 h 5562600"/>
            <a:gd name="connsiteX633" fmla="*/ 5184059 w 5545655"/>
            <a:gd name="connsiteY633" fmla="*/ 2743200 h 5562600"/>
            <a:gd name="connsiteX634" fmla="*/ 5145959 w 5545655"/>
            <a:gd name="connsiteY634" fmla="*/ 2730500 h 5562600"/>
            <a:gd name="connsiteX635" fmla="*/ 5095159 w 5545655"/>
            <a:gd name="connsiteY635" fmla="*/ 2717800 h 5562600"/>
            <a:gd name="connsiteX636" fmla="*/ 5018959 w 5545655"/>
            <a:gd name="connsiteY636" fmla="*/ 2692400 h 5562600"/>
            <a:gd name="connsiteX637" fmla="*/ 5006259 w 5545655"/>
            <a:gd name="connsiteY637" fmla="*/ 2654300 h 5562600"/>
            <a:gd name="connsiteX638" fmla="*/ 5057059 w 5545655"/>
            <a:gd name="connsiteY638" fmla="*/ 2628900 h 5562600"/>
            <a:gd name="connsiteX639" fmla="*/ 5171359 w 5545655"/>
            <a:gd name="connsiteY639" fmla="*/ 2590800 h 5562600"/>
            <a:gd name="connsiteX640" fmla="*/ 5209459 w 5545655"/>
            <a:gd name="connsiteY640" fmla="*/ 2578100 h 5562600"/>
            <a:gd name="connsiteX641" fmla="*/ 5298359 w 5545655"/>
            <a:gd name="connsiteY641" fmla="*/ 2565400 h 5562600"/>
            <a:gd name="connsiteX642" fmla="*/ 5374559 w 5545655"/>
            <a:gd name="connsiteY642" fmla="*/ 2540000 h 5562600"/>
            <a:gd name="connsiteX643" fmla="*/ 5450759 w 5545655"/>
            <a:gd name="connsiteY643" fmla="*/ 2501900 h 5562600"/>
            <a:gd name="connsiteX644" fmla="*/ 5501559 w 5545655"/>
            <a:gd name="connsiteY644" fmla="*/ 2451100 h 5562600"/>
            <a:gd name="connsiteX645" fmla="*/ 5514259 w 5545655"/>
            <a:gd name="connsiteY645" fmla="*/ 2413000 h 5562600"/>
            <a:gd name="connsiteX646" fmla="*/ 5526959 w 5545655"/>
            <a:gd name="connsiteY646" fmla="*/ 2311400 h 5562600"/>
            <a:gd name="connsiteX647" fmla="*/ 5488859 w 5545655"/>
            <a:gd name="connsiteY647" fmla="*/ 2298700 h 5562600"/>
            <a:gd name="connsiteX648" fmla="*/ 5311059 w 5545655"/>
            <a:gd name="connsiteY648" fmla="*/ 2311400 h 5562600"/>
            <a:gd name="connsiteX649" fmla="*/ 5272959 w 5545655"/>
            <a:gd name="connsiteY649" fmla="*/ 2324100 h 5562600"/>
            <a:gd name="connsiteX650" fmla="*/ 5171359 w 5545655"/>
            <a:gd name="connsiteY650" fmla="*/ 2349500 h 5562600"/>
            <a:gd name="connsiteX651" fmla="*/ 5095159 w 5545655"/>
            <a:gd name="connsiteY651" fmla="*/ 2374900 h 5562600"/>
            <a:gd name="connsiteX652" fmla="*/ 5057059 w 5545655"/>
            <a:gd name="connsiteY652" fmla="*/ 2400300 h 5562600"/>
            <a:gd name="connsiteX653" fmla="*/ 4980859 w 5545655"/>
            <a:gd name="connsiteY653" fmla="*/ 2425700 h 5562600"/>
            <a:gd name="connsiteX654" fmla="*/ 4942759 w 5545655"/>
            <a:gd name="connsiteY654" fmla="*/ 2438400 h 5562600"/>
            <a:gd name="connsiteX655" fmla="*/ 4904659 w 5545655"/>
            <a:gd name="connsiteY655" fmla="*/ 2451100 h 5562600"/>
            <a:gd name="connsiteX656" fmla="*/ 4828459 w 5545655"/>
            <a:gd name="connsiteY656" fmla="*/ 2463800 h 5562600"/>
            <a:gd name="connsiteX657" fmla="*/ 4574459 w 5545655"/>
            <a:gd name="connsiteY657" fmla="*/ 2451100 h 5562600"/>
            <a:gd name="connsiteX658" fmla="*/ 4536359 w 5545655"/>
            <a:gd name="connsiteY658" fmla="*/ 2438400 h 5562600"/>
            <a:gd name="connsiteX659" fmla="*/ 4472859 w 5545655"/>
            <a:gd name="connsiteY659" fmla="*/ 2425700 h 5562600"/>
            <a:gd name="connsiteX660" fmla="*/ 4434759 w 5545655"/>
            <a:gd name="connsiteY660" fmla="*/ 2413000 h 5562600"/>
            <a:gd name="connsiteX661" fmla="*/ 4358559 w 5545655"/>
            <a:gd name="connsiteY661" fmla="*/ 2400300 h 5562600"/>
            <a:gd name="connsiteX662" fmla="*/ 4307759 w 5545655"/>
            <a:gd name="connsiteY662" fmla="*/ 2387600 h 5562600"/>
            <a:gd name="connsiteX663" fmla="*/ 4244259 w 5545655"/>
            <a:gd name="connsiteY663" fmla="*/ 2374900 h 5562600"/>
            <a:gd name="connsiteX664" fmla="*/ 4168059 w 5545655"/>
            <a:gd name="connsiteY664" fmla="*/ 2349500 h 5562600"/>
            <a:gd name="connsiteX665" fmla="*/ 4180759 w 5545655"/>
            <a:gd name="connsiteY665" fmla="*/ 2311400 h 5562600"/>
            <a:gd name="connsiteX666" fmla="*/ 4295059 w 5545655"/>
            <a:gd name="connsiteY666" fmla="*/ 2260600 h 5562600"/>
            <a:gd name="connsiteX667" fmla="*/ 4333159 w 5545655"/>
            <a:gd name="connsiteY667" fmla="*/ 2235200 h 5562600"/>
            <a:gd name="connsiteX668" fmla="*/ 4345859 w 5545655"/>
            <a:gd name="connsiteY668" fmla="*/ 2197100 h 5562600"/>
            <a:gd name="connsiteX669" fmla="*/ 4282359 w 5545655"/>
            <a:gd name="connsiteY669" fmla="*/ 2184400 h 5562600"/>
            <a:gd name="connsiteX670" fmla="*/ 4231559 w 5545655"/>
            <a:gd name="connsiteY670" fmla="*/ 2171700 h 5562600"/>
            <a:gd name="connsiteX671" fmla="*/ 3736259 w 5545655"/>
            <a:gd name="connsiteY671" fmla="*/ 2171700 h 5562600"/>
            <a:gd name="connsiteX672" fmla="*/ 3698159 w 5545655"/>
            <a:gd name="connsiteY672" fmla="*/ 2146300 h 5562600"/>
            <a:gd name="connsiteX673" fmla="*/ 3621959 w 5545655"/>
            <a:gd name="connsiteY673" fmla="*/ 2070100 h 5562600"/>
            <a:gd name="connsiteX674" fmla="*/ 3583859 w 5545655"/>
            <a:gd name="connsiteY674" fmla="*/ 2032000 h 5562600"/>
            <a:gd name="connsiteX675" fmla="*/ 3520359 w 5545655"/>
            <a:gd name="connsiteY675" fmla="*/ 1955800 h 5562600"/>
            <a:gd name="connsiteX676" fmla="*/ 3507659 w 5545655"/>
            <a:gd name="connsiteY676" fmla="*/ 1917700 h 5562600"/>
            <a:gd name="connsiteX677" fmla="*/ 3469559 w 5545655"/>
            <a:gd name="connsiteY677" fmla="*/ 1879600 h 5562600"/>
            <a:gd name="connsiteX678" fmla="*/ 3418759 w 5545655"/>
            <a:gd name="connsiteY678" fmla="*/ 1816100 h 5562600"/>
            <a:gd name="connsiteX679" fmla="*/ 3367959 w 5545655"/>
            <a:gd name="connsiteY679" fmla="*/ 1739900 h 5562600"/>
            <a:gd name="connsiteX680" fmla="*/ 3355259 w 5545655"/>
            <a:gd name="connsiteY680" fmla="*/ 1701800 h 5562600"/>
            <a:gd name="connsiteX681" fmla="*/ 3304459 w 5545655"/>
            <a:gd name="connsiteY681" fmla="*/ 1625600 h 5562600"/>
            <a:gd name="connsiteX682" fmla="*/ 3279059 w 5545655"/>
            <a:gd name="connsiteY682" fmla="*/ 1587500 h 5562600"/>
            <a:gd name="connsiteX683" fmla="*/ 3253659 w 5545655"/>
            <a:gd name="connsiteY683" fmla="*/ 1549400 h 5562600"/>
            <a:gd name="connsiteX684" fmla="*/ 3228259 w 5545655"/>
            <a:gd name="connsiteY684" fmla="*/ 1460500 h 5562600"/>
            <a:gd name="connsiteX685" fmla="*/ 3190159 w 5545655"/>
            <a:gd name="connsiteY685" fmla="*/ 1333500 h 5562600"/>
            <a:gd name="connsiteX686" fmla="*/ 3164759 w 5545655"/>
            <a:gd name="connsiteY686" fmla="*/ 1270000 h 5562600"/>
            <a:gd name="connsiteX687" fmla="*/ 3152059 w 5545655"/>
            <a:gd name="connsiteY687" fmla="*/ 1231900 h 5562600"/>
            <a:gd name="connsiteX688" fmla="*/ 3126659 w 5545655"/>
            <a:gd name="connsiteY688" fmla="*/ 1168400 h 5562600"/>
            <a:gd name="connsiteX689" fmla="*/ 3088559 w 5545655"/>
            <a:gd name="connsiteY689" fmla="*/ 1054100 h 5562600"/>
            <a:gd name="connsiteX690" fmla="*/ 3075859 w 5545655"/>
            <a:gd name="connsiteY690" fmla="*/ 1016000 h 5562600"/>
            <a:gd name="connsiteX691" fmla="*/ 3050459 w 5545655"/>
            <a:gd name="connsiteY691" fmla="*/ 812800 h 5562600"/>
            <a:gd name="connsiteX692" fmla="*/ 3025059 w 5545655"/>
            <a:gd name="connsiteY692" fmla="*/ 635000 h 5562600"/>
            <a:gd name="connsiteX693" fmla="*/ 3037759 w 5545655"/>
            <a:gd name="connsiteY693" fmla="*/ 381000 h 5562600"/>
            <a:gd name="connsiteX694" fmla="*/ 3050459 w 5545655"/>
            <a:gd name="connsiteY694" fmla="*/ 342900 h 5562600"/>
            <a:gd name="connsiteX695" fmla="*/ 3063159 w 5545655"/>
            <a:gd name="connsiteY695" fmla="*/ 292100 h 5562600"/>
            <a:gd name="connsiteX696" fmla="*/ 3075859 w 5545655"/>
            <a:gd name="connsiteY696" fmla="*/ 177800 h 5562600"/>
            <a:gd name="connsiteX697" fmla="*/ 3088559 w 5545655"/>
            <a:gd name="connsiteY697" fmla="*/ 0 h 5562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  <a:cxn ang="0">
              <a:pos x="connsiteX350" y="connsiteY350"/>
            </a:cxn>
            <a:cxn ang="0">
              <a:pos x="connsiteX351" y="connsiteY351"/>
            </a:cxn>
            <a:cxn ang="0">
              <a:pos x="connsiteX352" y="connsiteY352"/>
            </a:cxn>
            <a:cxn ang="0">
              <a:pos x="connsiteX353" y="connsiteY353"/>
            </a:cxn>
            <a:cxn ang="0">
              <a:pos x="connsiteX354" y="connsiteY354"/>
            </a:cxn>
            <a:cxn ang="0">
              <a:pos x="connsiteX355" y="connsiteY355"/>
            </a:cxn>
            <a:cxn ang="0">
              <a:pos x="connsiteX356" y="connsiteY356"/>
            </a:cxn>
            <a:cxn ang="0">
              <a:pos x="connsiteX357" y="connsiteY357"/>
            </a:cxn>
            <a:cxn ang="0">
              <a:pos x="connsiteX358" y="connsiteY358"/>
            </a:cxn>
            <a:cxn ang="0">
              <a:pos x="connsiteX359" y="connsiteY359"/>
            </a:cxn>
            <a:cxn ang="0">
              <a:pos x="connsiteX360" y="connsiteY360"/>
            </a:cxn>
            <a:cxn ang="0">
              <a:pos x="connsiteX361" y="connsiteY361"/>
            </a:cxn>
            <a:cxn ang="0">
              <a:pos x="connsiteX362" y="connsiteY362"/>
            </a:cxn>
            <a:cxn ang="0">
              <a:pos x="connsiteX363" y="connsiteY363"/>
            </a:cxn>
            <a:cxn ang="0">
              <a:pos x="connsiteX364" y="connsiteY364"/>
            </a:cxn>
            <a:cxn ang="0">
              <a:pos x="connsiteX365" y="connsiteY365"/>
            </a:cxn>
            <a:cxn ang="0">
              <a:pos x="connsiteX366" y="connsiteY366"/>
            </a:cxn>
            <a:cxn ang="0">
              <a:pos x="connsiteX367" y="connsiteY367"/>
            </a:cxn>
            <a:cxn ang="0">
              <a:pos x="connsiteX368" y="connsiteY368"/>
            </a:cxn>
            <a:cxn ang="0">
              <a:pos x="connsiteX369" y="connsiteY369"/>
            </a:cxn>
            <a:cxn ang="0">
              <a:pos x="connsiteX370" y="connsiteY370"/>
            </a:cxn>
            <a:cxn ang="0">
              <a:pos x="connsiteX371" y="connsiteY371"/>
            </a:cxn>
            <a:cxn ang="0">
              <a:pos x="connsiteX372" y="connsiteY372"/>
            </a:cxn>
            <a:cxn ang="0">
              <a:pos x="connsiteX373" y="connsiteY373"/>
            </a:cxn>
            <a:cxn ang="0">
              <a:pos x="connsiteX374" y="connsiteY374"/>
            </a:cxn>
            <a:cxn ang="0">
              <a:pos x="connsiteX375" y="connsiteY375"/>
            </a:cxn>
            <a:cxn ang="0">
              <a:pos x="connsiteX376" y="connsiteY376"/>
            </a:cxn>
            <a:cxn ang="0">
              <a:pos x="connsiteX377" y="connsiteY377"/>
            </a:cxn>
            <a:cxn ang="0">
              <a:pos x="connsiteX378" y="connsiteY378"/>
            </a:cxn>
            <a:cxn ang="0">
              <a:pos x="connsiteX379" y="connsiteY379"/>
            </a:cxn>
            <a:cxn ang="0">
              <a:pos x="connsiteX380" y="connsiteY380"/>
            </a:cxn>
            <a:cxn ang="0">
              <a:pos x="connsiteX381" y="connsiteY381"/>
            </a:cxn>
            <a:cxn ang="0">
              <a:pos x="connsiteX382" y="connsiteY382"/>
            </a:cxn>
            <a:cxn ang="0">
              <a:pos x="connsiteX383" y="connsiteY383"/>
            </a:cxn>
            <a:cxn ang="0">
              <a:pos x="connsiteX384" y="connsiteY384"/>
            </a:cxn>
            <a:cxn ang="0">
              <a:pos x="connsiteX385" y="connsiteY385"/>
            </a:cxn>
            <a:cxn ang="0">
              <a:pos x="connsiteX386" y="connsiteY386"/>
            </a:cxn>
            <a:cxn ang="0">
              <a:pos x="connsiteX387" y="connsiteY387"/>
            </a:cxn>
            <a:cxn ang="0">
              <a:pos x="connsiteX388" y="connsiteY388"/>
            </a:cxn>
            <a:cxn ang="0">
              <a:pos x="connsiteX389" y="connsiteY389"/>
            </a:cxn>
            <a:cxn ang="0">
              <a:pos x="connsiteX390" y="connsiteY390"/>
            </a:cxn>
            <a:cxn ang="0">
              <a:pos x="connsiteX391" y="connsiteY391"/>
            </a:cxn>
            <a:cxn ang="0">
              <a:pos x="connsiteX392" y="connsiteY392"/>
            </a:cxn>
            <a:cxn ang="0">
              <a:pos x="connsiteX393" y="connsiteY393"/>
            </a:cxn>
            <a:cxn ang="0">
              <a:pos x="connsiteX394" y="connsiteY394"/>
            </a:cxn>
            <a:cxn ang="0">
              <a:pos x="connsiteX395" y="connsiteY395"/>
            </a:cxn>
            <a:cxn ang="0">
              <a:pos x="connsiteX396" y="connsiteY396"/>
            </a:cxn>
            <a:cxn ang="0">
              <a:pos x="connsiteX397" y="connsiteY397"/>
            </a:cxn>
            <a:cxn ang="0">
              <a:pos x="connsiteX398" y="connsiteY398"/>
            </a:cxn>
            <a:cxn ang="0">
              <a:pos x="connsiteX399" y="connsiteY399"/>
            </a:cxn>
            <a:cxn ang="0">
              <a:pos x="connsiteX400" y="connsiteY400"/>
            </a:cxn>
            <a:cxn ang="0">
              <a:pos x="connsiteX401" y="connsiteY401"/>
            </a:cxn>
            <a:cxn ang="0">
              <a:pos x="connsiteX402" y="connsiteY402"/>
            </a:cxn>
            <a:cxn ang="0">
              <a:pos x="connsiteX403" y="connsiteY403"/>
            </a:cxn>
            <a:cxn ang="0">
              <a:pos x="connsiteX404" y="connsiteY404"/>
            </a:cxn>
            <a:cxn ang="0">
              <a:pos x="connsiteX405" y="connsiteY405"/>
            </a:cxn>
            <a:cxn ang="0">
              <a:pos x="connsiteX406" y="connsiteY406"/>
            </a:cxn>
            <a:cxn ang="0">
              <a:pos x="connsiteX407" y="connsiteY407"/>
            </a:cxn>
            <a:cxn ang="0">
              <a:pos x="connsiteX408" y="connsiteY408"/>
            </a:cxn>
            <a:cxn ang="0">
              <a:pos x="connsiteX409" y="connsiteY409"/>
            </a:cxn>
            <a:cxn ang="0">
              <a:pos x="connsiteX410" y="connsiteY410"/>
            </a:cxn>
            <a:cxn ang="0">
              <a:pos x="connsiteX411" y="connsiteY411"/>
            </a:cxn>
            <a:cxn ang="0">
              <a:pos x="connsiteX412" y="connsiteY412"/>
            </a:cxn>
            <a:cxn ang="0">
              <a:pos x="connsiteX413" y="connsiteY413"/>
            </a:cxn>
            <a:cxn ang="0">
              <a:pos x="connsiteX414" y="connsiteY414"/>
            </a:cxn>
            <a:cxn ang="0">
              <a:pos x="connsiteX415" y="connsiteY415"/>
            </a:cxn>
            <a:cxn ang="0">
              <a:pos x="connsiteX416" y="connsiteY416"/>
            </a:cxn>
            <a:cxn ang="0">
              <a:pos x="connsiteX417" y="connsiteY417"/>
            </a:cxn>
            <a:cxn ang="0">
              <a:pos x="connsiteX418" y="connsiteY418"/>
            </a:cxn>
            <a:cxn ang="0">
              <a:pos x="connsiteX419" y="connsiteY419"/>
            </a:cxn>
            <a:cxn ang="0">
              <a:pos x="connsiteX420" y="connsiteY420"/>
            </a:cxn>
            <a:cxn ang="0">
              <a:pos x="connsiteX421" y="connsiteY421"/>
            </a:cxn>
            <a:cxn ang="0">
              <a:pos x="connsiteX422" y="connsiteY422"/>
            </a:cxn>
            <a:cxn ang="0">
              <a:pos x="connsiteX423" y="connsiteY423"/>
            </a:cxn>
            <a:cxn ang="0">
              <a:pos x="connsiteX424" y="connsiteY424"/>
            </a:cxn>
            <a:cxn ang="0">
              <a:pos x="connsiteX425" y="connsiteY425"/>
            </a:cxn>
            <a:cxn ang="0">
              <a:pos x="connsiteX426" y="connsiteY426"/>
            </a:cxn>
            <a:cxn ang="0">
              <a:pos x="connsiteX427" y="connsiteY427"/>
            </a:cxn>
            <a:cxn ang="0">
              <a:pos x="connsiteX428" y="connsiteY428"/>
            </a:cxn>
            <a:cxn ang="0">
              <a:pos x="connsiteX429" y="connsiteY429"/>
            </a:cxn>
            <a:cxn ang="0">
              <a:pos x="connsiteX430" y="connsiteY430"/>
            </a:cxn>
            <a:cxn ang="0">
              <a:pos x="connsiteX431" y="connsiteY431"/>
            </a:cxn>
            <a:cxn ang="0">
              <a:pos x="connsiteX432" y="connsiteY432"/>
            </a:cxn>
            <a:cxn ang="0">
              <a:pos x="connsiteX433" y="connsiteY433"/>
            </a:cxn>
            <a:cxn ang="0">
              <a:pos x="connsiteX434" y="connsiteY434"/>
            </a:cxn>
            <a:cxn ang="0">
              <a:pos x="connsiteX435" y="connsiteY435"/>
            </a:cxn>
            <a:cxn ang="0">
              <a:pos x="connsiteX436" y="connsiteY436"/>
            </a:cxn>
            <a:cxn ang="0">
              <a:pos x="connsiteX437" y="connsiteY437"/>
            </a:cxn>
            <a:cxn ang="0">
              <a:pos x="connsiteX438" y="connsiteY438"/>
            </a:cxn>
            <a:cxn ang="0">
              <a:pos x="connsiteX439" y="connsiteY439"/>
            </a:cxn>
            <a:cxn ang="0">
              <a:pos x="connsiteX440" y="connsiteY440"/>
            </a:cxn>
            <a:cxn ang="0">
              <a:pos x="connsiteX441" y="connsiteY441"/>
            </a:cxn>
            <a:cxn ang="0">
              <a:pos x="connsiteX442" y="connsiteY442"/>
            </a:cxn>
            <a:cxn ang="0">
              <a:pos x="connsiteX443" y="connsiteY443"/>
            </a:cxn>
            <a:cxn ang="0">
              <a:pos x="connsiteX444" y="connsiteY444"/>
            </a:cxn>
            <a:cxn ang="0">
              <a:pos x="connsiteX445" y="connsiteY445"/>
            </a:cxn>
            <a:cxn ang="0">
              <a:pos x="connsiteX446" y="connsiteY446"/>
            </a:cxn>
            <a:cxn ang="0">
              <a:pos x="connsiteX447" y="connsiteY447"/>
            </a:cxn>
            <a:cxn ang="0">
              <a:pos x="connsiteX448" y="connsiteY448"/>
            </a:cxn>
            <a:cxn ang="0">
              <a:pos x="connsiteX449" y="connsiteY449"/>
            </a:cxn>
            <a:cxn ang="0">
              <a:pos x="connsiteX450" y="connsiteY450"/>
            </a:cxn>
            <a:cxn ang="0">
              <a:pos x="connsiteX451" y="connsiteY451"/>
            </a:cxn>
            <a:cxn ang="0">
              <a:pos x="connsiteX452" y="connsiteY452"/>
            </a:cxn>
            <a:cxn ang="0">
              <a:pos x="connsiteX453" y="connsiteY453"/>
            </a:cxn>
            <a:cxn ang="0">
              <a:pos x="connsiteX454" y="connsiteY454"/>
            </a:cxn>
            <a:cxn ang="0">
              <a:pos x="connsiteX455" y="connsiteY455"/>
            </a:cxn>
            <a:cxn ang="0">
              <a:pos x="connsiteX456" y="connsiteY456"/>
            </a:cxn>
            <a:cxn ang="0">
              <a:pos x="connsiteX457" y="connsiteY457"/>
            </a:cxn>
            <a:cxn ang="0">
              <a:pos x="connsiteX458" y="connsiteY458"/>
            </a:cxn>
            <a:cxn ang="0">
              <a:pos x="connsiteX459" y="connsiteY459"/>
            </a:cxn>
            <a:cxn ang="0">
              <a:pos x="connsiteX460" y="connsiteY460"/>
            </a:cxn>
            <a:cxn ang="0">
              <a:pos x="connsiteX461" y="connsiteY461"/>
            </a:cxn>
            <a:cxn ang="0">
              <a:pos x="connsiteX462" y="connsiteY462"/>
            </a:cxn>
            <a:cxn ang="0">
              <a:pos x="connsiteX463" y="connsiteY463"/>
            </a:cxn>
            <a:cxn ang="0">
              <a:pos x="connsiteX464" y="connsiteY464"/>
            </a:cxn>
            <a:cxn ang="0">
              <a:pos x="connsiteX465" y="connsiteY465"/>
            </a:cxn>
            <a:cxn ang="0">
              <a:pos x="connsiteX466" y="connsiteY466"/>
            </a:cxn>
            <a:cxn ang="0">
              <a:pos x="connsiteX467" y="connsiteY467"/>
            </a:cxn>
            <a:cxn ang="0">
              <a:pos x="connsiteX468" y="connsiteY468"/>
            </a:cxn>
            <a:cxn ang="0">
              <a:pos x="connsiteX469" y="connsiteY469"/>
            </a:cxn>
            <a:cxn ang="0">
              <a:pos x="connsiteX470" y="connsiteY470"/>
            </a:cxn>
            <a:cxn ang="0">
              <a:pos x="connsiteX471" y="connsiteY471"/>
            </a:cxn>
            <a:cxn ang="0">
              <a:pos x="connsiteX472" y="connsiteY472"/>
            </a:cxn>
            <a:cxn ang="0">
              <a:pos x="connsiteX473" y="connsiteY473"/>
            </a:cxn>
            <a:cxn ang="0">
              <a:pos x="connsiteX474" y="connsiteY474"/>
            </a:cxn>
            <a:cxn ang="0">
              <a:pos x="connsiteX475" y="connsiteY475"/>
            </a:cxn>
            <a:cxn ang="0">
              <a:pos x="connsiteX476" y="connsiteY476"/>
            </a:cxn>
            <a:cxn ang="0">
              <a:pos x="connsiteX477" y="connsiteY477"/>
            </a:cxn>
            <a:cxn ang="0">
              <a:pos x="connsiteX478" y="connsiteY478"/>
            </a:cxn>
            <a:cxn ang="0">
              <a:pos x="connsiteX479" y="connsiteY479"/>
            </a:cxn>
            <a:cxn ang="0">
              <a:pos x="connsiteX480" y="connsiteY480"/>
            </a:cxn>
            <a:cxn ang="0">
              <a:pos x="connsiteX481" y="connsiteY481"/>
            </a:cxn>
            <a:cxn ang="0">
              <a:pos x="connsiteX482" y="connsiteY482"/>
            </a:cxn>
            <a:cxn ang="0">
              <a:pos x="connsiteX483" y="connsiteY483"/>
            </a:cxn>
            <a:cxn ang="0">
              <a:pos x="connsiteX484" y="connsiteY484"/>
            </a:cxn>
            <a:cxn ang="0">
              <a:pos x="connsiteX485" y="connsiteY485"/>
            </a:cxn>
            <a:cxn ang="0">
              <a:pos x="connsiteX486" y="connsiteY486"/>
            </a:cxn>
            <a:cxn ang="0">
              <a:pos x="connsiteX487" y="connsiteY487"/>
            </a:cxn>
            <a:cxn ang="0">
              <a:pos x="connsiteX488" y="connsiteY488"/>
            </a:cxn>
            <a:cxn ang="0">
              <a:pos x="connsiteX489" y="connsiteY489"/>
            </a:cxn>
            <a:cxn ang="0">
              <a:pos x="connsiteX490" y="connsiteY490"/>
            </a:cxn>
            <a:cxn ang="0">
              <a:pos x="connsiteX491" y="connsiteY491"/>
            </a:cxn>
            <a:cxn ang="0">
              <a:pos x="connsiteX492" y="connsiteY492"/>
            </a:cxn>
            <a:cxn ang="0">
              <a:pos x="connsiteX493" y="connsiteY493"/>
            </a:cxn>
            <a:cxn ang="0">
              <a:pos x="connsiteX494" y="connsiteY494"/>
            </a:cxn>
            <a:cxn ang="0">
              <a:pos x="connsiteX495" y="connsiteY495"/>
            </a:cxn>
            <a:cxn ang="0">
              <a:pos x="connsiteX496" y="connsiteY496"/>
            </a:cxn>
            <a:cxn ang="0">
              <a:pos x="connsiteX497" y="connsiteY497"/>
            </a:cxn>
            <a:cxn ang="0">
              <a:pos x="connsiteX498" y="connsiteY498"/>
            </a:cxn>
            <a:cxn ang="0">
              <a:pos x="connsiteX499" y="connsiteY499"/>
            </a:cxn>
            <a:cxn ang="0">
              <a:pos x="connsiteX500" y="connsiteY500"/>
            </a:cxn>
            <a:cxn ang="0">
              <a:pos x="connsiteX501" y="connsiteY501"/>
            </a:cxn>
            <a:cxn ang="0">
              <a:pos x="connsiteX502" y="connsiteY502"/>
            </a:cxn>
            <a:cxn ang="0">
              <a:pos x="connsiteX503" y="connsiteY503"/>
            </a:cxn>
            <a:cxn ang="0">
              <a:pos x="connsiteX504" y="connsiteY504"/>
            </a:cxn>
            <a:cxn ang="0">
              <a:pos x="connsiteX505" y="connsiteY505"/>
            </a:cxn>
            <a:cxn ang="0">
              <a:pos x="connsiteX506" y="connsiteY506"/>
            </a:cxn>
            <a:cxn ang="0">
              <a:pos x="connsiteX507" y="connsiteY507"/>
            </a:cxn>
            <a:cxn ang="0">
              <a:pos x="connsiteX508" y="connsiteY508"/>
            </a:cxn>
            <a:cxn ang="0">
              <a:pos x="connsiteX509" y="connsiteY509"/>
            </a:cxn>
            <a:cxn ang="0">
              <a:pos x="connsiteX510" y="connsiteY510"/>
            </a:cxn>
            <a:cxn ang="0">
              <a:pos x="connsiteX511" y="connsiteY511"/>
            </a:cxn>
            <a:cxn ang="0">
              <a:pos x="connsiteX512" y="connsiteY512"/>
            </a:cxn>
            <a:cxn ang="0">
              <a:pos x="connsiteX513" y="connsiteY513"/>
            </a:cxn>
            <a:cxn ang="0">
              <a:pos x="connsiteX514" y="connsiteY514"/>
            </a:cxn>
            <a:cxn ang="0">
              <a:pos x="connsiteX515" y="connsiteY515"/>
            </a:cxn>
            <a:cxn ang="0">
              <a:pos x="connsiteX516" y="connsiteY516"/>
            </a:cxn>
            <a:cxn ang="0">
              <a:pos x="connsiteX517" y="connsiteY517"/>
            </a:cxn>
            <a:cxn ang="0">
              <a:pos x="connsiteX518" y="connsiteY518"/>
            </a:cxn>
            <a:cxn ang="0">
              <a:pos x="connsiteX519" y="connsiteY519"/>
            </a:cxn>
            <a:cxn ang="0">
              <a:pos x="connsiteX520" y="connsiteY520"/>
            </a:cxn>
            <a:cxn ang="0">
              <a:pos x="connsiteX521" y="connsiteY521"/>
            </a:cxn>
            <a:cxn ang="0">
              <a:pos x="connsiteX522" y="connsiteY522"/>
            </a:cxn>
            <a:cxn ang="0">
              <a:pos x="connsiteX523" y="connsiteY523"/>
            </a:cxn>
            <a:cxn ang="0">
              <a:pos x="connsiteX524" y="connsiteY524"/>
            </a:cxn>
            <a:cxn ang="0">
              <a:pos x="connsiteX525" y="connsiteY525"/>
            </a:cxn>
            <a:cxn ang="0">
              <a:pos x="connsiteX526" y="connsiteY526"/>
            </a:cxn>
            <a:cxn ang="0">
              <a:pos x="connsiteX527" y="connsiteY527"/>
            </a:cxn>
            <a:cxn ang="0">
              <a:pos x="connsiteX528" y="connsiteY528"/>
            </a:cxn>
            <a:cxn ang="0">
              <a:pos x="connsiteX529" y="connsiteY529"/>
            </a:cxn>
            <a:cxn ang="0">
              <a:pos x="connsiteX530" y="connsiteY530"/>
            </a:cxn>
            <a:cxn ang="0">
              <a:pos x="connsiteX531" y="connsiteY531"/>
            </a:cxn>
            <a:cxn ang="0">
              <a:pos x="connsiteX532" y="connsiteY532"/>
            </a:cxn>
            <a:cxn ang="0">
              <a:pos x="connsiteX533" y="connsiteY533"/>
            </a:cxn>
            <a:cxn ang="0">
              <a:pos x="connsiteX534" y="connsiteY534"/>
            </a:cxn>
            <a:cxn ang="0">
              <a:pos x="connsiteX535" y="connsiteY535"/>
            </a:cxn>
            <a:cxn ang="0">
              <a:pos x="connsiteX536" y="connsiteY536"/>
            </a:cxn>
            <a:cxn ang="0">
              <a:pos x="connsiteX537" y="connsiteY537"/>
            </a:cxn>
            <a:cxn ang="0">
              <a:pos x="connsiteX538" y="connsiteY538"/>
            </a:cxn>
            <a:cxn ang="0">
              <a:pos x="connsiteX539" y="connsiteY539"/>
            </a:cxn>
            <a:cxn ang="0">
              <a:pos x="connsiteX540" y="connsiteY540"/>
            </a:cxn>
            <a:cxn ang="0">
              <a:pos x="connsiteX541" y="connsiteY541"/>
            </a:cxn>
            <a:cxn ang="0">
              <a:pos x="connsiteX542" y="connsiteY542"/>
            </a:cxn>
            <a:cxn ang="0">
              <a:pos x="connsiteX543" y="connsiteY543"/>
            </a:cxn>
            <a:cxn ang="0">
              <a:pos x="connsiteX544" y="connsiteY544"/>
            </a:cxn>
            <a:cxn ang="0">
              <a:pos x="connsiteX545" y="connsiteY545"/>
            </a:cxn>
            <a:cxn ang="0">
              <a:pos x="connsiteX546" y="connsiteY546"/>
            </a:cxn>
            <a:cxn ang="0">
              <a:pos x="connsiteX547" y="connsiteY547"/>
            </a:cxn>
            <a:cxn ang="0">
              <a:pos x="connsiteX548" y="connsiteY548"/>
            </a:cxn>
            <a:cxn ang="0">
              <a:pos x="connsiteX549" y="connsiteY549"/>
            </a:cxn>
            <a:cxn ang="0">
              <a:pos x="connsiteX550" y="connsiteY550"/>
            </a:cxn>
            <a:cxn ang="0">
              <a:pos x="connsiteX551" y="connsiteY551"/>
            </a:cxn>
            <a:cxn ang="0">
              <a:pos x="connsiteX552" y="connsiteY552"/>
            </a:cxn>
            <a:cxn ang="0">
              <a:pos x="connsiteX553" y="connsiteY553"/>
            </a:cxn>
            <a:cxn ang="0">
              <a:pos x="connsiteX554" y="connsiteY554"/>
            </a:cxn>
            <a:cxn ang="0">
              <a:pos x="connsiteX555" y="connsiteY555"/>
            </a:cxn>
            <a:cxn ang="0">
              <a:pos x="connsiteX556" y="connsiteY556"/>
            </a:cxn>
            <a:cxn ang="0">
              <a:pos x="connsiteX557" y="connsiteY557"/>
            </a:cxn>
            <a:cxn ang="0">
              <a:pos x="connsiteX558" y="connsiteY558"/>
            </a:cxn>
            <a:cxn ang="0">
              <a:pos x="connsiteX559" y="connsiteY559"/>
            </a:cxn>
            <a:cxn ang="0">
              <a:pos x="connsiteX560" y="connsiteY560"/>
            </a:cxn>
            <a:cxn ang="0">
              <a:pos x="connsiteX561" y="connsiteY561"/>
            </a:cxn>
            <a:cxn ang="0">
              <a:pos x="connsiteX562" y="connsiteY562"/>
            </a:cxn>
            <a:cxn ang="0">
              <a:pos x="connsiteX563" y="connsiteY563"/>
            </a:cxn>
            <a:cxn ang="0">
              <a:pos x="connsiteX564" y="connsiteY564"/>
            </a:cxn>
            <a:cxn ang="0">
              <a:pos x="connsiteX565" y="connsiteY565"/>
            </a:cxn>
            <a:cxn ang="0">
              <a:pos x="connsiteX566" y="connsiteY566"/>
            </a:cxn>
            <a:cxn ang="0">
              <a:pos x="connsiteX567" y="connsiteY567"/>
            </a:cxn>
            <a:cxn ang="0">
              <a:pos x="connsiteX568" y="connsiteY568"/>
            </a:cxn>
            <a:cxn ang="0">
              <a:pos x="connsiteX569" y="connsiteY569"/>
            </a:cxn>
            <a:cxn ang="0">
              <a:pos x="connsiteX570" y="connsiteY570"/>
            </a:cxn>
            <a:cxn ang="0">
              <a:pos x="connsiteX571" y="connsiteY571"/>
            </a:cxn>
            <a:cxn ang="0">
              <a:pos x="connsiteX572" y="connsiteY572"/>
            </a:cxn>
            <a:cxn ang="0">
              <a:pos x="connsiteX573" y="connsiteY573"/>
            </a:cxn>
            <a:cxn ang="0">
              <a:pos x="connsiteX574" y="connsiteY574"/>
            </a:cxn>
            <a:cxn ang="0">
              <a:pos x="connsiteX575" y="connsiteY575"/>
            </a:cxn>
            <a:cxn ang="0">
              <a:pos x="connsiteX576" y="connsiteY576"/>
            </a:cxn>
            <a:cxn ang="0">
              <a:pos x="connsiteX577" y="connsiteY577"/>
            </a:cxn>
            <a:cxn ang="0">
              <a:pos x="connsiteX578" y="connsiteY578"/>
            </a:cxn>
            <a:cxn ang="0">
              <a:pos x="connsiteX579" y="connsiteY579"/>
            </a:cxn>
            <a:cxn ang="0">
              <a:pos x="connsiteX580" y="connsiteY580"/>
            </a:cxn>
            <a:cxn ang="0">
              <a:pos x="connsiteX581" y="connsiteY581"/>
            </a:cxn>
            <a:cxn ang="0">
              <a:pos x="connsiteX582" y="connsiteY582"/>
            </a:cxn>
            <a:cxn ang="0">
              <a:pos x="connsiteX583" y="connsiteY583"/>
            </a:cxn>
            <a:cxn ang="0">
              <a:pos x="connsiteX584" y="connsiteY584"/>
            </a:cxn>
            <a:cxn ang="0">
              <a:pos x="connsiteX585" y="connsiteY585"/>
            </a:cxn>
            <a:cxn ang="0">
              <a:pos x="connsiteX586" y="connsiteY586"/>
            </a:cxn>
            <a:cxn ang="0">
              <a:pos x="connsiteX587" y="connsiteY587"/>
            </a:cxn>
            <a:cxn ang="0">
              <a:pos x="connsiteX588" y="connsiteY588"/>
            </a:cxn>
            <a:cxn ang="0">
              <a:pos x="connsiteX589" y="connsiteY589"/>
            </a:cxn>
            <a:cxn ang="0">
              <a:pos x="connsiteX590" y="connsiteY590"/>
            </a:cxn>
            <a:cxn ang="0">
              <a:pos x="connsiteX591" y="connsiteY591"/>
            </a:cxn>
            <a:cxn ang="0">
              <a:pos x="connsiteX592" y="connsiteY592"/>
            </a:cxn>
            <a:cxn ang="0">
              <a:pos x="connsiteX593" y="connsiteY593"/>
            </a:cxn>
            <a:cxn ang="0">
              <a:pos x="connsiteX594" y="connsiteY594"/>
            </a:cxn>
            <a:cxn ang="0">
              <a:pos x="connsiteX595" y="connsiteY595"/>
            </a:cxn>
            <a:cxn ang="0">
              <a:pos x="connsiteX596" y="connsiteY596"/>
            </a:cxn>
            <a:cxn ang="0">
              <a:pos x="connsiteX597" y="connsiteY597"/>
            </a:cxn>
            <a:cxn ang="0">
              <a:pos x="connsiteX598" y="connsiteY598"/>
            </a:cxn>
            <a:cxn ang="0">
              <a:pos x="connsiteX599" y="connsiteY599"/>
            </a:cxn>
            <a:cxn ang="0">
              <a:pos x="connsiteX600" y="connsiteY600"/>
            </a:cxn>
            <a:cxn ang="0">
              <a:pos x="connsiteX601" y="connsiteY601"/>
            </a:cxn>
            <a:cxn ang="0">
              <a:pos x="connsiteX602" y="connsiteY602"/>
            </a:cxn>
            <a:cxn ang="0">
              <a:pos x="connsiteX603" y="connsiteY603"/>
            </a:cxn>
            <a:cxn ang="0">
              <a:pos x="connsiteX604" y="connsiteY604"/>
            </a:cxn>
            <a:cxn ang="0">
              <a:pos x="connsiteX605" y="connsiteY605"/>
            </a:cxn>
            <a:cxn ang="0">
              <a:pos x="connsiteX606" y="connsiteY606"/>
            </a:cxn>
            <a:cxn ang="0">
              <a:pos x="connsiteX607" y="connsiteY607"/>
            </a:cxn>
            <a:cxn ang="0">
              <a:pos x="connsiteX608" y="connsiteY608"/>
            </a:cxn>
            <a:cxn ang="0">
              <a:pos x="connsiteX609" y="connsiteY609"/>
            </a:cxn>
            <a:cxn ang="0">
              <a:pos x="connsiteX610" y="connsiteY610"/>
            </a:cxn>
            <a:cxn ang="0">
              <a:pos x="connsiteX611" y="connsiteY611"/>
            </a:cxn>
            <a:cxn ang="0">
              <a:pos x="connsiteX612" y="connsiteY612"/>
            </a:cxn>
            <a:cxn ang="0">
              <a:pos x="connsiteX613" y="connsiteY613"/>
            </a:cxn>
            <a:cxn ang="0">
              <a:pos x="connsiteX614" y="connsiteY614"/>
            </a:cxn>
            <a:cxn ang="0">
              <a:pos x="connsiteX615" y="connsiteY615"/>
            </a:cxn>
            <a:cxn ang="0">
              <a:pos x="connsiteX616" y="connsiteY616"/>
            </a:cxn>
            <a:cxn ang="0">
              <a:pos x="connsiteX617" y="connsiteY617"/>
            </a:cxn>
            <a:cxn ang="0">
              <a:pos x="connsiteX618" y="connsiteY618"/>
            </a:cxn>
            <a:cxn ang="0">
              <a:pos x="connsiteX619" y="connsiteY619"/>
            </a:cxn>
            <a:cxn ang="0">
              <a:pos x="connsiteX620" y="connsiteY620"/>
            </a:cxn>
            <a:cxn ang="0">
              <a:pos x="connsiteX621" y="connsiteY621"/>
            </a:cxn>
            <a:cxn ang="0">
              <a:pos x="connsiteX622" y="connsiteY622"/>
            </a:cxn>
            <a:cxn ang="0">
              <a:pos x="connsiteX623" y="connsiteY623"/>
            </a:cxn>
            <a:cxn ang="0">
              <a:pos x="connsiteX624" y="connsiteY624"/>
            </a:cxn>
            <a:cxn ang="0">
              <a:pos x="connsiteX625" y="connsiteY625"/>
            </a:cxn>
            <a:cxn ang="0">
              <a:pos x="connsiteX626" y="connsiteY626"/>
            </a:cxn>
            <a:cxn ang="0">
              <a:pos x="connsiteX627" y="connsiteY627"/>
            </a:cxn>
            <a:cxn ang="0">
              <a:pos x="connsiteX628" y="connsiteY628"/>
            </a:cxn>
            <a:cxn ang="0">
              <a:pos x="connsiteX629" y="connsiteY629"/>
            </a:cxn>
            <a:cxn ang="0">
              <a:pos x="connsiteX630" y="connsiteY630"/>
            </a:cxn>
            <a:cxn ang="0">
              <a:pos x="connsiteX631" y="connsiteY631"/>
            </a:cxn>
            <a:cxn ang="0">
              <a:pos x="connsiteX632" y="connsiteY632"/>
            </a:cxn>
            <a:cxn ang="0">
              <a:pos x="connsiteX633" y="connsiteY633"/>
            </a:cxn>
            <a:cxn ang="0">
              <a:pos x="connsiteX634" y="connsiteY634"/>
            </a:cxn>
            <a:cxn ang="0">
              <a:pos x="connsiteX635" y="connsiteY635"/>
            </a:cxn>
            <a:cxn ang="0">
              <a:pos x="connsiteX636" y="connsiteY636"/>
            </a:cxn>
            <a:cxn ang="0">
              <a:pos x="connsiteX637" y="connsiteY637"/>
            </a:cxn>
            <a:cxn ang="0">
              <a:pos x="connsiteX638" y="connsiteY638"/>
            </a:cxn>
            <a:cxn ang="0">
              <a:pos x="connsiteX639" y="connsiteY639"/>
            </a:cxn>
            <a:cxn ang="0">
              <a:pos x="connsiteX640" y="connsiteY640"/>
            </a:cxn>
            <a:cxn ang="0">
              <a:pos x="connsiteX641" y="connsiteY641"/>
            </a:cxn>
            <a:cxn ang="0">
              <a:pos x="connsiteX642" y="connsiteY642"/>
            </a:cxn>
            <a:cxn ang="0">
              <a:pos x="connsiteX643" y="connsiteY643"/>
            </a:cxn>
            <a:cxn ang="0">
              <a:pos x="connsiteX644" y="connsiteY644"/>
            </a:cxn>
            <a:cxn ang="0">
              <a:pos x="connsiteX645" y="connsiteY645"/>
            </a:cxn>
            <a:cxn ang="0">
              <a:pos x="connsiteX646" y="connsiteY646"/>
            </a:cxn>
            <a:cxn ang="0">
              <a:pos x="connsiteX647" y="connsiteY647"/>
            </a:cxn>
            <a:cxn ang="0">
              <a:pos x="connsiteX648" y="connsiteY648"/>
            </a:cxn>
            <a:cxn ang="0">
              <a:pos x="connsiteX649" y="connsiteY649"/>
            </a:cxn>
            <a:cxn ang="0">
              <a:pos x="connsiteX650" y="connsiteY650"/>
            </a:cxn>
            <a:cxn ang="0">
              <a:pos x="connsiteX651" y="connsiteY651"/>
            </a:cxn>
            <a:cxn ang="0">
              <a:pos x="connsiteX652" y="connsiteY652"/>
            </a:cxn>
            <a:cxn ang="0">
              <a:pos x="connsiteX653" y="connsiteY653"/>
            </a:cxn>
            <a:cxn ang="0">
              <a:pos x="connsiteX654" y="connsiteY654"/>
            </a:cxn>
            <a:cxn ang="0">
              <a:pos x="connsiteX655" y="connsiteY655"/>
            </a:cxn>
            <a:cxn ang="0">
              <a:pos x="connsiteX656" y="connsiteY656"/>
            </a:cxn>
            <a:cxn ang="0">
              <a:pos x="connsiteX657" y="connsiteY657"/>
            </a:cxn>
            <a:cxn ang="0">
              <a:pos x="connsiteX658" y="connsiteY658"/>
            </a:cxn>
            <a:cxn ang="0">
              <a:pos x="connsiteX659" y="connsiteY659"/>
            </a:cxn>
            <a:cxn ang="0">
              <a:pos x="connsiteX660" y="connsiteY660"/>
            </a:cxn>
            <a:cxn ang="0">
              <a:pos x="connsiteX661" y="connsiteY661"/>
            </a:cxn>
            <a:cxn ang="0">
              <a:pos x="connsiteX662" y="connsiteY662"/>
            </a:cxn>
            <a:cxn ang="0">
              <a:pos x="connsiteX663" y="connsiteY663"/>
            </a:cxn>
            <a:cxn ang="0">
              <a:pos x="connsiteX664" y="connsiteY664"/>
            </a:cxn>
            <a:cxn ang="0">
              <a:pos x="connsiteX665" y="connsiteY665"/>
            </a:cxn>
            <a:cxn ang="0">
              <a:pos x="connsiteX666" y="connsiteY666"/>
            </a:cxn>
            <a:cxn ang="0">
              <a:pos x="connsiteX667" y="connsiteY667"/>
            </a:cxn>
            <a:cxn ang="0">
              <a:pos x="connsiteX668" y="connsiteY668"/>
            </a:cxn>
            <a:cxn ang="0">
              <a:pos x="connsiteX669" y="connsiteY669"/>
            </a:cxn>
            <a:cxn ang="0">
              <a:pos x="connsiteX670" y="connsiteY670"/>
            </a:cxn>
            <a:cxn ang="0">
              <a:pos x="connsiteX671" y="connsiteY671"/>
            </a:cxn>
            <a:cxn ang="0">
              <a:pos x="connsiteX672" y="connsiteY672"/>
            </a:cxn>
            <a:cxn ang="0">
              <a:pos x="connsiteX673" y="connsiteY673"/>
            </a:cxn>
            <a:cxn ang="0">
              <a:pos x="connsiteX674" y="connsiteY674"/>
            </a:cxn>
            <a:cxn ang="0">
              <a:pos x="connsiteX675" y="connsiteY675"/>
            </a:cxn>
            <a:cxn ang="0">
              <a:pos x="connsiteX676" y="connsiteY676"/>
            </a:cxn>
            <a:cxn ang="0">
              <a:pos x="connsiteX677" y="connsiteY677"/>
            </a:cxn>
            <a:cxn ang="0">
              <a:pos x="connsiteX678" y="connsiteY678"/>
            </a:cxn>
            <a:cxn ang="0">
              <a:pos x="connsiteX679" y="connsiteY679"/>
            </a:cxn>
            <a:cxn ang="0">
              <a:pos x="connsiteX680" y="connsiteY680"/>
            </a:cxn>
            <a:cxn ang="0">
              <a:pos x="connsiteX681" y="connsiteY681"/>
            </a:cxn>
            <a:cxn ang="0">
              <a:pos x="connsiteX682" y="connsiteY682"/>
            </a:cxn>
            <a:cxn ang="0">
              <a:pos x="connsiteX683" y="connsiteY683"/>
            </a:cxn>
            <a:cxn ang="0">
              <a:pos x="connsiteX684" y="connsiteY684"/>
            </a:cxn>
            <a:cxn ang="0">
              <a:pos x="connsiteX685" y="connsiteY685"/>
            </a:cxn>
            <a:cxn ang="0">
              <a:pos x="connsiteX686" y="connsiteY686"/>
            </a:cxn>
            <a:cxn ang="0">
              <a:pos x="connsiteX687" y="connsiteY687"/>
            </a:cxn>
            <a:cxn ang="0">
              <a:pos x="connsiteX688" y="connsiteY688"/>
            </a:cxn>
            <a:cxn ang="0">
              <a:pos x="connsiteX689" y="connsiteY689"/>
            </a:cxn>
            <a:cxn ang="0">
              <a:pos x="connsiteX690" y="connsiteY690"/>
            </a:cxn>
            <a:cxn ang="0">
              <a:pos x="connsiteX691" y="connsiteY691"/>
            </a:cxn>
            <a:cxn ang="0">
              <a:pos x="connsiteX692" y="connsiteY692"/>
            </a:cxn>
            <a:cxn ang="0">
              <a:pos x="connsiteX693" y="connsiteY693"/>
            </a:cxn>
            <a:cxn ang="0">
              <a:pos x="connsiteX694" y="connsiteY694"/>
            </a:cxn>
            <a:cxn ang="0">
              <a:pos x="connsiteX695" y="connsiteY695"/>
            </a:cxn>
            <a:cxn ang="0">
              <a:pos x="connsiteX696" y="connsiteY696"/>
            </a:cxn>
            <a:cxn ang="0">
              <a:pos x="connsiteX697" y="connsiteY697"/>
            </a:cxn>
          </a:cxnLst>
          <a:rect l="l" t="t" r="r" b="b"/>
          <a:pathLst>
            <a:path w="5545655" h="5562600">
              <a:moveTo>
                <a:pt x="2529759" y="12700"/>
              </a:moveTo>
              <a:cubicBezTo>
                <a:pt x="2525526" y="156633"/>
                <a:pt x="2524831" y="300714"/>
                <a:pt x="2517059" y="444500"/>
              </a:cubicBezTo>
              <a:cubicBezTo>
                <a:pt x="2516336" y="457867"/>
                <a:pt x="2508037" y="469728"/>
                <a:pt x="2504359" y="482600"/>
              </a:cubicBezTo>
              <a:cubicBezTo>
                <a:pt x="2472465" y="594228"/>
                <a:pt x="2509409" y="480149"/>
                <a:pt x="2478959" y="571500"/>
              </a:cubicBezTo>
              <a:cubicBezTo>
                <a:pt x="2474726" y="804333"/>
                <a:pt x="2474148" y="1037262"/>
                <a:pt x="2466259" y="1270000"/>
              </a:cubicBezTo>
              <a:cubicBezTo>
                <a:pt x="2465668" y="1287444"/>
                <a:pt x="2457216" y="1303733"/>
                <a:pt x="2453559" y="1320800"/>
              </a:cubicBezTo>
              <a:cubicBezTo>
                <a:pt x="2416778" y="1492445"/>
                <a:pt x="2445613" y="1395438"/>
                <a:pt x="2402759" y="1524000"/>
              </a:cubicBezTo>
              <a:lnTo>
                <a:pt x="2390059" y="1562100"/>
              </a:lnTo>
              <a:cubicBezTo>
                <a:pt x="2385826" y="1574800"/>
                <a:pt x="2384785" y="1589061"/>
                <a:pt x="2377359" y="1600200"/>
              </a:cubicBezTo>
              <a:cubicBezTo>
                <a:pt x="2368892" y="1612900"/>
                <a:pt x="2361730" y="1626574"/>
                <a:pt x="2351959" y="1638300"/>
              </a:cubicBezTo>
              <a:cubicBezTo>
                <a:pt x="2301364" y="1699014"/>
                <a:pt x="2330250" y="1656391"/>
                <a:pt x="2275759" y="1701800"/>
              </a:cubicBezTo>
              <a:cubicBezTo>
                <a:pt x="2156387" y="1801276"/>
                <a:pt x="2354049" y="1662306"/>
                <a:pt x="2161459" y="1790700"/>
              </a:cubicBezTo>
              <a:lnTo>
                <a:pt x="2047159" y="1866900"/>
              </a:lnTo>
              <a:cubicBezTo>
                <a:pt x="2034459" y="1875367"/>
                <a:pt x="2023539" y="1887473"/>
                <a:pt x="2009059" y="1892300"/>
              </a:cubicBezTo>
              <a:cubicBezTo>
                <a:pt x="1983659" y="1900767"/>
                <a:pt x="1955136" y="1902848"/>
                <a:pt x="1932859" y="1917700"/>
              </a:cubicBezTo>
              <a:cubicBezTo>
                <a:pt x="1920159" y="1926167"/>
                <a:pt x="1908707" y="1936901"/>
                <a:pt x="1894759" y="1943100"/>
              </a:cubicBezTo>
              <a:cubicBezTo>
                <a:pt x="1870293" y="1953974"/>
                <a:pt x="1843959" y="1960033"/>
                <a:pt x="1818559" y="1968500"/>
              </a:cubicBezTo>
              <a:cubicBezTo>
                <a:pt x="1805859" y="1972733"/>
                <a:pt x="1793586" y="1978575"/>
                <a:pt x="1780459" y="1981200"/>
              </a:cubicBezTo>
              <a:cubicBezTo>
                <a:pt x="1759292" y="1985433"/>
                <a:pt x="1737784" y="1988220"/>
                <a:pt x="1716959" y="1993900"/>
              </a:cubicBezTo>
              <a:cubicBezTo>
                <a:pt x="1691128" y="2000945"/>
                <a:pt x="1666159" y="2010833"/>
                <a:pt x="1640759" y="2019300"/>
              </a:cubicBezTo>
              <a:lnTo>
                <a:pt x="1602659" y="2032000"/>
              </a:lnTo>
              <a:cubicBezTo>
                <a:pt x="1589959" y="2036233"/>
                <a:pt x="1575698" y="2037274"/>
                <a:pt x="1564559" y="2044700"/>
              </a:cubicBezTo>
              <a:cubicBezTo>
                <a:pt x="1551859" y="2053167"/>
                <a:pt x="1540111" y="2063274"/>
                <a:pt x="1526459" y="2070100"/>
              </a:cubicBezTo>
              <a:cubicBezTo>
                <a:pt x="1514485" y="2076087"/>
                <a:pt x="1500333" y="2076813"/>
                <a:pt x="1488359" y="2082800"/>
              </a:cubicBezTo>
              <a:cubicBezTo>
                <a:pt x="1474707" y="2089626"/>
                <a:pt x="1464207" y="2102001"/>
                <a:pt x="1450259" y="2108200"/>
              </a:cubicBezTo>
              <a:cubicBezTo>
                <a:pt x="1425793" y="2119074"/>
                <a:pt x="1347805" y="2138851"/>
                <a:pt x="1374059" y="2133600"/>
              </a:cubicBezTo>
              <a:cubicBezTo>
                <a:pt x="1395226" y="2129367"/>
                <a:pt x="1416618" y="2126135"/>
                <a:pt x="1437559" y="2120900"/>
              </a:cubicBezTo>
              <a:cubicBezTo>
                <a:pt x="1450546" y="2117653"/>
                <a:pt x="1462672" y="2111447"/>
                <a:pt x="1475659" y="2108200"/>
              </a:cubicBezTo>
              <a:cubicBezTo>
                <a:pt x="1496600" y="2102965"/>
                <a:pt x="1518484" y="2101703"/>
                <a:pt x="1539159" y="2095500"/>
              </a:cubicBezTo>
              <a:cubicBezTo>
                <a:pt x="1560995" y="2088949"/>
                <a:pt x="1580542" y="2075629"/>
                <a:pt x="1602659" y="2070100"/>
              </a:cubicBezTo>
              <a:cubicBezTo>
                <a:pt x="1631699" y="2062840"/>
                <a:pt x="1662206" y="2063271"/>
                <a:pt x="1691559" y="2057400"/>
              </a:cubicBezTo>
              <a:cubicBezTo>
                <a:pt x="1907351" y="2014242"/>
                <a:pt x="1663837" y="2042777"/>
                <a:pt x="1945559" y="2019300"/>
              </a:cubicBezTo>
              <a:cubicBezTo>
                <a:pt x="2004826" y="2023533"/>
                <a:pt x="2066035" y="2016366"/>
                <a:pt x="2123359" y="2032000"/>
              </a:cubicBezTo>
              <a:cubicBezTo>
                <a:pt x="2138085" y="2036016"/>
                <a:pt x="2098511" y="2049827"/>
                <a:pt x="2085259" y="2057400"/>
              </a:cubicBezTo>
              <a:cubicBezTo>
                <a:pt x="1900269" y="2163109"/>
                <a:pt x="2138840" y="2024260"/>
                <a:pt x="1996359" y="2095500"/>
              </a:cubicBezTo>
              <a:cubicBezTo>
                <a:pt x="1982707" y="2102326"/>
                <a:pt x="1972288" y="2114887"/>
                <a:pt x="1958259" y="2120900"/>
              </a:cubicBezTo>
              <a:cubicBezTo>
                <a:pt x="1942216" y="2127776"/>
                <a:pt x="1924177" y="2128584"/>
                <a:pt x="1907459" y="2133600"/>
              </a:cubicBezTo>
              <a:cubicBezTo>
                <a:pt x="1747145" y="2181694"/>
                <a:pt x="1907994" y="2154204"/>
                <a:pt x="1628059" y="2171700"/>
              </a:cubicBezTo>
              <a:cubicBezTo>
                <a:pt x="1536708" y="2202150"/>
                <a:pt x="1650787" y="2165206"/>
                <a:pt x="1539159" y="2197100"/>
              </a:cubicBezTo>
              <a:cubicBezTo>
                <a:pt x="1526287" y="2200778"/>
                <a:pt x="1513931" y="2206122"/>
                <a:pt x="1501059" y="2209800"/>
              </a:cubicBezTo>
              <a:cubicBezTo>
                <a:pt x="1484276" y="2214595"/>
                <a:pt x="1467042" y="2217705"/>
                <a:pt x="1450259" y="2222500"/>
              </a:cubicBezTo>
              <a:cubicBezTo>
                <a:pt x="1322722" y="2258939"/>
                <a:pt x="1520168" y="2208198"/>
                <a:pt x="1361359" y="2247900"/>
              </a:cubicBezTo>
              <a:cubicBezTo>
                <a:pt x="1263992" y="2243667"/>
                <a:pt x="1165392" y="2251222"/>
                <a:pt x="1069259" y="2235200"/>
              </a:cubicBezTo>
              <a:cubicBezTo>
                <a:pt x="1056054" y="2232999"/>
                <a:pt x="1069925" y="2197843"/>
                <a:pt x="1056559" y="2197100"/>
              </a:cubicBezTo>
              <a:cubicBezTo>
                <a:pt x="908560" y="2188878"/>
                <a:pt x="760226" y="2205567"/>
                <a:pt x="612059" y="2209800"/>
              </a:cubicBezTo>
              <a:cubicBezTo>
                <a:pt x="616292" y="2222500"/>
                <a:pt x="616396" y="2237447"/>
                <a:pt x="624759" y="2247900"/>
              </a:cubicBezTo>
              <a:cubicBezTo>
                <a:pt x="646714" y="2275344"/>
                <a:pt x="715775" y="2290939"/>
                <a:pt x="739059" y="2298700"/>
              </a:cubicBezTo>
              <a:cubicBezTo>
                <a:pt x="751759" y="2302933"/>
                <a:pt x="766020" y="2303974"/>
                <a:pt x="777159" y="2311400"/>
              </a:cubicBezTo>
              <a:cubicBezTo>
                <a:pt x="826398" y="2344226"/>
                <a:pt x="800779" y="2331973"/>
                <a:pt x="853359" y="2349500"/>
              </a:cubicBezTo>
              <a:cubicBezTo>
                <a:pt x="866382" y="2388569"/>
                <a:pt x="879170" y="2405930"/>
                <a:pt x="853359" y="2451100"/>
              </a:cubicBezTo>
              <a:cubicBezTo>
                <a:pt x="845786" y="2464352"/>
                <a:pt x="826985" y="2466729"/>
                <a:pt x="815259" y="2476500"/>
              </a:cubicBezTo>
              <a:cubicBezTo>
                <a:pt x="801461" y="2487998"/>
                <a:pt x="790957" y="2503102"/>
                <a:pt x="777159" y="2514600"/>
              </a:cubicBezTo>
              <a:cubicBezTo>
                <a:pt x="730815" y="2553220"/>
                <a:pt x="741968" y="2525374"/>
                <a:pt x="700959" y="2578100"/>
              </a:cubicBezTo>
              <a:cubicBezTo>
                <a:pt x="682217" y="2602197"/>
                <a:pt x="667092" y="2628900"/>
                <a:pt x="650159" y="2654300"/>
              </a:cubicBezTo>
              <a:cubicBezTo>
                <a:pt x="641692" y="2667000"/>
                <a:pt x="635552" y="2681607"/>
                <a:pt x="624759" y="2692400"/>
              </a:cubicBezTo>
              <a:cubicBezTo>
                <a:pt x="612059" y="2705100"/>
                <a:pt x="598157" y="2716702"/>
                <a:pt x="586659" y="2730500"/>
              </a:cubicBezTo>
              <a:cubicBezTo>
                <a:pt x="576888" y="2742226"/>
                <a:pt x="568085" y="2754948"/>
                <a:pt x="561259" y="2768600"/>
              </a:cubicBezTo>
              <a:cubicBezTo>
                <a:pt x="555272" y="2780574"/>
                <a:pt x="556922" y="2796247"/>
                <a:pt x="548559" y="2806700"/>
              </a:cubicBezTo>
              <a:cubicBezTo>
                <a:pt x="539024" y="2818619"/>
                <a:pt x="522185" y="2822329"/>
                <a:pt x="510459" y="2832100"/>
              </a:cubicBezTo>
              <a:cubicBezTo>
                <a:pt x="496661" y="2843598"/>
                <a:pt x="485059" y="2857500"/>
                <a:pt x="472359" y="2870200"/>
              </a:cubicBezTo>
              <a:cubicBezTo>
                <a:pt x="489292" y="2878667"/>
                <a:pt x="504292" y="2894028"/>
                <a:pt x="523159" y="2895600"/>
              </a:cubicBezTo>
              <a:cubicBezTo>
                <a:pt x="566412" y="2899204"/>
                <a:pt x="647152" y="2882796"/>
                <a:pt x="688259" y="2857500"/>
              </a:cubicBezTo>
              <a:cubicBezTo>
                <a:pt x="724313" y="2835313"/>
                <a:pt x="766377" y="2816523"/>
                <a:pt x="789859" y="2781300"/>
              </a:cubicBezTo>
              <a:cubicBezTo>
                <a:pt x="825222" y="2728256"/>
                <a:pt x="804466" y="2753993"/>
                <a:pt x="853359" y="2705100"/>
              </a:cubicBezTo>
              <a:cubicBezTo>
                <a:pt x="905693" y="2548097"/>
                <a:pt x="845569" y="2690606"/>
                <a:pt x="916859" y="2590800"/>
              </a:cubicBezTo>
              <a:cubicBezTo>
                <a:pt x="927863" y="2575394"/>
                <a:pt x="934570" y="2557300"/>
                <a:pt x="942259" y="2540000"/>
              </a:cubicBezTo>
              <a:cubicBezTo>
                <a:pt x="951518" y="2519168"/>
                <a:pt x="954408" y="2495051"/>
                <a:pt x="967659" y="2476500"/>
              </a:cubicBezTo>
              <a:cubicBezTo>
                <a:pt x="976531" y="2464080"/>
                <a:pt x="993059" y="2459567"/>
                <a:pt x="1005759" y="2451100"/>
              </a:cubicBezTo>
              <a:cubicBezTo>
                <a:pt x="1028112" y="2384040"/>
                <a:pt x="1011033" y="2424139"/>
                <a:pt x="1069259" y="2336800"/>
              </a:cubicBezTo>
              <a:cubicBezTo>
                <a:pt x="1088001" y="2308687"/>
                <a:pt x="1103423" y="2280157"/>
                <a:pt x="1132759" y="2260600"/>
              </a:cubicBezTo>
              <a:cubicBezTo>
                <a:pt x="1143898" y="2253174"/>
                <a:pt x="1158159" y="2252133"/>
                <a:pt x="1170859" y="2247900"/>
              </a:cubicBezTo>
              <a:cubicBezTo>
                <a:pt x="1175092" y="2353733"/>
                <a:pt x="1172275" y="2460085"/>
                <a:pt x="1183559" y="2565400"/>
              </a:cubicBezTo>
              <a:cubicBezTo>
                <a:pt x="1185185" y="2580577"/>
                <a:pt x="1207440" y="2588312"/>
                <a:pt x="1208959" y="2603500"/>
              </a:cubicBezTo>
              <a:cubicBezTo>
                <a:pt x="1210349" y="2617404"/>
                <a:pt x="1198577" y="2703468"/>
                <a:pt x="1183559" y="2730500"/>
              </a:cubicBezTo>
              <a:cubicBezTo>
                <a:pt x="1168734" y="2757185"/>
                <a:pt x="1132759" y="2806700"/>
                <a:pt x="1132759" y="2806700"/>
              </a:cubicBezTo>
              <a:cubicBezTo>
                <a:pt x="1145459" y="2819400"/>
                <a:pt x="1153008" y="2842817"/>
                <a:pt x="1170859" y="2844800"/>
              </a:cubicBezTo>
              <a:cubicBezTo>
                <a:pt x="1227112" y="2851050"/>
                <a:pt x="1351793" y="2837666"/>
                <a:pt x="1424859" y="2819400"/>
              </a:cubicBezTo>
              <a:cubicBezTo>
                <a:pt x="1437846" y="2816153"/>
                <a:pt x="1450985" y="2812687"/>
                <a:pt x="1462959" y="2806700"/>
              </a:cubicBezTo>
              <a:cubicBezTo>
                <a:pt x="1476611" y="2799874"/>
                <a:pt x="1488359" y="2789767"/>
                <a:pt x="1501059" y="2781300"/>
              </a:cubicBezTo>
              <a:lnTo>
                <a:pt x="1526459" y="2705100"/>
              </a:lnTo>
              <a:lnTo>
                <a:pt x="1539159" y="2667000"/>
              </a:lnTo>
              <a:cubicBezTo>
                <a:pt x="1548673" y="2600405"/>
                <a:pt x="1552812" y="2566511"/>
                <a:pt x="1564559" y="2501900"/>
              </a:cubicBezTo>
              <a:cubicBezTo>
                <a:pt x="1568420" y="2480662"/>
                <a:pt x="1572024" y="2459341"/>
                <a:pt x="1577259" y="2438400"/>
              </a:cubicBezTo>
              <a:cubicBezTo>
                <a:pt x="1580506" y="2425413"/>
                <a:pt x="1580493" y="2409766"/>
                <a:pt x="1589959" y="2400300"/>
              </a:cubicBezTo>
              <a:cubicBezTo>
                <a:pt x="1599425" y="2390834"/>
                <a:pt x="1615359" y="2391833"/>
                <a:pt x="1628059" y="2387600"/>
              </a:cubicBezTo>
              <a:cubicBezTo>
                <a:pt x="1656146" y="2415687"/>
                <a:pt x="1668896" y="2433419"/>
                <a:pt x="1704259" y="2451100"/>
              </a:cubicBezTo>
              <a:cubicBezTo>
                <a:pt x="1716233" y="2457087"/>
                <a:pt x="1729659" y="2459567"/>
                <a:pt x="1742359" y="2463800"/>
              </a:cubicBezTo>
              <a:cubicBezTo>
                <a:pt x="1751579" y="2462263"/>
                <a:pt x="1835816" y="2452295"/>
                <a:pt x="1856659" y="2438400"/>
              </a:cubicBezTo>
              <a:cubicBezTo>
                <a:pt x="1916475" y="2398523"/>
                <a:pt x="1870533" y="2402601"/>
                <a:pt x="1932859" y="2374900"/>
              </a:cubicBezTo>
              <a:cubicBezTo>
                <a:pt x="1957325" y="2364026"/>
                <a:pt x="2009059" y="2349500"/>
                <a:pt x="2009059" y="2349500"/>
              </a:cubicBezTo>
              <a:cubicBezTo>
                <a:pt x="2013292" y="2463800"/>
                <a:pt x="1988122" y="2583080"/>
                <a:pt x="2021759" y="2692400"/>
              </a:cubicBezTo>
              <a:cubicBezTo>
                <a:pt x="2030562" y="2721010"/>
                <a:pt x="2085405" y="2695771"/>
                <a:pt x="2110659" y="2679700"/>
              </a:cubicBezTo>
              <a:cubicBezTo>
                <a:pt x="2136413" y="2663311"/>
                <a:pt x="2144526" y="2628900"/>
                <a:pt x="2161459" y="2603500"/>
              </a:cubicBezTo>
              <a:lnTo>
                <a:pt x="2186859" y="2565400"/>
              </a:lnTo>
              <a:cubicBezTo>
                <a:pt x="2191092" y="2548467"/>
                <a:pt x="2194764" y="2531383"/>
                <a:pt x="2199559" y="2514600"/>
              </a:cubicBezTo>
              <a:cubicBezTo>
                <a:pt x="2203237" y="2501728"/>
                <a:pt x="2209012" y="2489487"/>
                <a:pt x="2212259" y="2476500"/>
              </a:cubicBezTo>
              <a:cubicBezTo>
                <a:pt x="2217494" y="2455559"/>
                <a:pt x="2219724" y="2433941"/>
                <a:pt x="2224959" y="2413000"/>
              </a:cubicBezTo>
              <a:cubicBezTo>
                <a:pt x="2228206" y="2400013"/>
                <a:pt x="2234137" y="2387815"/>
                <a:pt x="2237659" y="2374900"/>
              </a:cubicBezTo>
              <a:cubicBezTo>
                <a:pt x="2246844" y="2341221"/>
                <a:pt x="2252020" y="2306418"/>
                <a:pt x="2263059" y="2273300"/>
              </a:cubicBezTo>
              <a:cubicBezTo>
                <a:pt x="2275634" y="2235574"/>
                <a:pt x="2283670" y="2189189"/>
                <a:pt x="2313859" y="2159000"/>
              </a:cubicBezTo>
              <a:cubicBezTo>
                <a:pt x="2324652" y="2148207"/>
                <a:pt x="2339259" y="2142067"/>
                <a:pt x="2351959" y="2133600"/>
              </a:cubicBezTo>
              <a:cubicBezTo>
                <a:pt x="2360426" y="2120900"/>
                <a:pt x="2365440" y="2105035"/>
                <a:pt x="2377359" y="2095500"/>
              </a:cubicBezTo>
              <a:cubicBezTo>
                <a:pt x="2412281" y="2067562"/>
                <a:pt x="2492828" y="2092471"/>
                <a:pt x="2517059" y="2095500"/>
              </a:cubicBezTo>
              <a:cubicBezTo>
                <a:pt x="2551606" y="2199142"/>
                <a:pt x="2535661" y="2135582"/>
                <a:pt x="2517059" y="2349500"/>
              </a:cubicBezTo>
              <a:cubicBezTo>
                <a:pt x="2504502" y="2493910"/>
                <a:pt x="2507777" y="2357810"/>
                <a:pt x="2478959" y="2501900"/>
              </a:cubicBezTo>
              <a:cubicBezTo>
                <a:pt x="2474726" y="2523067"/>
                <a:pt x="2471939" y="2544575"/>
                <a:pt x="2466259" y="2565400"/>
              </a:cubicBezTo>
              <a:cubicBezTo>
                <a:pt x="2459214" y="2591231"/>
                <a:pt x="2459791" y="2622668"/>
                <a:pt x="2440859" y="2641600"/>
              </a:cubicBezTo>
              <a:cubicBezTo>
                <a:pt x="2381173" y="2701286"/>
                <a:pt x="2417703" y="2669737"/>
                <a:pt x="2326559" y="2730500"/>
              </a:cubicBezTo>
              <a:cubicBezTo>
                <a:pt x="2313859" y="2738967"/>
                <a:pt x="2302939" y="2751073"/>
                <a:pt x="2288459" y="2755900"/>
              </a:cubicBezTo>
              <a:lnTo>
                <a:pt x="2136059" y="2806700"/>
              </a:lnTo>
              <a:lnTo>
                <a:pt x="2021759" y="2844800"/>
              </a:lnTo>
              <a:cubicBezTo>
                <a:pt x="2009059" y="2849033"/>
                <a:pt x="1996864" y="2855299"/>
                <a:pt x="1983659" y="2857500"/>
              </a:cubicBezTo>
              <a:lnTo>
                <a:pt x="1907459" y="2870200"/>
              </a:lnTo>
              <a:cubicBezTo>
                <a:pt x="1873592" y="2865967"/>
                <a:pt x="1831368" y="2834825"/>
                <a:pt x="1805859" y="2857500"/>
              </a:cubicBezTo>
              <a:cubicBezTo>
                <a:pt x="1777207" y="2882968"/>
                <a:pt x="1798988" y="2933911"/>
                <a:pt x="1793159" y="2971800"/>
              </a:cubicBezTo>
              <a:cubicBezTo>
                <a:pt x="1786542" y="3014811"/>
                <a:pt x="1778823" y="3021976"/>
                <a:pt x="1767759" y="3060700"/>
              </a:cubicBezTo>
              <a:cubicBezTo>
                <a:pt x="1762964" y="3077483"/>
                <a:pt x="1761188" y="3095157"/>
                <a:pt x="1755059" y="3111500"/>
              </a:cubicBezTo>
              <a:cubicBezTo>
                <a:pt x="1748412" y="3129227"/>
                <a:pt x="1735646" y="3144339"/>
                <a:pt x="1729659" y="3162300"/>
              </a:cubicBezTo>
              <a:lnTo>
                <a:pt x="1691559" y="3314700"/>
              </a:lnTo>
              <a:lnTo>
                <a:pt x="1678859" y="3365500"/>
              </a:lnTo>
              <a:cubicBezTo>
                <a:pt x="1683092" y="3403600"/>
                <a:pt x="1674415" y="3445513"/>
                <a:pt x="1691559" y="3479800"/>
              </a:cubicBezTo>
              <a:cubicBezTo>
                <a:pt x="1697546" y="3491774"/>
                <a:pt x="1717685" y="3473087"/>
                <a:pt x="1729659" y="3467100"/>
              </a:cubicBezTo>
              <a:cubicBezTo>
                <a:pt x="1803872" y="3429994"/>
                <a:pt x="1731375" y="3450281"/>
                <a:pt x="1805859" y="3429000"/>
              </a:cubicBezTo>
              <a:cubicBezTo>
                <a:pt x="1925030" y="3394951"/>
                <a:pt x="1780041" y="3443444"/>
                <a:pt x="1920159" y="3390900"/>
              </a:cubicBezTo>
              <a:cubicBezTo>
                <a:pt x="1932694" y="3386200"/>
                <a:pt x="1946557" y="3384701"/>
                <a:pt x="1958259" y="3378200"/>
              </a:cubicBezTo>
              <a:cubicBezTo>
                <a:pt x="1984944" y="3363375"/>
                <a:pt x="2005499" y="3337053"/>
                <a:pt x="2034459" y="3327400"/>
              </a:cubicBezTo>
              <a:cubicBezTo>
                <a:pt x="2082369" y="3311430"/>
                <a:pt x="2105090" y="3307569"/>
                <a:pt x="2148759" y="3263900"/>
              </a:cubicBezTo>
              <a:cubicBezTo>
                <a:pt x="2174159" y="3238500"/>
                <a:pt x="2195071" y="3207625"/>
                <a:pt x="2224959" y="3187700"/>
              </a:cubicBezTo>
              <a:lnTo>
                <a:pt x="2301159" y="3136900"/>
              </a:lnTo>
              <a:cubicBezTo>
                <a:pt x="2313859" y="3128433"/>
                <a:pt x="2324779" y="3116327"/>
                <a:pt x="2339259" y="3111500"/>
              </a:cubicBezTo>
              <a:lnTo>
                <a:pt x="2415459" y="3086100"/>
              </a:lnTo>
              <a:cubicBezTo>
                <a:pt x="2440322" y="3089652"/>
                <a:pt x="2519810" y="3087961"/>
                <a:pt x="2542459" y="3124200"/>
              </a:cubicBezTo>
              <a:cubicBezTo>
                <a:pt x="2556649" y="3146904"/>
                <a:pt x="2567859" y="3200400"/>
                <a:pt x="2567859" y="3200400"/>
              </a:cubicBezTo>
              <a:cubicBezTo>
                <a:pt x="2563626" y="3238500"/>
                <a:pt x="2561461" y="3276887"/>
                <a:pt x="2555159" y="3314700"/>
              </a:cubicBezTo>
              <a:cubicBezTo>
                <a:pt x="2552958" y="3327905"/>
                <a:pt x="2550822" y="3342347"/>
                <a:pt x="2542459" y="3352800"/>
              </a:cubicBezTo>
              <a:cubicBezTo>
                <a:pt x="2532924" y="3364719"/>
                <a:pt x="2517059" y="3369733"/>
                <a:pt x="2504359" y="3378200"/>
              </a:cubicBezTo>
              <a:cubicBezTo>
                <a:pt x="2443429" y="3469595"/>
                <a:pt x="2529711" y="3357065"/>
                <a:pt x="2402759" y="3441700"/>
              </a:cubicBezTo>
              <a:lnTo>
                <a:pt x="2212259" y="3568700"/>
              </a:lnTo>
              <a:lnTo>
                <a:pt x="2174159" y="3594100"/>
              </a:lnTo>
              <a:cubicBezTo>
                <a:pt x="2161459" y="3602567"/>
                <a:pt x="2150539" y="3614673"/>
                <a:pt x="2136059" y="3619500"/>
              </a:cubicBezTo>
              <a:cubicBezTo>
                <a:pt x="2077481" y="3639026"/>
                <a:pt x="2111086" y="3629575"/>
                <a:pt x="2034459" y="3644900"/>
              </a:cubicBezTo>
              <a:lnTo>
                <a:pt x="1793159" y="3632200"/>
              </a:lnTo>
              <a:cubicBezTo>
                <a:pt x="1677583" y="3624495"/>
                <a:pt x="1665219" y="3621180"/>
                <a:pt x="1564559" y="3606800"/>
              </a:cubicBezTo>
              <a:cubicBezTo>
                <a:pt x="1473967" y="3576603"/>
                <a:pt x="1583491" y="3619421"/>
                <a:pt x="1488359" y="3556000"/>
              </a:cubicBezTo>
              <a:cubicBezTo>
                <a:pt x="1373803" y="3479630"/>
                <a:pt x="1532060" y="3617818"/>
                <a:pt x="1412159" y="3517900"/>
              </a:cubicBezTo>
              <a:cubicBezTo>
                <a:pt x="1292787" y="3418424"/>
                <a:pt x="1490449" y="3557394"/>
                <a:pt x="1297859" y="3429000"/>
              </a:cubicBezTo>
              <a:lnTo>
                <a:pt x="1259759" y="3403600"/>
              </a:lnTo>
              <a:cubicBezTo>
                <a:pt x="1247059" y="3395133"/>
                <a:pt x="1236139" y="3383027"/>
                <a:pt x="1221659" y="3378200"/>
              </a:cubicBezTo>
              <a:cubicBezTo>
                <a:pt x="1196259" y="3369733"/>
                <a:pt x="1167736" y="3367652"/>
                <a:pt x="1145459" y="3352800"/>
              </a:cubicBezTo>
              <a:cubicBezTo>
                <a:pt x="1132759" y="3344333"/>
                <a:pt x="1121651" y="3332759"/>
                <a:pt x="1107359" y="3327400"/>
              </a:cubicBezTo>
              <a:cubicBezTo>
                <a:pt x="1093159" y="3322075"/>
                <a:pt x="976218" y="3303427"/>
                <a:pt x="967659" y="3302000"/>
              </a:cubicBezTo>
              <a:cubicBezTo>
                <a:pt x="816071" y="3310917"/>
                <a:pt x="774905" y="3255707"/>
                <a:pt x="726359" y="3352800"/>
              </a:cubicBezTo>
              <a:cubicBezTo>
                <a:pt x="720372" y="3364774"/>
                <a:pt x="717892" y="3378200"/>
                <a:pt x="713659" y="3390900"/>
              </a:cubicBezTo>
              <a:cubicBezTo>
                <a:pt x="717892" y="3407833"/>
                <a:pt x="719483" y="3425657"/>
                <a:pt x="726359" y="3441700"/>
              </a:cubicBezTo>
              <a:cubicBezTo>
                <a:pt x="747526" y="3491089"/>
                <a:pt x="781392" y="3499556"/>
                <a:pt x="827959" y="3530600"/>
              </a:cubicBezTo>
              <a:lnTo>
                <a:pt x="866059" y="3556000"/>
              </a:lnTo>
              <a:cubicBezTo>
                <a:pt x="882992" y="3581400"/>
                <a:pt x="944163" y="3618548"/>
                <a:pt x="916859" y="3632200"/>
              </a:cubicBezTo>
              <a:cubicBezTo>
                <a:pt x="842112" y="3669574"/>
                <a:pt x="884020" y="3651613"/>
                <a:pt x="789859" y="3683000"/>
              </a:cubicBezTo>
              <a:cubicBezTo>
                <a:pt x="777159" y="3687233"/>
                <a:pt x="764746" y="3692453"/>
                <a:pt x="751759" y="3695700"/>
              </a:cubicBezTo>
              <a:cubicBezTo>
                <a:pt x="674984" y="3714894"/>
                <a:pt x="717518" y="3702880"/>
                <a:pt x="624759" y="3733800"/>
              </a:cubicBezTo>
              <a:cubicBezTo>
                <a:pt x="612059" y="3738033"/>
                <a:pt x="597798" y="3739074"/>
                <a:pt x="586659" y="3746500"/>
              </a:cubicBezTo>
              <a:cubicBezTo>
                <a:pt x="477470" y="3819293"/>
                <a:pt x="615619" y="3732020"/>
                <a:pt x="510459" y="3784600"/>
              </a:cubicBezTo>
              <a:cubicBezTo>
                <a:pt x="496807" y="3791426"/>
                <a:pt x="486011" y="3803174"/>
                <a:pt x="472359" y="3810000"/>
              </a:cubicBezTo>
              <a:cubicBezTo>
                <a:pt x="460385" y="3815987"/>
                <a:pt x="445961" y="3816199"/>
                <a:pt x="434259" y="3822700"/>
              </a:cubicBezTo>
              <a:lnTo>
                <a:pt x="319959" y="3898900"/>
              </a:lnTo>
              <a:lnTo>
                <a:pt x="281859" y="3924300"/>
              </a:lnTo>
              <a:lnTo>
                <a:pt x="243759" y="3949700"/>
              </a:lnTo>
              <a:cubicBezTo>
                <a:pt x="176026" y="4051300"/>
                <a:pt x="264926" y="3928533"/>
                <a:pt x="180259" y="4013200"/>
              </a:cubicBezTo>
              <a:cubicBezTo>
                <a:pt x="169466" y="4023993"/>
                <a:pt x="165652" y="4040507"/>
                <a:pt x="154859" y="4051300"/>
              </a:cubicBezTo>
              <a:cubicBezTo>
                <a:pt x="134231" y="4071928"/>
                <a:pt x="89201" y="4088819"/>
                <a:pt x="65959" y="4102100"/>
              </a:cubicBezTo>
              <a:cubicBezTo>
                <a:pt x="52707" y="4109673"/>
                <a:pt x="40559" y="4119033"/>
                <a:pt x="27859" y="4127500"/>
              </a:cubicBezTo>
              <a:cubicBezTo>
                <a:pt x="19392" y="4140200"/>
                <a:pt x="-8334" y="4154807"/>
                <a:pt x="2459" y="4165600"/>
              </a:cubicBezTo>
              <a:cubicBezTo>
                <a:pt x="14801" y="4177942"/>
                <a:pt x="36476" y="4157695"/>
                <a:pt x="53259" y="4152900"/>
              </a:cubicBezTo>
              <a:cubicBezTo>
                <a:pt x="66131" y="4149222"/>
                <a:pt x="79054" y="4145473"/>
                <a:pt x="91359" y="4140200"/>
              </a:cubicBezTo>
              <a:cubicBezTo>
                <a:pt x="108760" y="4132742"/>
                <a:pt x="123647" y="4118767"/>
                <a:pt x="142159" y="4114800"/>
              </a:cubicBezTo>
              <a:cubicBezTo>
                <a:pt x="183759" y="4105886"/>
                <a:pt x="226826" y="4106333"/>
                <a:pt x="269159" y="4102100"/>
              </a:cubicBezTo>
              <a:cubicBezTo>
                <a:pt x="397202" y="4059419"/>
                <a:pt x="198591" y="4124540"/>
                <a:pt x="358059" y="4076700"/>
              </a:cubicBezTo>
              <a:cubicBezTo>
                <a:pt x="383704" y="4069007"/>
                <a:pt x="408859" y="4059767"/>
                <a:pt x="434259" y="4051300"/>
              </a:cubicBezTo>
              <a:lnTo>
                <a:pt x="472359" y="4038600"/>
              </a:lnTo>
              <a:cubicBezTo>
                <a:pt x="485059" y="4034367"/>
                <a:pt x="497472" y="4029147"/>
                <a:pt x="510459" y="4025900"/>
              </a:cubicBezTo>
              <a:cubicBezTo>
                <a:pt x="582200" y="4007965"/>
                <a:pt x="544143" y="4016623"/>
                <a:pt x="624759" y="4000500"/>
              </a:cubicBezTo>
              <a:cubicBezTo>
                <a:pt x="669915" y="3977922"/>
                <a:pt x="670056" y="3974858"/>
                <a:pt x="713659" y="3962400"/>
              </a:cubicBezTo>
              <a:cubicBezTo>
                <a:pt x="732648" y="3956975"/>
                <a:pt x="782259" y="3947150"/>
                <a:pt x="802559" y="3937000"/>
              </a:cubicBezTo>
              <a:cubicBezTo>
                <a:pt x="816211" y="3930174"/>
                <a:pt x="826711" y="3917799"/>
                <a:pt x="840659" y="3911600"/>
              </a:cubicBezTo>
              <a:cubicBezTo>
                <a:pt x="865125" y="3900726"/>
                <a:pt x="891459" y="3894667"/>
                <a:pt x="916859" y="3886200"/>
              </a:cubicBezTo>
              <a:cubicBezTo>
                <a:pt x="974189" y="3867090"/>
                <a:pt x="1011895" y="3852771"/>
                <a:pt x="1081959" y="3848100"/>
              </a:cubicBezTo>
              <a:lnTo>
                <a:pt x="1272459" y="3835400"/>
              </a:lnTo>
              <a:cubicBezTo>
                <a:pt x="1302092" y="3831167"/>
                <a:pt x="1331459" y="3824124"/>
                <a:pt x="1361359" y="3822700"/>
              </a:cubicBezTo>
              <a:cubicBezTo>
                <a:pt x="1789011" y="3802336"/>
                <a:pt x="1726995" y="3806415"/>
                <a:pt x="2085259" y="3822700"/>
              </a:cubicBezTo>
              <a:cubicBezTo>
                <a:pt x="2072559" y="3831167"/>
                <a:pt x="2061451" y="3842741"/>
                <a:pt x="2047159" y="3848100"/>
              </a:cubicBezTo>
              <a:cubicBezTo>
                <a:pt x="2018352" y="3858902"/>
                <a:pt x="1897306" y="3871706"/>
                <a:pt x="1882059" y="3873500"/>
              </a:cubicBezTo>
              <a:cubicBezTo>
                <a:pt x="1843987" y="3877979"/>
                <a:pt x="1805624" y="3880221"/>
                <a:pt x="1767759" y="3886200"/>
              </a:cubicBezTo>
              <a:cubicBezTo>
                <a:pt x="1725116" y="3892933"/>
                <a:pt x="1681715" y="3897948"/>
                <a:pt x="1640759" y="3911600"/>
              </a:cubicBezTo>
              <a:cubicBezTo>
                <a:pt x="1628059" y="3915833"/>
                <a:pt x="1615646" y="3921053"/>
                <a:pt x="1602659" y="3924300"/>
              </a:cubicBezTo>
              <a:cubicBezTo>
                <a:pt x="1582187" y="3929418"/>
                <a:pt x="1524811" y="3936504"/>
                <a:pt x="1501059" y="3949700"/>
              </a:cubicBezTo>
              <a:cubicBezTo>
                <a:pt x="1474374" y="3964525"/>
                <a:pt x="1450259" y="3983567"/>
                <a:pt x="1424859" y="4000500"/>
              </a:cubicBezTo>
              <a:lnTo>
                <a:pt x="1386759" y="4025900"/>
              </a:lnTo>
              <a:lnTo>
                <a:pt x="1348659" y="4051300"/>
              </a:lnTo>
              <a:cubicBezTo>
                <a:pt x="1297859" y="4047067"/>
                <a:pt x="1246788" y="4045337"/>
                <a:pt x="1196259" y="4038600"/>
              </a:cubicBezTo>
              <a:cubicBezTo>
                <a:pt x="1132425" y="4030089"/>
                <a:pt x="1161941" y="4001761"/>
                <a:pt x="1081959" y="3975100"/>
              </a:cubicBezTo>
              <a:lnTo>
                <a:pt x="1043859" y="3962400"/>
              </a:lnTo>
              <a:cubicBezTo>
                <a:pt x="1018459" y="3966633"/>
                <a:pt x="990017" y="3962324"/>
                <a:pt x="967659" y="3975100"/>
              </a:cubicBezTo>
              <a:cubicBezTo>
                <a:pt x="921711" y="4001356"/>
                <a:pt x="982480" y="4042484"/>
                <a:pt x="993059" y="4051300"/>
              </a:cubicBezTo>
              <a:cubicBezTo>
                <a:pt x="1047654" y="4096796"/>
                <a:pt x="1011981" y="4060761"/>
                <a:pt x="1069259" y="4089400"/>
              </a:cubicBezTo>
              <a:cubicBezTo>
                <a:pt x="1082911" y="4096226"/>
                <a:pt x="1094659" y="4106333"/>
                <a:pt x="1107359" y="4114800"/>
              </a:cubicBezTo>
              <a:cubicBezTo>
                <a:pt x="1111592" y="4127500"/>
                <a:pt x="1120059" y="4139513"/>
                <a:pt x="1120059" y="4152900"/>
              </a:cubicBezTo>
              <a:cubicBezTo>
                <a:pt x="1120059" y="4196679"/>
                <a:pt x="1108236" y="4222968"/>
                <a:pt x="1081959" y="4254500"/>
              </a:cubicBezTo>
              <a:cubicBezTo>
                <a:pt x="1070461" y="4268298"/>
                <a:pt x="1058803" y="4282637"/>
                <a:pt x="1043859" y="4292600"/>
              </a:cubicBezTo>
              <a:cubicBezTo>
                <a:pt x="1032720" y="4300026"/>
                <a:pt x="1017733" y="4299313"/>
                <a:pt x="1005759" y="4305300"/>
              </a:cubicBezTo>
              <a:cubicBezTo>
                <a:pt x="992107" y="4312126"/>
                <a:pt x="981311" y="4323874"/>
                <a:pt x="967659" y="4330700"/>
              </a:cubicBezTo>
              <a:cubicBezTo>
                <a:pt x="932193" y="4348433"/>
                <a:pt x="873421" y="4351420"/>
                <a:pt x="840659" y="4356100"/>
              </a:cubicBezTo>
              <a:cubicBezTo>
                <a:pt x="815259" y="4364567"/>
                <a:pt x="786736" y="4366648"/>
                <a:pt x="764459" y="4381500"/>
              </a:cubicBezTo>
              <a:cubicBezTo>
                <a:pt x="739059" y="4398433"/>
                <a:pt x="717219" y="4422647"/>
                <a:pt x="688259" y="4432300"/>
              </a:cubicBezTo>
              <a:lnTo>
                <a:pt x="573959" y="4470400"/>
              </a:lnTo>
              <a:lnTo>
                <a:pt x="459659" y="4508500"/>
              </a:lnTo>
              <a:lnTo>
                <a:pt x="421559" y="4521200"/>
              </a:lnTo>
              <a:cubicBezTo>
                <a:pt x="417326" y="4538133"/>
                <a:pt x="413654" y="4555217"/>
                <a:pt x="408859" y="4572000"/>
              </a:cubicBezTo>
              <a:cubicBezTo>
                <a:pt x="405181" y="4584872"/>
                <a:pt x="396159" y="4596713"/>
                <a:pt x="396159" y="4610100"/>
              </a:cubicBezTo>
              <a:cubicBezTo>
                <a:pt x="396159" y="4648434"/>
                <a:pt x="404626" y="4686300"/>
                <a:pt x="408859" y="4724400"/>
              </a:cubicBezTo>
              <a:cubicBezTo>
                <a:pt x="468126" y="4720167"/>
                <a:pt x="527605" y="4718262"/>
                <a:pt x="586659" y="4711700"/>
              </a:cubicBezTo>
              <a:cubicBezTo>
                <a:pt x="684247" y="4700857"/>
                <a:pt x="594970" y="4703821"/>
                <a:pt x="675559" y="4673600"/>
              </a:cubicBezTo>
              <a:cubicBezTo>
                <a:pt x="695770" y="4666021"/>
                <a:pt x="718118" y="4666135"/>
                <a:pt x="739059" y="4660900"/>
              </a:cubicBezTo>
              <a:cubicBezTo>
                <a:pt x="752046" y="4657653"/>
                <a:pt x="764459" y="4652433"/>
                <a:pt x="777159" y="4648200"/>
              </a:cubicBezTo>
              <a:cubicBezTo>
                <a:pt x="754806" y="4715260"/>
                <a:pt x="771885" y="4675161"/>
                <a:pt x="713659" y="4762500"/>
              </a:cubicBezTo>
              <a:cubicBezTo>
                <a:pt x="705192" y="4775200"/>
                <a:pt x="693086" y="4786120"/>
                <a:pt x="688259" y="4800600"/>
              </a:cubicBezTo>
              <a:cubicBezTo>
                <a:pt x="675004" y="4840364"/>
                <a:pt x="657836" y="4885374"/>
                <a:pt x="650159" y="4927600"/>
              </a:cubicBezTo>
              <a:cubicBezTo>
                <a:pt x="644804" y="4957051"/>
                <a:pt x="641692" y="4986867"/>
                <a:pt x="637459" y="5016500"/>
              </a:cubicBezTo>
              <a:cubicBezTo>
                <a:pt x="639806" y="5035273"/>
                <a:pt x="632646" y="5146931"/>
                <a:pt x="688259" y="5156200"/>
              </a:cubicBezTo>
              <a:cubicBezTo>
                <a:pt x="726072" y="5162502"/>
                <a:pt x="764459" y="5147733"/>
                <a:pt x="802559" y="5143500"/>
              </a:cubicBezTo>
              <a:cubicBezTo>
                <a:pt x="811026" y="5130800"/>
                <a:pt x="821760" y="5119348"/>
                <a:pt x="827959" y="5105400"/>
              </a:cubicBezTo>
              <a:cubicBezTo>
                <a:pt x="859097" y="5035340"/>
                <a:pt x="848986" y="5033994"/>
                <a:pt x="866059" y="4965700"/>
              </a:cubicBezTo>
              <a:cubicBezTo>
                <a:pt x="869306" y="4952713"/>
                <a:pt x="875855" y="4940668"/>
                <a:pt x="878759" y="4927600"/>
              </a:cubicBezTo>
              <a:cubicBezTo>
                <a:pt x="884345" y="4902463"/>
                <a:pt x="886064" y="4876579"/>
                <a:pt x="891459" y="4851400"/>
              </a:cubicBezTo>
              <a:cubicBezTo>
                <a:pt x="898773" y="4817266"/>
                <a:pt x="905820" y="4782918"/>
                <a:pt x="916859" y="4749800"/>
              </a:cubicBezTo>
              <a:lnTo>
                <a:pt x="942259" y="4673600"/>
              </a:lnTo>
              <a:cubicBezTo>
                <a:pt x="952380" y="4572391"/>
                <a:pt x="946411" y="4570168"/>
                <a:pt x="967659" y="4495800"/>
              </a:cubicBezTo>
              <a:cubicBezTo>
                <a:pt x="971337" y="4482928"/>
                <a:pt x="970893" y="4467166"/>
                <a:pt x="980359" y="4457700"/>
              </a:cubicBezTo>
              <a:cubicBezTo>
                <a:pt x="1011889" y="4426170"/>
                <a:pt x="1052072" y="4404847"/>
                <a:pt x="1094659" y="4394200"/>
              </a:cubicBezTo>
              <a:cubicBezTo>
                <a:pt x="1115600" y="4388965"/>
                <a:pt x="1137087" y="4386183"/>
                <a:pt x="1158159" y="4381500"/>
              </a:cubicBezTo>
              <a:cubicBezTo>
                <a:pt x="1175198" y="4377714"/>
                <a:pt x="1192026" y="4373033"/>
                <a:pt x="1208959" y="4368800"/>
              </a:cubicBezTo>
              <a:cubicBezTo>
                <a:pt x="1247059" y="4373033"/>
                <a:pt x="1289507" y="4363326"/>
                <a:pt x="1323259" y="4381500"/>
              </a:cubicBezTo>
              <a:cubicBezTo>
                <a:pt x="1385608" y="4415072"/>
                <a:pt x="1367302" y="4485665"/>
                <a:pt x="1399459" y="4533900"/>
              </a:cubicBezTo>
              <a:cubicBezTo>
                <a:pt x="1407926" y="4546600"/>
                <a:pt x="1412940" y="4562465"/>
                <a:pt x="1424859" y="4572000"/>
              </a:cubicBezTo>
              <a:cubicBezTo>
                <a:pt x="1435312" y="4580363"/>
                <a:pt x="1450259" y="4580467"/>
                <a:pt x="1462959" y="4584700"/>
              </a:cubicBezTo>
              <a:cubicBezTo>
                <a:pt x="1488359" y="4580467"/>
                <a:pt x="1516801" y="4584776"/>
                <a:pt x="1539159" y="4572000"/>
              </a:cubicBezTo>
              <a:cubicBezTo>
                <a:pt x="1550782" y="4565358"/>
                <a:pt x="1551859" y="4547287"/>
                <a:pt x="1551859" y="4533900"/>
              </a:cubicBezTo>
              <a:cubicBezTo>
                <a:pt x="1551859" y="4491356"/>
                <a:pt x="1551849" y="4447508"/>
                <a:pt x="1539159" y="4406900"/>
              </a:cubicBezTo>
              <a:cubicBezTo>
                <a:pt x="1530054" y="4377763"/>
                <a:pt x="1505292" y="4356100"/>
                <a:pt x="1488359" y="4330700"/>
              </a:cubicBezTo>
              <a:lnTo>
                <a:pt x="1462959" y="4292600"/>
              </a:lnTo>
              <a:lnTo>
                <a:pt x="1539159" y="4267200"/>
              </a:lnTo>
              <a:cubicBezTo>
                <a:pt x="1551859" y="4262967"/>
                <a:pt x="1564272" y="4257747"/>
                <a:pt x="1577259" y="4254500"/>
              </a:cubicBezTo>
              <a:lnTo>
                <a:pt x="1628059" y="4241800"/>
              </a:lnTo>
              <a:cubicBezTo>
                <a:pt x="1640759" y="4233333"/>
                <a:pt x="1652507" y="4223226"/>
                <a:pt x="1666159" y="4216400"/>
              </a:cubicBezTo>
              <a:cubicBezTo>
                <a:pt x="1678133" y="4210413"/>
                <a:pt x="1691724" y="4208400"/>
                <a:pt x="1704259" y="4203700"/>
              </a:cubicBezTo>
              <a:cubicBezTo>
                <a:pt x="1747202" y="4187596"/>
                <a:pt x="1765502" y="4177131"/>
                <a:pt x="1805859" y="4165600"/>
              </a:cubicBezTo>
              <a:cubicBezTo>
                <a:pt x="1819399" y="4161731"/>
                <a:pt x="1878638" y="4149156"/>
                <a:pt x="1894759" y="4140200"/>
              </a:cubicBezTo>
              <a:cubicBezTo>
                <a:pt x="1921444" y="4125375"/>
                <a:pt x="1941999" y="4099053"/>
                <a:pt x="1970959" y="4089400"/>
              </a:cubicBezTo>
              <a:cubicBezTo>
                <a:pt x="1996359" y="4080933"/>
                <a:pt x="2024882" y="4078852"/>
                <a:pt x="2047159" y="4064000"/>
              </a:cubicBezTo>
              <a:cubicBezTo>
                <a:pt x="2059859" y="4055533"/>
                <a:pt x="2071607" y="4045426"/>
                <a:pt x="2085259" y="4038600"/>
              </a:cubicBezTo>
              <a:cubicBezTo>
                <a:pt x="2097233" y="4032613"/>
                <a:pt x="2111657" y="4032401"/>
                <a:pt x="2123359" y="4025900"/>
              </a:cubicBezTo>
              <a:cubicBezTo>
                <a:pt x="2150044" y="4011075"/>
                <a:pt x="2228519" y="3965447"/>
                <a:pt x="2199559" y="3975100"/>
              </a:cubicBezTo>
              <a:cubicBezTo>
                <a:pt x="2186859" y="3979333"/>
                <a:pt x="2173161" y="3981299"/>
                <a:pt x="2161459" y="3987800"/>
              </a:cubicBezTo>
              <a:lnTo>
                <a:pt x="2047159" y="4064000"/>
              </a:lnTo>
              <a:lnTo>
                <a:pt x="2009059" y="4089400"/>
              </a:lnTo>
              <a:cubicBezTo>
                <a:pt x="1996359" y="4097867"/>
                <a:pt x="1981752" y="4104007"/>
                <a:pt x="1970959" y="4114800"/>
              </a:cubicBezTo>
              <a:cubicBezTo>
                <a:pt x="1958259" y="4127500"/>
                <a:pt x="1947036" y="4141873"/>
                <a:pt x="1932859" y="4152900"/>
              </a:cubicBezTo>
              <a:cubicBezTo>
                <a:pt x="1908762" y="4171642"/>
                <a:pt x="1856659" y="4203700"/>
                <a:pt x="1856659" y="4203700"/>
              </a:cubicBezTo>
              <a:cubicBezTo>
                <a:pt x="1816407" y="4264077"/>
                <a:pt x="1836086" y="4227320"/>
                <a:pt x="1805859" y="4318000"/>
              </a:cubicBezTo>
              <a:lnTo>
                <a:pt x="1793159" y="4356100"/>
              </a:lnTo>
              <a:lnTo>
                <a:pt x="1780459" y="4394200"/>
              </a:lnTo>
              <a:cubicBezTo>
                <a:pt x="1784692" y="4419600"/>
                <a:pt x="1777073" y="4450292"/>
                <a:pt x="1793159" y="4470400"/>
              </a:cubicBezTo>
              <a:cubicBezTo>
                <a:pt x="1801522" y="4480853"/>
                <a:pt x="1820120" y="4465126"/>
                <a:pt x="1831259" y="4457700"/>
              </a:cubicBezTo>
              <a:cubicBezTo>
                <a:pt x="1846203" y="4447737"/>
                <a:pt x="1858332" y="4433777"/>
                <a:pt x="1869359" y="4419600"/>
              </a:cubicBezTo>
              <a:cubicBezTo>
                <a:pt x="1888101" y="4395503"/>
                <a:pt x="1910506" y="4372360"/>
                <a:pt x="1920159" y="4343400"/>
              </a:cubicBezTo>
              <a:cubicBezTo>
                <a:pt x="1924392" y="4330700"/>
                <a:pt x="1925433" y="4316439"/>
                <a:pt x="1932859" y="4305300"/>
              </a:cubicBezTo>
              <a:cubicBezTo>
                <a:pt x="1942822" y="4290356"/>
                <a:pt x="1959461" y="4280998"/>
                <a:pt x="1970959" y="4267200"/>
              </a:cubicBezTo>
              <a:cubicBezTo>
                <a:pt x="1980730" y="4255474"/>
                <a:pt x="1984872" y="4239151"/>
                <a:pt x="1996359" y="4229100"/>
              </a:cubicBezTo>
              <a:cubicBezTo>
                <a:pt x="2019333" y="4208998"/>
                <a:pt x="2047159" y="4195233"/>
                <a:pt x="2072559" y="4178300"/>
              </a:cubicBezTo>
              <a:cubicBezTo>
                <a:pt x="2110823" y="4152791"/>
                <a:pt x="2116343" y="4146836"/>
                <a:pt x="2161459" y="4127500"/>
              </a:cubicBezTo>
              <a:cubicBezTo>
                <a:pt x="2173764" y="4122227"/>
                <a:pt x="2187857" y="4121301"/>
                <a:pt x="2199559" y="4114800"/>
              </a:cubicBezTo>
              <a:cubicBezTo>
                <a:pt x="2226244" y="4099975"/>
                <a:pt x="2250359" y="4080933"/>
                <a:pt x="2275759" y="4064000"/>
              </a:cubicBezTo>
              <a:lnTo>
                <a:pt x="2313859" y="4038600"/>
              </a:lnTo>
              <a:lnTo>
                <a:pt x="2351959" y="4013200"/>
              </a:lnTo>
              <a:cubicBezTo>
                <a:pt x="2364659" y="4004733"/>
                <a:pt x="2375579" y="3992627"/>
                <a:pt x="2390059" y="3987800"/>
              </a:cubicBezTo>
              <a:cubicBezTo>
                <a:pt x="2402759" y="3983567"/>
                <a:pt x="2416457" y="3981601"/>
                <a:pt x="2428159" y="3975100"/>
              </a:cubicBezTo>
              <a:cubicBezTo>
                <a:pt x="2454844" y="3960275"/>
                <a:pt x="2504359" y="3924300"/>
                <a:pt x="2504359" y="3924300"/>
              </a:cubicBezTo>
              <a:cubicBezTo>
                <a:pt x="2512826" y="3911600"/>
                <a:pt x="2518966" y="3896993"/>
                <a:pt x="2529759" y="3886200"/>
              </a:cubicBezTo>
              <a:cubicBezTo>
                <a:pt x="2566155" y="3849804"/>
                <a:pt x="2564642" y="3868758"/>
                <a:pt x="2605959" y="3848100"/>
              </a:cubicBezTo>
              <a:cubicBezTo>
                <a:pt x="2619611" y="3841274"/>
                <a:pt x="2631359" y="3831167"/>
                <a:pt x="2644059" y="3822700"/>
              </a:cubicBezTo>
              <a:cubicBezTo>
                <a:pt x="2621025" y="4006973"/>
                <a:pt x="2636304" y="3866702"/>
                <a:pt x="2618659" y="4140200"/>
              </a:cubicBezTo>
              <a:cubicBezTo>
                <a:pt x="2614834" y="4199494"/>
                <a:pt x="2616285" y="4259486"/>
                <a:pt x="2605959" y="4318000"/>
              </a:cubicBezTo>
              <a:cubicBezTo>
                <a:pt x="2599536" y="4354397"/>
                <a:pt x="2565815" y="4362036"/>
                <a:pt x="2542459" y="4381500"/>
              </a:cubicBezTo>
              <a:cubicBezTo>
                <a:pt x="2528661" y="4392998"/>
                <a:pt x="2518157" y="4408102"/>
                <a:pt x="2504359" y="4419600"/>
              </a:cubicBezTo>
              <a:cubicBezTo>
                <a:pt x="2398271" y="4508007"/>
                <a:pt x="2539469" y="4371790"/>
                <a:pt x="2428159" y="4483100"/>
              </a:cubicBezTo>
              <a:cubicBezTo>
                <a:pt x="2423926" y="4495800"/>
                <a:pt x="2413258" y="4507995"/>
                <a:pt x="2415459" y="4521200"/>
              </a:cubicBezTo>
              <a:cubicBezTo>
                <a:pt x="2420906" y="4553884"/>
                <a:pt x="2450391" y="4568993"/>
                <a:pt x="2478959" y="4572000"/>
              </a:cubicBezTo>
              <a:cubicBezTo>
                <a:pt x="2546452" y="4579104"/>
                <a:pt x="2614426" y="4580467"/>
                <a:pt x="2682159" y="4584700"/>
              </a:cubicBezTo>
              <a:cubicBezTo>
                <a:pt x="2665226" y="4595989"/>
                <a:pt x="2618659" y="4619978"/>
                <a:pt x="2618659" y="4648200"/>
              </a:cubicBezTo>
              <a:cubicBezTo>
                <a:pt x="2618659" y="4674974"/>
                <a:pt x="2644059" y="4724400"/>
                <a:pt x="2644059" y="4724400"/>
              </a:cubicBezTo>
              <a:cubicBezTo>
                <a:pt x="2631359" y="4732867"/>
                <a:pt x="2619611" y="4742974"/>
                <a:pt x="2605959" y="4749800"/>
              </a:cubicBezTo>
              <a:cubicBezTo>
                <a:pt x="2554083" y="4775738"/>
                <a:pt x="2449508" y="4772363"/>
                <a:pt x="2415459" y="4775200"/>
              </a:cubicBezTo>
              <a:cubicBezTo>
                <a:pt x="2402759" y="4779433"/>
                <a:pt x="2389333" y="4781913"/>
                <a:pt x="2377359" y="4787900"/>
              </a:cubicBezTo>
              <a:cubicBezTo>
                <a:pt x="2348816" y="4802171"/>
                <a:pt x="2321221" y="4827325"/>
                <a:pt x="2301159" y="4851400"/>
              </a:cubicBezTo>
              <a:cubicBezTo>
                <a:pt x="2291388" y="4863126"/>
                <a:pt x="2287246" y="4879449"/>
                <a:pt x="2275759" y="4889500"/>
              </a:cubicBezTo>
              <a:cubicBezTo>
                <a:pt x="2231655" y="4928091"/>
                <a:pt x="2209560" y="4939257"/>
                <a:pt x="2161459" y="4953000"/>
              </a:cubicBezTo>
              <a:cubicBezTo>
                <a:pt x="2144676" y="4957795"/>
                <a:pt x="2127592" y="4961467"/>
                <a:pt x="2110659" y="4965700"/>
              </a:cubicBezTo>
              <a:cubicBezTo>
                <a:pt x="2064092" y="4961467"/>
                <a:pt x="2017006" y="4961126"/>
                <a:pt x="1970959" y="4953000"/>
              </a:cubicBezTo>
              <a:cubicBezTo>
                <a:pt x="1944592" y="4948347"/>
                <a:pt x="1894759" y="4927600"/>
                <a:pt x="1894759" y="4927600"/>
              </a:cubicBezTo>
              <a:cubicBezTo>
                <a:pt x="1831212" y="4934661"/>
                <a:pt x="1786107" y="4921952"/>
                <a:pt x="1742359" y="4965700"/>
              </a:cubicBezTo>
              <a:cubicBezTo>
                <a:pt x="1731566" y="4976493"/>
                <a:pt x="1725426" y="4991100"/>
                <a:pt x="1716959" y="5003800"/>
              </a:cubicBezTo>
              <a:cubicBezTo>
                <a:pt x="1729659" y="5012267"/>
                <a:pt x="1741111" y="5023001"/>
                <a:pt x="1755059" y="5029200"/>
              </a:cubicBezTo>
              <a:cubicBezTo>
                <a:pt x="1779525" y="5040074"/>
                <a:pt x="1805859" y="5046133"/>
                <a:pt x="1831259" y="5054600"/>
              </a:cubicBezTo>
              <a:cubicBezTo>
                <a:pt x="1889837" y="5074126"/>
                <a:pt x="1856232" y="5064675"/>
                <a:pt x="1932859" y="5080000"/>
              </a:cubicBezTo>
              <a:cubicBezTo>
                <a:pt x="1947077" y="5089478"/>
                <a:pt x="2005853" y="5125065"/>
                <a:pt x="2009059" y="5143500"/>
              </a:cubicBezTo>
              <a:cubicBezTo>
                <a:pt x="2039908" y="5320879"/>
                <a:pt x="1948094" y="5367017"/>
                <a:pt x="2059859" y="5422900"/>
              </a:cubicBezTo>
              <a:cubicBezTo>
                <a:pt x="2071833" y="5428887"/>
                <a:pt x="2085259" y="5431367"/>
                <a:pt x="2097959" y="5435600"/>
              </a:cubicBezTo>
              <a:cubicBezTo>
                <a:pt x="2140292" y="5431367"/>
                <a:pt x="2184976" y="5437439"/>
                <a:pt x="2224959" y="5422900"/>
              </a:cubicBezTo>
              <a:cubicBezTo>
                <a:pt x="2237540" y="5418325"/>
                <a:pt x="2236670" y="5398150"/>
                <a:pt x="2237659" y="5384800"/>
              </a:cubicBezTo>
              <a:cubicBezTo>
                <a:pt x="2245171" y="5283390"/>
                <a:pt x="2234897" y="5180506"/>
                <a:pt x="2250359" y="5080000"/>
              </a:cubicBezTo>
              <a:cubicBezTo>
                <a:pt x="2252680" y="5064914"/>
                <a:pt x="2274807" y="5061426"/>
                <a:pt x="2288459" y="5054600"/>
              </a:cubicBezTo>
              <a:cubicBezTo>
                <a:pt x="2300433" y="5048613"/>
                <a:pt x="2314585" y="5047887"/>
                <a:pt x="2326559" y="5041900"/>
              </a:cubicBezTo>
              <a:cubicBezTo>
                <a:pt x="2340211" y="5035074"/>
                <a:pt x="2350630" y="5022513"/>
                <a:pt x="2364659" y="5016500"/>
              </a:cubicBezTo>
              <a:cubicBezTo>
                <a:pt x="2380702" y="5009624"/>
                <a:pt x="2398676" y="5008595"/>
                <a:pt x="2415459" y="5003800"/>
              </a:cubicBezTo>
              <a:cubicBezTo>
                <a:pt x="2428331" y="5000122"/>
                <a:pt x="2440859" y="4995333"/>
                <a:pt x="2453559" y="4991100"/>
              </a:cubicBezTo>
              <a:cubicBezTo>
                <a:pt x="2466259" y="4978400"/>
                <a:pt x="2477861" y="4964498"/>
                <a:pt x="2491659" y="4953000"/>
              </a:cubicBezTo>
              <a:cubicBezTo>
                <a:pt x="2503385" y="4943229"/>
                <a:pt x="2518966" y="4938393"/>
                <a:pt x="2529759" y="4927600"/>
              </a:cubicBezTo>
              <a:cubicBezTo>
                <a:pt x="2587204" y="4870155"/>
                <a:pt x="2519086" y="4901524"/>
                <a:pt x="2593259" y="4876800"/>
              </a:cubicBezTo>
              <a:cubicBezTo>
                <a:pt x="2664849" y="4984185"/>
                <a:pt x="2609878" y="4887690"/>
                <a:pt x="2631359" y="5156200"/>
              </a:cubicBezTo>
              <a:cubicBezTo>
                <a:pt x="2634617" y="5196920"/>
                <a:pt x="2649899" y="5254740"/>
                <a:pt x="2656759" y="5295900"/>
              </a:cubicBezTo>
              <a:cubicBezTo>
                <a:pt x="2662609" y="5331002"/>
                <a:pt x="2663903" y="5386388"/>
                <a:pt x="2682159" y="5422900"/>
              </a:cubicBezTo>
              <a:cubicBezTo>
                <a:pt x="2688985" y="5436552"/>
                <a:pt x="2694616" y="5452910"/>
                <a:pt x="2707559" y="5461000"/>
              </a:cubicBezTo>
              <a:cubicBezTo>
                <a:pt x="2730263" y="5475190"/>
                <a:pt x="2783759" y="5486400"/>
                <a:pt x="2783759" y="5486400"/>
              </a:cubicBezTo>
              <a:cubicBezTo>
                <a:pt x="2804926" y="5482167"/>
                <a:pt x="2828517" y="5484410"/>
                <a:pt x="2847259" y="5473700"/>
              </a:cubicBezTo>
              <a:cubicBezTo>
                <a:pt x="2860511" y="5466127"/>
                <a:pt x="2870006" y="5450631"/>
                <a:pt x="2872659" y="5435600"/>
              </a:cubicBezTo>
              <a:cubicBezTo>
                <a:pt x="2882985" y="5377086"/>
                <a:pt x="2881126" y="5317067"/>
                <a:pt x="2885359" y="5257800"/>
              </a:cubicBezTo>
              <a:cubicBezTo>
                <a:pt x="2902549" y="5260665"/>
                <a:pt x="2988247" y="5272866"/>
                <a:pt x="3012359" y="5283200"/>
              </a:cubicBezTo>
              <a:cubicBezTo>
                <a:pt x="3026388" y="5289213"/>
                <a:pt x="3036511" y="5302401"/>
                <a:pt x="3050459" y="5308600"/>
              </a:cubicBezTo>
              <a:cubicBezTo>
                <a:pt x="3074925" y="5319474"/>
                <a:pt x="3104382" y="5319148"/>
                <a:pt x="3126659" y="5334000"/>
              </a:cubicBezTo>
              <a:cubicBezTo>
                <a:pt x="3139359" y="5342467"/>
                <a:pt x="3151107" y="5352574"/>
                <a:pt x="3164759" y="5359400"/>
              </a:cubicBezTo>
              <a:cubicBezTo>
                <a:pt x="3176733" y="5365387"/>
                <a:pt x="3191157" y="5365599"/>
                <a:pt x="3202859" y="5372100"/>
              </a:cubicBezTo>
              <a:cubicBezTo>
                <a:pt x="3229544" y="5386925"/>
                <a:pt x="3253659" y="5405967"/>
                <a:pt x="3279059" y="5422900"/>
              </a:cubicBezTo>
              <a:cubicBezTo>
                <a:pt x="3291759" y="5431367"/>
                <a:pt x="3303507" y="5441474"/>
                <a:pt x="3317159" y="5448300"/>
              </a:cubicBezTo>
              <a:cubicBezTo>
                <a:pt x="3334092" y="5456767"/>
                <a:pt x="3351905" y="5463666"/>
                <a:pt x="3367959" y="5473700"/>
              </a:cubicBezTo>
              <a:cubicBezTo>
                <a:pt x="3385908" y="5484918"/>
                <a:pt x="3400381" y="5501298"/>
                <a:pt x="3418759" y="5511800"/>
              </a:cubicBezTo>
              <a:cubicBezTo>
                <a:pt x="3430382" y="5518442"/>
                <a:pt x="3444885" y="5518513"/>
                <a:pt x="3456859" y="5524500"/>
              </a:cubicBezTo>
              <a:cubicBezTo>
                <a:pt x="3555336" y="5573739"/>
                <a:pt x="3437294" y="5530678"/>
                <a:pt x="3533059" y="5562600"/>
              </a:cubicBezTo>
              <a:cubicBezTo>
                <a:pt x="3537292" y="5549900"/>
                <a:pt x="3547960" y="5537705"/>
                <a:pt x="3545759" y="5524500"/>
              </a:cubicBezTo>
              <a:cubicBezTo>
                <a:pt x="3541633" y="5499746"/>
                <a:pt x="3494395" y="5463904"/>
                <a:pt x="3482259" y="5448300"/>
              </a:cubicBezTo>
              <a:cubicBezTo>
                <a:pt x="3463517" y="5424203"/>
                <a:pt x="3448392" y="5397500"/>
                <a:pt x="3431459" y="5372100"/>
              </a:cubicBezTo>
              <a:cubicBezTo>
                <a:pt x="3422992" y="5359400"/>
                <a:pt x="3420539" y="5338827"/>
                <a:pt x="3406059" y="5334000"/>
              </a:cubicBezTo>
              <a:lnTo>
                <a:pt x="3367959" y="5321300"/>
              </a:lnTo>
              <a:cubicBezTo>
                <a:pt x="3246416" y="5199757"/>
                <a:pt x="3402037" y="5344018"/>
                <a:pt x="3291759" y="5270500"/>
              </a:cubicBezTo>
              <a:cubicBezTo>
                <a:pt x="3276815" y="5260537"/>
                <a:pt x="3268603" y="5242363"/>
                <a:pt x="3253659" y="5232400"/>
              </a:cubicBezTo>
              <a:cubicBezTo>
                <a:pt x="3242520" y="5224974"/>
                <a:pt x="3227261" y="5226201"/>
                <a:pt x="3215559" y="5219700"/>
              </a:cubicBezTo>
              <a:cubicBezTo>
                <a:pt x="3188874" y="5204875"/>
                <a:pt x="3164759" y="5185833"/>
                <a:pt x="3139359" y="5168900"/>
              </a:cubicBezTo>
              <a:cubicBezTo>
                <a:pt x="3126659" y="5160433"/>
                <a:pt x="3112052" y="5154293"/>
                <a:pt x="3101259" y="5143500"/>
              </a:cubicBezTo>
              <a:cubicBezTo>
                <a:pt x="3088559" y="5130800"/>
                <a:pt x="3074657" y="5119198"/>
                <a:pt x="3063159" y="5105400"/>
              </a:cubicBezTo>
              <a:cubicBezTo>
                <a:pt x="3053388" y="5093674"/>
                <a:pt x="3048552" y="5078093"/>
                <a:pt x="3037759" y="5067300"/>
              </a:cubicBezTo>
              <a:cubicBezTo>
                <a:pt x="3026966" y="5056507"/>
                <a:pt x="3012359" y="5050367"/>
                <a:pt x="2999659" y="5041900"/>
              </a:cubicBezTo>
              <a:cubicBezTo>
                <a:pt x="2969462" y="4951308"/>
                <a:pt x="3012280" y="5060832"/>
                <a:pt x="2948859" y="4965700"/>
              </a:cubicBezTo>
              <a:cubicBezTo>
                <a:pt x="2941433" y="4954561"/>
                <a:pt x="2942146" y="4939574"/>
                <a:pt x="2936159" y="4927600"/>
              </a:cubicBezTo>
              <a:cubicBezTo>
                <a:pt x="2929333" y="4913948"/>
                <a:pt x="2916958" y="4903448"/>
                <a:pt x="2910759" y="4889500"/>
              </a:cubicBezTo>
              <a:cubicBezTo>
                <a:pt x="2899885" y="4865034"/>
                <a:pt x="2893826" y="4838700"/>
                <a:pt x="2885359" y="4813300"/>
              </a:cubicBezTo>
              <a:lnTo>
                <a:pt x="2859959" y="4737100"/>
              </a:lnTo>
              <a:cubicBezTo>
                <a:pt x="2855726" y="4724400"/>
                <a:pt x="2834559" y="4694767"/>
                <a:pt x="2847259" y="4699000"/>
              </a:cubicBezTo>
              <a:lnTo>
                <a:pt x="2961559" y="4737100"/>
              </a:lnTo>
              <a:cubicBezTo>
                <a:pt x="2974259" y="4741333"/>
                <a:pt x="2986532" y="4747175"/>
                <a:pt x="2999659" y="4749800"/>
              </a:cubicBezTo>
              <a:cubicBezTo>
                <a:pt x="3020826" y="4754033"/>
                <a:pt x="3042334" y="4756820"/>
                <a:pt x="3063159" y="4762500"/>
              </a:cubicBezTo>
              <a:cubicBezTo>
                <a:pt x="3088990" y="4769545"/>
                <a:pt x="3139359" y="4787900"/>
                <a:pt x="3139359" y="4787900"/>
              </a:cubicBezTo>
              <a:cubicBezTo>
                <a:pt x="3147826" y="4775200"/>
                <a:pt x="3167268" y="4764856"/>
                <a:pt x="3164759" y="4749800"/>
              </a:cubicBezTo>
              <a:cubicBezTo>
                <a:pt x="3161806" y="4732084"/>
                <a:pt x="3140457" y="4723198"/>
                <a:pt x="3126659" y="4711700"/>
              </a:cubicBezTo>
              <a:cubicBezTo>
                <a:pt x="3093833" y="4684345"/>
                <a:pt x="3088644" y="4686328"/>
                <a:pt x="3050459" y="4673600"/>
              </a:cubicBezTo>
              <a:cubicBezTo>
                <a:pt x="3025059" y="4648200"/>
                <a:pt x="2985618" y="4631478"/>
                <a:pt x="2974259" y="4597400"/>
              </a:cubicBezTo>
              <a:cubicBezTo>
                <a:pt x="2944475" y="4508049"/>
                <a:pt x="2983239" y="4618354"/>
                <a:pt x="2936159" y="4508500"/>
              </a:cubicBezTo>
              <a:cubicBezTo>
                <a:pt x="2930886" y="4496195"/>
                <a:pt x="2929446" y="4482374"/>
                <a:pt x="2923459" y="4470400"/>
              </a:cubicBezTo>
              <a:cubicBezTo>
                <a:pt x="2916633" y="4456748"/>
                <a:pt x="2904885" y="4445952"/>
                <a:pt x="2898059" y="4432300"/>
              </a:cubicBezTo>
              <a:cubicBezTo>
                <a:pt x="2892072" y="4420326"/>
                <a:pt x="2891346" y="4406174"/>
                <a:pt x="2885359" y="4394200"/>
              </a:cubicBezTo>
              <a:cubicBezTo>
                <a:pt x="2878533" y="4380548"/>
                <a:pt x="2866158" y="4370048"/>
                <a:pt x="2859959" y="4356100"/>
              </a:cubicBezTo>
              <a:cubicBezTo>
                <a:pt x="2849085" y="4331634"/>
                <a:pt x="2834559" y="4279900"/>
                <a:pt x="2834559" y="4279900"/>
              </a:cubicBezTo>
              <a:cubicBezTo>
                <a:pt x="2838792" y="4106333"/>
                <a:pt x="2830798" y="3932036"/>
                <a:pt x="2847259" y="3759200"/>
              </a:cubicBezTo>
              <a:cubicBezTo>
                <a:pt x="2848528" y="3745873"/>
                <a:pt x="2875893" y="3737034"/>
                <a:pt x="2885359" y="3746500"/>
              </a:cubicBezTo>
              <a:lnTo>
                <a:pt x="2923459" y="3860800"/>
              </a:lnTo>
              <a:lnTo>
                <a:pt x="2936159" y="3898900"/>
              </a:lnTo>
              <a:cubicBezTo>
                <a:pt x="2940392" y="3911600"/>
                <a:pt x="2941433" y="3925861"/>
                <a:pt x="2948859" y="3937000"/>
              </a:cubicBezTo>
              <a:cubicBezTo>
                <a:pt x="2957326" y="3949700"/>
                <a:pt x="2967433" y="3961448"/>
                <a:pt x="2974259" y="3975100"/>
              </a:cubicBezTo>
              <a:cubicBezTo>
                <a:pt x="3026839" y="4080260"/>
                <a:pt x="2939566" y="3942111"/>
                <a:pt x="3012359" y="4051300"/>
              </a:cubicBezTo>
              <a:cubicBezTo>
                <a:pt x="3032917" y="4133530"/>
                <a:pt x="3009114" y="4075346"/>
                <a:pt x="3063159" y="4140200"/>
              </a:cubicBezTo>
              <a:cubicBezTo>
                <a:pt x="3108655" y="4194795"/>
                <a:pt x="3072620" y="4159122"/>
                <a:pt x="3101259" y="4216400"/>
              </a:cubicBezTo>
              <a:cubicBezTo>
                <a:pt x="3108085" y="4230052"/>
                <a:pt x="3120460" y="4240552"/>
                <a:pt x="3126659" y="4254500"/>
              </a:cubicBezTo>
              <a:cubicBezTo>
                <a:pt x="3137533" y="4278966"/>
                <a:pt x="3143592" y="4305300"/>
                <a:pt x="3152059" y="4330700"/>
              </a:cubicBezTo>
              <a:lnTo>
                <a:pt x="3177459" y="4406900"/>
              </a:lnTo>
              <a:cubicBezTo>
                <a:pt x="3181692" y="4419600"/>
                <a:pt x="3182733" y="4433861"/>
                <a:pt x="3190159" y="4445000"/>
              </a:cubicBezTo>
              <a:cubicBezTo>
                <a:pt x="3257892" y="4546600"/>
                <a:pt x="3215559" y="4504267"/>
                <a:pt x="3317159" y="4572000"/>
              </a:cubicBezTo>
              <a:lnTo>
                <a:pt x="3355259" y="4597400"/>
              </a:lnTo>
              <a:cubicBezTo>
                <a:pt x="3359492" y="4584700"/>
                <a:pt x="3367959" y="4572687"/>
                <a:pt x="3367959" y="4559300"/>
              </a:cubicBezTo>
              <a:cubicBezTo>
                <a:pt x="3367959" y="4528201"/>
                <a:pt x="3326400" y="4490019"/>
                <a:pt x="3342559" y="4457700"/>
              </a:cubicBezTo>
              <a:cubicBezTo>
                <a:pt x="3349385" y="4444048"/>
                <a:pt x="3361133" y="4482148"/>
                <a:pt x="3367959" y="4495800"/>
              </a:cubicBezTo>
              <a:cubicBezTo>
                <a:pt x="3373946" y="4507774"/>
                <a:pt x="3374672" y="4521926"/>
                <a:pt x="3380659" y="4533900"/>
              </a:cubicBezTo>
              <a:cubicBezTo>
                <a:pt x="3387485" y="4547552"/>
                <a:pt x="3399233" y="4558348"/>
                <a:pt x="3406059" y="4572000"/>
              </a:cubicBezTo>
              <a:cubicBezTo>
                <a:pt x="3412046" y="4583974"/>
                <a:pt x="3411333" y="4598961"/>
                <a:pt x="3418759" y="4610100"/>
              </a:cubicBezTo>
              <a:cubicBezTo>
                <a:pt x="3428722" y="4625044"/>
                <a:pt x="3445832" y="4634023"/>
                <a:pt x="3456859" y="4648200"/>
              </a:cubicBezTo>
              <a:cubicBezTo>
                <a:pt x="3536641" y="4750777"/>
                <a:pt x="3472001" y="4700628"/>
                <a:pt x="3545759" y="4749800"/>
              </a:cubicBezTo>
              <a:cubicBezTo>
                <a:pt x="3571159" y="4787900"/>
                <a:pt x="3566926" y="4792133"/>
                <a:pt x="3609259" y="4813300"/>
              </a:cubicBezTo>
              <a:cubicBezTo>
                <a:pt x="3621233" y="4819287"/>
                <a:pt x="3635657" y="4819499"/>
                <a:pt x="3647359" y="4826000"/>
              </a:cubicBezTo>
              <a:lnTo>
                <a:pt x="3761659" y="4902200"/>
              </a:lnTo>
              <a:cubicBezTo>
                <a:pt x="3774359" y="4910667"/>
                <a:pt x="3785279" y="4922773"/>
                <a:pt x="3799759" y="4927600"/>
              </a:cubicBezTo>
              <a:lnTo>
                <a:pt x="3875959" y="4953000"/>
              </a:lnTo>
              <a:cubicBezTo>
                <a:pt x="3884426" y="4940300"/>
                <a:pt x="3898850" y="4929956"/>
                <a:pt x="3901359" y="4914900"/>
              </a:cubicBezTo>
              <a:cubicBezTo>
                <a:pt x="3903560" y="4901695"/>
                <a:pt x="3894646" y="4888774"/>
                <a:pt x="3888659" y="4876800"/>
              </a:cubicBezTo>
              <a:cubicBezTo>
                <a:pt x="3881448" y="4862378"/>
                <a:pt x="3830912" y="4793653"/>
                <a:pt x="3825159" y="4787900"/>
              </a:cubicBezTo>
              <a:cubicBezTo>
                <a:pt x="3814366" y="4777107"/>
                <a:pt x="3799759" y="4770967"/>
                <a:pt x="3787059" y="4762500"/>
              </a:cubicBezTo>
              <a:cubicBezTo>
                <a:pt x="3762335" y="4688327"/>
                <a:pt x="3793704" y="4756445"/>
                <a:pt x="3736259" y="4699000"/>
              </a:cubicBezTo>
              <a:cubicBezTo>
                <a:pt x="3725466" y="4688207"/>
                <a:pt x="3720630" y="4672626"/>
                <a:pt x="3710859" y="4660900"/>
              </a:cubicBezTo>
              <a:cubicBezTo>
                <a:pt x="3699361" y="4647102"/>
                <a:pt x="3684257" y="4636598"/>
                <a:pt x="3672759" y="4622800"/>
              </a:cubicBezTo>
              <a:cubicBezTo>
                <a:pt x="3662988" y="4611074"/>
                <a:pt x="3658152" y="4595493"/>
                <a:pt x="3647359" y="4584700"/>
              </a:cubicBezTo>
              <a:cubicBezTo>
                <a:pt x="3573981" y="4511322"/>
                <a:pt x="3643979" y="4614825"/>
                <a:pt x="3571159" y="4521200"/>
              </a:cubicBezTo>
              <a:cubicBezTo>
                <a:pt x="3552417" y="4497103"/>
                <a:pt x="3537292" y="4470400"/>
                <a:pt x="3520359" y="4445000"/>
              </a:cubicBezTo>
              <a:cubicBezTo>
                <a:pt x="3511892" y="4432300"/>
                <a:pt x="3499786" y="4421380"/>
                <a:pt x="3494959" y="4406900"/>
              </a:cubicBezTo>
              <a:lnTo>
                <a:pt x="3469559" y="4330700"/>
              </a:lnTo>
              <a:cubicBezTo>
                <a:pt x="3482259" y="4322233"/>
                <a:pt x="3492759" y="4301989"/>
                <a:pt x="3507659" y="4305300"/>
              </a:cubicBezTo>
              <a:cubicBezTo>
                <a:pt x="3537459" y="4311922"/>
                <a:pt x="3583859" y="4356100"/>
                <a:pt x="3583859" y="4356100"/>
              </a:cubicBezTo>
              <a:cubicBezTo>
                <a:pt x="3646922" y="4450695"/>
                <a:pt x="3565871" y="4334514"/>
                <a:pt x="3647359" y="4432300"/>
              </a:cubicBezTo>
              <a:cubicBezTo>
                <a:pt x="3657130" y="4444026"/>
                <a:pt x="3662618" y="4458992"/>
                <a:pt x="3672759" y="4470400"/>
              </a:cubicBezTo>
              <a:cubicBezTo>
                <a:pt x="3696624" y="4497248"/>
                <a:pt x="3723559" y="4521200"/>
                <a:pt x="3748959" y="4546600"/>
              </a:cubicBezTo>
              <a:lnTo>
                <a:pt x="3787059" y="4584700"/>
              </a:lnTo>
              <a:cubicBezTo>
                <a:pt x="3812459" y="4580467"/>
                <a:pt x="3848292" y="4592954"/>
                <a:pt x="3863259" y="4572000"/>
              </a:cubicBezTo>
              <a:cubicBezTo>
                <a:pt x="3878226" y="4551046"/>
                <a:pt x="3855609" y="4521050"/>
                <a:pt x="3850559" y="4495800"/>
              </a:cubicBezTo>
              <a:cubicBezTo>
                <a:pt x="3847136" y="4478684"/>
                <a:pt x="3846519" y="4460155"/>
                <a:pt x="3837859" y="4445000"/>
              </a:cubicBezTo>
              <a:cubicBezTo>
                <a:pt x="3828948" y="4429406"/>
                <a:pt x="3811257" y="4420698"/>
                <a:pt x="3799759" y="4406900"/>
              </a:cubicBezTo>
              <a:cubicBezTo>
                <a:pt x="3789988" y="4395174"/>
                <a:pt x="3783231" y="4381220"/>
                <a:pt x="3774359" y="4368800"/>
              </a:cubicBezTo>
              <a:cubicBezTo>
                <a:pt x="3744548" y="4327064"/>
                <a:pt x="3700583" y="4268816"/>
                <a:pt x="3660059" y="4241800"/>
              </a:cubicBezTo>
              <a:cubicBezTo>
                <a:pt x="3647359" y="4233333"/>
                <a:pt x="3635907" y="4222599"/>
                <a:pt x="3621959" y="4216400"/>
              </a:cubicBezTo>
              <a:cubicBezTo>
                <a:pt x="3597493" y="4205526"/>
                <a:pt x="3571159" y="4199467"/>
                <a:pt x="3545759" y="4191000"/>
              </a:cubicBezTo>
              <a:cubicBezTo>
                <a:pt x="3533059" y="4186767"/>
                <a:pt x="3518798" y="4185726"/>
                <a:pt x="3507659" y="4178300"/>
              </a:cubicBezTo>
              <a:lnTo>
                <a:pt x="3393359" y="4102100"/>
              </a:lnTo>
              <a:cubicBezTo>
                <a:pt x="3380659" y="4093633"/>
                <a:pt x="3366052" y="4087493"/>
                <a:pt x="3355259" y="4076700"/>
              </a:cubicBezTo>
              <a:cubicBezTo>
                <a:pt x="3306366" y="4027807"/>
                <a:pt x="3332103" y="4048563"/>
                <a:pt x="3279059" y="4013200"/>
              </a:cubicBezTo>
              <a:cubicBezTo>
                <a:pt x="3254770" y="3940334"/>
                <a:pt x="3283753" y="4008349"/>
                <a:pt x="3228259" y="3937000"/>
              </a:cubicBezTo>
              <a:cubicBezTo>
                <a:pt x="3209517" y="3912903"/>
                <a:pt x="3187112" y="3889760"/>
                <a:pt x="3177459" y="3860800"/>
              </a:cubicBezTo>
              <a:cubicBezTo>
                <a:pt x="3173226" y="3848100"/>
                <a:pt x="3172185" y="3833839"/>
                <a:pt x="3164759" y="3822700"/>
              </a:cubicBezTo>
              <a:cubicBezTo>
                <a:pt x="3154796" y="3807756"/>
                <a:pt x="3139359" y="3797300"/>
                <a:pt x="3126659" y="3784600"/>
              </a:cubicBezTo>
              <a:cubicBezTo>
                <a:pt x="3122426" y="3771900"/>
                <a:pt x="3119946" y="3758474"/>
                <a:pt x="3113959" y="3746500"/>
              </a:cubicBezTo>
              <a:cubicBezTo>
                <a:pt x="3107133" y="3732848"/>
                <a:pt x="3073295" y="3708400"/>
                <a:pt x="3088559" y="3708400"/>
              </a:cubicBezTo>
              <a:cubicBezTo>
                <a:pt x="3106520" y="3708400"/>
                <a:pt x="3112861" y="3735002"/>
                <a:pt x="3126659" y="3746500"/>
              </a:cubicBezTo>
              <a:cubicBezTo>
                <a:pt x="3138385" y="3756271"/>
                <a:pt x="3153351" y="3761759"/>
                <a:pt x="3164759" y="3771900"/>
              </a:cubicBezTo>
              <a:cubicBezTo>
                <a:pt x="3191607" y="3795765"/>
                <a:pt x="3211071" y="3828175"/>
                <a:pt x="3240959" y="3848100"/>
              </a:cubicBezTo>
              <a:cubicBezTo>
                <a:pt x="3266359" y="3865033"/>
                <a:pt x="3295573" y="3877314"/>
                <a:pt x="3317159" y="3898900"/>
              </a:cubicBezTo>
              <a:cubicBezTo>
                <a:pt x="3364725" y="3946466"/>
                <a:pt x="3338220" y="3931320"/>
                <a:pt x="3393359" y="3949700"/>
              </a:cubicBezTo>
              <a:cubicBezTo>
                <a:pt x="3426233" y="3982574"/>
                <a:pt x="3462087" y="4023409"/>
                <a:pt x="3507659" y="4038600"/>
              </a:cubicBezTo>
              <a:cubicBezTo>
                <a:pt x="3520359" y="4042833"/>
                <a:pt x="3533785" y="4045313"/>
                <a:pt x="3545759" y="4051300"/>
              </a:cubicBezTo>
              <a:cubicBezTo>
                <a:pt x="3559411" y="4058126"/>
                <a:pt x="3569514" y="4071484"/>
                <a:pt x="3583859" y="4076700"/>
              </a:cubicBezTo>
              <a:cubicBezTo>
                <a:pt x="3616666" y="4088630"/>
                <a:pt x="3652341" y="4091061"/>
                <a:pt x="3685459" y="4102100"/>
              </a:cubicBezTo>
              <a:cubicBezTo>
                <a:pt x="3866543" y="4162461"/>
                <a:pt x="3678104" y="4101813"/>
                <a:pt x="3812459" y="4140200"/>
              </a:cubicBezTo>
              <a:cubicBezTo>
                <a:pt x="3825331" y="4143878"/>
                <a:pt x="3838585" y="4146913"/>
                <a:pt x="3850559" y="4152900"/>
              </a:cubicBezTo>
              <a:cubicBezTo>
                <a:pt x="3919919" y="4187580"/>
                <a:pt x="3856531" y="4171847"/>
                <a:pt x="3926759" y="4191000"/>
              </a:cubicBezTo>
              <a:cubicBezTo>
                <a:pt x="3960438" y="4200185"/>
                <a:pt x="4028359" y="4216400"/>
                <a:pt x="4028359" y="4216400"/>
              </a:cubicBezTo>
              <a:cubicBezTo>
                <a:pt x="4053759" y="4233333"/>
                <a:pt x="4087626" y="4241800"/>
                <a:pt x="4104559" y="4267200"/>
              </a:cubicBezTo>
              <a:cubicBezTo>
                <a:pt x="4195323" y="4403346"/>
                <a:pt x="4053976" y="4196721"/>
                <a:pt x="4168059" y="4343400"/>
              </a:cubicBezTo>
              <a:cubicBezTo>
                <a:pt x="4186801" y="4367497"/>
                <a:pt x="4201926" y="4394200"/>
                <a:pt x="4218859" y="4419600"/>
              </a:cubicBezTo>
              <a:lnTo>
                <a:pt x="4269659" y="4495800"/>
              </a:lnTo>
              <a:cubicBezTo>
                <a:pt x="4278126" y="4508500"/>
                <a:pt x="4282359" y="4525433"/>
                <a:pt x="4295059" y="4533900"/>
              </a:cubicBezTo>
              <a:cubicBezTo>
                <a:pt x="4320459" y="4550833"/>
                <a:pt x="4349673" y="4563114"/>
                <a:pt x="4371259" y="4584700"/>
              </a:cubicBezTo>
              <a:cubicBezTo>
                <a:pt x="4383959" y="4597400"/>
                <a:pt x="4395182" y="4611773"/>
                <a:pt x="4409359" y="4622800"/>
              </a:cubicBezTo>
              <a:cubicBezTo>
                <a:pt x="4433456" y="4641542"/>
                <a:pt x="4460159" y="4656667"/>
                <a:pt x="4485559" y="4673600"/>
              </a:cubicBezTo>
              <a:lnTo>
                <a:pt x="4599859" y="4749800"/>
              </a:lnTo>
              <a:cubicBezTo>
                <a:pt x="4612559" y="4758267"/>
                <a:pt x="4627166" y="4764407"/>
                <a:pt x="4637959" y="4775200"/>
              </a:cubicBezTo>
              <a:cubicBezTo>
                <a:pt x="4686852" y="4824093"/>
                <a:pt x="4661115" y="4803337"/>
                <a:pt x="4714159" y="4838700"/>
              </a:cubicBezTo>
              <a:cubicBezTo>
                <a:pt x="4760726" y="4908550"/>
                <a:pt x="4714159" y="4849283"/>
                <a:pt x="4777659" y="4902200"/>
              </a:cubicBezTo>
              <a:cubicBezTo>
                <a:pt x="4791457" y="4913698"/>
                <a:pt x="4800059" y="4931578"/>
                <a:pt x="4815759" y="4940300"/>
              </a:cubicBezTo>
              <a:cubicBezTo>
                <a:pt x="4839164" y="4953303"/>
                <a:pt x="4891959" y="4965700"/>
                <a:pt x="4891959" y="4965700"/>
              </a:cubicBezTo>
              <a:cubicBezTo>
                <a:pt x="4896192" y="4953000"/>
                <a:pt x="4908892" y="4940300"/>
                <a:pt x="4904659" y="4927600"/>
              </a:cubicBezTo>
              <a:cubicBezTo>
                <a:pt x="4883260" y="4863403"/>
                <a:pt x="4852285" y="4857131"/>
                <a:pt x="4815759" y="4813300"/>
              </a:cubicBezTo>
              <a:cubicBezTo>
                <a:pt x="4805988" y="4801574"/>
                <a:pt x="4801152" y="4785993"/>
                <a:pt x="4790359" y="4775200"/>
              </a:cubicBezTo>
              <a:cubicBezTo>
                <a:pt x="4779566" y="4764407"/>
                <a:pt x="4763985" y="4759571"/>
                <a:pt x="4752259" y="4749800"/>
              </a:cubicBezTo>
              <a:cubicBezTo>
                <a:pt x="4654473" y="4668312"/>
                <a:pt x="4770654" y="4749363"/>
                <a:pt x="4676059" y="4686300"/>
              </a:cubicBezTo>
              <a:cubicBezTo>
                <a:pt x="4619253" y="4601091"/>
                <a:pt x="4686171" y="4684575"/>
                <a:pt x="4612559" y="4635500"/>
              </a:cubicBezTo>
              <a:cubicBezTo>
                <a:pt x="4597615" y="4625537"/>
                <a:pt x="4588257" y="4608898"/>
                <a:pt x="4574459" y="4597400"/>
              </a:cubicBezTo>
              <a:cubicBezTo>
                <a:pt x="4562733" y="4587629"/>
                <a:pt x="4549059" y="4580467"/>
                <a:pt x="4536359" y="4572000"/>
              </a:cubicBezTo>
              <a:cubicBezTo>
                <a:pt x="4490042" y="4433049"/>
                <a:pt x="4563911" y="4643516"/>
                <a:pt x="4498259" y="4495800"/>
              </a:cubicBezTo>
              <a:cubicBezTo>
                <a:pt x="4487385" y="4471334"/>
                <a:pt x="4446884" y="4413106"/>
                <a:pt x="4472859" y="4419600"/>
              </a:cubicBezTo>
              <a:lnTo>
                <a:pt x="4523659" y="4432300"/>
              </a:lnTo>
              <a:cubicBezTo>
                <a:pt x="4632848" y="4505093"/>
                <a:pt x="4494699" y="4417820"/>
                <a:pt x="4599859" y="4470400"/>
              </a:cubicBezTo>
              <a:cubicBezTo>
                <a:pt x="4613511" y="4477226"/>
                <a:pt x="4624307" y="4488974"/>
                <a:pt x="4637959" y="4495800"/>
              </a:cubicBezTo>
              <a:cubicBezTo>
                <a:pt x="4649933" y="4501787"/>
                <a:pt x="4664085" y="4502513"/>
                <a:pt x="4676059" y="4508500"/>
              </a:cubicBezTo>
              <a:cubicBezTo>
                <a:pt x="4689711" y="4515326"/>
                <a:pt x="4700130" y="4527887"/>
                <a:pt x="4714159" y="4533900"/>
              </a:cubicBezTo>
              <a:cubicBezTo>
                <a:pt x="4730202" y="4540776"/>
                <a:pt x="4748176" y="4541805"/>
                <a:pt x="4764959" y="4546600"/>
              </a:cubicBezTo>
              <a:cubicBezTo>
                <a:pt x="4839443" y="4567881"/>
                <a:pt x="4766946" y="4547594"/>
                <a:pt x="4841159" y="4584700"/>
              </a:cubicBezTo>
              <a:cubicBezTo>
                <a:pt x="4853133" y="4590687"/>
                <a:pt x="4867557" y="4590899"/>
                <a:pt x="4879259" y="4597400"/>
              </a:cubicBezTo>
              <a:cubicBezTo>
                <a:pt x="5026975" y="4679464"/>
                <a:pt x="4883313" y="4624151"/>
                <a:pt x="5031659" y="4673600"/>
              </a:cubicBezTo>
              <a:lnTo>
                <a:pt x="5069759" y="4686300"/>
              </a:lnTo>
              <a:lnTo>
                <a:pt x="5107859" y="4699000"/>
              </a:lnTo>
              <a:cubicBezTo>
                <a:pt x="5150192" y="4694767"/>
                <a:pt x="5195981" y="4703579"/>
                <a:pt x="5234859" y="4686300"/>
              </a:cubicBezTo>
              <a:cubicBezTo>
                <a:pt x="5247092" y="4680863"/>
                <a:pt x="5230378" y="4658767"/>
                <a:pt x="5222159" y="4648200"/>
              </a:cubicBezTo>
              <a:cubicBezTo>
                <a:pt x="5186411" y="4602239"/>
                <a:pt x="5123125" y="4547883"/>
                <a:pt x="5069759" y="4521200"/>
              </a:cubicBezTo>
              <a:cubicBezTo>
                <a:pt x="5052826" y="4512733"/>
                <a:pt x="5036920" y="4501787"/>
                <a:pt x="5018959" y="4495800"/>
              </a:cubicBezTo>
              <a:cubicBezTo>
                <a:pt x="4987370" y="4485270"/>
                <a:pt x="4891871" y="4475002"/>
                <a:pt x="4866559" y="4470400"/>
              </a:cubicBezTo>
              <a:cubicBezTo>
                <a:pt x="4849386" y="4467278"/>
                <a:pt x="4832692" y="4461933"/>
                <a:pt x="4815759" y="4457700"/>
              </a:cubicBezTo>
              <a:cubicBezTo>
                <a:pt x="4790359" y="4440767"/>
                <a:pt x="4761145" y="4428486"/>
                <a:pt x="4739559" y="4406900"/>
              </a:cubicBezTo>
              <a:cubicBezTo>
                <a:pt x="4726859" y="4394200"/>
                <a:pt x="4712957" y="4382598"/>
                <a:pt x="4701459" y="4368800"/>
              </a:cubicBezTo>
              <a:cubicBezTo>
                <a:pt x="4691688" y="4357074"/>
                <a:pt x="4686200" y="4342108"/>
                <a:pt x="4676059" y="4330700"/>
              </a:cubicBezTo>
              <a:cubicBezTo>
                <a:pt x="4573445" y="4215259"/>
                <a:pt x="4635341" y="4290356"/>
                <a:pt x="4549059" y="4216400"/>
              </a:cubicBezTo>
              <a:cubicBezTo>
                <a:pt x="4535422" y="4204711"/>
                <a:pt x="4525903" y="4188263"/>
                <a:pt x="4510959" y="4178300"/>
              </a:cubicBezTo>
              <a:cubicBezTo>
                <a:pt x="4499820" y="4170874"/>
                <a:pt x="4484833" y="4171587"/>
                <a:pt x="4472859" y="4165600"/>
              </a:cubicBezTo>
              <a:cubicBezTo>
                <a:pt x="4381216" y="4119778"/>
                <a:pt x="4495285" y="4159330"/>
                <a:pt x="4383959" y="4114800"/>
              </a:cubicBezTo>
              <a:cubicBezTo>
                <a:pt x="4261652" y="4065877"/>
                <a:pt x="4350669" y="4112170"/>
                <a:pt x="4206159" y="4064000"/>
              </a:cubicBezTo>
              <a:cubicBezTo>
                <a:pt x="4151500" y="4045780"/>
                <a:pt x="4181046" y="4054547"/>
                <a:pt x="4117259" y="4038600"/>
              </a:cubicBezTo>
              <a:cubicBezTo>
                <a:pt x="4104559" y="4030133"/>
                <a:pt x="4092811" y="4020026"/>
                <a:pt x="4079159" y="4013200"/>
              </a:cubicBezTo>
              <a:cubicBezTo>
                <a:pt x="4060939" y="4004090"/>
                <a:pt x="4006535" y="3991869"/>
                <a:pt x="3990259" y="3987800"/>
              </a:cubicBezTo>
              <a:cubicBezTo>
                <a:pt x="3964859" y="3970867"/>
                <a:pt x="3943019" y="3946653"/>
                <a:pt x="3914059" y="3937000"/>
              </a:cubicBezTo>
              <a:lnTo>
                <a:pt x="3799759" y="3898900"/>
              </a:lnTo>
              <a:lnTo>
                <a:pt x="3761659" y="3886200"/>
              </a:lnTo>
              <a:lnTo>
                <a:pt x="3723559" y="3873500"/>
              </a:lnTo>
              <a:cubicBezTo>
                <a:pt x="3719326" y="3860800"/>
                <a:pt x="3705887" y="3847829"/>
                <a:pt x="3710859" y="3835400"/>
              </a:cubicBezTo>
              <a:cubicBezTo>
                <a:pt x="3716528" y="3821228"/>
                <a:pt x="3734667" y="3815359"/>
                <a:pt x="3748959" y="3810000"/>
              </a:cubicBezTo>
              <a:cubicBezTo>
                <a:pt x="3769170" y="3802421"/>
                <a:pt x="3791518" y="3802535"/>
                <a:pt x="3812459" y="3797300"/>
              </a:cubicBezTo>
              <a:cubicBezTo>
                <a:pt x="3825446" y="3794053"/>
                <a:pt x="3837687" y="3788278"/>
                <a:pt x="3850559" y="3784600"/>
              </a:cubicBezTo>
              <a:cubicBezTo>
                <a:pt x="3867342" y="3779805"/>
                <a:pt x="3884426" y="3776133"/>
                <a:pt x="3901359" y="3771900"/>
              </a:cubicBezTo>
              <a:cubicBezTo>
                <a:pt x="3960626" y="3776133"/>
                <a:pt x="4020645" y="3774274"/>
                <a:pt x="4079159" y="3784600"/>
              </a:cubicBezTo>
              <a:cubicBezTo>
                <a:pt x="4094190" y="3787253"/>
                <a:pt x="4103607" y="3803174"/>
                <a:pt x="4117259" y="3810000"/>
              </a:cubicBezTo>
              <a:cubicBezTo>
                <a:pt x="4129233" y="3815987"/>
                <a:pt x="4142154" y="3820499"/>
                <a:pt x="4155359" y="3822700"/>
              </a:cubicBezTo>
              <a:cubicBezTo>
                <a:pt x="4193172" y="3829002"/>
                <a:pt x="4231559" y="3831167"/>
                <a:pt x="4269659" y="3835400"/>
              </a:cubicBezTo>
              <a:lnTo>
                <a:pt x="4345859" y="3860800"/>
              </a:lnTo>
              <a:cubicBezTo>
                <a:pt x="4358559" y="3865033"/>
                <a:pt x="4372820" y="3866074"/>
                <a:pt x="4383959" y="3873500"/>
              </a:cubicBezTo>
              <a:cubicBezTo>
                <a:pt x="4396659" y="3881967"/>
                <a:pt x="4408111" y="3892701"/>
                <a:pt x="4422059" y="3898900"/>
              </a:cubicBezTo>
              <a:cubicBezTo>
                <a:pt x="4446525" y="3909774"/>
                <a:pt x="4472859" y="3915833"/>
                <a:pt x="4498259" y="3924300"/>
              </a:cubicBezTo>
              <a:cubicBezTo>
                <a:pt x="4510959" y="3928533"/>
                <a:pt x="4525220" y="3929574"/>
                <a:pt x="4536359" y="3937000"/>
              </a:cubicBezTo>
              <a:cubicBezTo>
                <a:pt x="4549059" y="3945467"/>
                <a:pt x="4560807" y="3955574"/>
                <a:pt x="4574459" y="3962400"/>
              </a:cubicBezTo>
              <a:cubicBezTo>
                <a:pt x="4594759" y="3972550"/>
                <a:pt x="4644370" y="3982375"/>
                <a:pt x="4663359" y="3987800"/>
              </a:cubicBezTo>
              <a:cubicBezTo>
                <a:pt x="4676231" y="3991478"/>
                <a:pt x="4688759" y="3996267"/>
                <a:pt x="4701459" y="4000500"/>
              </a:cubicBezTo>
              <a:cubicBezTo>
                <a:pt x="4709926" y="3987800"/>
                <a:pt x="4729852" y="3977367"/>
                <a:pt x="4726859" y="3962400"/>
              </a:cubicBezTo>
              <a:cubicBezTo>
                <a:pt x="4723866" y="3947433"/>
                <a:pt x="4701103" y="3945978"/>
                <a:pt x="4688759" y="3937000"/>
              </a:cubicBezTo>
              <a:cubicBezTo>
                <a:pt x="4654523" y="3912101"/>
                <a:pt x="4621026" y="3886200"/>
                <a:pt x="4587159" y="3860800"/>
              </a:cubicBezTo>
              <a:cubicBezTo>
                <a:pt x="4570226" y="3848100"/>
                <a:pt x="4553971" y="3834441"/>
                <a:pt x="4536359" y="3822700"/>
              </a:cubicBezTo>
              <a:cubicBezTo>
                <a:pt x="4507104" y="3803197"/>
                <a:pt x="4495212" y="3790442"/>
                <a:pt x="4460159" y="3784600"/>
              </a:cubicBezTo>
              <a:cubicBezTo>
                <a:pt x="4422346" y="3778298"/>
                <a:pt x="4383959" y="3776133"/>
                <a:pt x="4345859" y="3771900"/>
              </a:cubicBezTo>
              <a:cubicBezTo>
                <a:pt x="4350092" y="3754967"/>
                <a:pt x="4348877" y="3735623"/>
                <a:pt x="4358559" y="3721100"/>
              </a:cubicBezTo>
              <a:cubicBezTo>
                <a:pt x="4371446" y="3701770"/>
                <a:pt x="4448476" y="3673415"/>
                <a:pt x="4460159" y="3670300"/>
              </a:cubicBezTo>
              <a:cubicBezTo>
                <a:pt x="4501873" y="3659176"/>
                <a:pt x="4587159" y="3644900"/>
                <a:pt x="4587159" y="3644900"/>
              </a:cubicBezTo>
              <a:cubicBezTo>
                <a:pt x="4650659" y="3649133"/>
                <a:pt x="4714018" y="3657600"/>
                <a:pt x="4777659" y="3657600"/>
              </a:cubicBezTo>
              <a:cubicBezTo>
                <a:pt x="5119854" y="3657600"/>
                <a:pt x="5033726" y="3682311"/>
                <a:pt x="5184059" y="3632200"/>
              </a:cubicBezTo>
              <a:cubicBezTo>
                <a:pt x="5175592" y="3619500"/>
                <a:pt x="5169452" y="3604893"/>
                <a:pt x="5158659" y="3594100"/>
              </a:cubicBezTo>
              <a:cubicBezTo>
                <a:pt x="5128470" y="3563911"/>
                <a:pt x="5082085" y="3555875"/>
                <a:pt x="5044359" y="3543300"/>
              </a:cubicBezTo>
              <a:cubicBezTo>
                <a:pt x="4953008" y="3512850"/>
                <a:pt x="5067087" y="3549794"/>
                <a:pt x="4955459" y="3517900"/>
              </a:cubicBezTo>
              <a:cubicBezTo>
                <a:pt x="4942587" y="3514222"/>
                <a:pt x="4930059" y="3509433"/>
                <a:pt x="4917359" y="3505200"/>
              </a:cubicBezTo>
              <a:cubicBezTo>
                <a:pt x="4811526" y="3509433"/>
                <a:pt x="4705526" y="3510613"/>
                <a:pt x="4599859" y="3517900"/>
              </a:cubicBezTo>
              <a:cubicBezTo>
                <a:pt x="4582446" y="3519101"/>
                <a:pt x="4566175" y="3527177"/>
                <a:pt x="4549059" y="3530600"/>
              </a:cubicBezTo>
              <a:cubicBezTo>
                <a:pt x="4523809" y="3535650"/>
                <a:pt x="4497996" y="3537714"/>
                <a:pt x="4472859" y="3543300"/>
              </a:cubicBezTo>
              <a:cubicBezTo>
                <a:pt x="4376700" y="3564669"/>
                <a:pt x="4508484" y="3550403"/>
                <a:pt x="4371259" y="3568700"/>
              </a:cubicBezTo>
              <a:cubicBezTo>
                <a:pt x="3983069" y="3620459"/>
                <a:pt x="4468764" y="3547514"/>
                <a:pt x="4142659" y="3594100"/>
              </a:cubicBezTo>
              <a:cubicBezTo>
                <a:pt x="4104059" y="3599614"/>
                <a:pt x="4042342" y="3610748"/>
                <a:pt x="4002959" y="3619500"/>
              </a:cubicBezTo>
              <a:cubicBezTo>
                <a:pt x="3946073" y="3632141"/>
                <a:pt x="3950902" y="3635324"/>
                <a:pt x="3888659" y="3644900"/>
              </a:cubicBezTo>
              <a:cubicBezTo>
                <a:pt x="3854926" y="3650090"/>
                <a:pt x="3820926" y="3653367"/>
                <a:pt x="3787059" y="3657600"/>
              </a:cubicBezTo>
              <a:cubicBezTo>
                <a:pt x="3613492" y="3653367"/>
                <a:pt x="3439575" y="3656710"/>
                <a:pt x="3266359" y="3644900"/>
              </a:cubicBezTo>
              <a:cubicBezTo>
                <a:pt x="3227743" y="3642267"/>
                <a:pt x="3186958" y="3552799"/>
                <a:pt x="3177459" y="3543300"/>
              </a:cubicBezTo>
              <a:cubicBezTo>
                <a:pt x="2930463" y="3296304"/>
                <a:pt x="3189172" y="3564976"/>
                <a:pt x="3075859" y="3429000"/>
              </a:cubicBezTo>
              <a:cubicBezTo>
                <a:pt x="3039333" y="3385169"/>
                <a:pt x="3008358" y="3378897"/>
                <a:pt x="2986959" y="3314700"/>
              </a:cubicBezTo>
              <a:cubicBezTo>
                <a:pt x="2975667" y="3280825"/>
                <a:pt x="2955257" y="3226087"/>
                <a:pt x="2948859" y="3187700"/>
              </a:cubicBezTo>
              <a:cubicBezTo>
                <a:pt x="2943248" y="3154034"/>
                <a:pt x="2940392" y="3119967"/>
                <a:pt x="2936159" y="3086100"/>
              </a:cubicBezTo>
              <a:cubicBezTo>
                <a:pt x="2946228" y="2914932"/>
                <a:pt x="2898801" y="2905565"/>
                <a:pt x="2986959" y="2832100"/>
              </a:cubicBezTo>
              <a:cubicBezTo>
                <a:pt x="2998685" y="2822329"/>
                <a:pt x="3012359" y="2815167"/>
                <a:pt x="3025059" y="2806700"/>
              </a:cubicBezTo>
              <a:cubicBezTo>
                <a:pt x="3050459" y="2810933"/>
                <a:pt x="3077489" y="2809496"/>
                <a:pt x="3101259" y="2819400"/>
              </a:cubicBezTo>
              <a:cubicBezTo>
                <a:pt x="3129438" y="2831141"/>
                <a:pt x="3150155" y="2856548"/>
                <a:pt x="3177459" y="2870200"/>
              </a:cubicBezTo>
              <a:cubicBezTo>
                <a:pt x="3194392" y="2878667"/>
                <a:pt x="3211821" y="2886207"/>
                <a:pt x="3228259" y="2895600"/>
              </a:cubicBezTo>
              <a:cubicBezTo>
                <a:pt x="3241511" y="2903173"/>
                <a:pt x="3252707" y="2914174"/>
                <a:pt x="3266359" y="2921000"/>
              </a:cubicBezTo>
              <a:cubicBezTo>
                <a:pt x="3278333" y="2926987"/>
                <a:pt x="3292485" y="2927713"/>
                <a:pt x="3304459" y="2933700"/>
              </a:cubicBezTo>
              <a:cubicBezTo>
                <a:pt x="3318111" y="2940526"/>
                <a:pt x="3328907" y="2952274"/>
                <a:pt x="3342559" y="2959100"/>
              </a:cubicBezTo>
              <a:cubicBezTo>
                <a:pt x="3441560" y="3008600"/>
                <a:pt x="3296686" y="2902470"/>
                <a:pt x="3456859" y="3022600"/>
              </a:cubicBezTo>
              <a:cubicBezTo>
                <a:pt x="3480043" y="3039988"/>
                <a:pt x="3565097" y="3105246"/>
                <a:pt x="3583859" y="3111500"/>
              </a:cubicBezTo>
              <a:lnTo>
                <a:pt x="3621959" y="3124200"/>
              </a:lnTo>
              <a:cubicBezTo>
                <a:pt x="3643126" y="3119967"/>
                <a:pt x="3673485" y="3129461"/>
                <a:pt x="3685459" y="3111500"/>
              </a:cubicBezTo>
              <a:cubicBezTo>
                <a:pt x="3701075" y="3088076"/>
                <a:pt x="3662594" y="3027039"/>
                <a:pt x="3647359" y="3009900"/>
              </a:cubicBezTo>
              <a:cubicBezTo>
                <a:pt x="3623494" y="2983052"/>
                <a:pt x="3601047" y="2953625"/>
                <a:pt x="3571159" y="2933700"/>
              </a:cubicBezTo>
              <a:cubicBezTo>
                <a:pt x="3558459" y="2925233"/>
                <a:pt x="3544467" y="2918441"/>
                <a:pt x="3533059" y="2908300"/>
              </a:cubicBezTo>
              <a:cubicBezTo>
                <a:pt x="3506211" y="2884435"/>
                <a:pt x="3482259" y="2857500"/>
                <a:pt x="3456859" y="2832100"/>
              </a:cubicBezTo>
              <a:cubicBezTo>
                <a:pt x="3439926" y="2815167"/>
                <a:pt x="3419343" y="2801225"/>
                <a:pt x="3406059" y="2781300"/>
              </a:cubicBezTo>
              <a:lnTo>
                <a:pt x="3329859" y="2667000"/>
              </a:lnTo>
              <a:cubicBezTo>
                <a:pt x="3321392" y="2654300"/>
                <a:pt x="3315252" y="2639693"/>
                <a:pt x="3304459" y="2628900"/>
              </a:cubicBezTo>
              <a:cubicBezTo>
                <a:pt x="3291759" y="2616200"/>
                <a:pt x="3277386" y="2604977"/>
                <a:pt x="3266359" y="2590800"/>
              </a:cubicBezTo>
              <a:cubicBezTo>
                <a:pt x="3177459" y="2476500"/>
                <a:pt x="3247309" y="2552700"/>
                <a:pt x="3190159" y="2476500"/>
              </a:cubicBezTo>
              <a:cubicBezTo>
                <a:pt x="3177459" y="2459567"/>
                <a:pt x="3162724" y="2443983"/>
                <a:pt x="3152059" y="2425700"/>
              </a:cubicBezTo>
              <a:cubicBezTo>
                <a:pt x="3132980" y="2392994"/>
                <a:pt x="3113233" y="2360021"/>
                <a:pt x="3101259" y="2324100"/>
              </a:cubicBezTo>
              <a:cubicBezTo>
                <a:pt x="3097026" y="2311400"/>
                <a:pt x="3094546" y="2297974"/>
                <a:pt x="3088559" y="2286000"/>
              </a:cubicBezTo>
              <a:cubicBezTo>
                <a:pt x="3081733" y="2272348"/>
                <a:pt x="3069358" y="2261848"/>
                <a:pt x="3063159" y="2247900"/>
              </a:cubicBezTo>
              <a:cubicBezTo>
                <a:pt x="3052285" y="2223434"/>
                <a:pt x="3037759" y="2171700"/>
                <a:pt x="3037759" y="2171700"/>
              </a:cubicBezTo>
              <a:cubicBezTo>
                <a:pt x="3041992" y="2137833"/>
                <a:pt x="3036597" y="2101289"/>
                <a:pt x="3050459" y="2070100"/>
              </a:cubicBezTo>
              <a:cubicBezTo>
                <a:pt x="3063211" y="2041409"/>
                <a:pt x="3149325" y="2069553"/>
                <a:pt x="3152059" y="2070100"/>
              </a:cubicBezTo>
              <a:cubicBezTo>
                <a:pt x="3273602" y="2191643"/>
                <a:pt x="3129341" y="2036022"/>
                <a:pt x="3202859" y="2146300"/>
              </a:cubicBezTo>
              <a:cubicBezTo>
                <a:pt x="3212822" y="2161244"/>
                <a:pt x="3230520" y="2169785"/>
                <a:pt x="3240959" y="2184400"/>
              </a:cubicBezTo>
              <a:cubicBezTo>
                <a:pt x="3251963" y="2199806"/>
                <a:pt x="3256325" y="2219146"/>
                <a:pt x="3266359" y="2235200"/>
              </a:cubicBezTo>
              <a:cubicBezTo>
                <a:pt x="3277577" y="2253149"/>
                <a:pt x="3292321" y="2268660"/>
                <a:pt x="3304459" y="2286000"/>
              </a:cubicBezTo>
              <a:cubicBezTo>
                <a:pt x="3321965" y="2311009"/>
                <a:pt x="3338326" y="2336800"/>
                <a:pt x="3355259" y="2362200"/>
              </a:cubicBezTo>
              <a:cubicBezTo>
                <a:pt x="3363726" y="2374900"/>
                <a:pt x="3373833" y="2386648"/>
                <a:pt x="3380659" y="2400300"/>
              </a:cubicBezTo>
              <a:cubicBezTo>
                <a:pt x="3389126" y="2417233"/>
                <a:pt x="3396666" y="2434662"/>
                <a:pt x="3406059" y="2451100"/>
              </a:cubicBezTo>
              <a:cubicBezTo>
                <a:pt x="3413632" y="2464352"/>
                <a:pt x="3424633" y="2475548"/>
                <a:pt x="3431459" y="2489200"/>
              </a:cubicBezTo>
              <a:cubicBezTo>
                <a:pt x="3437446" y="2501174"/>
                <a:pt x="3438172" y="2515326"/>
                <a:pt x="3444159" y="2527300"/>
              </a:cubicBezTo>
              <a:cubicBezTo>
                <a:pt x="3493398" y="2625777"/>
                <a:pt x="3450337" y="2507735"/>
                <a:pt x="3482259" y="2603500"/>
              </a:cubicBezTo>
              <a:cubicBezTo>
                <a:pt x="3486492" y="2590800"/>
                <a:pt x="3496437" y="2578705"/>
                <a:pt x="3494959" y="2565400"/>
              </a:cubicBezTo>
              <a:cubicBezTo>
                <a:pt x="3492002" y="2538790"/>
                <a:pt x="3478026" y="2514600"/>
                <a:pt x="3469559" y="2489200"/>
              </a:cubicBezTo>
              <a:lnTo>
                <a:pt x="3444159" y="2413000"/>
              </a:lnTo>
              <a:lnTo>
                <a:pt x="3431459" y="2374900"/>
              </a:lnTo>
              <a:lnTo>
                <a:pt x="3418759" y="2336800"/>
              </a:lnTo>
              <a:cubicBezTo>
                <a:pt x="3422992" y="2319867"/>
                <a:pt x="3414676" y="2290795"/>
                <a:pt x="3431459" y="2286000"/>
              </a:cubicBezTo>
              <a:cubicBezTo>
                <a:pt x="3477966" y="2272712"/>
                <a:pt x="3552257" y="2351666"/>
                <a:pt x="3583859" y="2362200"/>
              </a:cubicBezTo>
              <a:lnTo>
                <a:pt x="3660059" y="2387600"/>
              </a:lnTo>
              <a:cubicBezTo>
                <a:pt x="3672759" y="2391833"/>
                <a:pt x="3687020" y="2392874"/>
                <a:pt x="3698159" y="2400300"/>
              </a:cubicBezTo>
              <a:cubicBezTo>
                <a:pt x="3785498" y="2458526"/>
                <a:pt x="3745399" y="2441447"/>
                <a:pt x="3812459" y="2463800"/>
              </a:cubicBezTo>
              <a:cubicBezTo>
                <a:pt x="3849002" y="2518615"/>
                <a:pt x="3860297" y="2540954"/>
                <a:pt x="3926759" y="2590800"/>
              </a:cubicBezTo>
              <a:cubicBezTo>
                <a:pt x="3943692" y="2603500"/>
                <a:pt x="3961826" y="2614740"/>
                <a:pt x="3977559" y="2628900"/>
              </a:cubicBezTo>
              <a:cubicBezTo>
                <a:pt x="4004259" y="2652930"/>
                <a:pt x="4028359" y="2679700"/>
                <a:pt x="4053759" y="2705100"/>
              </a:cubicBezTo>
              <a:cubicBezTo>
                <a:pt x="4066459" y="2717800"/>
                <a:pt x="4081896" y="2728256"/>
                <a:pt x="4091859" y="2743200"/>
              </a:cubicBezTo>
              <a:cubicBezTo>
                <a:pt x="4202080" y="2908531"/>
                <a:pt x="4084880" y="2743525"/>
                <a:pt x="4193459" y="2870200"/>
              </a:cubicBezTo>
              <a:cubicBezTo>
                <a:pt x="4203392" y="2881789"/>
                <a:pt x="4209088" y="2896574"/>
                <a:pt x="4218859" y="2908300"/>
              </a:cubicBezTo>
              <a:cubicBezTo>
                <a:pt x="4238921" y="2932375"/>
                <a:pt x="4266516" y="2957529"/>
                <a:pt x="4295059" y="2971800"/>
              </a:cubicBezTo>
              <a:cubicBezTo>
                <a:pt x="4307033" y="2977787"/>
                <a:pt x="4320459" y="2980267"/>
                <a:pt x="4333159" y="2984500"/>
              </a:cubicBezTo>
              <a:cubicBezTo>
                <a:pt x="4345859" y="2980267"/>
                <a:pt x="4371259" y="2985187"/>
                <a:pt x="4371259" y="2971800"/>
              </a:cubicBezTo>
              <a:cubicBezTo>
                <a:pt x="4371259" y="2931639"/>
                <a:pt x="4348074" y="2894788"/>
                <a:pt x="4333159" y="2857500"/>
              </a:cubicBezTo>
              <a:cubicBezTo>
                <a:pt x="4324692" y="2836333"/>
                <a:pt x="4315764" y="2815346"/>
                <a:pt x="4307759" y="2794000"/>
              </a:cubicBezTo>
              <a:cubicBezTo>
                <a:pt x="4303059" y="2781465"/>
                <a:pt x="4301046" y="2767874"/>
                <a:pt x="4295059" y="2755900"/>
              </a:cubicBezTo>
              <a:cubicBezTo>
                <a:pt x="4288233" y="2742248"/>
                <a:pt x="4278126" y="2730500"/>
                <a:pt x="4269659" y="2717800"/>
              </a:cubicBezTo>
              <a:cubicBezTo>
                <a:pt x="4282359" y="2705100"/>
                <a:pt x="4291346" y="2686994"/>
                <a:pt x="4307759" y="2679700"/>
              </a:cubicBezTo>
              <a:cubicBezTo>
                <a:pt x="4331290" y="2669242"/>
                <a:pt x="4358209" y="2667000"/>
                <a:pt x="4383959" y="2667000"/>
              </a:cubicBezTo>
              <a:cubicBezTo>
                <a:pt x="4532186" y="2667000"/>
                <a:pt x="4680292" y="2675467"/>
                <a:pt x="4828459" y="2679700"/>
              </a:cubicBezTo>
              <a:lnTo>
                <a:pt x="4930059" y="2705100"/>
              </a:lnTo>
              <a:cubicBezTo>
                <a:pt x="4946992" y="2709333"/>
                <a:pt x="4965247" y="2709994"/>
                <a:pt x="4980859" y="2717800"/>
              </a:cubicBezTo>
              <a:cubicBezTo>
                <a:pt x="4997792" y="2726267"/>
                <a:pt x="5013932" y="2736553"/>
                <a:pt x="5031659" y="2743200"/>
              </a:cubicBezTo>
              <a:cubicBezTo>
                <a:pt x="5048002" y="2749329"/>
                <a:pt x="5065676" y="2751105"/>
                <a:pt x="5082459" y="2755900"/>
              </a:cubicBezTo>
              <a:cubicBezTo>
                <a:pt x="5095331" y="2759578"/>
                <a:pt x="5107687" y="2764922"/>
                <a:pt x="5120559" y="2768600"/>
              </a:cubicBezTo>
              <a:cubicBezTo>
                <a:pt x="5264915" y="2809845"/>
                <a:pt x="5074193" y="2747513"/>
                <a:pt x="5222159" y="2806700"/>
              </a:cubicBezTo>
              <a:cubicBezTo>
                <a:pt x="5247018" y="2816644"/>
                <a:pt x="5298359" y="2832100"/>
                <a:pt x="5298359" y="2832100"/>
              </a:cubicBezTo>
              <a:cubicBezTo>
                <a:pt x="5353392" y="2827867"/>
                <a:pt x="5410591" y="2835260"/>
                <a:pt x="5463459" y="2819400"/>
              </a:cubicBezTo>
              <a:cubicBezTo>
                <a:pt x="5478079" y="2815014"/>
                <a:pt x="5439651" y="2799359"/>
                <a:pt x="5425359" y="2794000"/>
              </a:cubicBezTo>
              <a:cubicBezTo>
                <a:pt x="5405148" y="2786421"/>
                <a:pt x="5382800" y="2786535"/>
                <a:pt x="5361859" y="2781300"/>
              </a:cubicBezTo>
              <a:cubicBezTo>
                <a:pt x="5348872" y="2778053"/>
                <a:pt x="5336827" y="2771504"/>
                <a:pt x="5323759" y="2768600"/>
              </a:cubicBezTo>
              <a:cubicBezTo>
                <a:pt x="5221853" y="2745954"/>
                <a:pt x="5276509" y="2766312"/>
                <a:pt x="5184059" y="2743200"/>
              </a:cubicBezTo>
              <a:cubicBezTo>
                <a:pt x="5171072" y="2739953"/>
                <a:pt x="5158831" y="2734178"/>
                <a:pt x="5145959" y="2730500"/>
              </a:cubicBezTo>
              <a:cubicBezTo>
                <a:pt x="5129176" y="2725705"/>
                <a:pt x="5111877" y="2722816"/>
                <a:pt x="5095159" y="2717800"/>
              </a:cubicBezTo>
              <a:cubicBezTo>
                <a:pt x="5069514" y="2710107"/>
                <a:pt x="5018959" y="2692400"/>
                <a:pt x="5018959" y="2692400"/>
              </a:cubicBezTo>
              <a:cubicBezTo>
                <a:pt x="5014726" y="2679700"/>
                <a:pt x="4999371" y="2665779"/>
                <a:pt x="5006259" y="2654300"/>
              </a:cubicBezTo>
              <a:cubicBezTo>
                <a:pt x="5015999" y="2638066"/>
                <a:pt x="5039481" y="2635931"/>
                <a:pt x="5057059" y="2628900"/>
              </a:cubicBezTo>
              <a:lnTo>
                <a:pt x="5171359" y="2590800"/>
              </a:lnTo>
              <a:cubicBezTo>
                <a:pt x="5184059" y="2586567"/>
                <a:pt x="5196207" y="2579993"/>
                <a:pt x="5209459" y="2578100"/>
              </a:cubicBezTo>
              <a:lnTo>
                <a:pt x="5298359" y="2565400"/>
              </a:lnTo>
              <a:lnTo>
                <a:pt x="5374559" y="2540000"/>
              </a:lnTo>
              <a:cubicBezTo>
                <a:pt x="5411436" y="2527708"/>
                <a:pt x="5419425" y="2528757"/>
                <a:pt x="5450759" y="2501900"/>
              </a:cubicBezTo>
              <a:cubicBezTo>
                <a:pt x="5468941" y="2486315"/>
                <a:pt x="5484626" y="2468033"/>
                <a:pt x="5501559" y="2451100"/>
              </a:cubicBezTo>
              <a:cubicBezTo>
                <a:pt x="5505792" y="2438400"/>
                <a:pt x="5508272" y="2424974"/>
                <a:pt x="5514259" y="2413000"/>
              </a:cubicBezTo>
              <a:cubicBezTo>
                <a:pt x="5535197" y="2371125"/>
                <a:pt x="5565896" y="2369806"/>
                <a:pt x="5526959" y="2311400"/>
              </a:cubicBezTo>
              <a:cubicBezTo>
                <a:pt x="5519533" y="2300261"/>
                <a:pt x="5501559" y="2302933"/>
                <a:pt x="5488859" y="2298700"/>
              </a:cubicBezTo>
              <a:cubicBezTo>
                <a:pt x="5429592" y="2302933"/>
                <a:pt x="5370070" y="2304458"/>
                <a:pt x="5311059" y="2311400"/>
              </a:cubicBezTo>
              <a:cubicBezTo>
                <a:pt x="5297764" y="2312964"/>
                <a:pt x="5285874" y="2320578"/>
                <a:pt x="5272959" y="2324100"/>
              </a:cubicBezTo>
              <a:cubicBezTo>
                <a:pt x="5239280" y="2333285"/>
                <a:pt x="5204477" y="2338461"/>
                <a:pt x="5171359" y="2349500"/>
              </a:cubicBezTo>
              <a:cubicBezTo>
                <a:pt x="5145959" y="2357967"/>
                <a:pt x="5117436" y="2360048"/>
                <a:pt x="5095159" y="2374900"/>
              </a:cubicBezTo>
              <a:cubicBezTo>
                <a:pt x="5082459" y="2383367"/>
                <a:pt x="5071007" y="2394101"/>
                <a:pt x="5057059" y="2400300"/>
              </a:cubicBezTo>
              <a:cubicBezTo>
                <a:pt x="5032593" y="2411174"/>
                <a:pt x="5006259" y="2417233"/>
                <a:pt x="4980859" y="2425700"/>
              </a:cubicBezTo>
              <a:lnTo>
                <a:pt x="4942759" y="2438400"/>
              </a:lnTo>
              <a:cubicBezTo>
                <a:pt x="4930059" y="2442633"/>
                <a:pt x="4917864" y="2448899"/>
                <a:pt x="4904659" y="2451100"/>
              </a:cubicBezTo>
              <a:lnTo>
                <a:pt x="4828459" y="2463800"/>
              </a:lnTo>
              <a:cubicBezTo>
                <a:pt x="4743792" y="2459567"/>
                <a:pt x="4658913" y="2458444"/>
                <a:pt x="4574459" y="2451100"/>
              </a:cubicBezTo>
              <a:cubicBezTo>
                <a:pt x="4561122" y="2449940"/>
                <a:pt x="4549346" y="2441647"/>
                <a:pt x="4536359" y="2438400"/>
              </a:cubicBezTo>
              <a:cubicBezTo>
                <a:pt x="4515418" y="2433165"/>
                <a:pt x="4493800" y="2430935"/>
                <a:pt x="4472859" y="2425700"/>
              </a:cubicBezTo>
              <a:cubicBezTo>
                <a:pt x="4459872" y="2422453"/>
                <a:pt x="4447827" y="2415904"/>
                <a:pt x="4434759" y="2413000"/>
              </a:cubicBezTo>
              <a:cubicBezTo>
                <a:pt x="4409622" y="2407414"/>
                <a:pt x="4383809" y="2405350"/>
                <a:pt x="4358559" y="2400300"/>
              </a:cubicBezTo>
              <a:cubicBezTo>
                <a:pt x="4341443" y="2396877"/>
                <a:pt x="4324798" y="2391386"/>
                <a:pt x="4307759" y="2387600"/>
              </a:cubicBezTo>
              <a:cubicBezTo>
                <a:pt x="4286687" y="2382917"/>
                <a:pt x="4265084" y="2380580"/>
                <a:pt x="4244259" y="2374900"/>
              </a:cubicBezTo>
              <a:cubicBezTo>
                <a:pt x="4218428" y="2367855"/>
                <a:pt x="4168059" y="2349500"/>
                <a:pt x="4168059" y="2349500"/>
              </a:cubicBezTo>
              <a:cubicBezTo>
                <a:pt x="4172292" y="2336800"/>
                <a:pt x="4172396" y="2321853"/>
                <a:pt x="4180759" y="2311400"/>
              </a:cubicBezTo>
              <a:cubicBezTo>
                <a:pt x="4210299" y="2274475"/>
                <a:pt x="4258470" y="2284993"/>
                <a:pt x="4295059" y="2260600"/>
              </a:cubicBezTo>
              <a:lnTo>
                <a:pt x="4333159" y="2235200"/>
              </a:lnTo>
              <a:cubicBezTo>
                <a:pt x="4337392" y="2222500"/>
                <a:pt x="4355325" y="2206566"/>
                <a:pt x="4345859" y="2197100"/>
              </a:cubicBezTo>
              <a:cubicBezTo>
                <a:pt x="4330595" y="2181836"/>
                <a:pt x="4303431" y="2189083"/>
                <a:pt x="4282359" y="2184400"/>
              </a:cubicBezTo>
              <a:cubicBezTo>
                <a:pt x="4265320" y="2180614"/>
                <a:pt x="4248492" y="2175933"/>
                <a:pt x="4231559" y="2171700"/>
              </a:cubicBezTo>
              <a:cubicBezTo>
                <a:pt x="4114684" y="2176195"/>
                <a:pt x="3876646" y="2198022"/>
                <a:pt x="3736259" y="2171700"/>
              </a:cubicBezTo>
              <a:cubicBezTo>
                <a:pt x="3721257" y="2168887"/>
                <a:pt x="3709567" y="2156441"/>
                <a:pt x="3698159" y="2146300"/>
              </a:cubicBezTo>
              <a:cubicBezTo>
                <a:pt x="3671311" y="2122435"/>
                <a:pt x="3647359" y="2095500"/>
                <a:pt x="3621959" y="2070100"/>
              </a:cubicBezTo>
              <a:cubicBezTo>
                <a:pt x="3609259" y="2057400"/>
                <a:pt x="3593822" y="2046944"/>
                <a:pt x="3583859" y="2032000"/>
              </a:cubicBezTo>
              <a:cubicBezTo>
                <a:pt x="3548496" y="1978956"/>
                <a:pt x="3569252" y="2004693"/>
                <a:pt x="3520359" y="1955800"/>
              </a:cubicBezTo>
              <a:cubicBezTo>
                <a:pt x="3516126" y="1943100"/>
                <a:pt x="3515085" y="1928839"/>
                <a:pt x="3507659" y="1917700"/>
              </a:cubicBezTo>
              <a:cubicBezTo>
                <a:pt x="3497696" y="1902756"/>
                <a:pt x="3481386" y="1893117"/>
                <a:pt x="3469559" y="1879600"/>
              </a:cubicBezTo>
              <a:cubicBezTo>
                <a:pt x="3451709" y="1859200"/>
                <a:pt x="3435692" y="1837267"/>
                <a:pt x="3418759" y="1816100"/>
              </a:cubicBezTo>
              <a:cubicBezTo>
                <a:pt x="3388562" y="1725508"/>
                <a:pt x="3431380" y="1835032"/>
                <a:pt x="3367959" y="1739900"/>
              </a:cubicBezTo>
              <a:cubicBezTo>
                <a:pt x="3360533" y="1728761"/>
                <a:pt x="3361760" y="1713502"/>
                <a:pt x="3355259" y="1701800"/>
              </a:cubicBezTo>
              <a:cubicBezTo>
                <a:pt x="3340434" y="1675115"/>
                <a:pt x="3321392" y="1651000"/>
                <a:pt x="3304459" y="1625600"/>
              </a:cubicBezTo>
              <a:lnTo>
                <a:pt x="3279059" y="1587500"/>
              </a:lnTo>
              <a:lnTo>
                <a:pt x="3253659" y="1549400"/>
              </a:lnTo>
              <a:cubicBezTo>
                <a:pt x="3213957" y="1390591"/>
                <a:pt x="3264698" y="1588037"/>
                <a:pt x="3228259" y="1460500"/>
              </a:cubicBezTo>
              <a:cubicBezTo>
                <a:pt x="3209547" y="1395008"/>
                <a:pt x="3220340" y="1408952"/>
                <a:pt x="3190159" y="1333500"/>
              </a:cubicBezTo>
              <a:cubicBezTo>
                <a:pt x="3181692" y="1312333"/>
                <a:pt x="3172764" y="1291346"/>
                <a:pt x="3164759" y="1270000"/>
              </a:cubicBezTo>
              <a:cubicBezTo>
                <a:pt x="3160059" y="1257465"/>
                <a:pt x="3156759" y="1244435"/>
                <a:pt x="3152059" y="1231900"/>
              </a:cubicBezTo>
              <a:cubicBezTo>
                <a:pt x="3144054" y="1210554"/>
                <a:pt x="3134450" y="1189825"/>
                <a:pt x="3126659" y="1168400"/>
              </a:cubicBezTo>
              <a:lnTo>
                <a:pt x="3088559" y="1054100"/>
              </a:lnTo>
              <a:lnTo>
                <a:pt x="3075859" y="1016000"/>
              </a:lnTo>
              <a:cubicBezTo>
                <a:pt x="3067392" y="948267"/>
                <a:pt x="3057997" y="880643"/>
                <a:pt x="3050459" y="812800"/>
              </a:cubicBezTo>
              <a:cubicBezTo>
                <a:pt x="3035375" y="677046"/>
                <a:pt x="3045277" y="736090"/>
                <a:pt x="3025059" y="635000"/>
              </a:cubicBezTo>
              <a:cubicBezTo>
                <a:pt x="3029292" y="550333"/>
                <a:pt x="3030415" y="465454"/>
                <a:pt x="3037759" y="381000"/>
              </a:cubicBezTo>
              <a:cubicBezTo>
                <a:pt x="3038919" y="367663"/>
                <a:pt x="3046781" y="355772"/>
                <a:pt x="3050459" y="342900"/>
              </a:cubicBezTo>
              <a:cubicBezTo>
                <a:pt x="3055254" y="326117"/>
                <a:pt x="3058926" y="309033"/>
                <a:pt x="3063159" y="292100"/>
              </a:cubicBezTo>
              <a:cubicBezTo>
                <a:pt x="3067392" y="254000"/>
                <a:pt x="3072538" y="215990"/>
                <a:pt x="3075859" y="177800"/>
              </a:cubicBezTo>
              <a:cubicBezTo>
                <a:pt x="3081006" y="118606"/>
                <a:pt x="3088559" y="0"/>
                <a:pt x="3088559" y="0"/>
              </a:cubicBezTo>
            </a:path>
          </a:pathLst>
        </a:cu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173</xdr:col>
      <xdr:colOff>508000</xdr:colOff>
      <xdr:row>18</xdr:row>
      <xdr:rowOff>165100</xdr:rowOff>
    </xdr:from>
    <xdr:to>
      <xdr:col>174</xdr:col>
      <xdr:colOff>723900</xdr:colOff>
      <xdr:row>19</xdr:row>
      <xdr:rowOff>368300</xdr:rowOff>
    </xdr:to>
    <xdr:sp macro="" textlink="">
      <xdr:nvSpPr>
        <xdr:cNvPr id="1202" name="CuadroTexto 1201">
          <a:extLst>
            <a:ext uri="{FF2B5EF4-FFF2-40B4-BE49-F238E27FC236}">
              <a16:creationId xmlns:a16="http://schemas.microsoft.com/office/drawing/2014/main" id="{AF9E301F-5253-492E-9E9B-6748C50ED1D0}"/>
            </a:ext>
          </a:extLst>
        </xdr:cNvPr>
        <xdr:cNvSpPr txBox="1"/>
      </xdr:nvSpPr>
      <xdr:spPr>
        <a:xfrm>
          <a:off x="214558563" y="6784975"/>
          <a:ext cx="2120900" cy="441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IMPACTO</a:t>
          </a:r>
        </a:p>
      </xdr:txBody>
    </xdr:sp>
    <xdr:clientData/>
  </xdr:twoCellAnchor>
  <xdr:twoCellAnchor>
    <xdr:from>
      <xdr:col>173</xdr:col>
      <xdr:colOff>42863</xdr:colOff>
      <xdr:row>2</xdr:row>
      <xdr:rowOff>187325</xdr:rowOff>
    </xdr:from>
    <xdr:to>
      <xdr:col>174</xdr:col>
      <xdr:colOff>266700</xdr:colOff>
      <xdr:row>3</xdr:row>
      <xdr:rowOff>377825</xdr:rowOff>
    </xdr:to>
    <xdr:sp macro="" textlink="">
      <xdr:nvSpPr>
        <xdr:cNvPr id="1203" name="CuadroTexto 1202">
          <a:extLst>
            <a:ext uri="{FF2B5EF4-FFF2-40B4-BE49-F238E27FC236}">
              <a16:creationId xmlns:a16="http://schemas.microsoft.com/office/drawing/2014/main" id="{D712F321-10A6-42B0-9B8D-8F0E7CD182A7}"/>
            </a:ext>
          </a:extLst>
        </xdr:cNvPr>
        <xdr:cNvSpPr txBox="1"/>
      </xdr:nvSpPr>
      <xdr:spPr>
        <a:xfrm>
          <a:off x="214093426" y="663575"/>
          <a:ext cx="2128837" cy="4286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EFECTOS</a:t>
          </a:r>
        </a:p>
      </xdr:txBody>
    </xdr:sp>
    <xdr:clientData/>
  </xdr:twoCellAnchor>
  <xdr:twoCellAnchor>
    <xdr:from>
      <xdr:col>178</xdr:col>
      <xdr:colOff>414618</xdr:colOff>
      <xdr:row>43</xdr:row>
      <xdr:rowOff>128494</xdr:rowOff>
    </xdr:from>
    <xdr:to>
      <xdr:col>179</xdr:col>
      <xdr:colOff>174812</xdr:colOff>
      <xdr:row>45</xdr:row>
      <xdr:rowOff>115794</xdr:rowOff>
    </xdr:to>
    <xdr:sp macro="" textlink="">
      <xdr:nvSpPr>
        <xdr:cNvPr id="1204" name="CuadroTexto 1203">
          <a:extLst>
            <a:ext uri="{FF2B5EF4-FFF2-40B4-BE49-F238E27FC236}">
              <a16:creationId xmlns:a16="http://schemas.microsoft.com/office/drawing/2014/main" id="{6276587A-C514-4595-8ABF-7D567B5F0AB8}"/>
            </a:ext>
          </a:extLst>
        </xdr:cNvPr>
        <xdr:cNvSpPr txBox="1"/>
      </xdr:nvSpPr>
      <xdr:spPr>
        <a:xfrm>
          <a:off x="222918618" y="12987244"/>
          <a:ext cx="2117632" cy="4635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1600" b="1">
              <a:solidFill>
                <a:schemeClr val="tx1"/>
              </a:solidFill>
            </a:rPr>
            <a:t>CAUSAS</a:t>
          </a:r>
        </a:p>
      </xdr:txBody>
    </xdr:sp>
    <xdr:clientData/>
  </xdr:twoCellAnchor>
  <xdr:twoCellAnchor>
    <xdr:from>
      <xdr:col>172</xdr:col>
      <xdr:colOff>275477</xdr:colOff>
      <xdr:row>8</xdr:row>
      <xdr:rowOff>418354</xdr:rowOff>
    </xdr:from>
    <xdr:to>
      <xdr:col>172</xdr:col>
      <xdr:colOff>686360</xdr:colOff>
      <xdr:row>13</xdr:row>
      <xdr:rowOff>587375</xdr:rowOff>
    </xdr:to>
    <xdr:sp macro="" textlink="">
      <xdr:nvSpPr>
        <xdr:cNvPr id="1205" name="Abrir llave 1204">
          <a:extLst>
            <a:ext uri="{FF2B5EF4-FFF2-40B4-BE49-F238E27FC236}">
              <a16:creationId xmlns:a16="http://schemas.microsoft.com/office/drawing/2014/main" id="{A366639C-4FD6-4A9E-8EB7-E07516EBA937}"/>
            </a:ext>
          </a:extLst>
        </xdr:cNvPr>
        <xdr:cNvSpPr/>
      </xdr:nvSpPr>
      <xdr:spPr>
        <a:xfrm>
          <a:off x="213492602" y="3299667"/>
          <a:ext cx="410883" cy="219308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172</xdr:col>
      <xdr:colOff>210763</xdr:colOff>
      <xdr:row>3</xdr:row>
      <xdr:rowOff>147265</xdr:rowOff>
    </xdr:from>
    <xdr:to>
      <xdr:col>172</xdr:col>
      <xdr:colOff>633319</xdr:colOff>
      <xdr:row>8</xdr:row>
      <xdr:rowOff>91235</xdr:rowOff>
    </xdr:to>
    <xdr:sp macro="" textlink="">
      <xdr:nvSpPr>
        <xdr:cNvPr id="1206" name="Abrir llave 1205">
          <a:extLst>
            <a:ext uri="{FF2B5EF4-FFF2-40B4-BE49-F238E27FC236}">
              <a16:creationId xmlns:a16="http://schemas.microsoft.com/office/drawing/2014/main" id="{A64DCC58-D311-48E8-B413-F53A4DF8E72D}"/>
            </a:ext>
          </a:extLst>
        </xdr:cNvPr>
        <xdr:cNvSpPr/>
      </xdr:nvSpPr>
      <xdr:spPr>
        <a:xfrm>
          <a:off x="213427888" y="861640"/>
          <a:ext cx="422556" cy="2110908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173</xdr:col>
      <xdr:colOff>142127</xdr:colOff>
      <xdr:row>23</xdr:row>
      <xdr:rowOff>82831</xdr:rowOff>
    </xdr:from>
    <xdr:to>
      <xdr:col>173</xdr:col>
      <xdr:colOff>553010</xdr:colOff>
      <xdr:row>33</xdr:row>
      <xdr:rowOff>82830</xdr:rowOff>
    </xdr:to>
    <xdr:sp macro="" textlink="">
      <xdr:nvSpPr>
        <xdr:cNvPr id="1207" name="Abrir llave 1206">
          <a:extLst>
            <a:ext uri="{FF2B5EF4-FFF2-40B4-BE49-F238E27FC236}">
              <a16:creationId xmlns:a16="http://schemas.microsoft.com/office/drawing/2014/main" id="{8515C801-F331-429E-89BF-8A41A2C852C4}"/>
            </a:ext>
          </a:extLst>
        </xdr:cNvPr>
        <xdr:cNvSpPr/>
      </xdr:nvSpPr>
      <xdr:spPr>
        <a:xfrm>
          <a:off x="214192690" y="8107644"/>
          <a:ext cx="410883" cy="2405061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173</xdr:col>
      <xdr:colOff>83951</xdr:colOff>
      <xdr:row>36</xdr:row>
      <xdr:rowOff>163793</xdr:rowOff>
    </xdr:from>
    <xdr:to>
      <xdr:col>173</xdr:col>
      <xdr:colOff>494834</xdr:colOff>
      <xdr:row>46</xdr:row>
      <xdr:rowOff>163793</xdr:rowOff>
    </xdr:to>
    <xdr:sp macro="" textlink="">
      <xdr:nvSpPr>
        <xdr:cNvPr id="1208" name="Abrir llave 1207">
          <a:extLst>
            <a:ext uri="{FF2B5EF4-FFF2-40B4-BE49-F238E27FC236}">
              <a16:creationId xmlns:a16="http://schemas.microsoft.com/office/drawing/2014/main" id="{0D95748A-822D-4892-8F71-901576782A6C}"/>
            </a:ext>
          </a:extLst>
        </xdr:cNvPr>
        <xdr:cNvSpPr/>
      </xdr:nvSpPr>
      <xdr:spPr>
        <a:xfrm>
          <a:off x="214134514" y="11308043"/>
          <a:ext cx="410883" cy="24288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174</xdr:col>
      <xdr:colOff>1238250</xdr:colOff>
      <xdr:row>17</xdr:row>
      <xdr:rowOff>142875</xdr:rowOff>
    </xdr:from>
    <xdr:to>
      <xdr:col>178</xdr:col>
      <xdr:colOff>79375</xdr:colOff>
      <xdr:row>20</xdr:row>
      <xdr:rowOff>31751</xdr:rowOff>
    </xdr:to>
    <xdr:sp macro="" textlink="">
      <xdr:nvSpPr>
        <xdr:cNvPr id="1209" name="CuadroTexto 1208">
          <a:extLst>
            <a:ext uri="{FF2B5EF4-FFF2-40B4-BE49-F238E27FC236}">
              <a16:creationId xmlns:a16="http://schemas.microsoft.com/office/drawing/2014/main" id="{41D241A2-CFE5-48A0-8ED7-23A67700B111}"/>
            </a:ext>
          </a:extLst>
        </xdr:cNvPr>
        <xdr:cNvSpPr txBox="1"/>
      </xdr:nvSpPr>
      <xdr:spPr>
        <a:xfrm>
          <a:off x="217193813" y="6524625"/>
          <a:ext cx="5389562" cy="817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984250</xdr:colOff>
      <xdr:row>22</xdr:row>
      <xdr:rowOff>190499</xdr:rowOff>
    </xdr:from>
    <xdr:to>
      <xdr:col>175</xdr:col>
      <xdr:colOff>1619250</xdr:colOff>
      <xdr:row>26</xdr:row>
      <xdr:rowOff>134937</xdr:rowOff>
    </xdr:to>
    <xdr:sp macro="" textlink="">
      <xdr:nvSpPr>
        <xdr:cNvPr id="1210" name="CuadroTexto 1209">
          <a:extLst>
            <a:ext uri="{FF2B5EF4-FFF2-40B4-BE49-F238E27FC236}">
              <a16:creationId xmlns:a16="http://schemas.microsoft.com/office/drawing/2014/main" id="{F30E9658-881D-4D88-9177-1A3512321D41}"/>
            </a:ext>
          </a:extLst>
        </xdr:cNvPr>
        <xdr:cNvSpPr txBox="1"/>
      </xdr:nvSpPr>
      <xdr:spPr>
        <a:xfrm>
          <a:off x="215034813" y="7977187"/>
          <a:ext cx="3873500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985839</xdr:colOff>
      <xdr:row>28</xdr:row>
      <xdr:rowOff>104775</xdr:rowOff>
    </xdr:from>
    <xdr:to>
      <xdr:col>175</xdr:col>
      <xdr:colOff>1628776</xdr:colOff>
      <xdr:row>32</xdr:row>
      <xdr:rowOff>49213</xdr:rowOff>
    </xdr:to>
    <xdr:sp macro="" textlink="">
      <xdr:nvSpPr>
        <xdr:cNvPr id="1211" name="CuadroTexto 1210">
          <a:extLst>
            <a:ext uri="{FF2B5EF4-FFF2-40B4-BE49-F238E27FC236}">
              <a16:creationId xmlns:a16="http://schemas.microsoft.com/office/drawing/2014/main" id="{2DA7B7FB-7E5D-41B3-B245-5A5B84D74C65}"/>
            </a:ext>
          </a:extLst>
        </xdr:cNvPr>
        <xdr:cNvSpPr txBox="1"/>
      </xdr:nvSpPr>
      <xdr:spPr>
        <a:xfrm>
          <a:off x="215036402" y="93440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614364</xdr:colOff>
      <xdr:row>37</xdr:row>
      <xdr:rowOff>146050</xdr:rowOff>
    </xdr:from>
    <xdr:to>
      <xdr:col>175</xdr:col>
      <xdr:colOff>1257301</xdr:colOff>
      <xdr:row>41</xdr:row>
      <xdr:rowOff>90488</xdr:rowOff>
    </xdr:to>
    <xdr:sp macro="" textlink="">
      <xdr:nvSpPr>
        <xdr:cNvPr id="1212" name="CuadroTexto 1211">
          <a:extLst>
            <a:ext uri="{FF2B5EF4-FFF2-40B4-BE49-F238E27FC236}">
              <a16:creationId xmlns:a16="http://schemas.microsoft.com/office/drawing/2014/main" id="{58455218-7E93-4102-ABFA-0B6251540F78}"/>
            </a:ext>
          </a:extLst>
        </xdr:cNvPr>
        <xdr:cNvSpPr txBox="1"/>
      </xdr:nvSpPr>
      <xdr:spPr>
        <a:xfrm>
          <a:off x="214664927" y="11528425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177</xdr:col>
      <xdr:colOff>409576</xdr:colOff>
      <xdr:row>37</xdr:row>
      <xdr:rowOff>179387</xdr:rowOff>
    </xdr:from>
    <xdr:to>
      <xdr:col>178</xdr:col>
      <xdr:colOff>2084388</xdr:colOff>
      <xdr:row>41</xdr:row>
      <xdr:rowOff>123825</xdr:rowOff>
    </xdr:to>
    <xdr:sp macro="" textlink="">
      <xdr:nvSpPr>
        <xdr:cNvPr id="1213" name="CuadroTexto 1212">
          <a:extLst>
            <a:ext uri="{FF2B5EF4-FFF2-40B4-BE49-F238E27FC236}">
              <a16:creationId xmlns:a16="http://schemas.microsoft.com/office/drawing/2014/main" id="{7EFCCE59-D020-4385-80C3-913FF983ABA4}"/>
            </a:ext>
          </a:extLst>
        </xdr:cNvPr>
        <xdr:cNvSpPr txBox="1"/>
      </xdr:nvSpPr>
      <xdr:spPr>
        <a:xfrm>
          <a:off x="220699014" y="11561762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177</xdr:col>
      <xdr:colOff>512764</xdr:colOff>
      <xdr:row>22</xdr:row>
      <xdr:rowOff>179388</xdr:rowOff>
    </xdr:from>
    <xdr:to>
      <xdr:col>178</xdr:col>
      <xdr:colOff>2187576</xdr:colOff>
      <xdr:row>26</xdr:row>
      <xdr:rowOff>123826</xdr:rowOff>
    </xdr:to>
    <xdr:sp macro="" textlink="">
      <xdr:nvSpPr>
        <xdr:cNvPr id="1214" name="CuadroTexto 1213">
          <a:extLst>
            <a:ext uri="{FF2B5EF4-FFF2-40B4-BE49-F238E27FC236}">
              <a16:creationId xmlns:a16="http://schemas.microsoft.com/office/drawing/2014/main" id="{50F169B4-C10B-4132-8484-CD7584B9EC79}"/>
            </a:ext>
          </a:extLst>
        </xdr:cNvPr>
        <xdr:cNvSpPr txBox="1"/>
      </xdr:nvSpPr>
      <xdr:spPr>
        <a:xfrm>
          <a:off x="220802202" y="7966076"/>
          <a:ext cx="3889374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614364</xdr:colOff>
      <xdr:row>42</xdr:row>
      <xdr:rowOff>138113</xdr:rowOff>
    </xdr:from>
    <xdr:to>
      <xdr:col>175</xdr:col>
      <xdr:colOff>1257301</xdr:colOff>
      <xdr:row>46</xdr:row>
      <xdr:rowOff>58738</xdr:rowOff>
    </xdr:to>
    <xdr:sp macro="" textlink="">
      <xdr:nvSpPr>
        <xdr:cNvPr id="1215" name="CuadroTexto 1214">
          <a:extLst>
            <a:ext uri="{FF2B5EF4-FFF2-40B4-BE49-F238E27FC236}">
              <a16:creationId xmlns:a16="http://schemas.microsoft.com/office/drawing/2014/main" id="{CBB739DA-A355-4434-8A4B-56E9C2F3F0E3}"/>
            </a:ext>
          </a:extLst>
        </xdr:cNvPr>
        <xdr:cNvSpPr txBox="1"/>
      </xdr:nvSpPr>
      <xdr:spPr>
        <a:xfrm>
          <a:off x="214664927" y="12734926"/>
          <a:ext cx="3881437" cy="896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47625</xdr:colOff>
      <xdr:row>8</xdr:row>
      <xdr:rowOff>190500</xdr:rowOff>
    </xdr:from>
    <xdr:to>
      <xdr:col>175</xdr:col>
      <xdr:colOff>690562</xdr:colOff>
      <xdr:row>10</xdr:row>
      <xdr:rowOff>420688</xdr:rowOff>
    </xdr:to>
    <xdr:sp macro="" textlink="">
      <xdr:nvSpPr>
        <xdr:cNvPr id="1216" name="CuadroTexto 1215">
          <a:extLst>
            <a:ext uri="{FF2B5EF4-FFF2-40B4-BE49-F238E27FC236}">
              <a16:creationId xmlns:a16="http://schemas.microsoft.com/office/drawing/2014/main" id="{95DB1F12-1F5A-4821-A857-D57322020A26}"/>
            </a:ext>
          </a:extLst>
        </xdr:cNvPr>
        <xdr:cNvSpPr txBox="1"/>
      </xdr:nvSpPr>
      <xdr:spPr>
        <a:xfrm>
          <a:off x="214098188" y="3071813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173</xdr:col>
      <xdr:colOff>80962</xdr:colOff>
      <xdr:row>11</xdr:row>
      <xdr:rowOff>223837</xdr:rowOff>
    </xdr:from>
    <xdr:to>
      <xdr:col>175</xdr:col>
      <xdr:colOff>723899</xdr:colOff>
      <xdr:row>13</xdr:row>
      <xdr:rowOff>358775</xdr:rowOff>
    </xdr:to>
    <xdr:sp macro="" textlink="">
      <xdr:nvSpPr>
        <xdr:cNvPr id="1217" name="CuadroTexto 1216">
          <a:extLst>
            <a:ext uri="{FF2B5EF4-FFF2-40B4-BE49-F238E27FC236}">
              <a16:creationId xmlns:a16="http://schemas.microsoft.com/office/drawing/2014/main" id="{CC13D8B9-B275-4652-8E1F-847CB6B4AB84}"/>
            </a:ext>
          </a:extLst>
        </xdr:cNvPr>
        <xdr:cNvSpPr txBox="1"/>
      </xdr:nvSpPr>
      <xdr:spPr>
        <a:xfrm>
          <a:off x="214131525" y="4391025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174</xdr:col>
      <xdr:colOff>842963</xdr:colOff>
      <xdr:row>2</xdr:row>
      <xdr:rowOff>33338</xdr:rowOff>
    </xdr:from>
    <xdr:to>
      <xdr:col>177</xdr:col>
      <xdr:colOff>390525</xdr:colOff>
      <xdr:row>5</xdr:row>
      <xdr:rowOff>25401</xdr:rowOff>
    </xdr:to>
    <xdr:sp macro="" textlink="">
      <xdr:nvSpPr>
        <xdr:cNvPr id="1218" name="CuadroTexto 1217">
          <a:extLst>
            <a:ext uri="{FF2B5EF4-FFF2-40B4-BE49-F238E27FC236}">
              <a16:creationId xmlns:a16="http://schemas.microsoft.com/office/drawing/2014/main" id="{D544E47C-F7F7-4C58-A691-F34FCAD81D5D}"/>
            </a:ext>
          </a:extLst>
        </xdr:cNvPr>
        <xdr:cNvSpPr txBox="1"/>
      </xdr:nvSpPr>
      <xdr:spPr>
        <a:xfrm>
          <a:off x="216798526" y="5095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174</xdr:col>
      <xdr:colOff>828676</xdr:colOff>
      <xdr:row>5</xdr:row>
      <xdr:rowOff>233363</xdr:rowOff>
    </xdr:from>
    <xdr:to>
      <xdr:col>177</xdr:col>
      <xdr:colOff>376238</xdr:colOff>
      <xdr:row>7</xdr:row>
      <xdr:rowOff>153988</xdr:rowOff>
    </xdr:to>
    <xdr:sp macro="" textlink="">
      <xdr:nvSpPr>
        <xdr:cNvPr id="1219" name="CuadroTexto 1218">
          <a:extLst>
            <a:ext uri="{FF2B5EF4-FFF2-40B4-BE49-F238E27FC236}">
              <a16:creationId xmlns:a16="http://schemas.microsoft.com/office/drawing/2014/main" id="{8A652A28-B1EB-49CF-B9BF-C76B5F88CC67}"/>
            </a:ext>
          </a:extLst>
        </xdr:cNvPr>
        <xdr:cNvSpPr txBox="1"/>
      </xdr:nvSpPr>
      <xdr:spPr>
        <a:xfrm>
          <a:off x="216784239" y="1614488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175</xdr:col>
      <xdr:colOff>1290639</xdr:colOff>
      <xdr:row>10</xdr:row>
      <xdr:rowOff>147638</xdr:rowOff>
    </xdr:from>
    <xdr:to>
      <xdr:col>177</xdr:col>
      <xdr:colOff>2171701</xdr:colOff>
      <xdr:row>12</xdr:row>
      <xdr:rowOff>139701</xdr:rowOff>
    </xdr:to>
    <xdr:sp macro="" textlink="">
      <xdr:nvSpPr>
        <xdr:cNvPr id="1220" name="CuadroTexto 1219">
          <a:extLst>
            <a:ext uri="{FF2B5EF4-FFF2-40B4-BE49-F238E27FC236}">
              <a16:creationId xmlns:a16="http://schemas.microsoft.com/office/drawing/2014/main" id="{58345F8B-A7AD-49EE-ABD7-020AC96CFA6F}"/>
            </a:ext>
          </a:extLst>
        </xdr:cNvPr>
        <xdr:cNvSpPr txBox="1"/>
      </xdr:nvSpPr>
      <xdr:spPr>
        <a:xfrm>
          <a:off x="218579702" y="3695701"/>
          <a:ext cx="3881437" cy="873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  <xdr:twoCellAnchor>
    <xdr:from>
      <xdr:col>177</xdr:col>
      <xdr:colOff>776289</xdr:colOff>
      <xdr:row>3</xdr:row>
      <xdr:rowOff>300039</xdr:rowOff>
    </xdr:from>
    <xdr:to>
      <xdr:col>179</xdr:col>
      <xdr:colOff>85726</xdr:colOff>
      <xdr:row>6</xdr:row>
      <xdr:rowOff>30164</xdr:rowOff>
    </xdr:to>
    <xdr:sp macro="" textlink="">
      <xdr:nvSpPr>
        <xdr:cNvPr id="1221" name="CuadroTexto 1220">
          <a:extLst>
            <a:ext uri="{FF2B5EF4-FFF2-40B4-BE49-F238E27FC236}">
              <a16:creationId xmlns:a16="http://schemas.microsoft.com/office/drawing/2014/main" id="{7A940361-9A08-45F1-8125-6F027CD64C08}"/>
            </a:ext>
          </a:extLst>
        </xdr:cNvPr>
        <xdr:cNvSpPr txBox="1"/>
      </xdr:nvSpPr>
      <xdr:spPr>
        <a:xfrm>
          <a:off x="221065727" y="1014414"/>
          <a:ext cx="3881437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CO" sz="16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imaldonado/Downloads/Matriz%20de%20Riesgos%20de%20Seguridad%20de%20la%20informacio&#769;n%20DAF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hfajardo/Downloads/matriz_control_interno_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CLO PHVA"/>
      <sheetName val="PASO 1. ACTIVOS"/>
      <sheetName val="PASO 2. RIESGOS SD"/>
      <sheetName val="Mapa de riesgos"/>
      <sheetName val="PASO 3. TRATAMIENTO RIESGO"/>
      <sheetName val="Fm-20 "/>
      <sheetName val="DB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ESTRATEGICO</v>
          </cell>
        </row>
        <row r="6">
          <cell r="B6" t="str">
            <v>OPERATIVO</v>
          </cell>
        </row>
        <row r="7">
          <cell r="B7" t="str">
            <v>FINANCIERO</v>
          </cell>
        </row>
        <row r="8">
          <cell r="B8" t="str">
            <v>CUMPLIMIENTO</v>
          </cell>
        </row>
        <row r="9">
          <cell r="B9" t="str">
            <v>IMAGEN</v>
          </cell>
        </row>
        <row r="10">
          <cell r="B10" t="str">
            <v>TECNOLOGIA</v>
          </cell>
        </row>
        <row r="11">
          <cell r="B11" t="str">
            <v>TECNICO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CLO PHVA"/>
      <sheetName val="SEPG-F-007"/>
      <sheetName val="Mapa de riesgos"/>
      <sheetName val="SPG-F-012"/>
      <sheetName val="SPG-F-014"/>
      <sheetName val="MATRIZ DE CAMBIOS"/>
      <sheetName val="Fm-20 "/>
      <sheetName val="DB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B16">
            <v>1</v>
          </cell>
        </row>
        <row r="17">
          <cell r="B17">
            <v>2</v>
          </cell>
        </row>
        <row r="18">
          <cell r="B18">
            <v>3</v>
          </cell>
        </row>
        <row r="19">
          <cell r="B19">
            <v>4</v>
          </cell>
        </row>
        <row r="20">
          <cell r="B20">
            <v>5</v>
          </cell>
        </row>
        <row r="24">
          <cell r="B24">
            <v>1</v>
          </cell>
        </row>
        <row r="25">
          <cell r="B25">
            <v>6</v>
          </cell>
        </row>
        <row r="26">
          <cell r="B26">
            <v>7</v>
          </cell>
        </row>
        <row r="27">
          <cell r="B27">
            <v>11</v>
          </cell>
        </row>
        <row r="28">
          <cell r="B28">
            <v>13</v>
          </cell>
        </row>
        <row r="32">
          <cell r="B32">
            <v>1</v>
          </cell>
        </row>
        <row r="33">
          <cell r="B33">
            <v>2</v>
          </cell>
        </row>
        <row r="34">
          <cell r="B34">
            <v>3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G73"/>
  <sheetViews>
    <sheetView showGridLines="0" tabSelected="1" topLeftCell="F1" zoomScale="60" zoomScaleNormal="60" workbookViewId="0">
      <selection activeCell="G2" sqref="G2:N2"/>
    </sheetView>
  </sheetViews>
  <sheetFormatPr baseColWidth="10" defaultColWidth="11.44140625" defaultRowHeight="13.8" x14ac:dyDescent="0.25"/>
  <cols>
    <col min="1" max="1" width="3.33203125" style="24" customWidth="1"/>
    <col min="2" max="2" width="18.33203125" style="39" customWidth="1"/>
    <col min="3" max="3" width="47.5546875" style="39" customWidth="1"/>
    <col min="4" max="4" width="39" style="39" customWidth="1"/>
    <col min="5" max="5" width="41.44140625" style="39" customWidth="1"/>
    <col min="6" max="6" width="25.6640625" style="39" customWidth="1"/>
    <col min="7" max="7" width="26.33203125" style="39" customWidth="1"/>
    <col min="8" max="8" width="26.6640625" style="39" customWidth="1"/>
    <col min="9" max="9" width="30.88671875" style="39" customWidth="1"/>
    <col min="10" max="10" width="45.88671875" style="39" customWidth="1"/>
    <col min="11" max="11" width="60.44140625" style="39" customWidth="1"/>
    <col min="12" max="12" width="21.44140625" style="39" customWidth="1"/>
    <col min="13" max="13" width="67.6640625" style="39" customWidth="1"/>
    <col min="14" max="14" width="32.5546875" style="39" customWidth="1"/>
    <col min="15" max="15" width="8.5546875" style="39" customWidth="1"/>
    <col min="16" max="16" width="26.33203125" style="39" customWidth="1"/>
    <col min="17" max="17" width="22.5546875" style="39" customWidth="1"/>
    <col min="18" max="18" width="21.33203125" style="51" hidden="1" customWidth="1"/>
    <col min="19" max="19" width="26.6640625" style="51" customWidth="1"/>
    <col min="20" max="20" width="27.44140625" style="51" customWidth="1"/>
    <col min="21" max="21" width="22.5546875" style="39" customWidth="1"/>
    <col min="22" max="22" width="20.88671875" style="39" hidden="1" customWidth="1"/>
    <col min="23" max="23" width="25.44140625" style="39" customWidth="1"/>
    <col min="24" max="24" width="30.88671875" style="39" customWidth="1"/>
    <col min="25" max="25" width="48.88671875" style="39" customWidth="1"/>
    <col min="26" max="26" width="70.88671875" style="39" customWidth="1"/>
    <col min="27" max="27" width="9.5546875" style="51" customWidth="1"/>
    <col min="28" max="28" width="97" style="39" customWidth="1"/>
    <col min="29" max="29" width="22.109375" style="51" customWidth="1"/>
    <col min="30" max="30" width="22.109375" style="37" hidden="1" customWidth="1"/>
    <col min="31" max="31" width="25.6640625" style="39" customWidth="1"/>
    <col min="32" max="32" width="22.109375" style="24" hidden="1" customWidth="1"/>
    <col min="33" max="33" width="26.33203125" style="51" customWidth="1"/>
    <col min="34" max="35" width="22.109375" style="39" customWidth="1"/>
    <col min="36" max="36" width="18.5546875" style="50" customWidth="1"/>
    <col min="37" max="37" width="21.44140625" style="51" customWidth="1"/>
    <col min="38" max="38" width="23.33203125" style="51" customWidth="1"/>
    <col min="39" max="39" width="29.44140625" style="51" customWidth="1"/>
    <col min="40" max="40" width="21.33203125" style="51" customWidth="1"/>
    <col min="41" max="41" width="27.33203125" style="51" customWidth="1"/>
    <col min="42" max="42" width="23.109375" style="39" customWidth="1"/>
    <col min="43" max="43" width="20.88671875" style="39" customWidth="1"/>
    <col min="44" max="44" width="26" style="39" customWidth="1"/>
    <col min="45" max="45" width="8.5546875" style="41" customWidth="1"/>
    <col min="46" max="46" width="23.109375" style="39" customWidth="1"/>
    <col min="47" max="47" width="18.5546875" style="39" customWidth="1"/>
    <col min="48" max="48" width="21" style="39" customWidth="1"/>
    <col min="49" max="49" width="45.88671875" style="39" customWidth="1"/>
    <col min="50" max="50" width="40.5546875" style="39" customWidth="1"/>
    <col min="51" max="51" width="24.109375" style="39" customWidth="1"/>
    <col min="52" max="52" width="26.33203125" style="39" customWidth="1"/>
    <col min="53" max="53" width="31.33203125" style="39" customWidth="1"/>
    <col min="54" max="55" width="27.109375" style="39" customWidth="1"/>
    <col min="56" max="56" width="33.5546875" style="39" customWidth="1"/>
    <col min="57" max="57" width="23.6640625" customWidth="1"/>
    <col min="58" max="59" width="27.109375" style="39" customWidth="1"/>
    <col min="60" max="60" width="39.109375" customWidth="1"/>
    <col min="62" max="62" width="3.5546875" style="39" customWidth="1"/>
    <col min="63" max="63" width="6.44140625" style="39" customWidth="1"/>
    <col min="64" max="64" width="29.5546875" style="39" customWidth="1"/>
    <col min="65" max="65" width="27.6640625" style="39" customWidth="1"/>
    <col min="66" max="66" width="29.33203125" style="39" customWidth="1"/>
    <col min="67" max="67" width="31.44140625" style="39" customWidth="1"/>
    <col min="68" max="69" width="40" style="39" customWidth="1"/>
    <col min="70" max="70" width="55" style="39" customWidth="1"/>
    <col min="71" max="71" width="26.33203125" style="39" customWidth="1"/>
    <col min="72" max="72" width="31.88671875" style="39" customWidth="1"/>
    <col min="73" max="73" width="68" style="39" customWidth="1"/>
    <col min="74" max="74" width="24.33203125" style="39" customWidth="1"/>
    <col min="75" max="75" width="35.44140625" style="39" customWidth="1"/>
    <col min="76" max="76" width="45.109375" style="39" customWidth="1"/>
    <col min="77" max="77" width="68.6640625" style="39" customWidth="1"/>
    <col min="78" max="78" width="65" style="39" customWidth="1"/>
    <col min="79" max="79" width="11.44140625" style="24"/>
    <col min="80" max="80" width="72.6640625" style="39" customWidth="1"/>
    <col min="81" max="81" width="71.5546875" style="39" customWidth="1"/>
    <col min="82" max="82" width="65" style="39" customWidth="1"/>
    <col min="83" max="83" width="62.44140625" style="39" customWidth="1"/>
    <col min="84" max="84" width="60.6640625" style="39" customWidth="1"/>
    <col min="85" max="85" width="62.5546875" style="39" customWidth="1"/>
    <col min="86" max="16384" width="11.44140625" style="24"/>
  </cols>
  <sheetData>
    <row r="1" spans="1:85" x14ac:dyDescent="0.25">
      <c r="AD1" s="52"/>
      <c r="AF1" s="39"/>
    </row>
    <row r="2" spans="1:85" ht="31.2" x14ac:dyDescent="0.25">
      <c r="A2" s="102"/>
      <c r="B2" s="132"/>
      <c r="G2" s="215" t="s">
        <v>230</v>
      </c>
      <c r="H2" s="216"/>
      <c r="I2" s="216"/>
      <c r="J2" s="216"/>
      <c r="K2" s="216"/>
      <c r="L2" s="216"/>
      <c r="M2" s="216"/>
      <c r="N2" s="217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D2" s="134"/>
      <c r="BE2" s="134"/>
      <c r="BF2" s="25"/>
      <c r="BG2" s="25"/>
      <c r="BH2" s="25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B2" s="24"/>
      <c r="CC2" s="24"/>
      <c r="CD2" s="24"/>
      <c r="CE2" s="24"/>
      <c r="CF2" s="24"/>
      <c r="CG2" s="24"/>
    </row>
    <row r="3" spans="1:85" ht="23.4" x14ac:dyDescent="0.25">
      <c r="A3" s="102"/>
      <c r="B3" s="132"/>
      <c r="C3" s="133"/>
      <c r="G3" s="218" t="s">
        <v>2</v>
      </c>
      <c r="H3" s="219"/>
      <c r="I3" s="219"/>
      <c r="J3" s="219"/>
      <c r="K3" s="219"/>
      <c r="L3" s="219"/>
      <c r="M3" s="219"/>
      <c r="N3" s="220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D3" s="135"/>
      <c r="BE3" s="135"/>
      <c r="BF3" s="25"/>
      <c r="BG3" s="25"/>
      <c r="BH3" s="25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B3" s="24"/>
      <c r="CC3" s="24"/>
      <c r="CD3" s="24"/>
      <c r="CE3" s="24"/>
      <c r="CF3" s="24"/>
      <c r="CG3" s="24"/>
    </row>
    <row r="4" spans="1:85" ht="23.4" x14ac:dyDescent="0.25">
      <c r="A4" s="102"/>
      <c r="B4" s="132"/>
      <c r="C4" s="133"/>
      <c r="G4" s="137" t="s">
        <v>231</v>
      </c>
      <c r="H4" s="112" t="s">
        <v>0</v>
      </c>
      <c r="I4" s="286" t="s">
        <v>261</v>
      </c>
      <c r="J4" s="286"/>
      <c r="K4" s="286"/>
      <c r="L4" s="286"/>
      <c r="M4" s="138" t="s">
        <v>232</v>
      </c>
      <c r="N4" s="287">
        <v>44147</v>
      </c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D4" s="136"/>
      <c r="BE4" s="136"/>
      <c r="BF4" s="25"/>
      <c r="BG4" s="25"/>
      <c r="BH4" s="25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B4" s="24"/>
      <c r="CC4" s="24"/>
      <c r="CD4" s="24"/>
      <c r="CE4" s="24"/>
      <c r="CF4" s="24"/>
      <c r="CG4" s="24"/>
    </row>
    <row r="5" spans="1:85" ht="12" customHeight="1" x14ac:dyDescent="0.25"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8"/>
      <c r="S5" s="28"/>
      <c r="T5" s="28"/>
      <c r="U5" s="24"/>
      <c r="V5" s="24"/>
      <c r="W5" s="24"/>
      <c r="X5" s="24"/>
      <c r="Y5" s="24"/>
      <c r="Z5" s="24"/>
      <c r="AA5" s="28"/>
      <c r="AB5" s="24"/>
      <c r="AC5" s="28"/>
      <c r="AE5" s="24"/>
      <c r="AG5" s="28"/>
      <c r="AH5" s="24"/>
      <c r="AI5" s="24"/>
      <c r="AJ5" s="27"/>
      <c r="AK5" s="28"/>
      <c r="AL5" s="28"/>
      <c r="AM5" s="28"/>
      <c r="AN5" s="28"/>
      <c r="AO5" s="28"/>
      <c r="AP5" s="24"/>
      <c r="AQ5" s="24"/>
      <c r="AR5" s="24"/>
      <c r="AS5" s="25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5"/>
      <c r="BF5" s="24"/>
      <c r="BG5" s="24"/>
      <c r="BH5" s="25"/>
      <c r="BI5" s="25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B5" s="24"/>
      <c r="CC5" s="24"/>
      <c r="CD5" s="24"/>
      <c r="CE5" s="24"/>
      <c r="CF5" s="24"/>
      <c r="CG5" s="24"/>
    </row>
    <row r="6" spans="1:85" s="42" customFormat="1" ht="23.4" x14ac:dyDescent="0.25">
      <c r="A6" s="39"/>
      <c r="B6" s="39"/>
      <c r="F6" s="41"/>
      <c r="G6" s="41"/>
      <c r="H6" s="41"/>
      <c r="I6" s="41"/>
      <c r="J6" s="41"/>
      <c r="K6" s="41"/>
      <c r="L6" s="41"/>
      <c r="M6" s="41"/>
      <c r="N6" s="41"/>
      <c r="O6" s="40"/>
      <c r="P6" s="40"/>
      <c r="Q6" s="40"/>
      <c r="R6" s="40"/>
      <c r="S6" s="40"/>
      <c r="T6" s="40"/>
      <c r="AA6" s="46"/>
      <c r="AC6" s="43"/>
      <c r="AD6" s="44"/>
      <c r="AG6" s="43"/>
      <c r="AJ6" s="45"/>
      <c r="AK6" s="46"/>
      <c r="AL6" s="46"/>
      <c r="AM6" s="46"/>
      <c r="AN6" s="46"/>
      <c r="AO6" s="46"/>
      <c r="AP6" s="40"/>
      <c r="AS6" s="41"/>
      <c r="BE6" s="41"/>
      <c r="BH6" s="41"/>
      <c r="BI6" s="41"/>
    </row>
    <row r="7" spans="1:85" s="42" customFormat="1" ht="21.75" customHeight="1" x14ac:dyDescent="0.25">
      <c r="A7" s="39"/>
      <c r="B7" s="39"/>
      <c r="E7"/>
      <c r="F7" s="205" t="s">
        <v>1</v>
      </c>
      <c r="G7" s="205"/>
      <c r="H7" s="205"/>
      <c r="J7" s="205" t="s">
        <v>215</v>
      </c>
      <c r="K7" s="205"/>
      <c r="L7" s="205"/>
      <c r="M7" s="205"/>
      <c r="N7" s="205"/>
      <c r="O7" s="40"/>
      <c r="P7" s="40"/>
      <c r="Q7" s="40"/>
      <c r="R7" s="40"/>
      <c r="S7" s="40"/>
      <c r="T7" s="40"/>
      <c r="AA7" s="46"/>
      <c r="AC7" s="43"/>
      <c r="AD7" s="44"/>
      <c r="AG7" s="43"/>
      <c r="AJ7" s="45"/>
      <c r="AK7" s="46"/>
      <c r="AL7" s="46"/>
      <c r="AM7" s="46"/>
      <c r="AN7" s="46"/>
      <c r="AO7" s="46"/>
      <c r="AP7" s="40"/>
      <c r="AS7" s="41"/>
      <c r="BE7" s="41"/>
      <c r="BH7" s="41"/>
      <c r="BI7" s="41"/>
    </row>
    <row r="8" spans="1:85" s="39" customFormat="1" ht="38.25" customHeight="1" x14ac:dyDescent="0.25">
      <c r="B8" s="41"/>
      <c r="D8"/>
      <c r="E8"/>
      <c r="F8" s="206"/>
      <c r="G8" s="206"/>
      <c r="H8" s="206"/>
      <c r="J8" s="204"/>
      <c r="K8" s="204"/>
      <c r="L8" s="204"/>
      <c r="M8" s="204"/>
      <c r="N8" s="204"/>
      <c r="O8" s="49"/>
      <c r="P8" s="49"/>
      <c r="Q8" s="49"/>
      <c r="R8" s="49"/>
      <c r="S8" s="49"/>
      <c r="T8" s="49"/>
      <c r="AA8" s="51"/>
      <c r="AC8" s="49"/>
      <c r="AD8" s="49"/>
      <c r="AG8" s="49"/>
      <c r="AJ8" s="50"/>
      <c r="AK8" s="51"/>
      <c r="AL8" s="51"/>
      <c r="AM8" s="51"/>
      <c r="AN8" s="51"/>
      <c r="AO8" s="51"/>
      <c r="AP8" s="49"/>
      <c r="AS8" s="41"/>
      <c r="BE8" s="41"/>
      <c r="BH8" s="41"/>
      <c r="BI8" s="41"/>
    </row>
    <row r="9" spans="1:85" s="39" customFormat="1" ht="11.25" customHeight="1" x14ac:dyDescent="0.25">
      <c r="C9" s="47"/>
      <c r="D9" s="47"/>
      <c r="E9" s="48"/>
      <c r="F9" s="48"/>
      <c r="G9" s="48"/>
      <c r="H9" s="48"/>
      <c r="I9" s="48"/>
      <c r="J9" s="48"/>
      <c r="K9" s="48"/>
      <c r="L9" s="48"/>
      <c r="M9" s="49"/>
      <c r="N9" s="49"/>
      <c r="O9" s="49"/>
      <c r="P9" s="49"/>
      <c r="Q9" s="49"/>
      <c r="R9" s="49"/>
      <c r="S9" s="49"/>
      <c r="T9" s="49"/>
      <c r="AA9" s="51"/>
      <c r="AC9" s="49"/>
      <c r="AD9" s="49"/>
      <c r="AG9" s="49"/>
      <c r="AJ9" s="50"/>
      <c r="AK9" s="51"/>
      <c r="AL9" s="51"/>
      <c r="AM9" s="51"/>
      <c r="AN9" s="51"/>
      <c r="AO9" s="51"/>
      <c r="AP9" s="49"/>
      <c r="AS9" s="41"/>
      <c r="BE9" s="41"/>
      <c r="BH9" s="41"/>
      <c r="BI9" s="41"/>
    </row>
    <row r="10" spans="1:85" customFormat="1" ht="12.75" customHeight="1" x14ac:dyDescent="0.25"/>
    <row r="11" spans="1:85" ht="15.75" customHeight="1" x14ac:dyDescent="0.25">
      <c r="B11" s="24"/>
      <c r="C11" s="175" t="s">
        <v>5</v>
      </c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26"/>
      <c r="P11" s="175" t="s">
        <v>6</v>
      </c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25"/>
      <c r="AT11" s="175" t="s">
        <v>7</v>
      </c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J11" s="99"/>
      <c r="BK11"/>
      <c r="BL11" s="175" t="s">
        <v>8</v>
      </c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B11" s="168" t="s">
        <v>221</v>
      </c>
      <c r="CC11" s="169"/>
      <c r="CD11" s="169"/>
      <c r="CE11" s="169"/>
      <c r="CF11" s="169"/>
      <c r="CG11" s="170"/>
    </row>
    <row r="12" spans="1:85" ht="14.4" x14ac:dyDescent="0.25">
      <c r="B12" s="24"/>
      <c r="C12" s="214" t="s">
        <v>9</v>
      </c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57"/>
      <c r="P12" s="194" t="s">
        <v>222</v>
      </c>
      <c r="Q12" s="195"/>
      <c r="R12" s="195"/>
      <c r="S12" s="195"/>
      <c r="T12" s="195"/>
      <c r="U12" s="195"/>
      <c r="V12" s="195"/>
      <c r="W12" s="196"/>
      <c r="X12" s="246" t="s">
        <v>10</v>
      </c>
      <c r="Y12" s="246"/>
      <c r="Z12" s="246"/>
      <c r="AA12" s="246"/>
      <c r="AB12" s="246"/>
      <c r="AC12" s="194" t="s">
        <v>11</v>
      </c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6"/>
      <c r="AP12" s="194" t="s">
        <v>12</v>
      </c>
      <c r="AQ12" s="195"/>
      <c r="AR12" s="196"/>
      <c r="AS12" s="25"/>
      <c r="AT12" s="246" t="s">
        <v>13</v>
      </c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J12" s="100"/>
      <c r="BK12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189"/>
      <c r="BZ12" s="189"/>
      <c r="CB12" s="171"/>
      <c r="CC12" s="171"/>
      <c r="CD12" s="171"/>
      <c r="CE12" s="171"/>
      <c r="CF12" s="171"/>
      <c r="CG12" s="171"/>
    </row>
    <row r="13" spans="1:85" ht="14.4" x14ac:dyDescent="0.25">
      <c r="B13" s="24"/>
      <c r="C13" s="242" t="s">
        <v>14</v>
      </c>
      <c r="D13" s="242"/>
      <c r="E13" s="242"/>
      <c r="F13" s="243" t="s">
        <v>213</v>
      </c>
      <c r="G13" s="244"/>
      <c r="H13" s="245"/>
      <c r="I13" s="209" t="s">
        <v>216</v>
      </c>
      <c r="J13" s="209"/>
      <c r="K13" s="209"/>
      <c r="L13" s="209"/>
      <c r="M13" s="209"/>
      <c r="N13" s="210"/>
      <c r="O13" s="58"/>
      <c r="P13" s="247" t="s">
        <v>15</v>
      </c>
      <c r="Q13" s="247"/>
      <c r="R13" s="247"/>
      <c r="S13" s="247"/>
      <c r="T13" s="247"/>
      <c r="U13" s="247"/>
      <c r="V13" s="247"/>
      <c r="W13" s="247"/>
      <c r="X13" s="197" t="s">
        <v>214</v>
      </c>
      <c r="Y13" s="197"/>
      <c r="Z13" s="197"/>
      <c r="AA13" s="197"/>
      <c r="AB13" s="197"/>
      <c r="AC13" s="213" t="s">
        <v>16</v>
      </c>
      <c r="AD13" s="213"/>
      <c r="AE13" s="213"/>
      <c r="AF13" s="89"/>
      <c r="AG13" s="213" t="s">
        <v>17</v>
      </c>
      <c r="AH13" s="213"/>
      <c r="AI13" s="213"/>
      <c r="AJ13" s="213"/>
      <c r="AK13" s="198" t="s">
        <v>18</v>
      </c>
      <c r="AL13" s="199"/>
      <c r="AM13" s="199"/>
      <c r="AN13" s="199"/>
      <c r="AO13" s="199"/>
      <c r="AP13" s="212" t="s">
        <v>19</v>
      </c>
      <c r="AQ13" s="212"/>
      <c r="AR13" s="212"/>
      <c r="AS13" s="25"/>
      <c r="AT13" s="222" t="s">
        <v>20</v>
      </c>
      <c r="AU13" s="179"/>
      <c r="AV13" s="179"/>
      <c r="AW13" s="180"/>
      <c r="AX13" s="198" t="s">
        <v>21</v>
      </c>
      <c r="AY13" s="199"/>
      <c r="AZ13" s="199"/>
      <c r="BA13" s="200"/>
      <c r="BB13" s="190" t="s">
        <v>22</v>
      </c>
      <c r="BC13" s="190"/>
      <c r="BD13" s="190"/>
      <c r="BE13" s="190"/>
      <c r="BF13" s="190"/>
      <c r="BG13" s="190"/>
      <c r="BH13" s="190"/>
      <c r="BJ13" s="100"/>
      <c r="BK13"/>
      <c r="BL13" s="62" t="s">
        <v>3</v>
      </c>
      <c r="BM13" s="191" t="s">
        <v>203</v>
      </c>
      <c r="BN13" s="192"/>
      <c r="BO13" s="192"/>
      <c r="BP13" s="193"/>
      <c r="BQ13" s="181" t="s">
        <v>23</v>
      </c>
      <c r="BR13" s="182"/>
      <c r="BS13" s="172" t="s">
        <v>24</v>
      </c>
      <c r="BT13" s="173"/>
      <c r="BU13" s="174"/>
      <c r="BV13" s="202" t="s">
        <v>25</v>
      </c>
      <c r="BW13" s="202"/>
      <c r="BX13" s="202"/>
      <c r="BY13" s="179" t="s">
        <v>26</v>
      </c>
      <c r="BZ13" s="180"/>
      <c r="CB13" s="167" t="s">
        <v>27</v>
      </c>
      <c r="CC13" s="167"/>
      <c r="CD13" s="167"/>
      <c r="CE13" s="167"/>
      <c r="CF13" s="167"/>
      <c r="CG13" s="167"/>
    </row>
    <row r="14" spans="1:85" ht="33.75" customHeight="1" x14ac:dyDescent="0.25">
      <c r="B14" s="24"/>
      <c r="C14" s="55" t="s">
        <v>28</v>
      </c>
      <c r="D14" s="55" t="s">
        <v>29</v>
      </c>
      <c r="E14" s="55" t="s">
        <v>30</v>
      </c>
      <c r="F14" s="29" t="s">
        <v>31</v>
      </c>
      <c r="G14" s="29" t="s">
        <v>32</v>
      </c>
      <c r="H14" s="29" t="s">
        <v>33</v>
      </c>
      <c r="I14" s="53" t="s">
        <v>34</v>
      </c>
      <c r="J14" s="53" t="s">
        <v>35</v>
      </c>
      <c r="K14" s="53" t="s">
        <v>233</v>
      </c>
      <c r="L14" s="53" t="s">
        <v>36</v>
      </c>
      <c r="M14" s="54" t="s">
        <v>37</v>
      </c>
      <c r="N14" s="54" t="s">
        <v>38</v>
      </c>
      <c r="O14" s="30"/>
      <c r="P14" s="98" t="s">
        <v>39</v>
      </c>
      <c r="Q14" s="85" t="s">
        <v>40</v>
      </c>
      <c r="R14" s="31" t="s">
        <v>41</v>
      </c>
      <c r="S14" s="97" t="s">
        <v>259</v>
      </c>
      <c r="T14" s="97" t="s">
        <v>42</v>
      </c>
      <c r="U14" s="34" t="s">
        <v>43</v>
      </c>
      <c r="V14" s="31" t="s">
        <v>44</v>
      </c>
      <c r="W14" s="31" t="s">
        <v>45</v>
      </c>
      <c r="X14" s="33" t="s">
        <v>46</v>
      </c>
      <c r="Y14" s="33" t="s">
        <v>47</v>
      </c>
      <c r="Z14" s="33" t="s">
        <v>48</v>
      </c>
      <c r="AA14" s="33" t="s">
        <v>49</v>
      </c>
      <c r="AB14" s="33" t="s">
        <v>50</v>
      </c>
      <c r="AC14" s="34" t="s">
        <v>51</v>
      </c>
      <c r="AD14" s="34" t="s">
        <v>52</v>
      </c>
      <c r="AE14" s="34" t="s">
        <v>53</v>
      </c>
      <c r="AF14" s="34" t="s">
        <v>54</v>
      </c>
      <c r="AG14" s="34" t="s">
        <v>55</v>
      </c>
      <c r="AH14" s="34" t="s">
        <v>56</v>
      </c>
      <c r="AI14" s="34" t="s">
        <v>57</v>
      </c>
      <c r="AJ14" s="35" t="s">
        <v>58</v>
      </c>
      <c r="AK14" s="36" t="s">
        <v>260</v>
      </c>
      <c r="AL14" s="87" t="s">
        <v>59</v>
      </c>
      <c r="AM14" s="87" t="s">
        <v>60</v>
      </c>
      <c r="AN14" s="140" t="s">
        <v>61</v>
      </c>
      <c r="AO14" s="140" t="s">
        <v>62</v>
      </c>
      <c r="AP14" s="31" t="s">
        <v>63</v>
      </c>
      <c r="AQ14" s="33" t="s">
        <v>64</v>
      </c>
      <c r="AR14" s="32" t="s">
        <v>65</v>
      </c>
      <c r="AS14" s="25"/>
      <c r="AT14" s="34" t="s">
        <v>184</v>
      </c>
      <c r="AU14" s="34" t="s">
        <v>66</v>
      </c>
      <c r="AV14" s="34" t="s">
        <v>67</v>
      </c>
      <c r="AW14" s="34" t="s">
        <v>217</v>
      </c>
      <c r="AX14" s="38" t="s">
        <v>68</v>
      </c>
      <c r="AY14" s="38" t="s">
        <v>46</v>
      </c>
      <c r="AZ14" s="38" t="s">
        <v>69</v>
      </c>
      <c r="BA14" s="38" t="s">
        <v>70</v>
      </c>
      <c r="BB14" s="95" t="s">
        <v>71</v>
      </c>
      <c r="BC14" s="95" t="s">
        <v>72</v>
      </c>
      <c r="BD14" s="95" t="s">
        <v>73</v>
      </c>
      <c r="BE14" s="95" t="s">
        <v>74</v>
      </c>
      <c r="BF14" s="95" t="s">
        <v>75</v>
      </c>
      <c r="BG14" s="95" t="s">
        <v>76</v>
      </c>
      <c r="BH14" s="95" t="s">
        <v>77</v>
      </c>
      <c r="BJ14" s="100"/>
      <c r="BK14"/>
      <c r="BL14" s="56" t="s">
        <v>78</v>
      </c>
      <c r="BM14" s="85" t="s">
        <v>207</v>
      </c>
      <c r="BN14" s="85" t="s">
        <v>206</v>
      </c>
      <c r="BO14" s="85" t="s">
        <v>202</v>
      </c>
      <c r="BP14" s="85" t="s">
        <v>205</v>
      </c>
      <c r="BQ14" s="59" t="s">
        <v>79</v>
      </c>
      <c r="BR14" s="59" t="s">
        <v>80</v>
      </c>
      <c r="BS14" s="60" t="s">
        <v>81</v>
      </c>
      <c r="BT14" s="60" t="s">
        <v>82</v>
      </c>
      <c r="BU14" s="60" t="s">
        <v>218</v>
      </c>
      <c r="BV14" s="61" t="s">
        <v>83</v>
      </c>
      <c r="BW14" s="61" t="s">
        <v>219</v>
      </c>
      <c r="BX14" s="61" t="s">
        <v>220</v>
      </c>
      <c r="BY14" s="34" t="s">
        <v>84</v>
      </c>
      <c r="BZ14" s="34" t="s">
        <v>85</v>
      </c>
      <c r="CB14" s="93" t="s">
        <v>199</v>
      </c>
      <c r="CC14" s="61" t="s">
        <v>200</v>
      </c>
      <c r="CD14" s="61" t="s">
        <v>204</v>
      </c>
      <c r="CE14" s="61" t="s">
        <v>197</v>
      </c>
      <c r="CF14" s="61" t="s">
        <v>198</v>
      </c>
      <c r="CG14" s="61" t="s">
        <v>201</v>
      </c>
    </row>
    <row r="15" spans="1:85" s="70" customFormat="1" ht="40.5" customHeight="1" x14ac:dyDescent="0.3">
      <c r="B15"/>
      <c r="C15" s="186"/>
      <c r="D15" s="183"/>
      <c r="E15" s="183"/>
      <c r="F15" s="186"/>
      <c r="G15" s="186"/>
      <c r="H15" s="240"/>
      <c r="I15" s="154"/>
      <c r="J15" s="154"/>
      <c r="K15" s="154"/>
      <c r="L15" s="211" t="str">
        <f>IF($F$8="Sistema Estratégico de Planeación y Gestión","SEPG-01",IF($F$8="Transparencia, Participación, Servicio al Ciudadano y Comunicación","TPSC-01",IF($F$8="Gestión Jurídica","GEJU-01",IF($F$8="Gestión Tecnológica","GTEC-01",IF($F$8="Gestión Administrativa y Financiera","GADF-01",IF($F$8="Gestión de la Contratación Pública","GCOP-1",IF($F$8="Estructuración de Proyectos de Infraestructura de Transporte","EPIT-01",IF($F$8="Gestión Contractual y Seguimiento de Proyectos de Infraestructura de Transporte","GCSP-01",IF($F$8="Gestión del Talento Humano","GETH-01","Seleccione un proceso")))))))))</f>
        <v>Seleccione un proceso</v>
      </c>
      <c r="M15" s="237" t="str">
        <f>I15&amp;" "&amp;J15&amp; " " &amp;K15</f>
        <v xml:space="preserve">  </v>
      </c>
      <c r="N15" s="186"/>
      <c r="O15" s="67"/>
      <c r="P15" s="155"/>
      <c r="Q15" s="155"/>
      <c r="R15" s="155" t="str">
        <f>IF(Q15="MUY BAJA
(20%)","20%",IF(Q15="BAJA 
(40%)","40%",IF(Q15="MODERADA
(60%)","60%",IF(Q15="ALTA
(80%)","80%",IF(Q15="MUY ALTA
(100%)","100%","0%")))))</f>
        <v>0%</v>
      </c>
      <c r="S15" s="155"/>
      <c r="T15" s="155"/>
      <c r="U15" s="155"/>
      <c r="V15" s="153" t="str">
        <f>IF(U15="INSIGNIFICANTE
(20%)","20%",IF(U15="MENOR
(40%)","40%",IF(U15="MODERADO
(60%)","60%",IF(U15="MAYOR
(80%)","80%",IF(U15="CATASTRÓFICO
(100%)","100%","0%")))))</f>
        <v>0%</v>
      </c>
      <c r="W15" s="207"/>
      <c r="X15" s="96"/>
      <c r="Y15" s="96"/>
      <c r="Z15" s="96"/>
      <c r="AA15" s="103">
        <v>1</v>
      </c>
      <c r="AB15" s="104" t="str">
        <f t="shared" ref="AB15:AB59" si="0">X15&amp;" "&amp;Y15&amp; " " &amp;Z15</f>
        <v xml:space="preserve">  </v>
      </c>
      <c r="AC15" s="88"/>
      <c r="AD15" s="105" t="str">
        <f>(IF(AC15="Preventivo","25%",IF(AC15="Detectivo","15%",IF(AC15="Correctivo","10%"," "))))</f>
        <v xml:space="preserve"> </v>
      </c>
      <c r="AE15" s="94"/>
      <c r="AF15" s="105" t="str">
        <f>IF(AE15="Automático","25%",IF(AE15="Manual","15%"," "))</f>
        <v xml:space="preserve"> </v>
      </c>
      <c r="AG15" s="88"/>
      <c r="AH15" s="88"/>
      <c r="AI15" s="90"/>
      <c r="AJ15" s="68"/>
      <c r="AK15" s="106" t="str">
        <f>IFERROR(SUM(AD15+AF15)," ")</f>
        <v xml:space="preserve"> </v>
      </c>
      <c r="AL15" s="118"/>
      <c r="AM15" s="118"/>
      <c r="AN15" s="118"/>
      <c r="AO15" s="118"/>
      <c r="AP15" s="155"/>
      <c r="AQ15" s="155"/>
      <c r="AR15" s="207"/>
      <c r="AS15" s="71"/>
      <c r="AT15" s="234"/>
      <c r="AU15" s="234"/>
      <c r="AV15" s="232" t="str">
        <f>IF(AT15="Reducir","SI",IF(AT15="Aceptar","NO",IF(AT15="Evitar","NO"," ")))</f>
        <v xml:space="preserve"> </v>
      </c>
      <c r="AW15" s="159"/>
      <c r="AX15" s="223" t="str">
        <f>IF($AV15="SI","Diligencie aquí la acción",IF($AV15="NO","N/A"," "))</f>
        <v xml:space="preserve"> </v>
      </c>
      <c r="AY15" s="225" t="str">
        <f>IF($AV15="SI","Diligencie aquí el responsable",IF($AV15="NO","N/A"," "))</f>
        <v xml:space="preserve"> </v>
      </c>
      <c r="AZ15" s="225" t="str">
        <f>IF($AV15="SI","Diligencie aquí la fecha de implementación de la acción",IF($AV15="NO","N/A"," "))</f>
        <v xml:space="preserve"> </v>
      </c>
      <c r="BA15" s="225" t="str">
        <f>IF($AV15="SI","Diligencie aquí la fecha de seguimiento a la acción",IF($AV15="NO","N/A"," "))</f>
        <v xml:space="preserve"> </v>
      </c>
      <c r="BB15" s="153"/>
      <c r="BC15" s="155"/>
      <c r="BD15" s="159"/>
      <c r="BE15" s="155"/>
      <c r="BF15" s="155"/>
      <c r="BG15" s="155"/>
      <c r="BH15" s="159"/>
      <c r="BI15" s="72"/>
      <c r="BJ15" s="100"/>
      <c r="BK15" s="72"/>
      <c r="BL15" s="158"/>
      <c r="BM15" s="147"/>
      <c r="BN15" s="147"/>
      <c r="BO15" s="150" t="str">
        <f>IF(BN15=0,"100%",IFERROR(BM15/BN15/BM15," "))</f>
        <v>100%</v>
      </c>
      <c r="BP15" s="154"/>
      <c r="BQ15" s="153"/>
      <c r="BR15" s="154"/>
      <c r="BS15" s="162"/>
      <c r="BT15" s="153"/>
      <c r="BU15" s="201"/>
      <c r="BV15" s="153"/>
      <c r="BW15" s="166"/>
      <c r="BX15" s="154"/>
      <c r="BY15" s="250"/>
      <c r="BZ15" s="165"/>
      <c r="CB15" s="165"/>
      <c r="CC15" s="176"/>
      <c r="CD15" s="165"/>
      <c r="CE15" s="165"/>
      <c r="CF15" s="165"/>
      <c r="CG15" s="165"/>
    </row>
    <row r="16" spans="1:85" s="70" customFormat="1" ht="40.5" customHeight="1" x14ac:dyDescent="0.3">
      <c r="B16"/>
      <c r="C16" s="187"/>
      <c r="D16" s="184"/>
      <c r="E16" s="184"/>
      <c r="F16" s="187"/>
      <c r="G16" s="187"/>
      <c r="H16" s="241"/>
      <c r="I16" s="154"/>
      <c r="J16" s="154"/>
      <c r="K16" s="154"/>
      <c r="L16" s="211"/>
      <c r="M16" s="238"/>
      <c r="N16" s="187"/>
      <c r="O16" s="67"/>
      <c r="P16" s="156"/>
      <c r="Q16" s="156"/>
      <c r="R16" s="156"/>
      <c r="S16" s="156"/>
      <c r="T16" s="156"/>
      <c r="U16" s="156"/>
      <c r="V16" s="153"/>
      <c r="W16" s="208"/>
      <c r="X16" s="96"/>
      <c r="Y16" s="96"/>
      <c r="Z16" s="96"/>
      <c r="AA16" s="103">
        <v>2</v>
      </c>
      <c r="AB16" s="104" t="str">
        <f t="shared" si="0"/>
        <v xml:space="preserve">  </v>
      </c>
      <c r="AC16" s="88"/>
      <c r="AD16" s="105" t="str">
        <f t="shared" ref="AD16:AD59" si="1">(IF(AC16="Preventivo","25%",IF(AC16="Detectivo","15%",IF(AC16="Correctivo","10%"," "))))</f>
        <v xml:space="preserve"> </v>
      </c>
      <c r="AE16" s="94"/>
      <c r="AF16" s="105" t="str">
        <f t="shared" ref="AF16:AF59" si="2">IF(AE16="Automático","25%",IF(AE16="Manual","15%"," "))</f>
        <v xml:space="preserve"> </v>
      </c>
      <c r="AG16" s="88"/>
      <c r="AH16" s="88"/>
      <c r="AI16" s="90"/>
      <c r="AJ16" s="68"/>
      <c r="AK16" s="106" t="str">
        <f t="shared" ref="AK16:AK59" si="3">IFERROR(SUM(AD16+AF16)," ")</f>
        <v xml:space="preserve"> </v>
      </c>
      <c r="AL16" s="118"/>
      <c r="AM16" s="118"/>
      <c r="AN16" s="118"/>
      <c r="AO16" s="118"/>
      <c r="AP16" s="156"/>
      <c r="AQ16" s="156"/>
      <c r="AR16" s="208"/>
      <c r="AS16" s="71"/>
      <c r="AT16" s="235"/>
      <c r="AU16" s="235"/>
      <c r="AV16" s="233"/>
      <c r="AW16" s="160"/>
      <c r="AX16" s="224"/>
      <c r="AY16" s="226"/>
      <c r="AZ16" s="226"/>
      <c r="BA16" s="226"/>
      <c r="BB16" s="153"/>
      <c r="BC16" s="156"/>
      <c r="BD16" s="160"/>
      <c r="BE16" s="156"/>
      <c r="BF16" s="156"/>
      <c r="BG16" s="156"/>
      <c r="BH16" s="160"/>
      <c r="BI16" s="72"/>
      <c r="BJ16" s="100"/>
      <c r="BK16" s="72"/>
      <c r="BL16" s="158"/>
      <c r="BM16" s="148"/>
      <c r="BN16" s="148"/>
      <c r="BO16" s="151"/>
      <c r="BP16" s="154"/>
      <c r="BQ16" s="153"/>
      <c r="BR16" s="154"/>
      <c r="BS16" s="162"/>
      <c r="BT16" s="153"/>
      <c r="BU16" s="163"/>
      <c r="BV16" s="153"/>
      <c r="BW16" s="166"/>
      <c r="BX16" s="154"/>
      <c r="BY16" s="250"/>
      <c r="BZ16" s="165"/>
      <c r="CB16" s="165"/>
      <c r="CC16" s="177"/>
      <c r="CD16" s="165"/>
      <c r="CE16" s="165"/>
      <c r="CF16" s="165"/>
      <c r="CG16" s="165"/>
    </row>
    <row r="17" spans="2:85" s="70" customFormat="1" ht="40.5" customHeight="1" x14ac:dyDescent="0.3">
      <c r="B17"/>
      <c r="C17" s="187"/>
      <c r="D17" s="184"/>
      <c r="E17" s="184"/>
      <c r="F17" s="187"/>
      <c r="G17" s="187"/>
      <c r="H17" s="241"/>
      <c r="I17" s="154"/>
      <c r="J17" s="154"/>
      <c r="K17" s="154"/>
      <c r="L17" s="211"/>
      <c r="M17" s="238"/>
      <c r="N17" s="187"/>
      <c r="O17" s="67"/>
      <c r="P17" s="156"/>
      <c r="Q17" s="156"/>
      <c r="R17" s="156"/>
      <c r="S17" s="156"/>
      <c r="T17" s="156"/>
      <c r="U17" s="156"/>
      <c r="V17" s="153"/>
      <c r="W17" s="208"/>
      <c r="X17" s="96"/>
      <c r="Y17" s="96"/>
      <c r="Z17" s="96"/>
      <c r="AA17" s="103">
        <v>3</v>
      </c>
      <c r="AB17" s="104" t="str">
        <f t="shared" si="0"/>
        <v xml:space="preserve">  </v>
      </c>
      <c r="AC17" s="88"/>
      <c r="AD17" s="105" t="str">
        <f t="shared" si="1"/>
        <v xml:space="preserve"> </v>
      </c>
      <c r="AE17" s="94"/>
      <c r="AF17" s="105" t="str">
        <f t="shared" si="2"/>
        <v xml:space="preserve"> </v>
      </c>
      <c r="AG17" s="88"/>
      <c r="AH17" s="88"/>
      <c r="AI17" s="90"/>
      <c r="AJ17" s="68"/>
      <c r="AK17" s="106" t="str">
        <f t="shared" si="3"/>
        <v xml:space="preserve"> </v>
      </c>
      <c r="AL17" s="118"/>
      <c r="AM17" s="118"/>
      <c r="AN17" s="118"/>
      <c r="AO17" s="118"/>
      <c r="AP17" s="156"/>
      <c r="AQ17" s="156"/>
      <c r="AR17" s="208"/>
      <c r="AS17" s="71"/>
      <c r="AT17" s="235"/>
      <c r="AU17" s="235"/>
      <c r="AV17" s="233"/>
      <c r="AW17" s="160"/>
      <c r="AX17" s="224"/>
      <c r="AY17" s="226"/>
      <c r="AZ17" s="226"/>
      <c r="BA17" s="226"/>
      <c r="BB17" s="153"/>
      <c r="BC17" s="156"/>
      <c r="BD17" s="160"/>
      <c r="BE17" s="156"/>
      <c r="BF17" s="156"/>
      <c r="BG17" s="156"/>
      <c r="BH17" s="160"/>
      <c r="BI17" s="72"/>
      <c r="BJ17" s="100"/>
      <c r="BK17" s="72"/>
      <c r="BL17" s="158"/>
      <c r="BM17" s="149"/>
      <c r="BN17" s="149"/>
      <c r="BO17" s="152"/>
      <c r="BP17" s="154"/>
      <c r="BQ17" s="153"/>
      <c r="BR17" s="154"/>
      <c r="BS17" s="162"/>
      <c r="BT17" s="153"/>
      <c r="BU17" s="163"/>
      <c r="BV17" s="153"/>
      <c r="BW17" s="166"/>
      <c r="BX17" s="154"/>
      <c r="BY17" s="250"/>
      <c r="BZ17" s="165"/>
      <c r="CB17" s="165"/>
      <c r="CC17" s="177"/>
      <c r="CD17" s="165"/>
      <c r="CE17" s="165"/>
      <c r="CF17" s="165"/>
      <c r="CG17" s="165"/>
    </row>
    <row r="18" spans="2:85" s="70" customFormat="1" ht="46.5" customHeight="1" x14ac:dyDescent="0.3">
      <c r="B18"/>
      <c r="C18" s="186"/>
      <c r="D18" s="183"/>
      <c r="E18" s="183"/>
      <c r="F18" s="186"/>
      <c r="G18" s="186"/>
      <c r="H18" s="240"/>
      <c r="I18" s="154"/>
      <c r="J18" s="154"/>
      <c r="K18" s="154"/>
      <c r="L18" s="211" t="str">
        <f>IF($F$8="Sistema Estratégico de Planeación y Gestión","SEPG-02",IF($F$8="Transparencia, Participación, Servicio al Ciudadano y Comunicación","TPSC-02",IF($F$8="Gestión Jurídica","GEJU-02",IF($F$8="Gestión Tecnológica","GTEC-02",IF($F$8="Gestión Administrativa y Financiera","GADF-02",IF($F$8="Gestión de la Contratación Pública","GCOP-02",IF($F$8="Estructuración de Proyectos de Infraestructura de Transporte","EPIT-02",IF($F$8="Gestión Contractual y Seguimiento de Proyectos de Infraestructura de Transporte","GCSP-02",IF($F$8="Gestión del Talento Humano","GETH-02","Seleccione un proceso")))))))))</f>
        <v>Seleccione un proceso</v>
      </c>
      <c r="M18" s="237" t="str">
        <f>I18&amp;" "&amp;J18&amp; " " &amp;K18</f>
        <v xml:space="preserve">  </v>
      </c>
      <c r="N18" s="186"/>
      <c r="O18" s="67"/>
      <c r="P18" s="155"/>
      <c r="Q18" s="155"/>
      <c r="R18" s="155" t="str">
        <f>IF(Q18="MUY BAJA
(20%)","20%",IF(Q18="BAJA 
(40%)","40%",IF(Q18="MODERADA
(60%)","60%",IF(Q18="ALTA
(80%)","80%",IF(Q18="MUY ALTA
(100%)","100%","0%")))))</f>
        <v>0%</v>
      </c>
      <c r="S18" s="155"/>
      <c r="T18" s="155"/>
      <c r="U18" s="155"/>
      <c r="V18" s="221" t="str">
        <f>IF(U18="INSIGNIFICANTE
(20%)","20%",IF(U18="MENOR
(40%)","40%",IF(U18="MODERADO
(60%)","60%",IF(U18="MAYOR
(80%)","80%",IF(U18="CATASTRÓFICO
(100%)","100%","0%")))))</f>
        <v>0%</v>
      </c>
      <c r="W18" s="207"/>
      <c r="X18" s="96"/>
      <c r="Y18" s="96"/>
      <c r="Z18" s="96"/>
      <c r="AA18" s="103">
        <v>1</v>
      </c>
      <c r="AB18" s="104" t="str">
        <f t="shared" si="0"/>
        <v xml:space="preserve">  </v>
      </c>
      <c r="AC18" s="88"/>
      <c r="AD18" s="105" t="str">
        <f t="shared" si="1"/>
        <v xml:space="preserve"> </v>
      </c>
      <c r="AE18" s="94"/>
      <c r="AF18" s="105" t="str">
        <f t="shared" si="2"/>
        <v xml:space="preserve"> </v>
      </c>
      <c r="AG18" s="88"/>
      <c r="AH18" s="88"/>
      <c r="AI18" s="90"/>
      <c r="AJ18" s="68"/>
      <c r="AK18" s="106" t="str">
        <f t="shared" si="3"/>
        <v xml:space="preserve"> </v>
      </c>
      <c r="AL18" s="118"/>
      <c r="AM18" s="118"/>
      <c r="AN18" s="118"/>
      <c r="AO18" s="118"/>
      <c r="AP18" s="155"/>
      <c r="AQ18" s="155"/>
      <c r="AR18" s="207"/>
      <c r="AS18" s="71"/>
      <c r="AT18" s="234"/>
      <c r="AU18" s="234"/>
      <c r="AV18" s="232" t="str">
        <f t="shared" ref="AV18" si="4">IF(AT18="Reducir","SI",IF(AT18="Aceptar","NO",IF(AT18="Evitar","NO"," ")))</f>
        <v xml:space="preserve"> </v>
      </c>
      <c r="AW18" s="159"/>
      <c r="AX18" s="223" t="str">
        <f>IF($AV18="SI","Diligencie aquí la acción",IF($AV18="NO","N/A"," "))</f>
        <v xml:space="preserve"> </v>
      </c>
      <c r="AY18" s="225" t="str">
        <f t="shared" ref="AY18" si="5">IF($AV18="SI","Diligencie aquí el responsable",IF($AV18="NO","N/A"," "))</f>
        <v xml:space="preserve"> </v>
      </c>
      <c r="AZ18" s="225" t="str">
        <f>IF($AV18="SI","Diligencie aquí la fecha de implementación de la acción",IF($AV18="NO","N/A"," "))</f>
        <v xml:space="preserve"> </v>
      </c>
      <c r="BA18" s="225" t="str">
        <f>IF($AV18="SI","Diligencie aquí la fecha de seguimiento a la acción",IF($AV18="NO","N/A"," "))</f>
        <v xml:space="preserve"> </v>
      </c>
      <c r="BB18" s="153"/>
      <c r="BC18" s="155"/>
      <c r="BD18" s="159"/>
      <c r="BE18" s="155"/>
      <c r="BF18" s="155"/>
      <c r="BG18" s="155"/>
      <c r="BH18" s="159"/>
      <c r="BI18" s="72"/>
      <c r="BJ18" s="100"/>
      <c r="BK18" s="73"/>
      <c r="BL18" s="158"/>
      <c r="BM18" s="147"/>
      <c r="BN18" s="147"/>
      <c r="BO18" s="150" t="str">
        <f t="shared" ref="BO18" si="6">IF(BN18=0,"100%",IFERROR(BM18/BN18/BM18," "))</f>
        <v>100%</v>
      </c>
      <c r="BP18" s="154"/>
      <c r="BQ18" s="153"/>
      <c r="BR18" s="154"/>
      <c r="BS18" s="162"/>
      <c r="BT18" s="153"/>
      <c r="BU18" s="230"/>
      <c r="BV18" s="153"/>
      <c r="BW18" s="166"/>
      <c r="BX18" s="154"/>
      <c r="BY18" s="250"/>
      <c r="BZ18" s="165"/>
      <c r="CB18" s="165"/>
      <c r="CC18" s="177"/>
      <c r="CD18" s="165"/>
      <c r="CE18" s="165"/>
      <c r="CF18" s="165"/>
      <c r="CG18" s="165"/>
    </row>
    <row r="19" spans="2:85" s="70" customFormat="1" ht="46.5" customHeight="1" x14ac:dyDescent="0.3">
      <c r="B19"/>
      <c r="C19" s="187"/>
      <c r="D19" s="184"/>
      <c r="E19" s="184"/>
      <c r="F19" s="187"/>
      <c r="G19" s="187"/>
      <c r="H19" s="241"/>
      <c r="I19" s="154"/>
      <c r="J19" s="154"/>
      <c r="K19" s="154"/>
      <c r="L19" s="211"/>
      <c r="M19" s="238"/>
      <c r="N19" s="187"/>
      <c r="O19" s="67"/>
      <c r="P19" s="156"/>
      <c r="Q19" s="156"/>
      <c r="R19" s="156"/>
      <c r="S19" s="156"/>
      <c r="T19" s="156"/>
      <c r="U19" s="156"/>
      <c r="V19" s="221"/>
      <c r="W19" s="208"/>
      <c r="X19" s="96"/>
      <c r="Y19" s="96"/>
      <c r="Z19" s="96"/>
      <c r="AA19" s="103">
        <v>2</v>
      </c>
      <c r="AB19" s="104" t="str">
        <f t="shared" si="0"/>
        <v xml:space="preserve">  </v>
      </c>
      <c r="AC19" s="88"/>
      <c r="AD19" s="105" t="str">
        <f t="shared" si="1"/>
        <v xml:space="preserve"> </v>
      </c>
      <c r="AE19" s="94"/>
      <c r="AF19" s="105" t="str">
        <f t="shared" si="2"/>
        <v xml:space="preserve"> </v>
      </c>
      <c r="AG19" s="88"/>
      <c r="AH19" s="88"/>
      <c r="AI19" s="90"/>
      <c r="AJ19" s="68"/>
      <c r="AK19" s="106" t="str">
        <f t="shared" si="3"/>
        <v xml:space="preserve"> </v>
      </c>
      <c r="AL19" s="118"/>
      <c r="AM19" s="118"/>
      <c r="AN19" s="118"/>
      <c r="AO19" s="118"/>
      <c r="AP19" s="156"/>
      <c r="AQ19" s="156"/>
      <c r="AR19" s="208"/>
      <c r="AS19" s="71"/>
      <c r="AT19" s="235"/>
      <c r="AU19" s="235"/>
      <c r="AV19" s="233"/>
      <c r="AW19" s="160"/>
      <c r="AX19" s="224"/>
      <c r="AY19" s="226"/>
      <c r="AZ19" s="226"/>
      <c r="BA19" s="226"/>
      <c r="BB19" s="153"/>
      <c r="BC19" s="156"/>
      <c r="BD19" s="160"/>
      <c r="BE19" s="156"/>
      <c r="BF19" s="156"/>
      <c r="BG19" s="156"/>
      <c r="BH19" s="160"/>
      <c r="BI19" s="72"/>
      <c r="BJ19" s="100"/>
      <c r="BK19" s="73"/>
      <c r="BL19" s="158"/>
      <c r="BM19" s="148"/>
      <c r="BN19" s="148"/>
      <c r="BO19" s="151"/>
      <c r="BP19" s="154"/>
      <c r="BQ19" s="153"/>
      <c r="BR19" s="154"/>
      <c r="BS19" s="162"/>
      <c r="BT19" s="153"/>
      <c r="BU19" s="230"/>
      <c r="BV19" s="153"/>
      <c r="BW19" s="166"/>
      <c r="BX19" s="154"/>
      <c r="BY19" s="250"/>
      <c r="BZ19" s="165"/>
      <c r="CB19" s="165"/>
      <c r="CC19" s="177"/>
      <c r="CD19" s="165"/>
      <c r="CE19" s="165"/>
      <c r="CF19" s="165"/>
      <c r="CG19" s="165"/>
    </row>
    <row r="20" spans="2:85" s="70" customFormat="1" ht="46.5" customHeight="1" x14ac:dyDescent="0.3">
      <c r="B20"/>
      <c r="C20" s="188"/>
      <c r="D20" s="185"/>
      <c r="E20" s="185"/>
      <c r="F20" s="188"/>
      <c r="G20" s="187"/>
      <c r="H20" s="241"/>
      <c r="I20" s="154"/>
      <c r="J20" s="154"/>
      <c r="K20" s="154"/>
      <c r="L20" s="211"/>
      <c r="M20" s="239"/>
      <c r="N20" s="188"/>
      <c r="O20" s="67"/>
      <c r="P20" s="157"/>
      <c r="Q20" s="157"/>
      <c r="R20" s="157"/>
      <c r="S20" s="156"/>
      <c r="T20" s="157"/>
      <c r="U20" s="157"/>
      <c r="V20" s="221"/>
      <c r="W20" s="228"/>
      <c r="X20" s="96"/>
      <c r="Y20" s="96"/>
      <c r="Z20" s="96"/>
      <c r="AA20" s="103">
        <v>3</v>
      </c>
      <c r="AB20" s="104" t="str">
        <f t="shared" si="0"/>
        <v xml:space="preserve">  </v>
      </c>
      <c r="AC20" s="88"/>
      <c r="AD20" s="105" t="str">
        <f t="shared" si="1"/>
        <v xml:space="preserve"> </v>
      </c>
      <c r="AE20" s="94"/>
      <c r="AF20" s="105" t="str">
        <f t="shared" si="2"/>
        <v xml:space="preserve"> </v>
      </c>
      <c r="AG20" s="88"/>
      <c r="AH20" s="88"/>
      <c r="AI20" s="90"/>
      <c r="AJ20" s="68"/>
      <c r="AK20" s="106" t="str">
        <f t="shared" si="3"/>
        <v xml:space="preserve"> </v>
      </c>
      <c r="AL20" s="118"/>
      <c r="AM20" s="118"/>
      <c r="AN20" s="118"/>
      <c r="AO20" s="118"/>
      <c r="AP20" s="157"/>
      <c r="AQ20" s="157"/>
      <c r="AR20" s="208"/>
      <c r="AS20" s="71"/>
      <c r="AT20" s="236"/>
      <c r="AU20" s="236"/>
      <c r="AV20" s="233"/>
      <c r="AW20" s="161"/>
      <c r="AX20" s="224"/>
      <c r="AY20" s="226"/>
      <c r="AZ20" s="226"/>
      <c r="BA20" s="226"/>
      <c r="BB20" s="153"/>
      <c r="BC20" s="157"/>
      <c r="BD20" s="161"/>
      <c r="BE20" s="157"/>
      <c r="BF20" s="157"/>
      <c r="BG20" s="157"/>
      <c r="BH20" s="161"/>
      <c r="BI20" s="72"/>
      <c r="BJ20" s="100"/>
      <c r="BK20" s="73"/>
      <c r="BL20" s="158"/>
      <c r="BM20" s="149"/>
      <c r="BN20" s="149"/>
      <c r="BO20" s="152"/>
      <c r="BP20" s="154"/>
      <c r="BQ20" s="153"/>
      <c r="BR20" s="154"/>
      <c r="BS20" s="162"/>
      <c r="BT20" s="153"/>
      <c r="BU20" s="230"/>
      <c r="BV20" s="153"/>
      <c r="BW20" s="166"/>
      <c r="BX20" s="154"/>
      <c r="BY20" s="250"/>
      <c r="BZ20" s="165"/>
      <c r="CB20" s="165"/>
      <c r="CC20" s="177"/>
      <c r="CD20" s="165"/>
      <c r="CE20" s="165"/>
      <c r="CF20" s="165"/>
      <c r="CG20" s="165"/>
    </row>
    <row r="21" spans="2:85" s="70" customFormat="1" ht="46.5" customHeight="1" x14ac:dyDescent="0.3">
      <c r="B21"/>
      <c r="C21" s="186"/>
      <c r="D21" s="183"/>
      <c r="E21" s="183"/>
      <c r="F21" s="186"/>
      <c r="G21" s="186"/>
      <c r="H21" s="240"/>
      <c r="I21" s="154"/>
      <c r="J21" s="154"/>
      <c r="K21" s="154"/>
      <c r="L21" s="211" t="str">
        <f>IF($F$8="Sistema Estratégico de Planeación y Gestión","SEPG-03",IF($F$8="Transparencia, Participación, Servicio al Ciudadano y Comunicación","TPSC-03",IF($F$8="Gestión Jurídica","GEJU-03",IF($F$8="Gestión Tecnológica","GTEC-03",IF($F$8="Gestión Administrativa y Financiera","GADF-03",IF($F$8="Gestión de la Contratación Pública","GCOP-03",IF($F$8="Estructuración de Proyectos de Infraestructura de Transporte","EPIT-03",IF($F$8="Gestión Contractual y Seguimiento de Proyectos de Infraestructura de Transporte","GCSP-03",IF($F$8="Gestión del Talento Humano","GETH-03","Seleccione un proceso")))))))))</f>
        <v>Seleccione un proceso</v>
      </c>
      <c r="M21" s="237" t="str">
        <f>I21&amp;" "&amp;J21&amp; " " &amp;K21</f>
        <v xml:space="preserve">  </v>
      </c>
      <c r="N21" s="186"/>
      <c r="O21" s="67"/>
      <c r="P21" s="155"/>
      <c r="Q21" s="155"/>
      <c r="R21" s="155" t="str">
        <f>IF(Q21="MUY BAJA
(20%)","20%",IF(Q21="BAJA 
(40%)","40%",IF(Q21="MODERADA
(60%)","60%",IF(Q21="ALTA
(80%)","80%",IF(Q21="MUY ALTA
(100%)","100%","0%")))))</f>
        <v>0%</v>
      </c>
      <c r="S21" s="155"/>
      <c r="T21" s="155"/>
      <c r="U21" s="155"/>
      <c r="V21" s="221" t="str">
        <f t="shared" ref="V21" si="7">IF(U21="INSIGNIFICANTE
(20%)","20%",IF(U21="MENOR
(40%)","40%",IF(U21="MODERADO
(60%)","60%",IF(U21="MAYOR
(80%)","80%",IF(U21="CATASTRÓFICO
(100%)","100%","0%")))))</f>
        <v>0%</v>
      </c>
      <c r="W21" s="207"/>
      <c r="X21" s="96"/>
      <c r="Y21" s="96"/>
      <c r="Z21" s="96"/>
      <c r="AA21" s="103">
        <v>1</v>
      </c>
      <c r="AB21" s="104" t="str">
        <f t="shared" si="0"/>
        <v xml:space="preserve">  </v>
      </c>
      <c r="AC21" s="88"/>
      <c r="AD21" s="105" t="str">
        <f t="shared" si="1"/>
        <v xml:space="preserve"> </v>
      </c>
      <c r="AE21" s="94"/>
      <c r="AF21" s="105" t="str">
        <f t="shared" si="2"/>
        <v xml:space="preserve"> </v>
      </c>
      <c r="AG21" s="88"/>
      <c r="AH21" s="88"/>
      <c r="AI21" s="90"/>
      <c r="AJ21" s="68"/>
      <c r="AK21" s="106" t="str">
        <f t="shared" si="3"/>
        <v xml:space="preserve"> </v>
      </c>
      <c r="AL21" s="118"/>
      <c r="AM21" s="118"/>
      <c r="AN21" s="118"/>
      <c r="AO21" s="118"/>
      <c r="AP21" s="155"/>
      <c r="AQ21" s="155"/>
      <c r="AR21" s="207"/>
      <c r="AS21" s="71"/>
      <c r="AT21" s="234"/>
      <c r="AU21" s="234"/>
      <c r="AV21" s="232" t="str">
        <f t="shared" ref="AV21" si="8">IF(AT21="Reducir","SI",IF(AT21="Aceptar","NO",IF(AT21="Evitar","NO"," ")))</f>
        <v xml:space="preserve"> </v>
      </c>
      <c r="AW21" s="159"/>
      <c r="AX21" s="223" t="str">
        <f t="shared" ref="AX21" si="9">IF($AV21="SI","Diligencie aquí la acción",IF($AV21="NO","N/A"," "))</f>
        <v xml:space="preserve"> </v>
      </c>
      <c r="AY21" s="225" t="str">
        <f t="shared" ref="AY21" si="10">IF($AV21="SI","Diligencie aquí el responsable",IF($AV21="NO","N/A"," "))</f>
        <v xml:space="preserve"> </v>
      </c>
      <c r="AZ21" s="225" t="str">
        <f t="shared" ref="AZ21" si="11">IF($AV21="SI","Diligencie aquí la fecha de implementación de la acción",IF($AV21="NO","N/A"," "))</f>
        <v xml:space="preserve"> </v>
      </c>
      <c r="BA21" s="225" t="str">
        <f t="shared" ref="BA21" si="12">IF($AV21="SI","Diligencie aquí la fecha de seguimiento a la acción",IF($AV21="NO","N/A"," "))</f>
        <v xml:space="preserve"> </v>
      </c>
      <c r="BB21" s="153"/>
      <c r="BC21" s="155"/>
      <c r="BD21" s="159"/>
      <c r="BE21" s="155"/>
      <c r="BF21" s="155"/>
      <c r="BG21" s="155"/>
      <c r="BH21" s="159"/>
      <c r="BI21" s="72"/>
      <c r="BJ21" s="100"/>
      <c r="BK21" s="73"/>
      <c r="BL21" s="158"/>
      <c r="BM21" s="147"/>
      <c r="BN21" s="147"/>
      <c r="BO21" s="150" t="str">
        <f t="shared" ref="BO21" si="13">IF(BN21=0,"100%",IFERROR(BM21/BN21/BM21," "))</f>
        <v>100%</v>
      </c>
      <c r="BP21" s="154"/>
      <c r="BQ21" s="153"/>
      <c r="BR21" s="154"/>
      <c r="BS21" s="162"/>
      <c r="BT21" s="153"/>
      <c r="BU21" s="163"/>
      <c r="BV21" s="153"/>
      <c r="BW21" s="166"/>
      <c r="BX21" s="154"/>
      <c r="BY21" s="250"/>
      <c r="BZ21" s="165"/>
      <c r="CB21" s="165"/>
      <c r="CC21" s="177"/>
      <c r="CD21" s="165"/>
      <c r="CE21" s="165"/>
      <c r="CF21" s="165"/>
      <c r="CG21" s="165"/>
    </row>
    <row r="22" spans="2:85" s="70" customFormat="1" ht="46.5" customHeight="1" x14ac:dyDescent="0.3">
      <c r="B22"/>
      <c r="C22" s="187"/>
      <c r="D22" s="184"/>
      <c r="E22" s="184"/>
      <c r="F22" s="187"/>
      <c r="G22" s="187"/>
      <c r="H22" s="241"/>
      <c r="I22" s="154"/>
      <c r="J22" s="154"/>
      <c r="K22" s="154"/>
      <c r="L22" s="211"/>
      <c r="M22" s="238"/>
      <c r="N22" s="187"/>
      <c r="O22" s="67"/>
      <c r="P22" s="156"/>
      <c r="Q22" s="156"/>
      <c r="R22" s="156"/>
      <c r="S22" s="156"/>
      <c r="T22" s="156"/>
      <c r="U22" s="156"/>
      <c r="V22" s="221"/>
      <c r="W22" s="208"/>
      <c r="X22" s="96"/>
      <c r="Y22" s="96"/>
      <c r="Z22" s="96"/>
      <c r="AA22" s="103">
        <v>2</v>
      </c>
      <c r="AB22" s="104" t="str">
        <f t="shared" si="0"/>
        <v xml:space="preserve">  </v>
      </c>
      <c r="AC22" s="88"/>
      <c r="AD22" s="105" t="str">
        <f t="shared" si="1"/>
        <v xml:space="preserve"> </v>
      </c>
      <c r="AE22" s="94"/>
      <c r="AF22" s="105" t="str">
        <f t="shared" si="2"/>
        <v xml:space="preserve"> </v>
      </c>
      <c r="AG22" s="88"/>
      <c r="AH22" s="88"/>
      <c r="AI22" s="90"/>
      <c r="AJ22" s="68"/>
      <c r="AK22" s="106" t="str">
        <f t="shared" si="3"/>
        <v xml:space="preserve"> </v>
      </c>
      <c r="AL22" s="118"/>
      <c r="AM22" s="118"/>
      <c r="AN22" s="118"/>
      <c r="AO22" s="118"/>
      <c r="AP22" s="156"/>
      <c r="AQ22" s="156"/>
      <c r="AR22" s="208"/>
      <c r="AS22" s="71"/>
      <c r="AT22" s="235"/>
      <c r="AU22" s="235"/>
      <c r="AV22" s="233"/>
      <c r="AW22" s="160"/>
      <c r="AX22" s="224"/>
      <c r="AY22" s="226"/>
      <c r="AZ22" s="226"/>
      <c r="BA22" s="226"/>
      <c r="BB22" s="153"/>
      <c r="BC22" s="156"/>
      <c r="BD22" s="160"/>
      <c r="BE22" s="156"/>
      <c r="BF22" s="156"/>
      <c r="BG22" s="156"/>
      <c r="BH22" s="160"/>
      <c r="BI22" s="72"/>
      <c r="BJ22" s="100"/>
      <c r="BK22" s="73"/>
      <c r="BL22" s="158"/>
      <c r="BM22" s="148"/>
      <c r="BN22" s="148"/>
      <c r="BO22" s="151"/>
      <c r="BP22" s="154"/>
      <c r="BQ22" s="153"/>
      <c r="BR22" s="154"/>
      <c r="BS22" s="162"/>
      <c r="BT22" s="153"/>
      <c r="BU22" s="163"/>
      <c r="BV22" s="153"/>
      <c r="BW22" s="166"/>
      <c r="BX22" s="154"/>
      <c r="BY22" s="250"/>
      <c r="BZ22" s="165"/>
      <c r="CB22" s="165"/>
      <c r="CC22" s="177"/>
      <c r="CD22" s="165"/>
      <c r="CE22" s="165"/>
      <c r="CF22" s="165"/>
      <c r="CG22" s="165"/>
    </row>
    <row r="23" spans="2:85" s="70" customFormat="1" ht="46.5" customHeight="1" x14ac:dyDescent="0.3">
      <c r="B23"/>
      <c r="C23" s="188"/>
      <c r="D23" s="185"/>
      <c r="E23" s="185"/>
      <c r="F23" s="188"/>
      <c r="G23" s="187"/>
      <c r="H23" s="241"/>
      <c r="I23" s="154"/>
      <c r="J23" s="154"/>
      <c r="K23" s="154"/>
      <c r="L23" s="211"/>
      <c r="M23" s="239"/>
      <c r="N23" s="188"/>
      <c r="O23" s="67"/>
      <c r="P23" s="157"/>
      <c r="Q23" s="157"/>
      <c r="R23" s="157"/>
      <c r="S23" s="156"/>
      <c r="T23" s="157"/>
      <c r="U23" s="157"/>
      <c r="V23" s="221"/>
      <c r="W23" s="228"/>
      <c r="X23" s="96"/>
      <c r="Y23" s="96"/>
      <c r="Z23" s="96"/>
      <c r="AA23" s="103">
        <v>3</v>
      </c>
      <c r="AB23" s="104" t="str">
        <f t="shared" si="0"/>
        <v xml:space="preserve">  </v>
      </c>
      <c r="AC23" s="88"/>
      <c r="AD23" s="105" t="str">
        <f t="shared" si="1"/>
        <v xml:space="preserve"> </v>
      </c>
      <c r="AE23" s="94"/>
      <c r="AF23" s="105" t="str">
        <f t="shared" si="2"/>
        <v xml:space="preserve"> </v>
      </c>
      <c r="AG23" s="88"/>
      <c r="AH23" s="88"/>
      <c r="AI23" s="90"/>
      <c r="AJ23" s="68"/>
      <c r="AK23" s="106" t="str">
        <f t="shared" si="3"/>
        <v xml:space="preserve"> </v>
      </c>
      <c r="AL23" s="118"/>
      <c r="AM23" s="118"/>
      <c r="AN23" s="118"/>
      <c r="AO23" s="118"/>
      <c r="AP23" s="157"/>
      <c r="AQ23" s="157"/>
      <c r="AR23" s="208"/>
      <c r="AS23" s="71"/>
      <c r="AT23" s="236"/>
      <c r="AU23" s="236"/>
      <c r="AV23" s="233"/>
      <c r="AW23" s="161"/>
      <c r="AX23" s="224"/>
      <c r="AY23" s="226"/>
      <c r="AZ23" s="226"/>
      <c r="BA23" s="226"/>
      <c r="BB23" s="153"/>
      <c r="BC23" s="157"/>
      <c r="BD23" s="161"/>
      <c r="BE23" s="157"/>
      <c r="BF23" s="157"/>
      <c r="BG23" s="157"/>
      <c r="BH23" s="161"/>
      <c r="BI23" s="72"/>
      <c r="BJ23" s="100"/>
      <c r="BK23" s="73"/>
      <c r="BL23" s="158"/>
      <c r="BM23" s="149"/>
      <c r="BN23" s="149"/>
      <c r="BO23" s="152"/>
      <c r="BP23" s="154"/>
      <c r="BQ23" s="153"/>
      <c r="BR23" s="154"/>
      <c r="BS23" s="162"/>
      <c r="BT23" s="153"/>
      <c r="BU23" s="164"/>
      <c r="BV23" s="153"/>
      <c r="BW23" s="166"/>
      <c r="BX23" s="154"/>
      <c r="BY23" s="250"/>
      <c r="BZ23" s="165"/>
      <c r="CB23" s="165"/>
      <c r="CC23" s="178"/>
      <c r="CD23" s="165"/>
      <c r="CE23" s="165"/>
      <c r="CF23" s="165"/>
      <c r="CG23" s="165"/>
    </row>
    <row r="24" spans="2:85" s="70" customFormat="1" ht="46.5" customHeight="1" x14ac:dyDescent="0.3">
      <c r="B24"/>
      <c r="C24" s="186"/>
      <c r="D24" s="183"/>
      <c r="E24" s="183"/>
      <c r="F24" s="186"/>
      <c r="G24" s="186"/>
      <c r="H24" s="240"/>
      <c r="I24" s="154"/>
      <c r="J24" s="154"/>
      <c r="K24" s="154"/>
      <c r="L24" s="211" t="str">
        <f>IF($F$8="Sistema Estratégico de Planeación y Gestión","SEPG-04",IF($F$8="Transparencia, Participación, Servicio al Ciudadano y Comunicación","TPSC-04",IF($F$8="Gestión Jurídica","GEJU-04",IF($F$8="Gestión Tecnológica","GTEC-04",IF($F$8="Gestión Administrativa y Financiera","GADF-04",IF($F$8="Gestión de la Contratación Pública","GCOP-04",IF($F$8="Estructuración de Proyectos de Infraestructura de Transporte","EPIT-04",IF($F$8="Gestión Contractual y Seguimiento de Proyectos de Infraestructura de Transporte","GCSP-04",IF($F$8="Gestión del Talento Humano","GETH-04","Seleccione un proceso")))))))))</f>
        <v>Seleccione un proceso</v>
      </c>
      <c r="M24" s="237" t="str">
        <f>I24&amp;" "&amp;J24&amp; " " &amp;K24</f>
        <v xml:space="preserve">  </v>
      </c>
      <c r="N24" s="186"/>
      <c r="O24" s="67"/>
      <c r="P24" s="155"/>
      <c r="Q24" s="155"/>
      <c r="R24" s="155" t="str">
        <f>IF(Q24="MUY BAJA
(20%)","20%",IF(Q24="BAJA 
(40%)","40%",IF(Q24="MODERADA
(60%)","60%",IF(Q24="ALTA
(80%)","80%",IF(Q24="MUY ALTA
(100%)","100%","0%")))))</f>
        <v>0%</v>
      </c>
      <c r="S24" s="155"/>
      <c r="T24" s="155"/>
      <c r="U24" s="155"/>
      <c r="V24" s="221" t="str">
        <f t="shared" ref="V24" si="14">IF(U24="INSIGNIFICANTE
(20%)","20%",IF(U24="MENOR
(40%)","40%",IF(U24="MODERADO
(60%)","60%",IF(U24="MAYOR
(80%)","80%",IF(U24="CATASTRÓFICO
(100%)","100%","0%")))))</f>
        <v>0%</v>
      </c>
      <c r="W24" s="207"/>
      <c r="X24" s="96"/>
      <c r="Y24" s="96"/>
      <c r="Z24" s="96"/>
      <c r="AA24" s="103">
        <v>1</v>
      </c>
      <c r="AB24" s="104" t="str">
        <f t="shared" si="0"/>
        <v xml:space="preserve">  </v>
      </c>
      <c r="AC24" s="88"/>
      <c r="AD24" s="105" t="str">
        <f t="shared" si="1"/>
        <v xml:space="preserve"> </v>
      </c>
      <c r="AE24" s="94"/>
      <c r="AF24" s="105" t="str">
        <f t="shared" si="2"/>
        <v xml:space="preserve"> </v>
      </c>
      <c r="AG24" s="88"/>
      <c r="AH24" s="88"/>
      <c r="AI24" s="90"/>
      <c r="AJ24" s="68"/>
      <c r="AK24" s="106" t="str">
        <f t="shared" si="3"/>
        <v xml:space="preserve"> </v>
      </c>
      <c r="AL24" s="118"/>
      <c r="AM24" s="118"/>
      <c r="AN24" s="118"/>
      <c r="AO24" s="118"/>
      <c r="AP24" s="155"/>
      <c r="AQ24" s="155"/>
      <c r="AR24" s="207"/>
      <c r="AS24" s="71"/>
      <c r="AT24" s="234"/>
      <c r="AU24" s="234"/>
      <c r="AV24" s="232" t="str">
        <f t="shared" ref="AV24" si="15">IF(AT24="Reducir","SI",IF(AT24="Aceptar","NO",IF(AT24="Evitar","NO"," ")))</f>
        <v xml:space="preserve"> </v>
      </c>
      <c r="AW24" s="159"/>
      <c r="AX24" s="223" t="str">
        <f t="shared" ref="AX24" si="16">IF($AV24="SI","Diligencie aquí la acción",IF($AV24="NO","N/A"," "))</f>
        <v xml:space="preserve"> </v>
      </c>
      <c r="AY24" s="225" t="str">
        <f t="shared" ref="AY24" si="17">IF($AV24="SI","Diligencie aquí el responsable",IF($AV24="NO","N/A"," "))</f>
        <v xml:space="preserve"> </v>
      </c>
      <c r="AZ24" s="225" t="str">
        <f t="shared" ref="AZ24" si="18">IF($AV24="SI","Diligencie aquí la fecha de implementación de la acción",IF($AV24="NO","N/A"," "))</f>
        <v xml:space="preserve"> </v>
      </c>
      <c r="BA24" s="225" t="str">
        <f t="shared" ref="BA24" si="19">IF($AV24="SI","Diligencie aquí la fecha de seguimiento a la acción",IF($AV24="NO","N/A"," "))</f>
        <v xml:space="preserve"> </v>
      </c>
      <c r="BB24" s="153"/>
      <c r="BC24" s="155"/>
      <c r="BD24" s="159"/>
      <c r="BE24" s="155"/>
      <c r="BF24" s="155"/>
      <c r="BG24" s="155"/>
      <c r="BH24" s="159"/>
      <c r="BI24" s="72"/>
      <c r="BJ24" s="100"/>
      <c r="BK24" s="73"/>
      <c r="BL24" s="158"/>
      <c r="BM24" s="147"/>
      <c r="BN24" s="147"/>
      <c r="BO24" s="150" t="str">
        <f t="shared" ref="BO24" si="20">IF(BN24=0,"100%",IFERROR(BM24/BN24/BM24," "))</f>
        <v>100%</v>
      </c>
      <c r="BP24" s="154"/>
      <c r="BQ24" s="153"/>
      <c r="BR24" s="154"/>
      <c r="BS24" s="162"/>
      <c r="BT24" s="153"/>
      <c r="BU24" s="163"/>
      <c r="BV24" s="153"/>
      <c r="BW24" s="166"/>
      <c r="BX24" s="154"/>
      <c r="BY24"/>
      <c r="BZ24"/>
      <c r="CB24"/>
      <c r="CC24"/>
      <c r="CD24"/>
      <c r="CE24"/>
      <c r="CF24"/>
      <c r="CG24"/>
    </row>
    <row r="25" spans="2:85" s="70" customFormat="1" ht="46.5" customHeight="1" x14ac:dyDescent="0.3">
      <c r="B25"/>
      <c r="C25" s="187"/>
      <c r="D25" s="184"/>
      <c r="E25" s="184"/>
      <c r="F25" s="187"/>
      <c r="G25" s="187"/>
      <c r="H25" s="241"/>
      <c r="I25" s="154"/>
      <c r="J25" s="154"/>
      <c r="K25" s="154"/>
      <c r="L25" s="211"/>
      <c r="M25" s="238"/>
      <c r="N25" s="187"/>
      <c r="O25" s="67"/>
      <c r="P25" s="156"/>
      <c r="Q25" s="156"/>
      <c r="R25" s="156"/>
      <c r="S25" s="156"/>
      <c r="T25" s="156"/>
      <c r="U25" s="156"/>
      <c r="V25" s="221"/>
      <c r="W25" s="208"/>
      <c r="X25" s="96"/>
      <c r="Y25" s="96"/>
      <c r="Z25" s="96"/>
      <c r="AA25" s="103">
        <v>2</v>
      </c>
      <c r="AB25" s="104" t="str">
        <f t="shared" si="0"/>
        <v xml:space="preserve">  </v>
      </c>
      <c r="AC25" s="88"/>
      <c r="AD25" s="105" t="str">
        <f t="shared" si="1"/>
        <v xml:space="preserve"> </v>
      </c>
      <c r="AE25" s="94"/>
      <c r="AF25" s="105" t="str">
        <f t="shared" si="2"/>
        <v xml:space="preserve"> </v>
      </c>
      <c r="AG25" s="88"/>
      <c r="AH25" s="88"/>
      <c r="AI25" s="90"/>
      <c r="AJ25" s="68"/>
      <c r="AK25" s="106" t="str">
        <f t="shared" si="3"/>
        <v xml:space="preserve"> </v>
      </c>
      <c r="AL25" s="118"/>
      <c r="AM25" s="118"/>
      <c r="AN25" s="118"/>
      <c r="AO25" s="118"/>
      <c r="AP25" s="156"/>
      <c r="AQ25" s="156"/>
      <c r="AR25" s="208"/>
      <c r="AS25" s="71"/>
      <c r="AT25" s="235"/>
      <c r="AU25" s="235"/>
      <c r="AV25" s="233"/>
      <c r="AW25" s="160"/>
      <c r="AX25" s="224"/>
      <c r="AY25" s="226"/>
      <c r="AZ25" s="226"/>
      <c r="BA25" s="226"/>
      <c r="BB25" s="153"/>
      <c r="BC25" s="156"/>
      <c r="BD25" s="160"/>
      <c r="BE25" s="156"/>
      <c r="BF25" s="156"/>
      <c r="BG25" s="156"/>
      <c r="BH25" s="160"/>
      <c r="BI25" s="72"/>
      <c r="BJ25" s="100"/>
      <c r="BK25" s="73"/>
      <c r="BL25" s="158"/>
      <c r="BM25" s="148"/>
      <c r="BN25" s="148"/>
      <c r="BO25" s="151"/>
      <c r="BP25" s="154"/>
      <c r="BQ25" s="153"/>
      <c r="BR25" s="154"/>
      <c r="BS25" s="162"/>
      <c r="BT25" s="153"/>
      <c r="BU25" s="163"/>
      <c r="BV25" s="153"/>
      <c r="BW25" s="166"/>
      <c r="BX25" s="154"/>
      <c r="BY25"/>
      <c r="BZ25"/>
      <c r="CB25"/>
      <c r="CC25"/>
      <c r="CD25"/>
      <c r="CE25"/>
      <c r="CF25"/>
      <c r="CG25"/>
    </row>
    <row r="26" spans="2:85" s="70" customFormat="1" ht="46.5" customHeight="1" x14ac:dyDescent="0.3">
      <c r="B26"/>
      <c r="C26" s="188"/>
      <c r="D26" s="185"/>
      <c r="E26" s="185"/>
      <c r="F26" s="188"/>
      <c r="G26" s="187"/>
      <c r="H26" s="241"/>
      <c r="I26" s="154"/>
      <c r="J26" s="154"/>
      <c r="K26" s="154"/>
      <c r="L26" s="211"/>
      <c r="M26" s="239"/>
      <c r="N26" s="188"/>
      <c r="O26" s="67"/>
      <c r="P26" s="157"/>
      <c r="Q26" s="157"/>
      <c r="R26" s="157"/>
      <c r="S26" s="156"/>
      <c r="T26" s="157"/>
      <c r="U26" s="157"/>
      <c r="V26" s="221"/>
      <c r="W26" s="228"/>
      <c r="X26" s="96"/>
      <c r="Y26" s="96"/>
      <c r="Z26" s="96"/>
      <c r="AA26" s="103">
        <v>3</v>
      </c>
      <c r="AB26" s="104" t="str">
        <f t="shared" si="0"/>
        <v xml:space="preserve">  </v>
      </c>
      <c r="AC26" s="88"/>
      <c r="AD26" s="105" t="str">
        <f t="shared" si="1"/>
        <v xml:space="preserve"> </v>
      </c>
      <c r="AE26" s="94"/>
      <c r="AF26" s="105" t="str">
        <f t="shared" si="2"/>
        <v xml:space="preserve"> </v>
      </c>
      <c r="AG26" s="88"/>
      <c r="AH26" s="88"/>
      <c r="AI26" s="90"/>
      <c r="AJ26" s="68"/>
      <c r="AK26" s="106" t="str">
        <f t="shared" si="3"/>
        <v xml:space="preserve"> </v>
      </c>
      <c r="AL26" s="118"/>
      <c r="AM26" s="118"/>
      <c r="AN26" s="118"/>
      <c r="AO26" s="118"/>
      <c r="AP26" s="157"/>
      <c r="AQ26" s="157"/>
      <c r="AR26" s="208"/>
      <c r="AS26" s="71"/>
      <c r="AT26" s="236"/>
      <c r="AU26" s="236"/>
      <c r="AV26" s="233"/>
      <c r="AW26" s="161"/>
      <c r="AX26" s="224"/>
      <c r="AY26" s="226"/>
      <c r="AZ26" s="226"/>
      <c r="BA26" s="226"/>
      <c r="BB26" s="153"/>
      <c r="BC26" s="157"/>
      <c r="BD26" s="161"/>
      <c r="BE26" s="157"/>
      <c r="BF26" s="157"/>
      <c r="BG26" s="157"/>
      <c r="BH26" s="161"/>
      <c r="BI26" s="72"/>
      <c r="BJ26" s="100"/>
      <c r="BK26" s="73"/>
      <c r="BL26" s="158"/>
      <c r="BM26" s="149"/>
      <c r="BN26" s="149"/>
      <c r="BO26" s="152"/>
      <c r="BP26" s="154"/>
      <c r="BQ26" s="153"/>
      <c r="BR26" s="154"/>
      <c r="BS26" s="162"/>
      <c r="BT26" s="153"/>
      <c r="BU26" s="164"/>
      <c r="BV26" s="153"/>
      <c r="BW26" s="166"/>
      <c r="BX26" s="154"/>
      <c r="BY26"/>
      <c r="BZ26"/>
      <c r="CB26"/>
      <c r="CC26"/>
      <c r="CD26"/>
      <c r="CE26"/>
      <c r="CF26"/>
      <c r="CG26"/>
    </row>
    <row r="27" spans="2:85" s="70" customFormat="1" ht="46.5" customHeight="1" x14ac:dyDescent="0.3">
      <c r="B27"/>
      <c r="C27" s="186"/>
      <c r="D27" s="183"/>
      <c r="E27" s="183"/>
      <c r="F27" s="186"/>
      <c r="G27" s="186"/>
      <c r="H27" s="240"/>
      <c r="I27" s="154"/>
      <c r="J27" s="154"/>
      <c r="K27" s="154"/>
      <c r="L27" s="211" t="str">
        <f>IF($F$8="Sistema Estratégico de Planeación y Gestión","SEPG-05",IF($F$8="Transparencia, Participación, Servicio al Ciudadano y Comunicación","TPSC-05",IF($F$8="Gestión Jurídica","GEJU-05",IF($F$8="Gestión Tecnológica","GTEC-05",IF($F$8="Gestión Administrativa y Financiera","GADF-05",IF($F$8="Gestión de la Contratación Pública","GCOP-05",IF($F$8="Estructuración de Proyectos de Infraestructura de Transporte","EPIT-05",IF($F$8="Gestión Contractual y Seguimiento de Proyectos de Infraestructura de Transporte","GCSP-05",IF($F$8="Gestión del Talento Humano","GETH-05","Seleccione un proceso")))))))))</f>
        <v>Seleccione un proceso</v>
      </c>
      <c r="M27" s="237" t="str">
        <f>I27&amp;" "&amp;J27&amp; " " &amp;K27</f>
        <v xml:space="preserve">  </v>
      </c>
      <c r="N27" s="186"/>
      <c r="O27" s="67"/>
      <c r="P27" s="155"/>
      <c r="Q27" s="155"/>
      <c r="R27" s="155" t="str">
        <f>IF(Q27="MUY BAJA
(20%)","20%",IF(Q27="BAJA 
(40%)","40%",IF(Q27="MODERADA
(60%)","60%",IF(Q27="ALTA
(80%)","80%",IF(Q27="MUY ALTA
(100%)","100%","0%")))))</f>
        <v>0%</v>
      </c>
      <c r="S27" s="155"/>
      <c r="T27" s="155"/>
      <c r="U27" s="155"/>
      <c r="V27" s="221" t="str">
        <f t="shared" ref="V27" si="21">IF(U27="INSIGNIFICANTE
(20%)","20%",IF(U27="MENOR
(40%)","40%",IF(U27="MODERADO
(60%)","60%",IF(U27="MAYOR
(80%)","80%",IF(U27="CATASTRÓFICO
(100%)","100%","0%")))))</f>
        <v>0%</v>
      </c>
      <c r="W27" s="207"/>
      <c r="X27" s="96"/>
      <c r="Y27" s="96"/>
      <c r="Z27" s="96"/>
      <c r="AA27" s="103">
        <v>1</v>
      </c>
      <c r="AB27" s="104" t="str">
        <f t="shared" si="0"/>
        <v xml:space="preserve">  </v>
      </c>
      <c r="AC27" s="88"/>
      <c r="AD27" s="105" t="str">
        <f t="shared" si="1"/>
        <v xml:space="preserve"> </v>
      </c>
      <c r="AE27" s="94"/>
      <c r="AF27" s="105" t="str">
        <f t="shared" si="2"/>
        <v xml:space="preserve"> </v>
      </c>
      <c r="AG27" s="88"/>
      <c r="AH27" s="88"/>
      <c r="AI27" s="90"/>
      <c r="AJ27" s="68"/>
      <c r="AK27" s="106" t="str">
        <f t="shared" si="3"/>
        <v xml:space="preserve"> </v>
      </c>
      <c r="AL27" s="118"/>
      <c r="AM27" s="118"/>
      <c r="AN27" s="118"/>
      <c r="AO27" s="118"/>
      <c r="AP27" s="155"/>
      <c r="AQ27" s="155"/>
      <c r="AR27" s="207"/>
      <c r="AS27" s="71"/>
      <c r="AT27" s="234"/>
      <c r="AU27" s="234"/>
      <c r="AV27" s="232" t="str">
        <f t="shared" ref="AV27" si="22">IF(AT27="Reducir","SI",IF(AT27="Aceptar","NO",IF(AT27="Evitar","NO"," ")))</f>
        <v xml:space="preserve"> </v>
      </c>
      <c r="AW27" s="159"/>
      <c r="AX27" s="223" t="str">
        <f t="shared" ref="AX27" si="23">IF($AV27="SI","Diligencie aquí la acción",IF($AV27="NO","N/A"," "))</f>
        <v xml:space="preserve"> </v>
      </c>
      <c r="AY27" s="225" t="str">
        <f t="shared" ref="AY27" si="24">IF($AV27="SI","Diligencie aquí el responsable",IF($AV27="NO","N/A"," "))</f>
        <v xml:space="preserve"> </v>
      </c>
      <c r="AZ27" s="225" t="str">
        <f t="shared" ref="AZ27" si="25">IF($AV27="SI","Diligencie aquí la fecha de implementación de la acción",IF($AV27="NO","N/A"," "))</f>
        <v xml:space="preserve"> </v>
      </c>
      <c r="BA27" s="225" t="str">
        <f t="shared" ref="BA27" si="26">IF($AV27="SI","Diligencie aquí la fecha de seguimiento a la acción",IF($AV27="NO","N/A"," "))</f>
        <v xml:space="preserve"> </v>
      </c>
      <c r="BB27" s="153"/>
      <c r="BC27" s="155"/>
      <c r="BD27" s="159"/>
      <c r="BE27" s="155"/>
      <c r="BF27" s="155"/>
      <c r="BG27" s="155"/>
      <c r="BH27" s="159"/>
      <c r="BI27" s="72"/>
      <c r="BJ27" s="100"/>
      <c r="BK27" s="73"/>
      <c r="BL27" s="158"/>
      <c r="BM27" s="147"/>
      <c r="BN27" s="147"/>
      <c r="BO27" s="150" t="str">
        <f t="shared" ref="BO27" si="27">IF(BN27=0,"100%",IFERROR(BM27/BN27/BM27," "))</f>
        <v>100%</v>
      </c>
      <c r="BP27" s="154"/>
      <c r="BQ27" s="153"/>
      <c r="BR27" s="154"/>
      <c r="BS27" s="162"/>
      <c r="BT27" s="153"/>
      <c r="BU27" s="163"/>
      <c r="BV27" s="153"/>
      <c r="BW27" s="166"/>
      <c r="BX27" s="154"/>
      <c r="BY27"/>
      <c r="BZ27"/>
      <c r="CB27"/>
      <c r="CC27"/>
      <c r="CD27"/>
      <c r="CE27"/>
      <c r="CF27"/>
      <c r="CG27"/>
    </row>
    <row r="28" spans="2:85" s="70" customFormat="1" ht="46.5" customHeight="1" x14ac:dyDescent="0.3">
      <c r="B28"/>
      <c r="C28" s="187"/>
      <c r="D28" s="184"/>
      <c r="E28" s="184"/>
      <c r="F28" s="187"/>
      <c r="G28" s="187"/>
      <c r="H28" s="241"/>
      <c r="I28" s="154"/>
      <c r="J28" s="154"/>
      <c r="K28" s="154"/>
      <c r="L28" s="211"/>
      <c r="M28" s="238"/>
      <c r="N28" s="187"/>
      <c r="O28" s="67"/>
      <c r="P28" s="156"/>
      <c r="Q28" s="156"/>
      <c r="R28" s="156"/>
      <c r="S28" s="156"/>
      <c r="T28" s="156"/>
      <c r="U28" s="156"/>
      <c r="V28" s="221"/>
      <c r="W28" s="208"/>
      <c r="X28" s="96"/>
      <c r="Y28" s="96"/>
      <c r="Z28" s="96"/>
      <c r="AA28" s="103">
        <v>2</v>
      </c>
      <c r="AB28" s="104" t="str">
        <f t="shared" si="0"/>
        <v xml:space="preserve">  </v>
      </c>
      <c r="AC28" s="88"/>
      <c r="AD28" s="105" t="str">
        <f t="shared" si="1"/>
        <v xml:space="preserve"> </v>
      </c>
      <c r="AE28" s="94"/>
      <c r="AF28" s="105" t="str">
        <f t="shared" si="2"/>
        <v xml:space="preserve"> </v>
      </c>
      <c r="AG28" s="88"/>
      <c r="AH28" s="88"/>
      <c r="AI28" s="90"/>
      <c r="AJ28" s="68"/>
      <c r="AK28" s="106" t="str">
        <f t="shared" si="3"/>
        <v xml:space="preserve"> </v>
      </c>
      <c r="AL28" s="118"/>
      <c r="AM28" s="118"/>
      <c r="AN28" s="118"/>
      <c r="AO28" s="118"/>
      <c r="AP28" s="156"/>
      <c r="AQ28" s="156"/>
      <c r="AR28" s="208"/>
      <c r="AS28" s="71"/>
      <c r="AT28" s="235"/>
      <c r="AU28" s="235"/>
      <c r="AV28" s="233"/>
      <c r="AW28" s="160"/>
      <c r="AX28" s="224"/>
      <c r="AY28" s="226"/>
      <c r="AZ28" s="226"/>
      <c r="BA28" s="226"/>
      <c r="BB28" s="153"/>
      <c r="BC28" s="156"/>
      <c r="BD28" s="160"/>
      <c r="BE28" s="156"/>
      <c r="BF28" s="156"/>
      <c r="BG28" s="156"/>
      <c r="BH28" s="160"/>
      <c r="BI28" s="72"/>
      <c r="BJ28" s="100"/>
      <c r="BK28" s="73"/>
      <c r="BL28" s="158"/>
      <c r="BM28" s="148"/>
      <c r="BN28" s="148"/>
      <c r="BO28" s="151"/>
      <c r="BP28" s="154"/>
      <c r="BQ28" s="153"/>
      <c r="BR28" s="154"/>
      <c r="BS28" s="162"/>
      <c r="BT28" s="153"/>
      <c r="BU28" s="163"/>
      <c r="BV28" s="153"/>
      <c r="BW28" s="166"/>
      <c r="BX28" s="154"/>
      <c r="BY28"/>
      <c r="BZ28"/>
      <c r="CB28"/>
      <c r="CC28"/>
      <c r="CD28"/>
      <c r="CE28"/>
      <c r="CF28"/>
      <c r="CG28"/>
    </row>
    <row r="29" spans="2:85" s="70" customFormat="1" ht="46.5" customHeight="1" x14ac:dyDescent="0.3">
      <c r="B29"/>
      <c r="C29" s="188"/>
      <c r="D29" s="185"/>
      <c r="E29" s="185"/>
      <c r="F29" s="188"/>
      <c r="G29" s="187"/>
      <c r="H29" s="241"/>
      <c r="I29" s="154"/>
      <c r="J29" s="154"/>
      <c r="K29" s="154"/>
      <c r="L29" s="211"/>
      <c r="M29" s="239"/>
      <c r="N29" s="188"/>
      <c r="O29" s="67"/>
      <c r="P29" s="157"/>
      <c r="Q29" s="157"/>
      <c r="R29" s="157"/>
      <c r="S29" s="156"/>
      <c r="T29" s="157"/>
      <c r="U29" s="157"/>
      <c r="V29" s="221"/>
      <c r="W29" s="228"/>
      <c r="X29" s="96"/>
      <c r="Y29" s="96"/>
      <c r="Z29" s="96"/>
      <c r="AA29" s="103">
        <v>3</v>
      </c>
      <c r="AB29" s="104" t="str">
        <f t="shared" si="0"/>
        <v xml:space="preserve">  </v>
      </c>
      <c r="AC29" s="88"/>
      <c r="AD29" s="105" t="str">
        <f t="shared" si="1"/>
        <v xml:space="preserve"> </v>
      </c>
      <c r="AE29" s="94"/>
      <c r="AF29" s="105" t="str">
        <f t="shared" si="2"/>
        <v xml:space="preserve"> </v>
      </c>
      <c r="AG29" s="88"/>
      <c r="AH29" s="88"/>
      <c r="AI29" s="90"/>
      <c r="AJ29" s="68"/>
      <c r="AK29" s="106" t="str">
        <f t="shared" si="3"/>
        <v xml:space="preserve"> </v>
      </c>
      <c r="AL29" s="118"/>
      <c r="AM29" s="118"/>
      <c r="AN29" s="118"/>
      <c r="AO29" s="118"/>
      <c r="AP29" s="157"/>
      <c r="AQ29" s="157"/>
      <c r="AR29" s="208"/>
      <c r="AS29" s="71"/>
      <c r="AT29" s="236"/>
      <c r="AU29" s="236"/>
      <c r="AV29" s="233"/>
      <c r="AW29" s="161"/>
      <c r="AX29" s="224"/>
      <c r="AY29" s="226"/>
      <c r="AZ29" s="226"/>
      <c r="BA29" s="226"/>
      <c r="BB29" s="153"/>
      <c r="BC29" s="157"/>
      <c r="BD29" s="161"/>
      <c r="BE29" s="157"/>
      <c r="BF29" s="157"/>
      <c r="BG29" s="157"/>
      <c r="BH29" s="161"/>
      <c r="BI29" s="72"/>
      <c r="BJ29" s="100"/>
      <c r="BK29" s="73"/>
      <c r="BL29" s="158"/>
      <c r="BM29" s="149"/>
      <c r="BN29" s="149"/>
      <c r="BO29" s="152"/>
      <c r="BP29" s="154"/>
      <c r="BQ29" s="153"/>
      <c r="BR29" s="154"/>
      <c r="BS29" s="162"/>
      <c r="BT29" s="153"/>
      <c r="BU29" s="164"/>
      <c r="BV29" s="153"/>
      <c r="BW29" s="166"/>
      <c r="BX29" s="154"/>
      <c r="BY29"/>
      <c r="BZ29"/>
      <c r="CB29"/>
      <c r="CC29"/>
      <c r="CD29"/>
      <c r="CE29"/>
      <c r="CF29"/>
      <c r="CG29"/>
    </row>
    <row r="30" spans="2:85" s="70" customFormat="1" ht="46.5" customHeight="1" x14ac:dyDescent="0.3">
      <c r="B30"/>
      <c r="C30" s="186"/>
      <c r="D30" s="183"/>
      <c r="E30" s="183"/>
      <c r="F30" s="186"/>
      <c r="G30" s="186"/>
      <c r="H30" s="240"/>
      <c r="I30" s="154"/>
      <c r="J30" s="154"/>
      <c r="K30" s="154"/>
      <c r="L30" s="211" t="str">
        <f>IF($F$8="Sistema Estratégico de Planeación y Gestión","SEPG-06",IF($F$8="Transparencia, Participación, Servicio al Ciudadano y Comunicación","TPSC-06",IF($F$8="Gestión Jurídica","GEJU-06",IF($F$8="Gestión Tecnológica","GTEC-06",IF($F$8="Gestión Administrativa y Financiera","GADF-06",IF($F$8="Gestión de la Contratación Pública","GCOP-06",IF($F$8="Estructuración de Proyectos de Infraestructura de Transporte","EPIT-06",IF($F$8="Gestión Contractual y Seguimiento de Proyectos de Infraestructura de Transporte","GCSP-06",IF($F$8="Gestión del Talento Humano","GETH-06","Seleccione un proceso")))))))))</f>
        <v>Seleccione un proceso</v>
      </c>
      <c r="M30" s="237" t="str">
        <f>I30&amp;" "&amp;J30&amp; " " &amp;K30</f>
        <v xml:space="preserve">  </v>
      </c>
      <c r="N30" s="186"/>
      <c r="O30" s="67"/>
      <c r="P30" s="155"/>
      <c r="Q30" s="155"/>
      <c r="R30" s="155" t="str">
        <f>IF(Q30="MUY BAJA
(20%)","20%",IF(Q30="BAJA 
(40%)","40%",IF(Q30="MODERADA
(60%)","60%",IF(Q30="ALTA
(80%)","80%",IF(Q30="MUY ALTA
(100%)","100%","0%")))))</f>
        <v>0%</v>
      </c>
      <c r="S30" s="155"/>
      <c r="T30" s="155"/>
      <c r="U30" s="155"/>
      <c r="V30" s="221" t="str">
        <f t="shared" ref="V30" si="28">IF(U30="INSIGNIFICANTE
(20%)","20%",IF(U30="MENOR
(40%)","40%",IF(U30="MODERADO
(60%)","60%",IF(U30="MAYOR
(80%)","80%",IF(U30="CATASTRÓFICO
(100%)","100%","0%")))))</f>
        <v>0%</v>
      </c>
      <c r="W30" s="207"/>
      <c r="X30" s="96"/>
      <c r="Y30" s="96"/>
      <c r="Z30" s="96"/>
      <c r="AA30" s="103">
        <v>1</v>
      </c>
      <c r="AB30" s="104" t="str">
        <f t="shared" si="0"/>
        <v xml:space="preserve">  </v>
      </c>
      <c r="AC30" s="88"/>
      <c r="AD30" s="105" t="str">
        <f t="shared" si="1"/>
        <v xml:space="preserve"> </v>
      </c>
      <c r="AE30" s="94"/>
      <c r="AF30" s="105" t="str">
        <f t="shared" si="2"/>
        <v xml:space="preserve"> </v>
      </c>
      <c r="AG30" s="88"/>
      <c r="AH30" s="88"/>
      <c r="AI30" s="90"/>
      <c r="AJ30" s="68"/>
      <c r="AK30" s="106" t="str">
        <f t="shared" si="3"/>
        <v xml:space="preserve"> </v>
      </c>
      <c r="AL30" s="118"/>
      <c r="AM30" s="118"/>
      <c r="AN30" s="118"/>
      <c r="AO30" s="118"/>
      <c r="AP30" s="155"/>
      <c r="AQ30" s="155"/>
      <c r="AR30" s="207"/>
      <c r="AS30" s="71"/>
      <c r="AT30" s="234"/>
      <c r="AU30" s="234"/>
      <c r="AV30" s="232" t="str">
        <f t="shared" ref="AV30" si="29">IF(AT30="Reducir","SI",IF(AT30="Aceptar","NO",IF(AT30="Evitar","NO"," ")))</f>
        <v xml:space="preserve"> </v>
      </c>
      <c r="AW30" s="159"/>
      <c r="AX30" s="223" t="str">
        <f t="shared" ref="AX30" si="30">IF($AV30="SI","Diligencie aquí la acción",IF($AV30="NO","N/A"," "))</f>
        <v xml:space="preserve"> </v>
      </c>
      <c r="AY30" s="225" t="str">
        <f t="shared" ref="AY30" si="31">IF($AV30="SI","Diligencie aquí el responsable",IF($AV30="NO","N/A"," "))</f>
        <v xml:space="preserve"> </v>
      </c>
      <c r="AZ30" s="225" t="str">
        <f t="shared" ref="AZ30" si="32">IF($AV30="SI","Diligencie aquí la fecha de implementación de la acción",IF($AV30="NO","N/A"," "))</f>
        <v xml:space="preserve"> </v>
      </c>
      <c r="BA30" s="225" t="str">
        <f t="shared" ref="BA30" si="33">IF($AV30="SI","Diligencie aquí la fecha de seguimiento a la acción",IF($AV30="NO","N/A"," "))</f>
        <v xml:space="preserve"> </v>
      </c>
      <c r="BB30" s="153"/>
      <c r="BC30" s="155"/>
      <c r="BD30" s="159"/>
      <c r="BE30" s="155"/>
      <c r="BF30" s="155"/>
      <c r="BG30" s="155"/>
      <c r="BH30" s="159"/>
      <c r="BI30" s="72"/>
      <c r="BJ30" s="100"/>
      <c r="BK30" s="73"/>
      <c r="BL30" s="158"/>
      <c r="BM30" s="147"/>
      <c r="BN30" s="147"/>
      <c r="BO30" s="150" t="str">
        <f t="shared" ref="BO30" si="34">IF(BN30=0,"100%",IFERROR(BM30/BN30/BM30," "))</f>
        <v>100%</v>
      </c>
      <c r="BP30" s="154"/>
      <c r="BQ30" s="153"/>
      <c r="BR30" s="154"/>
      <c r="BS30" s="162"/>
      <c r="BT30" s="153"/>
      <c r="BU30" s="163"/>
      <c r="BV30" s="153"/>
      <c r="BW30" s="166"/>
      <c r="BX30" s="154"/>
      <c r="BY30"/>
      <c r="BZ30"/>
      <c r="CB30"/>
      <c r="CC30"/>
      <c r="CD30"/>
      <c r="CE30"/>
      <c r="CF30"/>
      <c r="CG30"/>
    </row>
    <row r="31" spans="2:85" s="70" customFormat="1" ht="46.5" customHeight="1" x14ac:dyDescent="0.3">
      <c r="B31"/>
      <c r="C31" s="187"/>
      <c r="D31" s="184"/>
      <c r="E31" s="184"/>
      <c r="F31" s="187"/>
      <c r="G31" s="187"/>
      <c r="H31" s="241"/>
      <c r="I31" s="154"/>
      <c r="J31" s="154"/>
      <c r="K31" s="154"/>
      <c r="L31" s="211"/>
      <c r="M31" s="238"/>
      <c r="N31" s="187"/>
      <c r="O31" s="67"/>
      <c r="P31" s="156"/>
      <c r="Q31" s="156"/>
      <c r="R31" s="156"/>
      <c r="S31" s="156"/>
      <c r="T31" s="156"/>
      <c r="U31" s="156"/>
      <c r="V31" s="221"/>
      <c r="W31" s="208"/>
      <c r="X31" s="96"/>
      <c r="Y31" s="96"/>
      <c r="Z31" s="96"/>
      <c r="AA31" s="103">
        <v>2</v>
      </c>
      <c r="AB31" s="104" t="str">
        <f t="shared" si="0"/>
        <v xml:space="preserve">  </v>
      </c>
      <c r="AC31" s="88"/>
      <c r="AD31" s="105" t="str">
        <f t="shared" si="1"/>
        <v xml:space="preserve"> </v>
      </c>
      <c r="AE31" s="94"/>
      <c r="AF31" s="105" t="str">
        <f t="shared" si="2"/>
        <v xml:space="preserve"> </v>
      </c>
      <c r="AG31" s="88"/>
      <c r="AH31" s="88"/>
      <c r="AI31" s="90"/>
      <c r="AJ31" s="68"/>
      <c r="AK31" s="106" t="str">
        <f t="shared" si="3"/>
        <v xml:space="preserve"> </v>
      </c>
      <c r="AL31" s="118"/>
      <c r="AM31" s="118"/>
      <c r="AN31" s="118"/>
      <c r="AO31" s="118"/>
      <c r="AP31" s="156"/>
      <c r="AQ31" s="156"/>
      <c r="AR31" s="208"/>
      <c r="AS31" s="71"/>
      <c r="AT31" s="235"/>
      <c r="AU31" s="235"/>
      <c r="AV31" s="233"/>
      <c r="AW31" s="160"/>
      <c r="AX31" s="224"/>
      <c r="AY31" s="226"/>
      <c r="AZ31" s="226"/>
      <c r="BA31" s="226"/>
      <c r="BB31" s="153"/>
      <c r="BC31" s="156"/>
      <c r="BD31" s="160"/>
      <c r="BE31" s="156"/>
      <c r="BF31" s="156"/>
      <c r="BG31" s="156"/>
      <c r="BH31" s="160"/>
      <c r="BI31" s="72"/>
      <c r="BJ31" s="100"/>
      <c r="BK31" s="73"/>
      <c r="BL31" s="158"/>
      <c r="BM31" s="148"/>
      <c r="BN31" s="148"/>
      <c r="BO31" s="151"/>
      <c r="BP31" s="154"/>
      <c r="BQ31" s="153"/>
      <c r="BR31" s="154"/>
      <c r="BS31" s="162"/>
      <c r="BT31" s="153"/>
      <c r="BU31" s="163"/>
      <c r="BV31" s="153"/>
      <c r="BW31" s="166"/>
      <c r="BX31" s="154"/>
      <c r="BY31"/>
      <c r="BZ31"/>
      <c r="CB31"/>
      <c r="CC31"/>
      <c r="CD31"/>
      <c r="CE31"/>
      <c r="CF31"/>
      <c r="CG31"/>
    </row>
    <row r="32" spans="2:85" s="70" customFormat="1" ht="46.5" customHeight="1" x14ac:dyDescent="0.3">
      <c r="B32"/>
      <c r="C32" s="188"/>
      <c r="D32" s="185"/>
      <c r="E32" s="185"/>
      <c r="F32" s="188"/>
      <c r="G32" s="187"/>
      <c r="H32" s="241"/>
      <c r="I32" s="154"/>
      <c r="J32" s="154"/>
      <c r="K32" s="154"/>
      <c r="L32" s="211"/>
      <c r="M32" s="239"/>
      <c r="N32" s="188"/>
      <c r="O32" s="69"/>
      <c r="P32" s="157"/>
      <c r="Q32" s="157"/>
      <c r="R32" s="157"/>
      <c r="S32" s="156"/>
      <c r="T32" s="157"/>
      <c r="U32" s="157"/>
      <c r="V32" s="221"/>
      <c r="W32" s="228"/>
      <c r="X32" s="96"/>
      <c r="Y32" s="96"/>
      <c r="Z32" s="96"/>
      <c r="AA32" s="103">
        <v>3</v>
      </c>
      <c r="AB32" s="104" t="str">
        <f t="shared" si="0"/>
        <v xml:space="preserve">  </v>
      </c>
      <c r="AC32" s="88"/>
      <c r="AD32" s="105" t="str">
        <f t="shared" si="1"/>
        <v xml:space="preserve"> </v>
      </c>
      <c r="AE32" s="94"/>
      <c r="AF32" s="105" t="str">
        <f t="shared" si="2"/>
        <v xml:space="preserve"> </v>
      </c>
      <c r="AG32" s="88"/>
      <c r="AH32" s="88"/>
      <c r="AI32" s="90"/>
      <c r="AJ32" s="68"/>
      <c r="AK32" s="106" t="str">
        <f t="shared" si="3"/>
        <v xml:space="preserve"> </v>
      </c>
      <c r="AL32" s="118"/>
      <c r="AM32" s="118"/>
      <c r="AN32" s="118"/>
      <c r="AO32" s="118"/>
      <c r="AP32" s="157"/>
      <c r="AQ32" s="157"/>
      <c r="AR32" s="208"/>
      <c r="AS32" s="71"/>
      <c r="AT32" s="236"/>
      <c r="AU32" s="236"/>
      <c r="AV32" s="233"/>
      <c r="AW32" s="161"/>
      <c r="AX32" s="224"/>
      <c r="AY32" s="226"/>
      <c r="AZ32" s="226"/>
      <c r="BA32" s="226"/>
      <c r="BB32" s="153"/>
      <c r="BC32" s="157"/>
      <c r="BD32" s="161"/>
      <c r="BE32" s="157"/>
      <c r="BF32" s="157"/>
      <c r="BG32" s="157"/>
      <c r="BH32" s="161"/>
      <c r="BI32" s="72"/>
      <c r="BJ32" s="100"/>
      <c r="BK32" s="73"/>
      <c r="BL32" s="158"/>
      <c r="BM32" s="149"/>
      <c r="BN32" s="149"/>
      <c r="BO32" s="152"/>
      <c r="BP32" s="154"/>
      <c r="BQ32" s="153"/>
      <c r="BR32" s="154"/>
      <c r="BS32" s="162"/>
      <c r="BT32" s="153"/>
      <c r="BU32" s="164"/>
      <c r="BV32" s="153"/>
      <c r="BW32" s="166"/>
      <c r="BX32" s="154"/>
      <c r="BY32"/>
      <c r="BZ32"/>
      <c r="CB32"/>
      <c r="CC32"/>
      <c r="CD32"/>
      <c r="CE32"/>
      <c r="CF32"/>
      <c r="CG32"/>
    </row>
    <row r="33" spans="2:85" s="70" customFormat="1" ht="46.5" customHeight="1" x14ac:dyDescent="0.3">
      <c r="B33"/>
      <c r="C33" s="186"/>
      <c r="D33" s="183"/>
      <c r="E33" s="183"/>
      <c r="F33" s="186"/>
      <c r="G33" s="186"/>
      <c r="H33" s="240"/>
      <c r="I33" s="154"/>
      <c r="J33" s="154"/>
      <c r="K33" s="154"/>
      <c r="L33" s="211" t="str">
        <f>IF($F$8="Sistema Estratégico de Planeación y Gestión","SEPG-07",IF($F$8="Transparencia, Participación, Servicio al Ciudadano y Comunicación","TPSC-07",IF($F$8="Gestión Jurídica","GEJU-07",IF($F$8="Gestión Tecnológica","GTEC-07",IF($F$8="Gestión Administrativa y Financiera","GADF-07",IF($F$8="Gestión de la Contratación Pública","GCOP-07",IF($F$8="Estructuración de Proyectos de Infraestructura de Transporte","EPIT-07",IF($F$8="Gestión Contractual y Seguimiento de Proyectos de Infraestructura de Transporte","GCSP-07",IF($F$8="Gestión del Talento Humano","GETH-07","Seleccione un proceso")))))))))</f>
        <v>Seleccione un proceso</v>
      </c>
      <c r="M33" s="237" t="str">
        <f>I33&amp;" "&amp;J33&amp; " " &amp;K33</f>
        <v xml:space="preserve">  </v>
      </c>
      <c r="N33" s="186"/>
      <c r="O33" s="69"/>
      <c r="P33" s="155"/>
      <c r="Q33" s="155"/>
      <c r="R33" s="155" t="str">
        <f>IF(Q33="MUY BAJA
(20%)","20%",IF(Q33="BAJA 
(40%)","40%",IF(Q33="MODERADA
(60%)","60%",IF(Q33="ALTA
(80%)","80%",IF(Q33="MUY ALTA
(100%)","100%","0%")))))</f>
        <v>0%</v>
      </c>
      <c r="S33" s="155"/>
      <c r="T33" s="155"/>
      <c r="U33" s="155"/>
      <c r="V33" s="221" t="str">
        <f t="shared" ref="V33" si="35">IF(U33="INSIGNIFICANTE
(20%)","20%",IF(U33="MENOR
(40%)","40%",IF(U33="MODERADO
(60%)","60%",IF(U33="MAYOR
(80%)","80%",IF(U33="CATASTRÓFICO
(100%)","100%","0%")))))</f>
        <v>0%</v>
      </c>
      <c r="W33" s="207"/>
      <c r="X33" s="96"/>
      <c r="Y33" s="96"/>
      <c r="Z33" s="96"/>
      <c r="AA33" s="103">
        <v>1</v>
      </c>
      <c r="AB33" s="104" t="str">
        <f t="shared" si="0"/>
        <v xml:space="preserve">  </v>
      </c>
      <c r="AC33" s="88"/>
      <c r="AD33" s="105" t="str">
        <f t="shared" si="1"/>
        <v xml:space="preserve"> </v>
      </c>
      <c r="AE33" s="94"/>
      <c r="AF33" s="105" t="str">
        <f t="shared" si="2"/>
        <v xml:space="preserve"> </v>
      </c>
      <c r="AG33" s="88"/>
      <c r="AH33" s="88"/>
      <c r="AI33" s="90"/>
      <c r="AJ33" s="68"/>
      <c r="AK33" s="106" t="str">
        <f t="shared" si="3"/>
        <v xml:space="preserve"> </v>
      </c>
      <c r="AL33" s="118"/>
      <c r="AM33" s="118"/>
      <c r="AN33" s="118"/>
      <c r="AO33" s="118"/>
      <c r="AP33" s="155"/>
      <c r="AQ33" s="155"/>
      <c r="AR33" s="207"/>
      <c r="AS33" s="71"/>
      <c r="AT33" s="234"/>
      <c r="AU33" s="234"/>
      <c r="AV33" s="232" t="str">
        <f t="shared" ref="AV33" si="36">IF(AT33="Reducir","SI",IF(AT33="Aceptar","NO",IF(AT33="Evitar","NO"," ")))</f>
        <v xml:space="preserve"> </v>
      </c>
      <c r="AW33" s="159"/>
      <c r="AX33" s="223" t="str">
        <f t="shared" ref="AX33" si="37">IF($AV33="SI","Diligencie aquí la acción",IF($AV33="NO","N/A"," "))</f>
        <v xml:space="preserve"> </v>
      </c>
      <c r="AY33" s="225" t="str">
        <f t="shared" ref="AY33" si="38">IF($AV33="SI","Diligencie aquí el responsable",IF($AV33="NO","N/A"," "))</f>
        <v xml:space="preserve"> </v>
      </c>
      <c r="AZ33" s="225" t="str">
        <f t="shared" ref="AZ33" si="39">IF($AV33="SI","Diligencie aquí la fecha de implementación de la acción",IF($AV33="NO","N/A"," "))</f>
        <v xml:space="preserve"> </v>
      </c>
      <c r="BA33" s="225" t="str">
        <f t="shared" ref="BA33" si="40">IF($AV33="SI","Diligencie aquí la fecha de seguimiento a la acción",IF($AV33="NO","N/A"," "))</f>
        <v xml:space="preserve"> </v>
      </c>
      <c r="BB33" s="153"/>
      <c r="BC33" s="155"/>
      <c r="BD33" s="159"/>
      <c r="BE33" s="155"/>
      <c r="BF33" s="155"/>
      <c r="BG33" s="155"/>
      <c r="BH33" s="159"/>
      <c r="BI33" s="72"/>
      <c r="BJ33" s="100"/>
      <c r="BK33" s="73"/>
      <c r="BL33" s="158"/>
      <c r="BM33" s="147"/>
      <c r="BN33" s="147"/>
      <c r="BO33" s="150" t="str">
        <f t="shared" ref="BO33" si="41">IF(BN33=0,"100%",IFERROR(BM33/BN33/BM33," "))</f>
        <v>100%</v>
      </c>
      <c r="BP33" s="154"/>
      <c r="BQ33" s="153"/>
      <c r="BR33" s="154"/>
      <c r="BS33" s="162"/>
      <c r="BT33" s="153"/>
      <c r="BU33" s="163"/>
      <c r="BV33" s="153"/>
      <c r="BW33" s="166"/>
      <c r="BX33" s="154"/>
      <c r="BY33"/>
      <c r="BZ33"/>
      <c r="CB33"/>
      <c r="CC33"/>
      <c r="CD33"/>
      <c r="CE33"/>
      <c r="CF33"/>
      <c r="CG33"/>
    </row>
    <row r="34" spans="2:85" s="70" customFormat="1" ht="46.5" customHeight="1" x14ac:dyDescent="0.3">
      <c r="B34"/>
      <c r="C34" s="187"/>
      <c r="D34" s="184"/>
      <c r="E34" s="184"/>
      <c r="F34" s="187"/>
      <c r="G34" s="187"/>
      <c r="H34" s="241"/>
      <c r="I34" s="154"/>
      <c r="J34" s="154"/>
      <c r="K34" s="154"/>
      <c r="L34" s="211"/>
      <c r="M34" s="238"/>
      <c r="N34" s="187"/>
      <c r="O34" s="69"/>
      <c r="P34" s="156"/>
      <c r="Q34" s="156"/>
      <c r="R34" s="156"/>
      <c r="S34" s="156"/>
      <c r="T34" s="156"/>
      <c r="U34" s="156"/>
      <c r="V34" s="221"/>
      <c r="W34" s="208"/>
      <c r="X34" s="96"/>
      <c r="Y34" s="96"/>
      <c r="Z34" s="96"/>
      <c r="AA34" s="103">
        <v>2</v>
      </c>
      <c r="AB34" s="104" t="str">
        <f t="shared" si="0"/>
        <v xml:space="preserve">  </v>
      </c>
      <c r="AC34" s="88"/>
      <c r="AD34" s="105" t="str">
        <f t="shared" si="1"/>
        <v xml:space="preserve"> </v>
      </c>
      <c r="AE34" s="94"/>
      <c r="AF34" s="105" t="str">
        <f t="shared" si="2"/>
        <v xml:space="preserve"> </v>
      </c>
      <c r="AG34" s="88"/>
      <c r="AH34" s="88"/>
      <c r="AI34" s="90"/>
      <c r="AJ34" s="68"/>
      <c r="AK34" s="106" t="str">
        <f t="shared" si="3"/>
        <v xml:space="preserve"> </v>
      </c>
      <c r="AL34" s="118"/>
      <c r="AM34" s="118"/>
      <c r="AN34" s="118"/>
      <c r="AO34" s="118"/>
      <c r="AP34" s="156"/>
      <c r="AQ34" s="156"/>
      <c r="AR34" s="208"/>
      <c r="AS34" s="71"/>
      <c r="AT34" s="235"/>
      <c r="AU34" s="235"/>
      <c r="AV34" s="233"/>
      <c r="AW34" s="160"/>
      <c r="AX34" s="224"/>
      <c r="AY34" s="226"/>
      <c r="AZ34" s="226"/>
      <c r="BA34" s="226"/>
      <c r="BB34" s="153"/>
      <c r="BC34" s="156"/>
      <c r="BD34" s="160"/>
      <c r="BE34" s="156"/>
      <c r="BF34" s="156"/>
      <c r="BG34" s="156"/>
      <c r="BH34" s="160"/>
      <c r="BI34" s="72"/>
      <c r="BJ34" s="100"/>
      <c r="BK34" s="73"/>
      <c r="BL34" s="158"/>
      <c r="BM34" s="148"/>
      <c r="BN34" s="148"/>
      <c r="BO34" s="151"/>
      <c r="BP34" s="154"/>
      <c r="BQ34" s="153"/>
      <c r="BR34" s="154"/>
      <c r="BS34" s="162"/>
      <c r="BT34" s="153"/>
      <c r="BU34" s="163"/>
      <c r="BV34" s="153"/>
      <c r="BW34" s="166"/>
      <c r="BX34" s="154"/>
      <c r="BY34"/>
      <c r="BZ34"/>
      <c r="CB34"/>
      <c r="CC34"/>
      <c r="CD34"/>
      <c r="CE34"/>
      <c r="CF34"/>
      <c r="CG34"/>
    </row>
    <row r="35" spans="2:85" s="70" customFormat="1" ht="46.5" customHeight="1" x14ac:dyDescent="0.3">
      <c r="B35"/>
      <c r="C35" s="188"/>
      <c r="D35" s="185"/>
      <c r="E35" s="185"/>
      <c r="F35" s="188"/>
      <c r="G35" s="187"/>
      <c r="H35" s="241"/>
      <c r="I35" s="154"/>
      <c r="J35" s="154"/>
      <c r="K35" s="154"/>
      <c r="L35" s="211"/>
      <c r="M35" s="239"/>
      <c r="N35" s="188"/>
      <c r="O35" s="69"/>
      <c r="P35" s="157"/>
      <c r="Q35" s="157"/>
      <c r="R35" s="157"/>
      <c r="S35" s="156"/>
      <c r="T35" s="157"/>
      <c r="U35" s="157"/>
      <c r="V35" s="221"/>
      <c r="W35" s="228"/>
      <c r="X35" s="96"/>
      <c r="Y35" s="96"/>
      <c r="Z35" s="96"/>
      <c r="AA35" s="103">
        <v>3</v>
      </c>
      <c r="AB35" s="104" t="str">
        <f t="shared" si="0"/>
        <v xml:space="preserve">  </v>
      </c>
      <c r="AC35" s="88"/>
      <c r="AD35" s="105" t="str">
        <f t="shared" si="1"/>
        <v xml:space="preserve"> </v>
      </c>
      <c r="AE35" s="94"/>
      <c r="AF35" s="105" t="str">
        <f t="shared" si="2"/>
        <v xml:space="preserve"> </v>
      </c>
      <c r="AG35" s="88"/>
      <c r="AH35" s="88"/>
      <c r="AI35" s="90"/>
      <c r="AJ35" s="68"/>
      <c r="AK35" s="106" t="str">
        <f t="shared" si="3"/>
        <v xml:space="preserve"> </v>
      </c>
      <c r="AL35" s="118"/>
      <c r="AM35" s="118"/>
      <c r="AN35" s="118"/>
      <c r="AO35" s="118"/>
      <c r="AP35" s="157"/>
      <c r="AQ35" s="157"/>
      <c r="AR35" s="208"/>
      <c r="AS35" s="71"/>
      <c r="AT35" s="236"/>
      <c r="AU35" s="236"/>
      <c r="AV35" s="233"/>
      <c r="AW35" s="161"/>
      <c r="AX35" s="224"/>
      <c r="AY35" s="226"/>
      <c r="AZ35" s="226"/>
      <c r="BA35" s="226"/>
      <c r="BB35" s="153"/>
      <c r="BC35" s="157"/>
      <c r="BD35" s="161"/>
      <c r="BE35" s="157"/>
      <c r="BF35" s="157"/>
      <c r="BG35" s="157"/>
      <c r="BH35" s="161"/>
      <c r="BI35" s="72"/>
      <c r="BJ35" s="100"/>
      <c r="BK35" s="73"/>
      <c r="BL35" s="158"/>
      <c r="BM35" s="149"/>
      <c r="BN35" s="149"/>
      <c r="BO35" s="152"/>
      <c r="BP35" s="154"/>
      <c r="BQ35" s="153"/>
      <c r="BR35" s="154"/>
      <c r="BS35" s="162"/>
      <c r="BT35" s="153"/>
      <c r="BU35" s="164"/>
      <c r="BV35" s="153"/>
      <c r="BW35" s="166"/>
      <c r="BX35" s="154"/>
      <c r="BY35"/>
      <c r="BZ35"/>
      <c r="CB35"/>
      <c r="CC35"/>
      <c r="CD35"/>
      <c r="CE35"/>
      <c r="CF35"/>
      <c r="CG35"/>
    </row>
    <row r="36" spans="2:85" s="70" customFormat="1" ht="46.5" customHeight="1" x14ac:dyDescent="0.3">
      <c r="B36"/>
      <c r="C36" s="186"/>
      <c r="D36" s="183"/>
      <c r="E36" s="183"/>
      <c r="F36" s="186"/>
      <c r="G36" s="186"/>
      <c r="H36" s="240"/>
      <c r="I36" s="154"/>
      <c r="J36" s="154"/>
      <c r="K36" s="154"/>
      <c r="L36" s="211" t="str">
        <f>IF($F$8="Sistema Estratégico de Planeación y Gestión","SEPG-08",IF($F$8="Transparencia, Participación, Servicio al Ciudadano y Comunicación","TPSC-08",IF($F$8="Gestión Jurídica","GEJU-08",IF($F$8="Gestión Tecnológica","GTEC-08",IF($F$8="Gestión Administrativa y Financiera","GADF-08",IF($F$8="Gestión de la Contratación Pública","GCOP-08",IF($F$8="Estructuración de Proyectos de Infraestructura de Transporte","EPIT-08",IF($F$8="Gestión Contractual y Seguimiento de Proyectos de Infraestructura de Transporte","GCSP-08",IF($F$8="Gestión del Talento Humano","GETH-08","Seleccione un proceso")))))))))</f>
        <v>Seleccione un proceso</v>
      </c>
      <c r="M36" s="237" t="str">
        <f>I36&amp;" "&amp;J36&amp; " " &amp;K36</f>
        <v xml:space="preserve">  </v>
      </c>
      <c r="N36" s="186"/>
      <c r="O36" s="69"/>
      <c r="P36" s="155"/>
      <c r="Q36" s="155"/>
      <c r="R36" s="155" t="str">
        <f>IF(Q36="MUY BAJA
(20%)","20%",IF(Q36="BAJA 
(40%)","40%",IF(Q36="MODERADA
(60%)","60%",IF(Q36="ALTA
(80%)","80%",IF(Q36="MUY ALTA
(100%)","100%","0%")))))</f>
        <v>0%</v>
      </c>
      <c r="S36" s="155"/>
      <c r="T36" s="155"/>
      <c r="U36" s="155"/>
      <c r="V36" s="221" t="str">
        <f t="shared" ref="V36" si="42">IF(U36="INSIGNIFICANTE
(20%)","20%",IF(U36="MENOR
(40%)","40%",IF(U36="MODERADO
(60%)","60%",IF(U36="MAYOR
(80%)","80%",IF(U36="CATASTRÓFICO
(100%)","100%","0%")))))</f>
        <v>0%</v>
      </c>
      <c r="W36" s="207"/>
      <c r="X36" s="96"/>
      <c r="Y36" s="96"/>
      <c r="Z36" s="96"/>
      <c r="AA36" s="103">
        <v>1</v>
      </c>
      <c r="AB36" s="104" t="str">
        <f t="shared" si="0"/>
        <v xml:space="preserve">  </v>
      </c>
      <c r="AC36" s="88"/>
      <c r="AD36" s="105" t="str">
        <f t="shared" si="1"/>
        <v xml:space="preserve"> </v>
      </c>
      <c r="AE36" s="94"/>
      <c r="AF36" s="105" t="str">
        <f t="shared" si="2"/>
        <v xml:space="preserve"> </v>
      </c>
      <c r="AG36" s="88"/>
      <c r="AH36" s="88"/>
      <c r="AI36" s="90"/>
      <c r="AJ36" s="68"/>
      <c r="AK36" s="106" t="str">
        <f t="shared" si="3"/>
        <v xml:space="preserve"> </v>
      </c>
      <c r="AL36" s="118"/>
      <c r="AM36" s="118"/>
      <c r="AN36" s="118"/>
      <c r="AO36" s="118"/>
      <c r="AP36" s="155"/>
      <c r="AQ36" s="155"/>
      <c r="AR36" s="207"/>
      <c r="AS36" s="71"/>
      <c r="AT36" s="234"/>
      <c r="AU36" s="234"/>
      <c r="AV36" s="232" t="str">
        <f t="shared" ref="AV36" si="43">IF(AT36="Reducir","SI",IF(AT36="Aceptar","NO",IF(AT36="Evitar","NO"," ")))</f>
        <v xml:space="preserve"> </v>
      </c>
      <c r="AW36" s="159"/>
      <c r="AX36" s="223" t="str">
        <f t="shared" ref="AX36" si="44">IF($AV36="SI","Diligencie aquí la acción",IF($AV36="NO","N/A"," "))</f>
        <v xml:space="preserve"> </v>
      </c>
      <c r="AY36" s="225" t="str">
        <f t="shared" ref="AY36" si="45">IF($AV36="SI","Diligencie aquí el responsable",IF($AV36="NO","N/A"," "))</f>
        <v xml:space="preserve"> </v>
      </c>
      <c r="AZ36" s="225" t="str">
        <f t="shared" ref="AZ36" si="46">IF($AV36="SI","Diligencie aquí la fecha de implementación de la acción",IF($AV36="NO","N/A"," "))</f>
        <v xml:space="preserve"> </v>
      </c>
      <c r="BA36" s="225" t="str">
        <f t="shared" ref="BA36" si="47">IF($AV36="SI","Diligencie aquí la fecha de seguimiento a la acción",IF($AV36="NO","N/A"," "))</f>
        <v xml:space="preserve"> </v>
      </c>
      <c r="BB36" s="153"/>
      <c r="BC36" s="155"/>
      <c r="BD36" s="159"/>
      <c r="BE36" s="155"/>
      <c r="BF36" s="155"/>
      <c r="BG36" s="155"/>
      <c r="BH36" s="159"/>
      <c r="BI36" s="72"/>
      <c r="BJ36" s="100"/>
      <c r="BK36" s="73"/>
      <c r="BL36" s="158"/>
      <c r="BM36" s="147"/>
      <c r="BN36" s="147"/>
      <c r="BO36" s="150" t="str">
        <f t="shared" ref="BO36" si="48">IF(BN36=0,"100%",IFERROR(BM36/BN36/BM36," "))</f>
        <v>100%</v>
      </c>
      <c r="BP36" s="154"/>
      <c r="BQ36" s="153"/>
      <c r="BR36" s="154"/>
      <c r="BS36" s="162"/>
      <c r="BT36" s="153"/>
      <c r="BU36" s="163"/>
      <c r="BV36" s="153"/>
      <c r="BW36" s="166"/>
      <c r="BX36" s="154"/>
      <c r="BY36"/>
      <c r="BZ36"/>
      <c r="CB36"/>
      <c r="CC36"/>
      <c r="CD36"/>
      <c r="CE36"/>
      <c r="CF36"/>
      <c r="CG36"/>
    </row>
    <row r="37" spans="2:85" s="70" customFormat="1" ht="46.5" customHeight="1" x14ac:dyDescent="0.3">
      <c r="B37"/>
      <c r="C37" s="187"/>
      <c r="D37" s="184"/>
      <c r="E37" s="184"/>
      <c r="F37" s="187"/>
      <c r="G37" s="187"/>
      <c r="H37" s="241"/>
      <c r="I37" s="154"/>
      <c r="J37" s="154"/>
      <c r="K37" s="154"/>
      <c r="L37" s="211"/>
      <c r="M37" s="238"/>
      <c r="N37" s="187"/>
      <c r="O37" s="69"/>
      <c r="P37" s="156"/>
      <c r="Q37" s="156"/>
      <c r="R37" s="156"/>
      <c r="S37" s="156"/>
      <c r="T37" s="156"/>
      <c r="U37" s="156"/>
      <c r="V37" s="221"/>
      <c r="W37" s="208"/>
      <c r="X37" s="96"/>
      <c r="Y37" s="96"/>
      <c r="Z37" s="96"/>
      <c r="AA37" s="103">
        <v>2</v>
      </c>
      <c r="AB37" s="104" t="str">
        <f t="shared" si="0"/>
        <v xml:space="preserve">  </v>
      </c>
      <c r="AC37" s="88"/>
      <c r="AD37" s="105" t="str">
        <f t="shared" si="1"/>
        <v xml:space="preserve"> </v>
      </c>
      <c r="AE37" s="94"/>
      <c r="AF37" s="105" t="str">
        <f t="shared" si="2"/>
        <v xml:space="preserve"> </v>
      </c>
      <c r="AG37" s="88"/>
      <c r="AH37" s="88"/>
      <c r="AI37" s="90"/>
      <c r="AJ37" s="68"/>
      <c r="AK37" s="106" t="str">
        <f t="shared" si="3"/>
        <v xml:space="preserve"> </v>
      </c>
      <c r="AL37" s="118"/>
      <c r="AM37" s="118"/>
      <c r="AN37" s="118"/>
      <c r="AO37" s="118"/>
      <c r="AP37" s="156"/>
      <c r="AQ37" s="156"/>
      <c r="AR37" s="208"/>
      <c r="AS37" s="71"/>
      <c r="AT37" s="235"/>
      <c r="AU37" s="235"/>
      <c r="AV37" s="233"/>
      <c r="AW37" s="160"/>
      <c r="AX37" s="224"/>
      <c r="AY37" s="226"/>
      <c r="AZ37" s="226"/>
      <c r="BA37" s="226"/>
      <c r="BB37" s="153"/>
      <c r="BC37" s="156"/>
      <c r="BD37" s="160"/>
      <c r="BE37" s="156"/>
      <c r="BF37" s="156"/>
      <c r="BG37" s="156"/>
      <c r="BH37" s="160"/>
      <c r="BI37" s="72"/>
      <c r="BJ37" s="100"/>
      <c r="BK37" s="73"/>
      <c r="BL37" s="158"/>
      <c r="BM37" s="148"/>
      <c r="BN37" s="148"/>
      <c r="BO37" s="151"/>
      <c r="BP37" s="154"/>
      <c r="BQ37" s="153"/>
      <c r="BR37" s="154"/>
      <c r="BS37" s="162"/>
      <c r="BT37" s="153"/>
      <c r="BU37" s="163"/>
      <c r="BV37" s="153"/>
      <c r="BW37" s="166"/>
      <c r="BX37" s="154"/>
      <c r="BY37"/>
      <c r="BZ37"/>
      <c r="CB37"/>
      <c r="CC37"/>
      <c r="CD37"/>
      <c r="CE37"/>
      <c r="CF37"/>
      <c r="CG37"/>
    </row>
    <row r="38" spans="2:85" s="70" customFormat="1" ht="46.5" customHeight="1" x14ac:dyDescent="0.3">
      <c r="B38"/>
      <c r="C38" s="188"/>
      <c r="D38" s="185"/>
      <c r="E38" s="185"/>
      <c r="F38" s="188"/>
      <c r="G38" s="187"/>
      <c r="H38" s="241"/>
      <c r="I38" s="154"/>
      <c r="J38" s="154"/>
      <c r="K38" s="154"/>
      <c r="L38" s="211"/>
      <c r="M38" s="239"/>
      <c r="N38" s="188"/>
      <c r="O38" s="69"/>
      <c r="P38" s="157"/>
      <c r="Q38" s="157"/>
      <c r="R38" s="157"/>
      <c r="S38" s="156"/>
      <c r="T38" s="157"/>
      <c r="U38" s="157"/>
      <c r="V38" s="221"/>
      <c r="W38" s="228"/>
      <c r="X38" s="96"/>
      <c r="Y38" s="96"/>
      <c r="Z38" s="96"/>
      <c r="AA38" s="103">
        <v>3</v>
      </c>
      <c r="AB38" s="104" t="str">
        <f t="shared" si="0"/>
        <v xml:space="preserve">  </v>
      </c>
      <c r="AC38" s="88"/>
      <c r="AD38" s="105" t="str">
        <f t="shared" si="1"/>
        <v xml:space="preserve"> </v>
      </c>
      <c r="AE38" s="94"/>
      <c r="AF38" s="105" t="str">
        <f t="shared" si="2"/>
        <v xml:space="preserve"> </v>
      </c>
      <c r="AG38" s="88"/>
      <c r="AH38" s="88"/>
      <c r="AI38" s="90"/>
      <c r="AJ38" s="68"/>
      <c r="AK38" s="106" t="str">
        <f t="shared" si="3"/>
        <v xml:space="preserve"> </v>
      </c>
      <c r="AL38" s="118"/>
      <c r="AM38" s="118"/>
      <c r="AN38" s="118"/>
      <c r="AO38" s="118"/>
      <c r="AP38" s="157"/>
      <c r="AQ38" s="157"/>
      <c r="AR38" s="208"/>
      <c r="AS38" s="71"/>
      <c r="AT38" s="236"/>
      <c r="AU38" s="236"/>
      <c r="AV38" s="233"/>
      <c r="AW38" s="161"/>
      <c r="AX38" s="224"/>
      <c r="AY38" s="226"/>
      <c r="AZ38" s="226"/>
      <c r="BA38" s="226"/>
      <c r="BB38" s="153"/>
      <c r="BC38" s="157"/>
      <c r="BD38" s="161"/>
      <c r="BE38" s="157"/>
      <c r="BF38" s="157"/>
      <c r="BG38" s="157"/>
      <c r="BH38" s="161"/>
      <c r="BI38" s="72"/>
      <c r="BJ38" s="100"/>
      <c r="BK38" s="73"/>
      <c r="BL38" s="158"/>
      <c r="BM38" s="149"/>
      <c r="BN38" s="149"/>
      <c r="BO38" s="152"/>
      <c r="BP38" s="154"/>
      <c r="BQ38" s="153"/>
      <c r="BR38" s="154"/>
      <c r="BS38" s="162"/>
      <c r="BT38" s="153"/>
      <c r="BU38" s="164"/>
      <c r="BV38" s="153"/>
      <c r="BW38" s="166"/>
      <c r="BX38" s="154"/>
      <c r="BY38"/>
      <c r="BZ38"/>
      <c r="CB38"/>
      <c r="CC38"/>
      <c r="CD38"/>
      <c r="CE38"/>
      <c r="CF38"/>
      <c r="CG38"/>
    </row>
    <row r="39" spans="2:85" s="70" customFormat="1" ht="46.5" customHeight="1" x14ac:dyDescent="0.3">
      <c r="B39"/>
      <c r="C39" s="186"/>
      <c r="D39" s="183"/>
      <c r="E39" s="183"/>
      <c r="F39" s="186"/>
      <c r="G39" s="186"/>
      <c r="H39" s="240"/>
      <c r="I39" s="154"/>
      <c r="J39" s="154"/>
      <c r="K39" s="154"/>
      <c r="L39" s="211" t="str">
        <f>IF($F$8="Sistema Estratégico de Planeación y Gestión","SEPG-09",IF($F$8="Transparencia, Participación, Servicio al Ciudadano y Comunicación","TPSC-09",IF($F$8="Gestión Jurídica","GEJU-09",IF($F$8="Gestión Tecnológica","GTEC-09",IF($F$8="Gestión Administrativa y Financiera","GADF-09",IF($F$8="Gestión de la Contratación Pública","GCOP-09",IF($F$8="Estructuración de Proyectos de Infraestructura de Transporte","EPIT-09",IF($F$8="Gestión Contractual y Seguimiento de Proyectos de Infraestructura de Transporte","GCSP-09",IF($F$8="Gestión del Talento Humano","GETH-09","Seleccione un proceso")))))))))</f>
        <v>Seleccione un proceso</v>
      </c>
      <c r="M39" s="237" t="str">
        <f>I39&amp;" "&amp;J39&amp; " " &amp;K39</f>
        <v xml:space="preserve">  </v>
      </c>
      <c r="N39" s="186"/>
      <c r="O39" s="69"/>
      <c r="P39" s="155"/>
      <c r="Q39" s="155"/>
      <c r="R39" s="155" t="str">
        <f>IF(Q39="MUY BAJA
(20%)","20%",IF(Q39="BAJA 
(40%)","40%",IF(Q39="MODERADA
(60%)","60%",IF(Q39="ALTA
(80%)","80%",IF(Q39="MUY ALTA
(100%)","100%","0%")))))</f>
        <v>0%</v>
      </c>
      <c r="S39" s="155"/>
      <c r="T39" s="155"/>
      <c r="U39" s="155"/>
      <c r="V39" s="221" t="str">
        <f t="shared" ref="V39" si="49">IF(U39="INSIGNIFICANTE
(20%)","20%",IF(U39="MENOR
(40%)","40%",IF(U39="MODERADO
(60%)","60%",IF(U39="MAYOR
(80%)","80%",IF(U39="CATASTRÓFICO
(100%)","100%","0%")))))</f>
        <v>0%</v>
      </c>
      <c r="W39" s="207"/>
      <c r="X39" s="96"/>
      <c r="Y39" s="96"/>
      <c r="Z39" s="96"/>
      <c r="AA39" s="103">
        <v>1</v>
      </c>
      <c r="AB39" s="104" t="str">
        <f t="shared" si="0"/>
        <v xml:space="preserve">  </v>
      </c>
      <c r="AC39" s="88"/>
      <c r="AD39" s="105" t="str">
        <f t="shared" si="1"/>
        <v xml:space="preserve"> </v>
      </c>
      <c r="AE39" s="94"/>
      <c r="AF39" s="105" t="str">
        <f t="shared" si="2"/>
        <v xml:space="preserve"> </v>
      </c>
      <c r="AG39" s="88"/>
      <c r="AH39" s="88"/>
      <c r="AI39" s="90"/>
      <c r="AJ39" s="68"/>
      <c r="AK39" s="106" t="str">
        <f t="shared" si="3"/>
        <v xml:space="preserve"> </v>
      </c>
      <c r="AL39" s="118"/>
      <c r="AM39" s="118"/>
      <c r="AN39" s="118"/>
      <c r="AO39" s="118"/>
      <c r="AP39" s="155"/>
      <c r="AQ39" s="155"/>
      <c r="AR39" s="207"/>
      <c r="AS39" s="71"/>
      <c r="AT39" s="234"/>
      <c r="AU39" s="234"/>
      <c r="AV39" s="232" t="str">
        <f t="shared" ref="AV39" si="50">IF(AT39="Reducir","SI",IF(AT39="Aceptar","NO",IF(AT39="Evitar","NO"," ")))</f>
        <v xml:space="preserve"> </v>
      </c>
      <c r="AW39" s="159"/>
      <c r="AX39" s="223" t="str">
        <f t="shared" ref="AX39" si="51">IF($AV39="SI","Diligencie aquí la acción",IF($AV39="NO","N/A"," "))</f>
        <v xml:space="preserve"> </v>
      </c>
      <c r="AY39" s="225" t="str">
        <f t="shared" ref="AY39" si="52">IF($AV39="SI","Diligencie aquí el responsable",IF($AV39="NO","N/A"," "))</f>
        <v xml:space="preserve"> </v>
      </c>
      <c r="AZ39" s="225" t="str">
        <f t="shared" ref="AZ39" si="53">IF($AV39="SI","Diligencie aquí la fecha de implementación de la acción",IF($AV39="NO","N/A"," "))</f>
        <v xml:space="preserve"> </v>
      </c>
      <c r="BA39" s="225" t="str">
        <f t="shared" ref="BA39" si="54">IF($AV39="SI","Diligencie aquí la fecha de seguimiento a la acción",IF($AV39="NO","N/A"," "))</f>
        <v xml:space="preserve"> </v>
      </c>
      <c r="BB39" s="153"/>
      <c r="BC39" s="155"/>
      <c r="BD39" s="159"/>
      <c r="BE39" s="155"/>
      <c r="BF39" s="155"/>
      <c r="BG39" s="155"/>
      <c r="BH39" s="159"/>
      <c r="BI39" s="72"/>
      <c r="BJ39" s="100"/>
      <c r="BK39" s="73"/>
      <c r="BL39" s="158"/>
      <c r="BM39" s="147"/>
      <c r="BN39" s="147"/>
      <c r="BO39" s="150" t="str">
        <f t="shared" ref="BO39" si="55">IF(BN39=0,"100%",IFERROR(BM39/BN39/BM39," "))</f>
        <v>100%</v>
      </c>
      <c r="BP39" s="154"/>
      <c r="BQ39" s="153"/>
      <c r="BR39" s="154"/>
      <c r="BS39" s="162"/>
      <c r="BT39" s="153"/>
      <c r="BU39" s="163"/>
      <c r="BV39" s="153"/>
      <c r="BW39" s="166"/>
      <c r="BX39" s="154"/>
      <c r="BY39"/>
      <c r="BZ39"/>
      <c r="CB39"/>
      <c r="CC39"/>
      <c r="CD39"/>
      <c r="CE39"/>
      <c r="CF39"/>
      <c r="CG39"/>
    </row>
    <row r="40" spans="2:85" s="70" customFormat="1" ht="46.5" customHeight="1" x14ac:dyDescent="0.3">
      <c r="B40"/>
      <c r="C40" s="187"/>
      <c r="D40" s="184"/>
      <c r="E40" s="184"/>
      <c r="F40" s="187"/>
      <c r="G40" s="187"/>
      <c r="H40" s="241"/>
      <c r="I40" s="154"/>
      <c r="J40" s="154"/>
      <c r="K40" s="154"/>
      <c r="L40" s="211"/>
      <c r="M40" s="238"/>
      <c r="N40" s="187"/>
      <c r="O40" s="69"/>
      <c r="P40" s="156"/>
      <c r="Q40" s="156"/>
      <c r="R40" s="156"/>
      <c r="S40" s="156"/>
      <c r="T40" s="156"/>
      <c r="U40" s="156"/>
      <c r="V40" s="221"/>
      <c r="W40" s="208"/>
      <c r="X40" s="96"/>
      <c r="Y40" s="96"/>
      <c r="Z40" s="96"/>
      <c r="AA40" s="103">
        <v>2</v>
      </c>
      <c r="AB40" s="104" t="str">
        <f t="shared" si="0"/>
        <v xml:space="preserve">  </v>
      </c>
      <c r="AC40" s="88"/>
      <c r="AD40" s="105" t="str">
        <f t="shared" si="1"/>
        <v xml:space="preserve"> </v>
      </c>
      <c r="AE40" s="94"/>
      <c r="AF40" s="105" t="str">
        <f t="shared" si="2"/>
        <v xml:space="preserve"> </v>
      </c>
      <c r="AG40" s="88"/>
      <c r="AH40" s="88"/>
      <c r="AI40" s="90"/>
      <c r="AJ40" s="68"/>
      <c r="AK40" s="106" t="str">
        <f t="shared" si="3"/>
        <v xml:space="preserve"> </v>
      </c>
      <c r="AL40" s="118"/>
      <c r="AM40" s="118"/>
      <c r="AN40" s="118"/>
      <c r="AO40" s="118"/>
      <c r="AP40" s="156"/>
      <c r="AQ40" s="156"/>
      <c r="AR40" s="208"/>
      <c r="AS40" s="71"/>
      <c r="AT40" s="235"/>
      <c r="AU40" s="235"/>
      <c r="AV40" s="233"/>
      <c r="AW40" s="160"/>
      <c r="AX40" s="224"/>
      <c r="AY40" s="226"/>
      <c r="AZ40" s="226"/>
      <c r="BA40" s="226"/>
      <c r="BB40" s="153"/>
      <c r="BC40" s="156"/>
      <c r="BD40" s="160"/>
      <c r="BE40" s="156"/>
      <c r="BF40" s="156"/>
      <c r="BG40" s="156"/>
      <c r="BH40" s="160"/>
      <c r="BI40" s="72"/>
      <c r="BJ40" s="100"/>
      <c r="BK40" s="73"/>
      <c r="BL40" s="158"/>
      <c r="BM40" s="148"/>
      <c r="BN40" s="148"/>
      <c r="BO40" s="151"/>
      <c r="BP40" s="154"/>
      <c r="BQ40" s="153"/>
      <c r="BR40" s="154"/>
      <c r="BS40" s="162"/>
      <c r="BT40" s="153"/>
      <c r="BU40" s="163"/>
      <c r="BV40" s="153"/>
      <c r="BW40" s="166"/>
      <c r="BX40" s="154"/>
      <c r="BY40"/>
      <c r="BZ40"/>
      <c r="CB40"/>
      <c r="CC40"/>
      <c r="CD40"/>
      <c r="CE40"/>
      <c r="CF40"/>
      <c r="CG40"/>
    </row>
    <row r="41" spans="2:85" s="70" customFormat="1" ht="46.5" customHeight="1" x14ac:dyDescent="0.3">
      <c r="B41"/>
      <c r="C41" s="188"/>
      <c r="D41" s="185"/>
      <c r="E41" s="185"/>
      <c r="F41" s="188"/>
      <c r="G41" s="187"/>
      <c r="H41" s="241"/>
      <c r="I41" s="154"/>
      <c r="J41" s="154"/>
      <c r="K41" s="154"/>
      <c r="L41" s="211"/>
      <c r="M41" s="239"/>
      <c r="N41" s="188"/>
      <c r="O41" s="69"/>
      <c r="P41" s="157"/>
      <c r="Q41" s="157"/>
      <c r="R41" s="157"/>
      <c r="S41" s="156"/>
      <c r="T41" s="157"/>
      <c r="U41" s="157"/>
      <c r="V41" s="221"/>
      <c r="W41" s="228"/>
      <c r="X41" s="96"/>
      <c r="Y41" s="96"/>
      <c r="Z41" s="96"/>
      <c r="AA41" s="103">
        <v>3</v>
      </c>
      <c r="AB41" s="104" t="str">
        <f t="shared" si="0"/>
        <v xml:space="preserve">  </v>
      </c>
      <c r="AC41" s="88"/>
      <c r="AD41" s="105" t="str">
        <f t="shared" si="1"/>
        <v xml:space="preserve"> </v>
      </c>
      <c r="AE41" s="94"/>
      <c r="AF41" s="105" t="str">
        <f t="shared" si="2"/>
        <v xml:space="preserve"> </v>
      </c>
      <c r="AG41" s="88"/>
      <c r="AH41" s="88"/>
      <c r="AI41" s="90"/>
      <c r="AJ41" s="68"/>
      <c r="AK41" s="106" t="str">
        <f t="shared" si="3"/>
        <v xml:space="preserve"> </v>
      </c>
      <c r="AL41" s="118"/>
      <c r="AM41" s="118"/>
      <c r="AN41" s="118"/>
      <c r="AO41" s="118"/>
      <c r="AP41" s="157"/>
      <c r="AQ41" s="157"/>
      <c r="AR41" s="208"/>
      <c r="AS41" s="71"/>
      <c r="AT41" s="236"/>
      <c r="AU41" s="236"/>
      <c r="AV41" s="233"/>
      <c r="AW41" s="161"/>
      <c r="AX41" s="224"/>
      <c r="AY41" s="226"/>
      <c r="AZ41" s="226"/>
      <c r="BA41" s="226"/>
      <c r="BB41" s="153"/>
      <c r="BC41" s="157"/>
      <c r="BD41" s="161"/>
      <c r="BE41" s="157"/>
      <c r="BF41" s="157"/>
      <c r="BG41" s="157"/>
      <c r="BH41" s="161"/>
      <c r="BI41" s="72"/>
      <c r="BJ41" s="100"/>
      <c r="BK41" s="73"/>
      <c r="BL41" s="158"/>
      <c r="BM41" s="149"/>
      <c r="BN41" s="149"/>
      <c r="BO41" s="152"/>
      <c r="BP41" s="154"/>
      <c r="BQ41" s="153"/>
      <c r="BR41" s="154"/>
      <c r="BS41" s="162"/>
      <c r="BT41" s="153"/>
      <c r="BU41" s="164"/>
      <c r="BV41" s="153"/>
      <c r="BW41" s="166"/>
      <c r="BX41" s="154"/>
      <c r="BY41"/>
      <c r="BZ41"/>
      <c r="CB41"/>
      <c r="CC41"/>
      <c r="CD41"/>
      <c r="CE41"/>
      <c r="CF41"/>
      <c r="CG41"/>
    </row>
    <row r="42" spans="2:85" s="70" customFormat="1" ht="46.5" customHeight="1" x14ac:dyDescent="0.3">
      <c r="B42"/>
      <c r="C42" s="186"/>
      <c r="D42" s="183"/>
      <c r="E42" s="183"/>
      <c r="F42" s="186"/>
      <c r="G42" s="186"/>
      <c r="H42" s="240"/>
      <c r="I42" s="154"/>
      <c r="J42" s="154"/>
      <c r="K42" s="154"/>
      <c r="L42" s="211" t="str">
        <f>IF($F$8="Sistema Estratégico de Planeación y Gestión","SEPG-10",IF($F$8="Transparencia, Participación, Servicio al Ciudadano y Comunicación","TPSC-10",IF($F$8="Gestión Jurídica","GEJU-10",IF($F$8="Gestión Tecnológica","GTEC-10",IF($F$8="Gestión Administrativa y Financiera","GADF-10",IF($F$8="Gestión de la Contratación Pública","GCOP-10",IF($F$8="Estructuración de Proyectos de Infraestructura de Transporte","EPIT-10",IF($F$8="Gestión Contractual y Seguimiento de Proyectos de Infraestructura de Transporte","GCSP-10",IF($F$8="Gestión del Talento Humano","GETH-10","Seleccione un proceso")))))))))</f>
        <v>Seleccione un proceso</v>
      </c>
      <c r="M42" s="237" t="str">
        <f>I42&amp;" "&amp;J42&amp; " " &amp;K42</f>
        <v xml:space="preserve">  </v>
      </c>
      <c r="N42" s="186"/>
      <c r="O42" s="69"/>
      <c r="P42" s="155"/>
      <c r="Q42" s="155"/>
      <c r="R42" s="155" t="str">
        <f>IF(Q42="MUY BAJA
(20%)","20%",IF(Q42="BAJA 
(40%)","40%",IF(Q42="MODERADA
(60%)","60%",IF(Q42="ALTA
(80%)","80%",IF(Q42="MUY ALTA
(100%)","100%","0%")))))</f>
        <v>0%</v>
      </c>
      <c r="S42" s="155"/>
      <c r="T42" s="155"/>
      <c r="U42" s="155"/>
      <c r="V42" s="221" t="str">
        <f t="shared" ref="V42" si="56">IF(U42="INSIGNIFICANTE
(20%)","20%",IF(U42="MENOR
(40%)","40%",IF(U42="MODERADO
(60%)","60%",IF(U42="MAYOR
(80%)","80%",IF(U42="CATASTRÓFICO
(100%)","100%","0%")))))</f>
        <v>0%</v>
      </c>
      <c r="W42" s="207"/>
      <c r="X42" s="96"/>
      <c r="Y42" s="96"/>
      <c r="Z42" s="96"/>
      <c r="AA42" s="103">
        <v>1</v>
      </c>
      <c r="AB42" s="104" t="str">
        <f t="shared" si="0"/>
        <v xml:space="preserve">  </v>
      </c>
      <c r="AC42" s="88"/>
      <c r="AD42" s="105" t="str">
        <f t="shared" si="1"/>
        <v xml:space="preserve"> </v>
      </c>
      <c r="AE42" s="94"/>
      <c r="AF42" s="105" t="str">
        <f t="shared" si="2"/>
        <v xml:space="preserve"> </v>
      </c>
      <c r="AG42" s="88"/>
      <c r="AH42" s="88"/>
      <c r="AI42" s="90"/>
      <c r="AJ42" s="68"/>
      <c r="AK42" s="106" t="str">
        <f t="shared" si="3"/>
        <v xml:space="preserve"> </v>
      </c>
      <c r="AL42" s="118"/>
      <c r="AM42" s="118"/>
      <c r="AN42" s="118"/>
      <c r="AO42" s="118"/>
      <c r="AP42" s="155"/>
      <c r="AQ42" s="155"/>
      <c r="AR42" s="207"/>
      <c r="AS42" s="71"/>
      <c r="AT42" s="234"/>
      <c r="AU42" s="234"/>
      <c r="AV42" s="232" t="str">
        <f t="shared" ref="AV42" si="57">IF(AT42="Reducir","SI",IF(AT42="Aceptar","NO",IF(AT42="Evitar","NO"," ")))</f>
        <v xml:space="preserve"> </v>
      </c>
      <c r="AW42" s="159"/>
      <c r="AX42" s="223" t="str">
        <f t="shared" ref="AX42" si="58">IF($AV42="SI","Diligencie aquí la acción",IF($AV42="NO","N/A"," "))</f>
        <v xml:space="preserve"> </v>
      </c>
      <c r="AY42" s="225" t="str">
        <f t="shared" ref="AY42" si="59">IF($AV42="SI","Diligencie aquí el responsable",IF($AV42="NO","N/A"," "))</f>
        <v xml:space="preserve"> </v>
      </c>
      <c r="AZ42" s="225" t="str">
        <f t="shared" ref="AZ42" si="60">IF($AV42="SI","Diligencie aquí la fecha de implementación de la acción",IF($AV42="NO","N/A"," "))</f>
        <v xml:space="preserve"> </v>
      </c>
      <c r="BA42" s="225" t="str">
        <f t="shared" ref="BA42" si="61">IF($AV42="SI","Diligencie aquí la fecha de seguimiento a la acción",IF($AV42="NO","N/A"," "))</f>
        <v xml:space="preserve"> </v>
      </c>
      <c r="BB42" s="153"/>
      <c r="BC42" s="155"/>
      <c r="BD42" s="159"/>
      <c r="BE42" s="155"/>
      <c r="BF42" s="155"/>
      <c r="BG42" s="155"/>
      <c r="BH42" s="159"/>
      <c r="BI42" s="72"/>
      <c r="BJ42" s="100"/>
      <c r="BK42" s="73"/>
      <c r="BL42" s="158"/>
      <c r="BM42" s="147"/>
      <c r="BN42" s="147"/>
      <c r="BO42" s="150" t="str">
        <f t="shared" ref="BO42" si="62">IF(BN42=0,"100%",IFERROR(BM42/BN42/BM42," "))</f>
        <v>100%</v>
      </c>
      <c r="BP42" s="154"/>
      <c r="BQ42" s="153"/>
      <c r="BR42" s="154"/>
      <c r="BS42" s="162"/>
      <c r="BT42" s="153"/>
      <c r="BU42" s="163"/>
      <c r="BV42" s="153"/>
      <c r="BW42" s="166"/>
      <c r="BX42" s="154"/>
      <c r="BY42"/>
      <c r="BZ42"/>
      <c r="CB42"/>
      <c r="CC42"/>
      <c r="CD42"/>
      <c r="CE42"/>
      <c r="CF42"/>
      <c r="CG42"/>
    </row>
    <row r="43" spans="2:85" s="70" customFormat="1" ht="46.5" customHeight="1" x14ac:dyDescent="0.3">
      <c r="B43"/>
      <c r="C43" s="187"/>
      <c r="D43" s="184"/>
      <c r="E43" s="184"/>
      <c r="F43" s="187"/>
      <c r="G43" s="187"/>
      <c r="H43" s="241"/>
      <c r="I43" s="154"/>
      <c r="J43" s="154"/>
      <c r="K43" s="154"/>
      <c r="L43" s="211"/>
      <c r="M43" s="238"/>
      <c r="N43" s="187"/>
      <c r="O43" s="69"/>
      <c r="P43" s="156"/>
      <c r="Q43" s="156"/>
      <c r="R43" s="156"/>
      <c r="S43" s="156"/>
      <c r="T43" s="156"/>
      <c r="U43" s="156"/>
      <c r="V43" s="221"/>
      <c r="W43" s="208"/>
      <c r="X43" s="96"/>
      <c r="Y43" s="96"/>
      <c r="Z43" s="96"/>
      <c r="AA43" s="103">
        <v>2</v>
      </c>
      <c r="AB43" s="104" t="str">
        <f t="shared" si="0"/>
        <v xml:space="preserve">  </v>
      </c>
      <c r="AC43" s="88"/>
      <c r="AD43" s="105" t="str">
        <f t="shared" si="1"/>
        <v xml:space="preserve"> </v>
      </c>
      <c r="AE43" s="94"/>
      <c r="AF43" s="105" t="str">
        <f t="shared" si="2"/>
        <v xml:space="preserve"> </v>
      </c>
      <c r="AG43" s="88"/>
      <c r="AH43" s="88"/>
      <c r="AI43" s="90"/>
      <c r="AJ43" s="68"/>
      <c r="AK43" s="106" t="str">
        <f t="shared" si="3"/>
        <v xml:space="preserve"> </v>
      </c>
      <c r="AL43" s="118"/>
      <c r="AM43" s="118"/>
      <c r="AN43" s="118"/>
      <c r="AO43" s="118"/>
      <c r="AP43" s="156"/>
      <c r="AQ43" s="156"/>
      <c r="AR43" s="208"/>
      <c r="AS43" s="71"/>
      <c r="AT43" s="235"/>
      <c r="AU43" s="235"/>
      <c r="AV43" s="233"/>
      <c r="AW43" s="160"/>
      <c r="AX43" s="224"/>
      <c r="AY43" s="226"/>
      <c r="AZ43" s="226"/>
      <c r="BA43" s="226"/>
      <c r="BB43" s="153"/>
      <c r="BC43" s="156"/>
      <c r="BD43" s="160"/>
      <c r="BE43" s="156"/>
      <c r="BF43" s="156"/>
      <c r="BG43" s="156"/>
      <c r="BH43" s="160"/>
      <c r="BI43" s="72"/>
      <c r="BJ43" s="100"/>
      <c r="BK43" s="73"/>
      <c r="BL43" s="158"/>
      <c r="BM43" s="148"/>
      <c r="BN43" s="148"/>
      <c r="BO43" s="151"/>
      <c r="BP43" s="154"/>
      <c r="BQ43" s="153"/>
      <c r="BR43" s="154"/>
      <c r="BS43" s="162"/>
      <c r="BT43" s="153"/>
      <c r="BU43" s="163"/>
      <c r="BV43" s="153"/>
      <c r="BW43" s="166"/>
      <c r="BX43" s="154"/>
      <c r="BY43"/>
      <c r="BZ43"/>
      <c r="CB43"/>
      <c r="CC43"/>
      <c r="CD43"/>
      <c r="CE43"/>
      <c r="CF43"/>
      <c r="CG43"/>
    </row>
    <row r="44" spans="2:85" s="70" customFormat="1" ht="46.5" customHeight="1" x14ac:dyDescent="0.3">
      <c r="B44"/>
      <c r="C44" s="188"/>
      <c r="D44" s="185"/>
      <c r="E44" s="185"/>
      <c r="F44" s="188"/>
      <c r="G44" s="187"/>
      <c r="H44" s="241"/>
      <c r="I44" s="154"/>
      <c r="J44" s="154"/>
      <c r="K44" s="154"/>
      <c r="L44" s="211"/>
      <c r="M44" s="239"/>
      <c r="N44" s="188"/>
      <c r="O44" s="69"/>
      <c r="P44" s="157"/>
      <c r="Q44" s="157"/>
      <c r="R44" s="157"/>
      <c r="S44" s="156"/>
      <c r="T44" s="157"/>
      <c r="U44" s="157"/>
      <c r="V44" s="221"/>
      <c r="W44" s="228"/>
      <c r="X44" s="96"/>
      <c r="Y44" s="96"/>
      <c r="Z44" s="96"/>
      <c r="AA44" s="103">
        <v>3</v>
      </c>
      <c r="AB44" s="104" t="str">
        <f t="shared" si="0"/>
        <v xml:space="preserve">  </v>
      </c>
      <c r="AC44" s="88"/>
      <c r="AD44" s="105" t="str">
        <f t="shared" si="1"/>
        <v xml:space="preserve"> </v>
      </c>
      <c r="AE44" s="94"/>
      <c r="AF44" s="105" t="str">
        <f t="shared" si="2"/>
        <v xml:space="preserve"> </v>
      </c>
      <c r="AG44" s="88"/>
      <c r="AH44" s="88"/>
      <c r="AI44" s="90"/>
      <c r="AJ44" s="68"/>
      <c r="AK44" s="106" t="str">
        <f t="shared" si="3"/>
        <v xml:space="preserve"> </v>
      </c>
      <c r="AL44" s="118"/>
      <c r="AM44" s="118"/>
      <c r="AN44" s="118"/>
      <c r="AO44" s="118"/>
      <c r="AP44" s="157"/>
      <c r="AQ44" s="157"/>
      <c r="AR44" s="208"/>
      <c r="AS44" s="71"/>
      <c r="AT44" s="236"/>
      <c r="AU44" s="236"/>
      <c r="AV44" s="233"/>
      <c r="AW44" s="161"/>
      <c r="AX44" s="224"/>
      <c r="AY44" s="226"/>
      <c r="AZ44" s="226"/>
      <c r="BA44" s="226"/>
      <c r="BB44" s="153"/>
      <c r="BC44" s="157"/>
      <c r="BD44" s="161"/>
      <c r="BE44" s="157"/>
      <c r="BF44" s="157"/>
      <c r="BG44" s="157"/>
      <c r="BH44" s="161"/>
      <c r="BI44" s="72"/>
      <c r="BJ44" s="100"/>
      <c r="BK44" s="73"/>
      <c r="BL44" s="158"/>
      <c r="BM44" s="149"/>
      <c r="BN44" s="149"/>
      <c r="BO44" s="152"/>
      <c r="BP44" s="154"/>
      <c r="BQ44" s="153"/>
      <c r="BR44" s="154"/>
      <c r="BS44" s="162"/>
      <c r="BT44" s="153"/>
      <c r="BU44" s="164"/>
      <c r="BV44" s="153"/>
      <c r="BW44" s="166"/>
      <c r="BX44" s="154"/>
      <c r="BY44"/>
      <c r="BZ44"/>
      <c r="CB44"/>
      <c r="CC44"/>
      <c r="CD44"/>
      <c r="CE44"/>
      <c r="CF44"/>
      <c r="CG44"/>
    </row>
    <row r="45" spans="2:85" s="70" customFormat="1" ht="46.5" customHeight="1" x14ac:dyDescent="0.3">
      <c r="B45"/>
      <c r="C45" s="186"/>
      <c r="D45" s="183"/>
      <c r="E45" s="183"/>
      <c r="F45" s="186"/>
      <c r="G45" s="186"/>
      <c r="H45" s="240"/>
      <c r="I45" s="154"/>
      <c r="J45" s="154"/>
      <c r="K45" s="154"/>
      <c r="L45" s="211" t="str">
        <f>IF($F$8="Sistema Estratégico de Planeación y Gestión","SEPG-11",IF($F$8="Transparencia, Participación, Servicio al Ciudadano y Comunicación","TPSC-11",IF($F$8="Gestión Jurídica","GEJU-11",IF($F$8="Gestión Tecnológica","GTEC-11",IF($F$8="Gestión Administrativa y Financiera","GADF-11",IF($F$8="Gestión de la Contratación Pública","GCOP-11",IF($F$8="Estructuración de Proyectos de Infraestructura de Transporte","EPIT-11",IF($F$8="Gestión Contractual y Seguimiento de Proyectos de Infraestructura de Transporte","GCSP-11",IF($F$8="Gestión del Talento Humano","GETH-11","Seleccione un proceso")))))))))</f>
        <v>Seleccione un proceso</v>
      </c>
      <c r="M45" s="237" t="str">
        <f>I45&amp;" "&amp;J45&amp; " " &amp;K45</f>
        <v xml:space="preserve">  </v>
      </c>
      <c r="N45" s="186"/>
      <c r="O45" s="69"/>
      <c r="P45" s="155"/>
      <c r="Q45" s="155"/>
      <c r="R45" s="155" t="str">
        <f>IF(Q45="MUY BAJA
(20%)","20%",IF(Q45="BAJA 
(40%)","40%",IF(Q45="MODERADA
(60%)","60%",IF(Q45="ALTA
(80%)","80%",IF(Q45="MUY ALTA
(100%)","100%","0%")))))</f>
        <v>0%</v>
      </c>
      <c r="S45" s="155"/>
      <c r="T45" s="155"/>
      <c r="U45" s="155"/>
      <c r="V45" s="221" t="str">
        <f t="shared" ref="V45" si="63">IF(U45="INSIGNIFICANTE
(20%)","20%",IF(U45="MENOR
(40%)","40%",IF(U45="MODERADO
(60%)","60%",IF(U45="MAYOR
(80%)","80%",IF(U45="CATASTRÓFICO
(100%)","100%","0%")))))</f>
        <v>0%</v>
      </c>
      <c r="W45" s="207"/>
      <c r="X45" s="96"/>
      <c r="Y45" s="96"/>
      <c r="Z45" s="96"/>
      <c r="AA45" s="103">
        <v>1</v>
      </c>
      <c r="AB45" s="104" t="str">
        <f t="shared" si="0"/>
        <v xml:space="preserve">  </v>
      </c>
      <c r="AC45" s="88"/>
      <c r="AD45" s="105" t="str">
        <f t="shared" si="1"/>
        <v xml:space="preserve"> </v>
      </c>
      <c r="AE45" s="94"/>
      <c r="AF45" s="105" t="str">
        <f t="shared" si="2"/>
        <v xml:space="preserve"> </v>
      </c>
      <c r="AG45" s="88"/>
      <c r="AH45" s="88"/>
      <c r="AI45" s="90"/>
      <c r="AJ45" s="68"/>
      <c r="AK45" s="106" t="str">
        <f t="shared" si="3"/>
        <v xml:space="preserve"> </v>
      </c>
      <c r="AL45" s="118"/>
      <c r="AM45" s="118"/>
      <c r="AN45" s="118"/>
      <c r="AO45" s="118"/>
      <c r="AP45" s="155"/>
      <c r="AQ45" s="155"/>
      <c r="AR45" s="207"/>
      <c r="AS45" s="71"/>
      <c r="AT45" s="234"/>
      <c r="AU45" s="234"/>
      <c r="AV45" s="232" t="str">
        <f t="shared" ref="AV45" si="64">IF(AT45="Reducir","SI",IF(AT45="Aceptar","NO",IF(AT45="Evitar","NO"," ")))</f>
        <v xml:space="preserve"> </v>
      </c>
      <c r="AW45" s="159"/>
      <c r="AX45" s="223" t="str">
        <f t="shared" ref="AX45" si="65">IF($AV45="SI","Diligencie aquí la acción",IF($AV45="NO","N/A"," "))</f>
        <v xml:space="preserve"> </v>
      </c>
      <c r="AY45" s="225" t="str">
        <f t="shared" ref="AY45" si="66">IF($AV45="SI","Diligencie aquí el responsable",IF($AV45="NO","N/A"," "))</f>
        <v xml:space="preserve"> </v>
      </c>
      <c r="AZ45" s="225" t="str">
        <f t="shared" ref="AZ45" si="67">IF($AV45="SI","Diligencie aquí la fecha de implementación de la acción",IF($AV45="NO","N/A"," "))</f>
        <v xml:space="preserve"> </v>
      </c>
      <c r="BA45" s="225" t="str">
        <f t="shared" ref="BA45" si="68">IF($AV45="SI","Diligencie aquí la fecha de seguimiento a la acción",IF($AV45="NO","N/A"," "))</f>
        <v xml:space="preserve"> </v>
      </c>
      <c r="BB45" s="153"/>
      <c r="BC45" s="155"/>
      <c r="BD45" s="159"/>
      <c r="BE45" s="155"/>
      <c r="BF45" s="155"/>
      <c r="BG45" s="155"/>
      <c r="BH45" s="159"/>
      <c r="BI45" s="72"/>
      <c r="BJ45" s="100"/>
      <c r="BK45" s="73"/>
      <c r="BL45" s="158"/>
      <c r="BM45" s="147"/>
      <c r="BN45" s="147"/>
      <c r="BO45" s="150" t="str">
        <f t="shared" ref="BO45" si="69">IF(BN45=0,"100%",IFERROR(BM45/BN45/BM45," "))</f>
        <v>100%</v>
      </c>
      <c r="BP45" s="154"/>
      <c r="BQ45" s="153"/>
      <c r="BR45" s="154"/>
      <c r="BS45" s="162"/>
      <c r="BT45" s="153"/>
      <c r="BU45" s="163"/>
      <c r="BV45" s="153"/>
      <c r="BW45" s="166"/>
      <c r="BX45" s="154"/>
      <c r="BY45"/>
      <c r="BZ45"/>
      <c r="CB45"/>
      <c r="CC45"/>
      <c r="CD45"/>
      <c r="CE45"/>
      <c r="CF45"/>
      <c r="CG45"/>
    </row>
    <row r="46" spans="2:85" s="70" customFormat="1" ht="46.5" customHeight="1" x14ac:dyDescent="0.3">
      <c r="B46"/>
      <c r="C46" s="187"/>
      <c r="D46" s="184"/>
      <c r="E46" s="184"/>
      <c r="F46" s="187"/>
      <c r="G46" s="187"/>
      <c r="H46" s="241"/>
      <c r="I46" s="154"/>
      <c r="J46" s="154"/>
      <c r="K46" s="154"/>
      <c r="L46" s="211"/>
      <c r="M46" s="238"/>
      <c r="N46" s="187"/>
      <c r="O46" s="69"/>
      <c r="P46" s="156"/>
      <c r="Q46" s="156"/>
      <c r="R46" s="156"/>
      <c r="S46" s="156"/>
      <c r="T46" s="156"/>
      <c r="U46" s="156"/>
      <c r="V46" s="221"/>
      <c r="W46" s="208"/>
      <c r="X46" s="96"/>
      <c r="Y46" s="96"/>
      <c r="Z46" s="96"/>
      <c r="AA46" s="103">
        <v>2</v>
      </c>
      <c r="AB46" s="104" t="str">
        <f t="shared" si="0"/>
        <v xml:space="preserve">  </v>
      </c>
      <c r="AC46" s="88"/>
      <c r="AD46" s="105" t="str">
        <f t="shared" si="1"/>
        <v xml:space="preserve"> </v>
      </c>
      <c r="AE46" s="94"/>
      <c r="AF46" s="105" t="str">
        <f t="shared" si="2"/>
        <v xml:space="preserve"> </v>
      </c>
      <c r="AG46" s="88"/>
      <c r="AH46" s="88"/>
      <c r="AI46" s="90"/>
      <c r="AJ46" s="68"/>
      <c r="AK46" s="106" t="str">
        <f t="shared" si="3"/>
        <v xml:space="preserve"> </v>
      </c>
      <c r="AL46" s="118"/>
      <c r="AM46" s="118"/>
      <c r="AN46" s="118"/>
      <c r="AO46" s="118"/>
      <c r="AP46" s="156"/>
      <c r="AQ46" s="156"/>
      <c r="AR46" s="208"/>
      <c r="AS46" s="71"/>
      <c r="AT46" s="235"/>
      <c r="AU46" s="235"/>
      <c r="AV46" s="233"/>
      <c r="AW46" s="160"/>
      <c r="AX46" s="224"/>
      <c r="AY46" s="226"/>
      <c r="AZ46" s="226"/>
      <c r="BA46" s="226"/>
      <c r="BB46" s="153"/>
      <c r="BC46" s="156"/>
      <c r="BD46" s="160"/>
      <c r="BE46" s="156"/>
      <c r="BF46" s="156"/>
      <c r="BG46" s="156"/>
      <c r="BH46" s="160"/>
      <c r="BI46" s="72"/>
      <c r="BJ46" s="100"/>
      <c r="BK46" s="73"/>
      <c r="BL46" s="158"/>
      <c r="BM46" s="148"/>
      <c r="BN46" s="148"/>
      <c r="BO46" s="151"/>
      <c r="BP46" s="154"/>
      <c r="BQ46" s="153"/>
      <c r="BR46" s="154"/>
      <c r="BS46" s="162"/>
      <c r="BT46" s="153"/>
      <c r="BU46" s="163"/>
      <c r="BV46" s="153"/>
      <c r="BW46" s="166"/>
      <c r="BX46" s="154"/>
      <c r="BY46"/>
      <c r="BZ46"/>
      <c r="CB46"/>
      <c r="CC46"/>
      <c r="CD46"/>
      <c r="CE46"/>
      <c r="CF46"/>
      <c r="CG46"/>
    </row>
    <row r="47" spans="2:85" s="70" customFormat="1" ht="46.5" customHeight="1" x14ac:dyDescent="0.3">
      <c r="B47"/>
      <c r="C47" s="188"/>
      <c r="D47" s="185"/>
      <c r="E47" s="185"/>
      <c r="F47" s="188"/>
      <c r="G47" s="187"/>
      <c r="H47" s="241"/>
      <c r="I47" s="154"/>
      <c r="J47" s="154"/>
      <c r="K47" s="154"/>
      <c r="L47" s="211"/>
      <c r="M47" s="239"/>
      <c r="N47" s="188"/>
      <c r="O47" s="69"/>
      <c r="P47" s="157"/>
      <c r="Q47" s="157"/>
      <c r="R47" s="157"/>
      <c r="S47" s="156"/>
      <c r="T47" s="157"/>
      <c r="U47" s="157"/>
      <c r="V47" s="221"/>
      <c r="W47" s="228"/>
      <c r="X47" s="96"/>
      <c r="Y47" s="96"/>
      <c r="Z47" s="96"/>
      <c r="AA47" s="103">
        <v>3</v>
      </c>
      <c r="AB47" s="104" t="str">
        <f t="shared" si="0"/>
        <v xml:space="preserve">  </v>
      </c>
      <c r="AC47" s="88"/>
      <c r="AD47" s="105" t="str">
        <f t="shared" si="1"/>
        <v xml:space="preserve"> </v>
      </c>
      <c r="AE47" s="94"/>
      <c r="AF47" s="105" t="str">
        <f t="shared" si="2"/>
        <v xml:space="preserve"> </v>
      </c>
      <c r="AG47" s="88"/>
      <c r="AH47" s="88"/>
      <c r="AI47" s="90"/>
      <c r="AJ47" s="68"/>
      <c r="AK47" s="106" t="str">
        <f t="shared" si="3"/>
        <v xml:space="preserve"> </v>
      </c>
      <c r="AL47" s="118"/>
      <c r="AM47" s="118"/>
      <c r="AN47" s="118"/>
      <c r="AO47" s="118"/>
      <c r="AP47" s="157"/>
      <c r="AQ47" s="157"/>
      <c r="AR47" s="208"/>
      <c r="AS47" s="71"/>
      <c r="AT47" s="236"/>
      <c r="AU47" s="236"/>
      <c r="AV47" s="233"/>
      <c r="AW47" s="161"/>
      <c r="AX47" s="224"/>
      <c r="AY47" s="226"/>
      <c r="AZ47" s="226"/>
      <c r="BA47" s="226"/>
      <c r="BB47" s="153"/>
      <c r="BC47" s="157"/>
      <c r="BD47" s="161"/>
      <c r="BE47" s="157"/>
      <c r="BF47" s="157"/>
      <c r="BG47" s="157"/>
      <c r="BH47" s="161"/>
      <c r="BI47" s="72"/>
      <c r="BJ47" s="100"/>
      <c r="BK47" s="73"/>
      <c r="BL47" s="158"/>
      <c r="BM47" s="149"/>
      <c r="BN47" s="149"/>
      <c r="BO47" s="152"/>
      <c r="BP47" s="154"/>
      <c r="BQ47" s="153"/>
      <c r="BR47" s="154"/>
      <c r="BS47" s="162"/>
      <c r="BT47" s="153"/>
      <c r="BU47" s="164"/>
      <c r="BV47" s="153"/>
      <c r="BW47" s="166"/>
      <c r="BX47" s="154"/>
      <c r="BY47"/>
      <c r="BZ47"/>
      <c r="CB47"/>
      <c r="CC47"/>
      <c r="CD47"/>
      <c r="CE47"/>
      <c r="CF47"/>
      <c r="CG47"/>
    </row>
    <row r="48" spans="2:85" s="70" customFormat="1" ht="46.5" customHeight="1" x14ac:dyDescent="0.3">
      <c r="B48"/>
      <c r="C48" s="186"/>
      <c r="D48" s="183"/>
      <c r="E48" s="183"/>
      <c r="F48" s="186"/>
      <c r="G48" s="186"/>
      <c r="H48" s="240"/>
      <c r="I48" s="154"/>
      <c r="J48" s="154"/>
      <c r="K48" s="154"/>
      <c r="L48" s="211" t="str">
        <f>IF($F$8="Sistema Estratégico de Planeación y Gestión","SEPG-12",IF($F$8="Transparencia, Participación, Servicio al Ciudadano y Comunicación","TPSC-12",IF($F$8="Gestión Jurídica","GEJU-12",IF($F$8="Gestión Tecnológica","GTEC-12",IF($F$8="Gestión Administrativa y Financiera","GADF-12",IF($F$8="Gestión de la Contratación Pública","GCOP-12",IF($F$8="Estructuración de Proyectos de Infraestructura de Transporte","EPIT-12",IF($F$8="Gestión Contractual y Seguimiento de Proyectos de Infraestructura de Transporte","GCSP-12",IF($F$8="Gestión del Talento Humano","GETH-12","Seleccione un proceso")))))))))</f>
        <v>Seleccione un proceso</v>
      </c>
      <c r="M48" s="237" t="str">
        <f>I48&amp;" "&amp;J48&amp; " " &amp;K48</f>
        <v xml:space="preserve">  </v>
      </c>
      <c r="N48" s="186"/>
      <c r="O48" s="69"/>
      <c r="P48" s="155"/>
      <c r="Q48" s="155"/>
      <c r="R48" s="155" t="str">
        <f>IF(Q48="MUY BAJA
(20%)","20%",IF(Q48="BAJA 
(40%)","40%",IF(Q48="MODERADA
(60%)","60%",IF(Q48="ALTA
(80%)","80%",IF(Q48="MUY ALTA
(100%)","100%","0%")))))</f>
        <v>0%</v>
      </c>
      <c r="S48" s="155"/>
      <c r="T48" s="155"/>
      <c r="U48" s="155"/>
      <c r="V48" s="221" t="str">
        <f t="shared" ref="V48" si="70">IF(U48="INSIGNIFICANTE
(20%)","20%",IF(U48="MENOR
(40%)","40%",IF(U48="MODERADO
(60%)","60%",IF(U48="MAYOR
(80%)","80%",IF(U48="CATASTRÓFICO
(100%)","100%","0%")))))</f>
        <v>0%</v>
      </c>
      <c r="W48" s="207"/>
      <c r="X48" s="96"/>
      <c r="Y48" s="96"/>
      <c r="Z48" s="96"/>
      <c r="AA48" s="103">
        <v>1</v>
      </c>
      <c r="AB48" s="104" t="str">
        <f t="shared" si="0"/>
        <v xml:space="preserve">  </v>
      </c>
      <c r="AC48" s="88"/>
      <c r="AD48" s="105" t="str">
        <f t="shared" si="1"/>
        <v xml:space="preserve"> </v>
      </c>
      <c r="AE48" s="94"/>
      <c r="AF48" s="105" t="str">
        <f t="shared" si="2"/>
        <v xml:space="preserve"> </v>
      </c>
      <c r="AG48" s="88"/>
      <c r="AH48" s="88"/>
      <c r="AI48" s="90"/>
      <c r="AJ48" s="68"/>
      <c r="AK48" s="106" t="str">
        <f t="shared" si="3"/>
        <v xml:space="preserve"> </v>
      </c>
      <c r="AL48" s="118"/>
      <c r="AM48" s="118"/>
      <c r="AN48" s="118"/>
      <c r="AO48" s="118"/>
      <c r="AP48" s="155"/>
      <c r="AQ48" s="155"/>
      <c r="AR48" s="207"/>
      <c r="AS48" s="71"/>
      <c r="AT48" s="234"/>
      <c r="AU48" s="234"/>
      <c r="AV48" s="232" t="str">
        <f t="shared" ref="AV48" si="71">IF(AT48="Reducir","SI",IF(AT48="Aceptar","NO",IF(AT48="Evitar","NO"," ")))</f>
        <v xml:space="preserve"> </v>
      </c>
      <c r="AW48" s="159"/>
      <c r="AX48" s="223" t="str">
        <f t="shared" ref="AX48" si="72">IF($AV48="SI","Diligencie aquí la acción",IF($AV48="NO","N/A"," "))</f>
        <v xml:space="preserve"> </v>
      </c>
      <c r="AY48" s="225" t="str">
        <f t="shared" ref="AY48" si="73">IF($AV48="SI","Diligencie aquí el responsable",IF($AV48="NO","N/A"," "))</f>
        <v xml:space="preserve"> </v>
      </c>
      <c r="AZ48" s="225" t="str">
        <f t="shared" ref="AZ48" si="74">IF($AV48="SI","Diligencie aquí la fecha de implementación de la acción",IF($AV48="NO","N/A"," "))</f>
        <v xml:space="preserve"> </v>
      </c>
      <c r="BA48" s="225" t="str">
        <f t="shared" ref="BA48" si="75">IF($AV48="SI","Diligencie aquí la fecha de seguimiento a la acción",IF($AV48="NO","N/A"," "))</f>
        <v xml:space="preserve"> </v>
      </c>
      <c r="BB48" s="153"/>
      <c r="BC48" s="155"/>
      <c r="BD48" s="159"/>
      <c r="BE48" s="155"/>
      <c r="BF48" s="155"/>
      <c r="BG48" s="155"/>
      <c r="BH48" s="159"/>
      <c r="BI48" s="72"/>
      <c r="BJ48" s="100"/>
      <c r="BK48" s="73"/>
      <c r="BL48" s="158"/>
      <c r="BM48" s="147"/>
      <c r="BN48" s="147"/>
      <c r="BO48" s="150" t="str">
        <f t="shared" ref="BO48" si="76">IF(BN48=0,"100%",IFERROR(BM48/BN48/BM48," "))</f>
        <v>100%</v>
      </c>
      <c r="BP48" s="154"/>
      <c r="BQ48" s="153"/>
      <c r="BR48" s="154"/>
      <c r="BS48" s="162"/>
      <c r="BT48" s="153"/>
      <c r="BU48" s="163"/>
      <c r="BV48" s="153"/>
      <c r="BW48" s="166"/>
      <c r="BX48" s="154"/>
      <c r="BY48"/>
      <c r="BZ48"/>
      <c r="CB48"/>
      <c r="CC48"/>
      <c r="CD48"/>
      <c r="CE48"/>
      <c r="CF48"/>
      <c r="CG48"/>
    </row>
    <row r="49" spans="2:85" s="70" customFormat="1" ht="46.5" customHeight="1" x14ac:dyDescent="0.3">
      <c r="B49"/>
      <c r="C49" s="187"/>
      <c r="D49" s="184"/>
      <c r="E49" s="184"/>
      <c r="F49" s="187"/>
      <c r="G49" s="187"/>
      <c r="H49" s="241"/>
      <c r="I49" s="154"/>
      <c r="J49" s="154"/>
      <c r="K49" s="154"/>
      <c r="L49" s="211"/>
      <c r="M49" s="238"/>
      <c r="N49" s="187"/>
      <c r="O49" s="69"/>
      <c r="P49" s="156"/>
      <c r="Q49" s="156"/>
      <c r="R49" s="156"/>
      <c r="S49" s="156"/>
      <c r="T49" s="156"/>
      <c r="U49" s="156"/>
      <c r="V49" s="221"/>
      <c r="W49" s="208"/>
      <c r="X49" s="96"/>
      <c r="Y49" s="96"/>
      <c r="Z49" s="96"/>
      <c r="AA49" s="103">
        <v>2</v>
      </c>
      <c r="AB49" s="104" t="str">
        <f t="shared" si="0"/>
        <v xml:space="preserve">  </v>
      </c>
      <c r="AC49" s="88"/>
      <c r="AD49" s="105" t="str">
        <f t="shared" si="1"/>
        <v xml:space="preserve"> </v>
      </c>
      <c r="AE49" s="94"/>
      <c r="AF49" s="105" t="str">
        <f t="shared" si="2"/>
        <v xml:space="preserve"> </v>
      </c>
      <c r="AG49" s="88"/>
      <c r="AH49" s="88"/>
      <c r="AI49" s="90"/>
      <c r="AJ49" s="68"/>
      <c r="AK49" s="106" t="str">
        <f t="shared" si="3"/>
        <v xml:space="preserve"> </v>
      </c>
      <c r="AL49" s="118"/>
      <c r="AM49" s="118"/>
      <c r="AN49" s="118"/>
      <c r="AO49" s="118"/>
      <c r="AP49" s="156"/>
      <c r="AQ49" s="156"/>
      <c r="AR49" s="208"/>
      <c r="AS49" s="71"/>
      <c r="AT49" s="235"/>
      <c r="AU49" s="235"/>
      <c r="AV49" s="233"/>
      <c r="AW49" s="160"/>
      <c r="AX49" s="224"/>
      <c r="AY49" s="226"/>
      <c r="AZ49" s="226"/>
      <c r="BA49" s="226"/>
      <c r="BB49" s="153"/>
      <c r="BC49" s="156"/>
      <c r="BD49" s="160"/>
      <c r="BE49" s="156"/>
      <c r="BF49" s="156"/>
      <c r="BG49" s="156"/>
      <c r="BH49" s="160"/>
      <c r="BI49" s="72"/>
      <c r="BJ49" s="100"/>
      <c r="BK49" s="73"/>
      <c r="BL49" s="158"/>
      <c r="BM49" s="148"/>
      <c r="BN49" s="148"/>
      <c r="BO49" s="151"/>
      <c r="BP49" s="154"/>
      <c r="BQ49" s="153"/>
      <c r="BR49" s="154"/>
      <c r="BS49" s="162"/>
      <c r="BT49" s="153"/>
      <c r="BU49" s="163"/>
      <c r="BV49" s="153"/>
      <c r="BW49" s="166"/>
      <c r="BX49" s="154"/>
      <c r="BY49"/>
      <c r="BZ49"/>
      <c r="CB49"/>
      <c r="CC49"/>
      <c r="CD49"/>
      <c r="CE49"/>
      <c r="CF49"/>
      <c r="CG49"/>
    </row>
    <row r="50" spans="2:85" s="70" customFormat="1" ht="46.5" customHeight="1" x14ac:dyDescent="0.3">
      <c r="B50"/>
      <c r="C50" s="188"/>
      <c r="D50" s="185"/>
      <c r="E50" s="185"/>
      <c r="F50" s="188"/>
      <c r="G50" s="187"/>
      <c r="H50" s="241"/>
      <c r="I50" s="154"/>
      <c r="J50" s="154"/>
      <c r="K50" s="154"/>
      <c r="L50" s="211"/>
      <c r="M50" s="239"/>
      <c r="N50" s="188"/>
      <c r="O50" s="69"/>
      <c r="P50" s="157"/>
      <c r="Q50" s="157"/>
      <c r="R50" s="157"/>
      <c r="S50" s="156"/>
      <c r="T50" s="157"/>
      <c r="U50" s="157"/>
      <c r="V50" s="221"/>
      <c r="W50" s="228"/>
      <c r="X50" s="96"/>
      <c r="Y50" s="96"/>
      <c r="Z50" s="96"/>
      <c r="AA50" s="103">
        <v>3</v>
      </c>
      <c r="AB50" s="104" t="str">
        <f t="shared" si="0"/>
        <v xml:space="preserve">  </v>
      </c>
      <c r="AC50" s="88"/>
      <c r="AD50" s="105" t="str">
        <f t="shared" si="1"/>
        <v xml:space="preserve"> </v>
      </c>
      <c r="AE50" s="94"/>
      <c r="AF50" s="105" t="str">
        <f t="shared" si="2"/>
        <v xml:space="preserve"> </v>
      </c>
      <c r="AG50" s="88"/>
      <c r="AH50" s="88"/>
      <c r="AI50" s="90"/>
      <c r="AJ50" s="68"/>
      <c r="AK50" s="106" t="str">
        <f t="shared" si="3"/>
        <v xml:space="preserve"> </v>
      </c>
      <c r="AL50" s="118"/>
      <c r="AM50" s="118"/>
      <c r="AN50" s="118"/>
      <c r="AO50" s="118"/>
      <c r="AP50" s="157"/>
      <c r="AQ50" s="157"/>
      <c r="AR50" s="208"/>
      <c r="AS50" s="71"/>
      <c r="AT50" s="236"/>
      <c r="AU50" s="236"/>
      <c r="AV50" s="233"/>
      <c r="AW50" s="161"/>
      <c r="AX50" s="224"/>
      <c r="AY50" s="226"/>
      <c r="AZ50" s="226"/>
      <c r="BA50" s="226"/>
      <c r="BB50" s="153"/>
      <c r="BC50" s="157"/>
      <c r="BD50" s="161"/>
      <c r="BE50" s="157"/>
      <c r="BF50" s="157"/>
      <c r="BG50" s="157"/>
      <c r="BH50" s="161"/>
      <c r="BI50" s="72"/>
      <c r="BJ50" s="100"/>
      <c r="BK50" s="73"/>
      <c r="BL50" s="158"/>
      <c r="BM50" s="149"/>
      <c r="BN50" s="149"/>
      <c r="BO50" s="152"/>
      <c r="BP50" s="154"/>
      <c r="BQ50" s="153"/>
      <c r="BR50" s="154"/>
      <c r="BS50" s="162"/>
      <c r="BT50" s="153"/>
      <c r="BU50" s="164"/>
      <c r="BV50" s="153"/>
      <c r="BW50" s="166"/>
      <c r="BX50" s="154"/>
      <c r="BY50"/>
      <c r="BZ50"/>
      <c r="CB50"/>
      <c r="CC50"/>
      <c r="CD50"/>
      <c r="CE50"/>
      <c r="CF50"/>
      <c r="CG50"/>
    </row>
    <row r="51" spans="2:85" s="70" customFormat="1" ht="46.5" customHeight="1" x14ac:dyDescent="0.3">
      <c r="B51"/>
      <c r="C51" s="186"/>
      <c r="D51" s="183"/>
      <c r="E51" s="183"/>
      <c r="F51" s="186"/>
      <c r="G51" s="186"/>
      <c r="H51" s="240"/>
      <c r="I51" s="154"/>
      <c r="J51" s="154"/>
      <c r="K51" s="154"/>
      <c r="L51" s="211" t="str">
        <f>IF($F$8="Sistema Estratégico de Planeación y Gestión","SEPG-13",IF($F$8="Transparencia, Participación, Servicio al Ciudadano y Comunicación","TPSC-13",IF($F$8="Gestión Jurídica","GEJU-13",IF($F$8="Gestión Tecnológica","GTEC-13",IF($F$8="Gestión Administrativa y Financiera","GADF-13",IF($F$8="Gestión de la Contratación Pública","GCOP-13",IF($F$8="Estructuración de Proyectos de Infraestructura de Transporte","EPIT-13",IF($F$8="Gestión Contractual y Seguimiento de Proyectos de Infraestructura de Transporte","GCSP-13",IF($F$8="Gestión del Talento Humano","GETH-13","Seleccione un proceso")))))))))</f>
        <v>Seleccione un proceso</v>
      </c>
      <c r="M51" s="237" t="str">
        <f>I51&amp;" "&amp;J51&amp; " " &amp;K51</f>
        <v xml:space="preserve">  </v>
      </c>
      <c r="N51" s="186"/>
      <c r="O51" s="69"/>
      <c r="P51" s="155"/>
      <c r="Q51" s="155"/>
      <c r="R51" s="155" t="str">
        <f>IF(Q51="MUY BAJA
(20%)","20%",IF(Q51="BAJA 
(40%)","40%",IF(Q51="MODERADA
(60%)","60%",IF(Q51="ALTA
(80%)","80%",IF(Q51="MUY ALTA
(100%)","100%","0%")))))</f>
        <v>0%</v>
      </c>
      <c r="S51" s="155"/>
      <c r="T51" s="155"/>
      <c r="U51" s="155"/>
      <c r="V51" s="221" t="str">
        <f t="shared" ref="V51" si="77">IF(U51="INSIGNIFICANTE
(20%)","20%",IF(U51="MENOR
(40%)","40%",IF(U51="MODERADO
(60%)","60%",IF(U51="MAYOR
(80%)","80%",IF(U51="CATASTRÓFICO
(100%)","100%","0%")))))</f>
        <v>0%</v>
      </c>
      <c r="W51" s="207"/>
      <c r="X51" s="96"/>
      <c r="Y51" s="96"/>
      <c r="Z51" s="96"/>
      <c r="AA51" s="103">
        <v>1</v>
      </c>
      <c r="AB51" s="104" t="str">
        <f t="shared" si="0"/>
        <v xml:space="preserve">  </v>
      </c>
      <c r="AC51" s="88"/>
      <c r="AD51" s="105" t="str">
        <f t="shared" si="1"/>
        <v xml:space="preserve"> </v>
      </c>
      <c r="AE51" s="94"/>
      <c r="AF51" s="105" t="str">
        <f t="shared" si="2"/>
        <v xml:space="preserve"> </v>
      </c>
      <c r="AG51" s="88"/>
      <c r="AH51" s="88"/>
      <c r="AI51" s="90"/>
      <c r="AJ51" s="68"/>
      <c r="AK51" s="106" t="str">
        <f t="shared" si="3"/>
        <v xml:space="preserve"> </v>
      </c>
      <c r="AL51" s="118"/>
      <c r="AM51" s="118"/>
      <c r="AN51" s="118"/>
      <c r="AO51" s="118"/>
      <c r="AP51" s="155"/>
      <c r="AQ51" s="155"/>
      <c r="AR51" s="207"/>
      <c r="AS51" s="71"/>
      <c r="AT51" s="234"/>
      <c r="AU51" s="234"/>
      <c r="AV51" s="232" t="str">
        <f t="shared" ref="AV51" si="78">IF(AT51="Reducir","SI",IF(AT51="Aceptar","NO",IF(AT51="Evitar","NO"," ")))</f>
        <v xml:space="preserve"> </v>
      </c>
      <c r="AW51" s="159"/>
      <c r="AX51" s="223" t="str">
        <f t="shared" ref="AX51" si="79">IF($AV51="SI","Diligencie aquí la acción",IF($AV51="NO","N/A"," "))</f>
        <v xml:space="preserve"> </v>
      </c>
      <c r="AY51" s="225" t="str">
        <f t="shared" ref="AY51" si="80">IF($AV51="SI","Diligencie aquí el responsable",IF($AV51="NO","N/A"," "))</f>
        <v xml:space="preserve"> </v>
      </c>
      <c r="AZ51" s="225" t="str">
        <f t="shared" ref="AZ51" si="81">IF($AV51="SI","Diligencie aquí la fecha de implementación de la acción",IF($AV51="NO","N/A"," "))</f>
        <v xml:space="preserve"> </v>
      </c>
      <c r="BA51" s="225" t="str">
        <f t="shared" ref="BA51" si="82">IF($AV51="SI","Diligencie aquí la fecha de seguimiento a la acción",IF($AV51="NO","N/A"," "))</f>
        <v xml:space="preserve"> </v>
      </c>
      <c r="BB51" s="153"/>
      <c r="BC51" s="155"/>
      <c r="BD51" s="159"/>
      <c r="BE51" s="155"/>
      <c r="BF51" s="155"/>
      <c r="BG51" s="155"/>
      <c r="BH51" s="159"/>
      <c r="BI51" s="72"/>
      <c r="BJ51" s="100"/>
      <c r="BK51" s="73"/>
      <c r="BL51" s="158"/>
      <c r="BM51" s="147"/>
      <c r="BN51" s="147"/>
      <c r="BO51" s="150" t="str">
        <f t="shared" ref="BO51" si="83">IF(BN51=0,"100%",IFERROR(BM51/BN51/BM51," "))</f>
        <v>100%</v>
      </c>
      <c r="BP51" s="154"/>
      <c r="BQ51" s="153"/>
      <c r="BR51" s="154"/>
      <c r="BS51" s="162"/>
      <c r="BT51" s="153"/>
      <c r="BU51" s="163"/>
      <c r="BV51" s="153"/>
      <c r="BW51" s="166"/>
      <c r="BX51" s="154"/>
      <c r="BY51"/>
      <c r="BZ51"/>
      <c r="CB51"/>
      <c r="CC51"/>
      <c r="CD51"/>
      <c r="CE51"/>
      <c r="CF51"/>
      <c r="CG51"/>
    </row>
    <row r="52" spans="2:85" s="70" customFormat="1" ht="46.5" customHeight="1" x14ac:dyDescent="0.3">
      <c r="B52"/>
      <c r="C52" s="187"/>
      <c r="D52" s="184"/>
      <c r="E52" s="184"/>
      <c r="F52" s="187"/>
      <c r="G52" s="187"/>
      <c r="H52" s="241"/>
      <c r="I52" s="154"/>
      <c r="J52" s="154"/>
      <c r="K52" s="154"/>
      <c r="L52" s="211"/>
      <c r="M52" s="238"/>
      <c r="N52" s="187"/>
      <c r="O52" s="69"/>
      <c r="P52" s="156"/>
      <c r="Q52" s="156"/>
      <c r="R52" s="156"/>
      <c r="S52" s="156"/>
      <c r="T52" s="156"/>
      <c r="U52" s="156"/>
      <c r="V52" s="221"/>
      <c r="W52" s="208"/>
      <c r="X52" s="96"/>
      <c r="Y52" s="96"/>
      <c r="Z52" s="96"/>
      <c r="AA52" s="103">
        <v>2</v>
      </c>
      <c r="AB52" s="104" t="str">
        <f t="shared" si="0"/>
        <v xml:space="preserve">  </v>
      </c>
      <c r="AC52" s="88"/>
      <c r="AD52" s="105" t="str">
        <f t="shared" si="1"/>
        <v xml:space="preserve"> </v>
      </c>
      <c r="AE52" s="94"/>
      <c r="AF52" s="105" t="str">
        <f t="shared" si="2"/>
        <v xml:space="preserve"> </v>
      </c>
      <c r="AG52" s="88"/>
      <c r="AH52" s="88"/>
      <c r="AI52" s="90"/>
      <c r="AJ52" s="68"/>
      <c r="AK52" s="106" t="str">
        <f t="shared" si="3"/>
        <v xml:space="preserve"> </v>
      </c>
      <c r="AL52" s="118"/>
      <c r="AM52" s="118"/>
      <c r="AN52" s="118"/>
      <c r="AO52" s="118"/>
      <c r="AP52" s="156"/>
      <c r="AQ52" s="156"/>
      <c r="AR52" s="208"/>
      <c r="AS52" s="71"/>
      <c r="AT52" s="235"/>
      <c r="AU52" s="235"/>
      <c r="AV52" s="233"/>
      <c r="AW52" s="160"/>
      <c r="AX52" s="224"/>
      <c r="AY52" s="226"/>
      <c r="AZ52" s="226"/>
      <c r="BA52" s="226"/>
      <c r="BB52" s="153"/>
      <c r="BC52" s="156"/>
      <c r="BD52" s="160"/>
      <c r="BE52" s="156"/>
      <c r="BF52" s="156"/>
      <c r="BG52" s="156"/>
      <c r="BH52" s="160"/>
      <c r="BI52" s="72"/>
      <c r="BJ52" s="100"/>
      <c r="BK52" s="73"/>
      <c r="BL52" s="158"/>
      <c r="BM52" s="148"/>
      <c r="BN52" s="148"/>
      <c r="BO52" s="151"/>
      <c r="BP52" s="154"/>
      <c r="BQ52" s="153"/>
      <c r="BR52" s="154"/>
      <c r="BS52" s="162"/>
      <c r="BT52" s="153"/>
      <c r="BU52" s="163"/>
      <c r="BV52" s="153"/>
      <c r="BW52" s="166"/>
      <c r="BX52" s="154"/>
      <c r="BY52"/>
      <c r="BZ52"/>
      <c r="CB52"/>
      <c r="CC52"/>
      <c r="CD52"/>
      <c r="CE52"/>
      <c r="CF52"/>
      <c r="CG52"/>
    </row>
    <row r="53" spans="2:85" s="70" customFormat="1" ht="46.5" customHeight="1" x14ac:dyDescent="0.3">
      <c r="B53"/>
      <c r="C53" s="188"/>
      <c r="D53" s="185"/>
      <c r="E53" s="185"/>
      <c r="F53" s="188"/>
      <c r="G53" s="187"/>
      <c r="H53" s="241"/>
      <c r="I53" s="154"/>
      <c r="J53" s="154"/>
      <c r="K53" s="154"/>
      <c r="L53" s="211"/>
      <c r="M53" s="239"/>
      <c r="N53" s="188"/>
      <c r="O53" s="69"/>
      <c r="P53" s="157"/>
      <c r="Q53" s="157"/>
      <c r="R53" s="157"/>
      <c r="S53" s="156"/>
      <c r="T53" s="157"/>
      <c r="U53" s="157"/>
      <c r="V53" s="221"/>
      <c r="W53" s="228"/>
      <c r="X53" s="96"/>
      <c r="Y53" s="96"/>
      <c r="Z53" s="96"/>
      <c r="AA53" s="103">
        <v>3</v>
      </c>
      <c r="AB53" s="104" t="str">
        <f t="shared" si="0"/>
        <v xml:space="preserve">  </v>
      </c>
      <c r="AC53" s="88"/>
      <c r="AD53" s="105" t="str">
        <f t="shared" si="1"/>
        <v xml:space="preserve"> </v>
      </c>
      <c r="AE53" s="94"/>
      <c r="AF53" s="105" t="str">
        <f t="shared" si="2"/>
        <v xml:space="preserve"> </v>
      </c>
      <c r="AG53" s="88"/>
      <c r="AH53" s="88"/>
      <c r="AI53" s="90"/>
      <c r="AJ53" s="68"/>
      <c r="AK53" s="106" t="str">
        <f t="shared" si="3"/>
        <v xml:space="preserve"> </v>
      </c>
      <c r="AL53" s="118"/>
      <c r="AM53" s="118"/>
      <c r="AN53" s="118"/>
      <c r="AO53" s="118"/>
      <c r="AP53" s="157"/>
      <c r="AQ53" s="157"/>
      <c r="AR53" s="208"/>
      <c r="AS53" s="71"/>
      <c r="AT53" s="236"/>
      <c r="AU53" s="236"/>
      <c r="AV53" s="233"/>
      <c r="AW53" s="161"/>
      <c r="AX53" s="224"/>
      <c r="AY53" s="226"/>
      <c r="AZ53" s="226"/>
      <c r="BA53" s="226"/>
      <c r="BB53" s="153"/>
      <c r="BC53" s="157"/>
      <c r="BD53" s="161"/>
      <c r="BE53" s="157"/>
      <c r="BF53" s="157"/>
      <c r="BG53" s="157"/>
      <c r="BH53" s="161"/>
      <c r="BI53" s="72"/>
      <c r="BJ53" s="100"/>
      <c r="BK53" s="73"/>
      <c r="BL53" s="158"/>
      <c r="BM53" s="149"/>
      <c r="BN53" s="149"/>
      <c r="BO53" s="152"/>
      <c r="BP53" s="154"/>
      <c r="BQ53" s="153"/>
      <c r="BR53" s="154"/>
      <c r="BS53" s="162"/>
      <c r="BT53" s="153"/>
      <c r="BU53" s="164"/>
      <c r="BV53" s="153"/>
      <c r="BW53" s="166"/>
      <c r="BX53" s="154"/>
      <c r="BY53"/>
      <c r="BZ53"/>
      <c r="CB53"/>
      <c r="CC53"/>
      <c r="CD53"/>
      <c r="CE53"/>
      <c r="CF53"/>
      <c r="CG53"/>
    </row>
    <row r="54" spans="2:85" s="70" customFormat="1" ht="46.5" customHeight="1" x14ac:dyDescent="0.3">
      <c r="B54"/>
      <c r="C54" s="186"/>
      <c r="D54" s="183"/>
      <c r="E54" s="183"/>
      <c r="F54" s="186"/>
      <c r="G54" s="186"/>
      <c r="H54" s="240"/>
      <c r="I54" s="154"/>
      <c r="J54" s="154"/>
      <c r="K54" s="154"/>
      <c r="L54" s="211" t="str">
        <f>IF($F$8="Sistema Estratégico de Planeación y Gestión","SEPG-14",IF($F$8="Transparencia, Participación, Servicio al Ciudadano y Comunicación","TPSC-14",IF($F$8="Gestión Jurídica","GEJU-14",IF($F$8="Gestión Tecnológica","GTEC-14",IF($F$8="Gestión Administrativa y Financiera","GADF-14",IF($F$8="Gestión de la Contratación Pública","GCOP-14",IF($F$8="Estructuración de Proyectos de Infraestructura de Transporte","EPIT-14",IF($F$8="Gestión Contractual y Seguimiento de Proyectos de Infraestructura de Transporte","GCSP-14",IF($F$8="Gestión del Talento Humano","GETH-14","Seleccione un proceso")))))))))</f>
        <v>Seleccione un proceso</v>
      </c>
      <c r="M54" s="237" t="str">
        <f>I54&amp;" "&amp;J54&amp; " " &amp;K54</f>
        <v xml:space="preserve">  </v>
      </c>
      <c r="N54" s="186"/>
      <c r="O54" s="69"/>
      <c r="P54" s="155"/>
      <c r="Q54" s="155"/>
      <c r="R54" s="155" t="str">
        <f>IF(Q54="MUY BAJA
(20%)","20%",IF(Q54="BAJA 
(40%)","40%",IF(Q54="MODERADA
(60%)","60%",IF(Q54="ALTA
(80%)","80%",IF(Q54="MUY ALTA
(100%)","100%","0%")))))</f>
        <v>0%</v>
      </c>
      <c r="S54" s="155"/>
      <c r="T54" s="155"/>
      <c r="U54" s="155"/>
      <c r="V54" s="221" t="str">
        <f t="shared" ref="V54" si="84">IF(U54="INSIGNIFICANTE
(20%)","20%",IF(U54="MENOR
(40%)","40%",IF(U54="MODERADO
(60%)","60%",IF(U54="MAYOR
(80%)","80%",IF(U54="CATASTRÓFICO
(100%)","100%","0%")))))</f>
        <v>0%</v>
      </c>
      <c r="W54" s="207"/>
      <c r="X54" s="96"/>
      <c r="Y54" s="96"/>
      <c r="Z54" s="96"/>
      <c r="AA54" s="103">
        <v>1</v>
      </c>
      <c r="AB54" s="104" t="str">
        <f t="shared" si="0"/>
        <v xml:space="preserve">  </v>
      </c>
      <c r="AC54" s="88"/>
      <c r="AD54" s="105" t="str">
        <f t="shared" si="1"/>
        <v xml:space="preserve"> </v>
      </c>
      <c r="AE54" s="94"/>
      <c r="AF54" s="105" t="str">
        <f t="shared" si="2"/>
        <v xml:space="preserve"> </v>
      </c>
      <c r="AG54" s="88"/>
      <c r="AH54" s="88"/>
      <c r="AI54" s="90"/>
      <c r="AJ54" s="68"/>
      <c r="AK54" s="106" t="str">
        <f t="shared" si="3"/>
        <v xml:space="preserve"> </v>
      </c>
      <c r="AL54" s="118"/>
      <c r="AM54" s="118"/>
      <c r="AN54" s="118"/>
      <c r="AO54" s="118"/>
      <c r="AP54" s="155"/>
      <c r="AQ54" s="155"/>
      <c r="AR54" s="207"/>
      <c r="AS54" s="71"/>
      <c r="AT54" s="234"/>
      <c r="AU54" s="234"/>
      <c r="AV54" s="232" t="str">
        <f t="shared" ref="AV54" si="85">IF(AT54="Reducir","SI",IF(AT54="Aceptar","NO",IF(AT54="Evitar","NO"," ")))</f>
        <v xml:space="preserve"> </v>
      </c>
      <c r="AW54" s="159"/>
      <c r="AX54" s="223" t="str">
        <f t="shared" ref="AX54" si="86">IF($AV54="SI","Diligencie aquí la acción",IF($AV54="NO","N/A"," "))</f>
        <v xml:space="preserve"> </v>
      </c>
      <c r="AY54" s="225" t="str">
        <f t="shared" ref="AY54" si="87">IF($AV54="SI","Diligencie aquí el responsable",IF($AV54="NO","N/A"," "))</f>
        <v xml:space="preserve"> </v>
      </c>
      <c r="AZ54" s="225" t="str">
        <f t="shared" ref="AZ54" si="88">IF($AV54="SI","Diligencie aquí la fecha de implementación de la acción",IF($AV54="NO","N/A"," "))</f>
        <v xml:space="preserve"> </v>
      </c>
      <c r="BA54" s="225" t="str">
        <f t="shared" ref="BA54" si="89">IF($AV54="SI","Diligencie aquí la fecha de seguimiento a la acción",IF($AV54="NO","N/A"," "))</f>
        <v xml:space="preserve"> </v>
      </c>
      <c r="BB54" s="153"/>
      <c r="BC54" s="155"/>
      <c r="BD54" s="159"/>
      <c r="BE54" s="155"/>
      <c r="BF54" s="155"/>
      <c r="BG54" s="155"/>
      <c r="BH54" s="159"/>
      <c r="BI54" s="72"/>
      <c r="BJ54" s="100"/>
      <c r="BK54" s="73"/>
      <c r="BL54" s="158"/>
      <c r="BM54" s="147"/>
      <c r="BN54" s="147"/>
      <c r="BO54" s="150" t="str">
        <f t="shared" ref="BO54" si="90">IF(BN54=0,"100%",IFERROR(BM54/BN54/BM54," "))</f>
        <v>100%</v>
      </c>
      <c r="BP54" s="154"/>
      <c r="BQ54" s="153"/>
      <c r="BR54" s="154"/>
      <c r="BS54" s="162"/>
      <c r="BT54" s="153"/>
      <c r="BU54" s="163"/>
      <c r="BV54" s="153"/>
      <c r="BW54" s="166"/>
      <c r="BX54" s="154"/>
      <c r="BY54"/>
      <c r="BZ54"/>
      <c r="CB54"/>
      <c r="CC54"/>
      <c r="CD54"/>
      <c r="CE54"/>
      <c r="CF54"/>
      <c r="CG54"/>
    </row>
    <row r="55" spans="2:85" s="70" customFormat="1" ht="46.5" customHeight="1" x14ac:dyDescent="0.3">
      <c r="B55"/>
      <c r="C55" s="187"/>
      <c r="D55" s="184"/>
      <c r="E55" s="184"/>
      <c r="F55" s="187"/>
      <c r="G55" s="187"/>
      <c r="H55" s="241"/>
      <c r="I55" s="154"/>
      <c r="J55" s="154"/>
      <c r="K55" s="154"/>
      <c r="L55" s="211"/>
      <c r="M55" s="238"/>
      <c r="N55" s="187"/>
      <c r="O55" s="69"/>
      <c r="P55" s="156"/>
      <c r="Q55" s="156"/>
      <c r="R55" s="156"/>
      <c r="S55" s="156"/>
      <c r="T55" s="156"/>
      <c r="U55" s="156"/>
      <c r="V55" s="221"/>
      <c r="W55" s="208"/>
      <c r="X55" s="96"/>
      <c r="Y55" s="96"/>
      <c r="Z55" s="96"/>
      <c r="AA55" s="103">
        <v>2</v>
      </c>
      <c r="AB55" s="104" t="str">
        <f t="shared" si="0"/>
        <v xml:space="preserve">  </v>
      </c>
      <c r="AC55" s="88"/>
      <c r="AD55" s="105" t="str">
        <f t="shared" si="1"/>
        <v xml:space="preserve"> </v>
      </c>
      <c r="AE55" s="94"/>
      <c r="AF55" s="105" t="str">
        <f t="shared" si="2"/>
        <v xml:space="preserve"> </v>
      </c>
      <c r="AG55" s="88"/>
      <c r="AH55" s="88"/>
      <c r="AI55" s="90"/>
      <c r="AJ55" s="68"/>
      <c r="AK55" s="106" t="str">
        <f t="shared" si="3"/>
        <v xml:space="preserve"> </v>
      </c>
      <c r="AL55" s="118"/>
      <c r="AM55" s="118"/>
      <c r="AN55" s="118"/>
      <c r="AO55" s="118"/>
      <c r="AP55" s="156"/>
      <c r="AQ55" s="156"/>
      <c r="AR55" s="208"/>
      <c r="AS55" s="71"/>
      <c r="AT55" s="235"/>
      <c r="AU55" s="235"/>
      <c r="AV55" s="233"/>
      <c r="AW55" s="160"/>
      <c r="AX55" s="224"/>
      <c r="AY55" s="226"/>
      <c r="AZ55" s="226"/>
      <c r="BA55" s="226"/>
      <c r="BB55" s="153"/>
      <c r="BC55" s="156"/>
      <c r="BD55" s="160"/>
      <c r="BE55" s="156"/>
      <c r="BF55" s="156"/>
      <c r="BG55" s="156"/>
      <c r="BH55" s="160"/>
      <c r="BI55" s="72"/>
      <c r="BJ55" s="100"/>
      <c r="BK55" s="73"/>
      <c r="BL55" s="158"/>
      <c r="BM55" s="148"/>
      <c r="BN55" s="148"/>
      <c r="BO55" s="151"/>
      <c r="BP55" s="154"/>
      <c r="BQ55" s="153"/>
      <c r="BR55" s="154"/>
      <c r="BS55" s="162"/>
      <c r="BT55" s="153"/>
      <c r="BU55" s="163"/>
      <c r="BV55" s="153"/>
      <c r="BW55" s="166"/>
      <c r="BX55" s="154"/>
      <c r="BY55"/>
      <c r="BZ55"/>
      <c r="CB55"/>
      <c r="CC55"/>
      <c r="CD55"/>
      <c r="CE55"/>
      <c r="CF55"/>
      <c r="CG55"/>
    </row>
    <row r="56" spans="2:85" s="70" customFormat="1" ht="46.5" customHeight="1" x14ac:dyDescent="0.3">
      <c r="B56"/>
      <c r="C56" s="188"/>
      <c r="D56" s="185"/>
      <c r="E56" s="185"/>
      <c r="F56" s="188"/>
      <c r="G56" s="187"/>
      <c r="H56" s="241"/>
      <c r="I56" s="154"/>
      <c r="J56" s="154"/>
      <c r="K56" s="154"/>
      <c r="L56" s="211"/>
      <c r="M56" s="239"/>
      <c r="N56" s="188"/>
      <c r="O56" s="69"/>
      <c r="P56" s="157"/>
      <c r="Q56" s="157"/>
      <c r="R56" s="157"/>
      <c r="S56" s="156"/>
      <c r="T56" s="157"/>
      <c r="U56" s="157"/>
      <c r="V56" s="221"/>
      <c r="W56" s="228"/>
      <c r="X56" s="96"/>
      <c r="Y56" s="96"/>
      <c r="Z56" s="96"/>
      <c r="AA56" s="103">
        <v>3</v>
      </c>
      <c r="AB56" s="104" t="str">
        <f t="shared" si="0"/>
        <v xml:space="preserve">  </v>
      </c>
      <c r="AC56" s="88"/>
      <c r="AD56" s="105" t="str">
        <f t="shared" si="1"/>
        <v xml:space="preserve"> </v>
      </c>
      <c r="AE56" s="94"/>
      <c r="AF56" s="105" t="str">
        <f t="shared" si="2"/>
        <v xml:space="preserve"> </v>
      </c>
      <c r="AG56" s="88"/>
      <c r="AH56" s="88"/>
      <c r="AI56" s="90"/>
      <c r="AJ56" s="68"/>
      <c r="AK56" s="106" t="str">
        <f t="shared" si="3"/>
        <v xml:space="preserve"> </v>
      </c>
      <c r="AL56" s="118"/>
      <c r="AM56" s="118"/>
      <c r="AN56" s="118"/>
      <c r="AO56" s="118"/>
      <c r="AP56" s="157"/>
      <c r="AQ56" s="157"/>
      <c r="AR56" s="208"/>
      <c r="AS56" s="71"/>
      <c r="AT56" s="236"/>
      <c r="AU56" s="236"/>
      <c r="AV56" s="233"/>
      <c r="AW56" s="161"/>
      <c r="AX56" s="224"/>
      <c r="AY56" s="226"/>
      <c r="AZ56" s="226"/>
      <c r="BA56" s="226"/>
      <c r="BB56" s="153"/>
      <c r="BC56" s="157"/>
      <c r="BD56" s="161"/>
      <c r="BE56" s="157"/>
      <c r="BF56" s="157"/>
      <c r="BG56" s="157"/>
      <c r="BH56" s="161"/>
      <c r="BI56" s="72"/>
      <c r="BJ56" s="100"/>
      <c r="BK56" s="73"/>
      <c r="BL56" s="158"/>
      <c r="BM56" s="149"/>
      <c r="BN56" s="149"/>
      <c r="BO56" s="152"/>
      <c r="BP56" s="154"/>
      <c r="BQ56" s="153"/>
      <c r="BR56" s="154"/>
      <c r="BS56" s="162"/>
      <c r="BT56" s="153"/>
      <c r="BU56" s="164"/>
      <c r="BV56" s="153"/>
      <c r="BW56" s="166"/>
      <c r="BX56" s="154"/>
      <c r="BY56"/>
      <c r="BZ56"/>
      <c r="CB56"/>
      <c r="CC56"/>
      <c r="CD56"/>
      <c r="CE56"/>
      <c r="CF56"/>
      <c r="CG56"/>
    </row>
    <row r="57" spans="2:85" s="70" customFormat="1" ht="46.5" customHeight="1" x14ac:dyDescent="0.3">
      <c r="B57"/>
      <c r="C57" s="186"/>
      <c r="D57" s="183"/>
      <c r="E57" s="183"/>
      <c r="F57" s="240"/>
      <c r="G57" s="153"/>
      <c r="H57" s="153"/>
      <c r="I57" s="154"/>
      <c r="J57" s="154"/>
      <c r="K57" s="154"/>
      <c r="L57" s="211" t="str">
        <f>IF($F$8="Sistema Estratégico de Planeación y Gestión","SEPG-15",IF($F$8="Transparencia, Participación, Servicio al Ciudadano y Comunicación","TPSC-15",IF($F$8="Gestión Jurídica","GEJU-15",IF($F$8="Gestión Tecnológica","GTEC-15",IF($F$8="Gestión Administrativa y Financiera","GADF-15",IF($F$8="Gestión de la Contratación Pública","GCOP-15",IF($F$8="Estructuración de Proyectos de Infraestructura de Transporte","EPIT-15",IF($F$8="Gestión Contractual y Seguimiento de Proyectos de Infraestructura de Transporte","GCSP-15",IF($F$8="Gestión del Talento Humano","GETH-15","Seleccione un proceso")))))))))</f>
        <v>Seleccione un proceso</v>
      </c>
      <c r="M57" s="237" t="str">
        <f>I57&amp;" "&amp;J57&amp; " " &amp;K57</f>
        <v xml:space="preserve">  </v>
      </c>
      <c r="N57" s="186"/>
      <c r="O57" s="69"/>
      <c r="P57" s="155"/>
      <c r="Q57" s="155"/>
      <c r="R57" s="155" t="str">
        <f>IF(Q57="MUY BAJA
(20%)","20%",IF(Q57="BAJA 
(40%)","40%",IF(Q57="MODERADA
(60%)","60%",IF(Q57="ALTA
(80%)","80%",IF(Q57="MUY ALTA
(100%)","100%","0%")))))</f>
        <v>0%</v>
      </c>
      <c r="S57" s="153"/>
      <c r="T57" s="155"/>
      <c r="U57" s="155"/>
      <c r="V57" s="221" t="str">
        <f t="shared" ref="V57" si="91">IF(U57="INSIGNIFICANTE
(20%)","20%",IF(U57="MENOR
(40%)","40%",IF(U57="MODERADO
(60%)","60%",IF(U57="MAYOR
(80%)","80%",IF(U57="CATASTRÓFICO
(100%)","100%","0%")))))</f>
        <v>0%</v>
      </c>
      <c r="W57" s="207"/>
      <c r="X57" s="96"/>
      <c r="Y57" s="96"/>
      <c r="Z57" s="96"/>
      <c r="AA57" s="103">
        <v>1</v>
      </c>
      <c r="AB57" s="104" t="str">
        <f t="shared" si="0"/>
        <v xml:space="preserve">  </v>
      </c>
      <c r="AC57" s="88"/>
      <c r="AD57" s="105" t="str">
        <f t="shared" si="1"/>
        <v xml:space="preserve"> </v>
      </c>
      <c r="AE57" s="94"/>
      <c r="AF57" s="105" t="str">
        <f t="shared" si="2"/>
        <v xml:space="preserve"> </v>
      </c>
      <c r="AG57" s="88"/>
      <c r="AH57" s="88"/>
      <c r="AI57" s="90"/>
      <c r="AJ57" s="68"/>
      <c r="AK57" s="106" t="str">
        <f t="shared" si="3"/>
        <v xml:space="preserve"> </v>
      </c>
      <c r="AL57" s="118"/>
      <c r="AM57" s="118"/>
      <c r="AN57" s="118"/>
      <c r="AO57" s="118"/>
      <c r="AP57" s="155"/>
      <c r="AQ57" s="155"/>
      <c r="AR57" s="227"/>
      <c r="AS57" s="71"/>
      <c r="AT57" s="234"/>
      <c r="AU57" s="234"/>
      <c r="AV57" s="249" t="str">
        <f t="shared" ref="AV57" si="92">IF(AT57="Reducir","SI",IF(AT57="Aceptar","NO",IF(AT57="Evitar","NO"," ")))</f>
        <v xml:space="preserve"> </v>
      </c>
      <c r="AW57" s="159"/>
      <c r="AX57" s="231" t="str">
        <f t="shared" ref="AX57" si="93">IF($AV57="SI","Diligencie aquí la acción",IF($AV57="NO","N/A"," "))</f>
        <v xml:space="preserve"> </v>
      </c>
      <c r="AY57" s="229" t="str">
        <f t="shared" ref="AY57" si="94">IF($AV57="SI","Diligencie aquí el responsable",IF($AV57="NO","N/A"," "))</f>
        <v xml:space="preserve"> </v>
      </c>
      <c r="AZ57" s="229" t="str">
        <f t="shared" ref="AZ57" si="95">IF($AV57="SI","Diligencie aquí la fecha de implementación de la acción",IF($AV57="NO","N/A"," "))</f>
        <v xml:space="preserve"> </v>
      </c>
      <c r="BA57" s="229" t="str">
        <f t="shared" ref="BA57" si="96">IF($AV57="SI","Diligencie aquí la fecha de seguimiento a la acción",IF($AV57="NO","N/A"," "))</f>
        <v xml:space="preserve"> </v>
      </c>
      <c r="BB57" s="153"/>
      <c r="BC57" s="155"/>
      <c r="BD57" s="159"/>
      <c r="BE57" s="155"/>
      <c r="BF57" s="155"/>
      <c r="BG57" s="155"/>
      <c r="BH57" s="159"/>
      <c r="BI57" s="72"/>
      <c r="BJ57" s="100"/>
      <c r="BK57" s="73"/>
      <c r="BL57" s="158"/>
      <c r="BM57" s="147"/>
      <c r="BN57" s="147"/>
      <c r="BO57" s="150" t="str">
        <f t="shared" ref="BO57" si="97">IF(BN57=0,"100%",IFERROR(BM57/BN57/BM57," "))</f>
        <v>100%</v>
      </c>
      <c r="BP57" s="154"/>
      <c r="BQ57" s="153"/>
      <c r="BR57" s="154"/>
      <c r="BS57" s="162"/>
      <c r="BT57" s="153"/>
      <c r="BU57" s="163"/>
      <c r="BV57" s="153"/>
      <c r="BW57" s="166"/>
      <c r="BX57" s="154"/>
      <c r="BY57"/>
      <c r="BZ57"/>
      <c r="CB57"/>
      <c r="CC57"/>
      <c r="CD57"/>
      <c r="CE57"/>
      <c r="CF57"/>
      <c r="CG57"/>
    </row>
    <row r="58" spans="2:85" s="70" customFormat="1" ht="46.5" customHeight="1" x14ac:dyDescent="0.3">
      <c r="B58"/>
      <c r="C58" s="187"/>
      <c r="D58" s="184"/>
      <c r="E58" s="184"/>
      <c r="F58" s="241"/>
      <c r="G58" s="153"/>
      <c r="H58" s="153"/>
      <c r="I58" s="154"/>
      <c r="J58" s="154"/>
      <c r="K58" s="154"/>
      <c r="L58" s="211"/>
      <c r="M58" s="238"/>
      <c r="N58" s="187"/>
      <c r="O58" s="69"/>
      <c r="P58" s="156"/>
      <c r="Q58" s="156"/>
      <c r="R58" s="156"/>
      <c r="S58" s="153"/>
      <c r="T58" s="156"/>
      <c r="U58" s="156"/>
      <c r="V58" s="221"/>
      <c r="W58" s="208"/>
      <c r="X58" s="96"/>
      <c r="Y58" s="96"/>
      <c r="Z58" s="96"/>
      <c r="AA58" s="103">
        <v>2</v>
      </c>
      <c r="AB58" s="104" t="str">
        <f t="shared" si="0"/>
        <v xml:space="preserve">  </v>
      </c>
      <c r="AC58" s="88"/>
      <c r="AD58" s="105" t="str">
        <f t="shared" si="1"/>
        <v xml:space="preserve"> </v>
      </c>
      <c r="AE58" s="94"/>
      <c r="AF58" s="105" t="str">
        <f t="shared" si="2"/>
        <v xml:space="preserve"> </v>
      </c>
      <c r="AG58" s="88"/>
      <c r="AH58" s="88"/>
      <c r="AI58" s="90"/>
      <c r="AJ58" s="68"/>
      <c r="AK58" s="106" t="str">
        <f t="shared" si="3"/>
        <v xml:space="preserve"> </v>
      </c>
      <c r="AL58" s="118"/>
      <c r="AM58" s="118"/>
      <c r="AN58" s="118"/>
      <c r="AO58" s="118"/>
      <c r="AP58" s="156"/>
      <c r="AQ58" s="156"/>
      <c r="AR58" s="227"/>
      <c r="AS58" s="71"/>
      <c r="AT58" s="235"/>
      <c r="AU58" s="235"/>
      <c r="AV58" s="249"/>
      <c r="AW58" s="160"/>
      <c r="AX58" s="231"/>
      <c r="AY58" s="229"/>
      <c r="AZ58" s="229"/>
      <c r="BA58" s="229"/>
      <c r="BB58" s="153"/>
      <c r="BC58" s="156"/>
      <c r="BD58" s="160"/>
      <c r="BE58" s="156"/>
      <c r="BF58" s="156"/>
      <c r="BG58" s="156"/>
      <c r="BH58" s="160"/>
      <c r="BI58" s="72"/>
      <c r="BJ58" s="100"/>
      <c r="BK58" s="73"/>
      <c r="BL58" s="158"/>
      <c r="BM58" s="148"/>
      <c r="BN58" s="148"/>
      <c r="BO58" s="151"/>
      <c r="BP58" s="154"/>
      <c r="BQ58" s="153"/>
      <c r="BR58" s="154"/>
      <c r="BS58" s="162"/>
      <c r="BT58" s="153"/>
      <c r="BU58" s="163"/>
      <c r="BV58" s="153"/>
      <c r="BW58" s="166"/>
      <c r="BX58" s="154"/>
      <c r="BY58"/>
      <c r="BZ58"/>
      <c r="CB58"/>
      <c r="CC58"/>
      <c r="CD58"/>
      <c r="CE58"/>
      <c r="CF58"/>
      <c r="CG58"/>
    </row>
    <row r="59" spans="2:85" s="70" customFormat="1" ht="46.5" customHeight="1" x14ac:dyDescent="0.3">
      <c r="B59"/>
      <c r="C59" s="188"/>
      <c r="D59" s="185"/>
      <c r="E59" s="185"/>
      <c r="F59" s="248"/>
      <c r="G59" s="153"/>
      <c r="H59" s="153"/>
      <c r="I59" s="154"/>
      <c r="J59" s="154"/>
      <c r="K59" s="154"/>
      <c r="L59" s="211"/>
      <c r="M59" s="239"/>
      <c r="N59" s="188"/>
      <c r="O59" s="69"/>
      <c r="P59" s="157"/>
      <c r="Q59" s="157"/>
      <c r="R59" s="157"/>
      <c r="S59" s="153"/>
      <c r="T59" s="157"/>
      <c r="U59" s="157"/>
      <c r="V59" s="221"/>
      <c r="W59" s="228"/>
      <c r="X59" s="96"/>
      <c r="Y59" s="96"/>
      <c r="Z59" s="96"/>
      <c r="AA59" s="103">
        <v>3</v>
      </c>
      <c r="AB59" s="104" t="str">
        <f t="shared" si="0"/>
        <v xml:space="preserve">  </v>
      </c>
      <c r="AC59" s="88"/>
      <c r="AD59" s="105" t="str">
        <f t="shared" si="1"/>
        <v xml:space="preserve"> </v>
      </c>
      <c r="AE59" s="94"/>
      <c r="AF59" s="105" t="str">
        <f t="shared" si="2"/>
        <v xml:space="preserve"> </v>
      </c>
      <c r="AG59" s="88"/>
      <c r="AH59" s="88"/>
      <c r="AI59" s="90"/>
      <c r="AJ59" s="68"/>
      <c r="AK59" s="106" t="str">
        <f t="shared" si="3"/>
        <v xml:space="preserve"> </v>
      </c>
      <c r="AL59" s="118"/>
      <c r="AM59" s="118"/>
      <c r="AN59" s="118"/>
      <c r="AO59" s="118"/>
      <c r="AP59" s="157"/>
      <c r="AQ59" s="157"/>
      <c r="AR59" s="227"/>
      <c r="AS59" s="71"/>
      <c r="AT59" s="236"/>
      <c r="AU59" s="236"/>
      <c r="AV59" s="249"/>
      <c r="AW59" s="161"/>
      <c r="AX59" s="231"/>
      <c r="AY59" s="229"/>
      <c r="AZ59" s="229"/>
      <c r="BA59" s="229"/>
      <c r="BB59" s="153"/>
      <c r="BC59" s="157"/>
      <c r="BD59" s="161"/>
      <c r="BE59" s="157"/>
      <c r="BF59" s="157"/>
      <c r="BG59" s="157"/>
      <c r="BH59" s="161"/>
      <c r="BI59" s="72"/>
      <c r="BJ59" s="101"/>
      <c r="BK59" s="73"/>
      <c r="BL59" s="158"/>
      <c r="BM59" s="149"/>
      <c r="BN59" s="149"/>
      <c r="BO59" s="152"/>
      <c r="BP59" s="154"/>
      <c r="BQ59" s="153"/>
      <c r="BR59" s="154"/>
      <c r="BS59" s="162"/>
      <c r="BT59" s="153"/>
      <c r="BU59" s="164"/>
      <c r="BV59" s="153"/>
      <c r="BW59" s="166"/>
      <c r="BX59" s="154"/>
      <c r="BY59"/>
      <c r="BZ59"/>
      <c r="CB59"/>
      <c r="CC59"/>
      <c r="CD59"/>
      <c r="CE59"/>
      <c r="CF59"/>
      <c r="CG59"/>
    </row>
    <row r="60" spans="2:85" ht="12.75" customHeight="1" x14ac:dyDescent="0.25">
      <c r="BY60"/>
      <c r="BZ60"/>
      <c r="CB60"/>
      <c r="CC60"/>
      <c r="CD60"/>
      <c r="CE60"/>
      <c r="CF60"/>
      <c r="CG60"/>
    </row>
    <row r="62" spans="2:85" ht="15.6" x14ac:dyDescent="0.25">
      <c r="F62" s="251" t="s">
        <v>226</v>
      </c>
      <c r="G62" s="252"/>
      <c r="H62" s="252"/>
      <c r="I62" s="252"/>
      <c r="J62" s="252"/>
      <c r="K62" s="252"/>
      <c r="L62" s="252"/>
      <c r="M62" s="252"/>
      <c r="N62" s="253"/>
      <c r="BL62" s="142" t="s">
        <v>227</v>
      </c>
      <c r="BM62" s="142"/>
      <c r="BN62" s="142"/>
      <c r="BO62" s="142"/>
      <c r="BP62" s="142"/>
      <c r="BQ62" s="142"/>
      <c r="BR62" s="142"/>
    </row>
    <row r="63" spans="2:85" ht="15.6" x14ac:dyDescent="0.25">
      <c r="F63" s="109"/>
      <c r="G63" s="254" t="s">
        <v>195</v>
      </c>
      <c r="H63" s="255"/>
      <c r="I63" s="255"/>
      <c r="J63" s="255"/>
      <c r="K63" s="255"/>
      <c r="L63" s="256"/>
      <c r="M63" s="110" t="s">
        <v>196</v>
      </c>
      <c r="N63" s="111"/>
      <c r="BL63" s="114"/>
      <c r="BM63" s="146" t="s">
        <v>195</v>
      </c>
      <c r="BN63" s="146"/>
      <c r="BO63" s="146"/>
      <c r="BP63" s="146" t="s">
        <v>196</v>
      </c>
      <c r="BQ63" s="146"/>
      <c r="BR63" s="115"/>
    </row>
    <row r="64" spans="2:85" ht="15.6" x14ac:dyDescent="0.25">
      <c r="F64" s="116" t="s">
        <v>208</v>
      </c>
      <c r="G64" s="143"/>
      <c r="H64" s="144"/>
      <c r="I64" s="144"/>
      <c r="J64" s="144"/>
      <c r="K64" s="144"/>
      <c r="L64" s="145"/>
      <c r="M64" s="117"/>
      <c r="N64" s="257" t="s">
        <v>229</v>
      </c>
      <c r="BL64" s="113" t="s">
        <v>208</v>
      </c>
      <c r="BM64" s="141"/>
      <c r="BN64" s="141"/>
      <c r="BO64" s="141"/>
      <c r="BP64" s="141"/>
      <c r="BQ64" s="141"/>
      <c r="BR64" s="141" t="s">
        <v>228</v>
      </c>
    </row>
    <row r="65" spans="6:70" ht="15.6" x14ac:dyDescent="0.25">
      <c r="F65" s="116" t="s">
        <v>208</v>
      </c>
      <c r="G65" s="143"/>
      <c r="H65" s="144"/>
      <c r="I65" s="144"/>
      <c r="J65" s="144"/>
      <c r="K65" s="144"/>
      <c r="L65" s="145"/>
      <c r="M65" s="117"/>
      <c r="N65" s="258"/>
      <c r="BL65" s="113" t="s">
        <v>208</v>
      </c>
      <c r="BM65" s="141"/>
      <c r="BN65" s="141"/>
      <c r="BO65" s="141"/>
      <c r="BP65" s="141"/>
      <c r="BQ65" s="141"/>
      <c r="BR65" s="141"/>
    </row>
    <row r="66" spans="6:70" ht="15.6" x14ac:dyDescent="0.25">
      <c r="F66" s="116" t="s">
        <v>208</v>
      </c>
      <c r="G66" s="143"/>
      <c r="H66" s="144"/>
      <c r="I66" s="144"/>
      <c r="J66" s="144"/>
      <c r="K66" s="144"/>
      <c r="L66" s="145"/>
      <c r="M66" s="117"/>
      <c r="N66" s="258"/>
      <c r="BL66" s="113" t="s">
        <v>208</v>
      </c>
      <c r="BM66" s="141"/>
      <c r="BN66" s="141"/>
      <c r="BO66" s="141"/>
      <c r="BP66" s="141"/>
      <c r="BQ66" s="141"/>
      <c r="BR66" s="141"/>
    </row>
    <row r="67" spans="6:70" ht="15.6" x14ac:dyDescent="0.25">
      <c r="F67" s="116" t="s">
        <v>208</v>
      </c>
      <c r="G67" s="143"/>
      <c r="H67" s="144"/>
      <c r="I67" s="144"/>
      <c r="J67" s="144"/>
      <c r="K67" s="144"/>
      <c r="L67" s="145"/>
      <c r="M67" s="117"/>
      <c r="N67" s="258"/>
      <c r="BL67" s="113" t="s">
        <v>208</v>
      </c>
      <c r="BM67" s="141"/>
      <c r="BN67" s="141"/>
      <c r="BO67" s="141"/>
      <c r="BP67" s="141"/>
      <c r="BQ67" s="141"/>
      <c r="BR67" s="141"/>
    </row>
    <row r="68" spans="6:70" ht="15.6" x14ac:dyDescent="0.25">
      <c r="F68" s="116" t="s">
        <v>208</v>
      </c>
      <c r="G68" s="143"/>
      <c r="H68" s="144"/>
      <c r="I68" s="144"/>
      <c r="J68" s="144"/>
      <c r="K68" s="144"/>
      <c r="L68" s="145"/>
      <c r="M68" s="117"/>
      <c r="N68" s="258"/>
      <c r="BL68" s="113" t="s">
        <v>208</v>
      </c>
      <c r="BM68" s="141"/>
      <c r="BN68" s="141"/>
      <c r="BO68" s="141"/>
      <c r="BP68" s="141"/>
      <c r="BQ68" s="141"/>
      <c r="BR68" s="141"/>
    </row>
    <row r="69" spans="6:70" ht="15.6" x14ac:dyDescent="0.25">
      <c r="F69" s="116" t="s">
        <v>209</v>
      </c>
      <c r="G69" s="143"/>
      <c r="H69" s="144"/>
      <c r="I69" s="144"/>
      <c r="J69" s="144"/>
      <c r="K69" s="144"/>
      <c r="L69" s="145"/>
      <c r="M69" s="117"/>
      <c r="N69" s="258"/>
      <c r="BL69" s="113" t="s">
        <v>209</v>
      </c>
      <c r="BM69" s="141"/>
      <c r="BN69" s="141"/>
      <c r="BO69" s="141"/>
      <c r="BP69" s="141"/>
      <c r="BQ69" s="141"/>
      <c r="BR69" s="141"/>
    </row>
    <row r="70" spans="6:70" ht="15.6" x14ac:dyDescent="0.25">
      <c r="F70" s="116" t="s">
        <v>209</v>
      </c>
      <c r="G70" s="143"/>
      <c r="H70" s="144"/>
      <c r="I70" s="144"/>
      <c r="J70" s="144"/>
      <c r="K70" s="144"/>
      <c r="L70" s="145"/>
      <c r="M70" s="117"/>
      <c r="N70" s="258"/>
      <c r="BL70" s="113" t="s">
        <v>209</v>
      </c>
      <c r="BM70" s="141"/>
      <c r="BN70" s="141"/>
      <c r="BO70" s="141"/>
      <c r="BP70" s="141"/>
      <c r="BQ70" s="141"/>
      <c r="BR70" s="141"/>
    </row>
    <row r="71" spans="6:70" ht="15.6" x14ac:dyDescent="0.25">
      <c r="F71" s="116" t="s">
        <v>209</v>
      </c>
      <c r="G71" s="143"/>
      <c r="H71" s="144"/>
      <c r="I71" s="144"/>
      <c r="J71" s="144"/>
      <c r="K71" s="144"/>
      <c r="L71" s="145"/>
      <c r="M71" s="117"/>
      <c r="N71" s="258"/>
      <c r="BL71" s="113" t="s">
        <v>209</v>
      </c>
      <c r="BM71" s="141"/>
      <c r="BN71" s="141"/>
      <c r="BO71" s="141"/>
      <c r="BP71" s="141"/>
      <c r="BQ71" s="141"/>
      <c r="BR71" s="141"/>
    </row>
    <row r="72" spans="6:70" ht="15.6" x14ac:dyDescent="0.25">
      <c r="F72" s="116" t="s">
        <v>211</v>
      </c>
      <c r="G72" s="143"/>
      <c r="H72" s="144"/>
      <c r="I72" s="144"/>
      <c r="J72" s="144"/>
      <c r="K72" s="144"/>
      <c r="L72" s="145"/>
      <c r="M72" s="117"/>
      <c r="N72" s="258"/>
      <c r="BL72" s="113" t="s">
        <v>211</v>
      </c>
      <c r="BM72" s="141"/>
      <c r="BN72" s="141"/>
      <c r="BO72" s="141"/>
      <c r="BP72" s="141"/>
      <c r="BQ72" s="141"/>
      <c r="BR72" s="141"/>
    </row>
    <row r="73" spans="6:70" ht="15.6" x14ac:dyDescent="0.25">
      <c r="F73" s="116" t="s">
        <v>210</v>
      </c>
      <c r="G73" s="143"/>
      <c r="H73" s="144"/>
      <c r="I73" s="144"/>
      <c r="J73" s="144"/>
      <c r="K73" s="144"/>
      <c r="L73" s="145"/>
      <c r="M73" s="117"/>
      <c r="N73" s="259"/>
      <c r="BL73" s="113" t="s">
        <v>210</v>
      </c>
      <c r="BM73" s="141"/>
      <c r="BN73" s="141"/>
      <c r="BO73" s="141"/>
      <c r="BP73" s="141"/>
      <c r="BQ73" s="141"/>
      <c r="BR73" s="141"/>
    </row>
  </sheetData>
  <sheetProtection algorithmName="SHA-512" hashValue="1Y0v+CixgI7CxDKqYpkWR9lngeMV+gRyrZqEquLjyLTD0JiqoKzqyemPossckD6MJQWUj0J+VE82PcyJktGh0w==" saltValue="7JW8BkPpMilJVG5mejcK5Q==" spinCount="100000" sheet="1" formatCells="0" formatColumns="0" formatRows="0" insertRows="0" insertHyperlinks="0" deleteRows="0"/>
  <mergeCells count="849">
    <mergeCell ref="L51:L53"/>
    <mergeCell ref="I45:I47"/>
    <mergeCell ref="J45:J47"/>
    <mergeCell ref="K45:K47"/>
    <mergeCell ref="H51:H53"/>
    <mergeCell ref="I51:I53"/>
    <mergeCell ref="J51:J53"/>
    <mergeCell ref="K51:K53"/>
    <mergeCell ref="H48:H50"/>
    <mergeCell ref="I48:I50"/>
    <mergeCell ref="J48:J50"/>
    <mergeCell ref="K48:K50"/>
    <mergeCell ref="L48:L50"/>
    <mergeCell ref="H45:H47"/>
    <mergeCell ref="L45:L47"/>
    <mergeCell ref="F62:N62"/>
    <mergeCell ref="G63:L63"/>
    <mergeCell ref="G64:L64"/>
    <mergeCell ref="N64:N73"/>
    <mergeCell ref="G65:L65"/>
    <mergeCell ref="G66:L66"/>
    <mergeCell ref="G70:L70"/>
    <mergeCell ref="G72:L72"/>
    <mergeCell ref="G73:L73"/>
    <mergeCell ref="CD15:CD23"/>
    <mergeCell ref="BC48:BC50"/>
    <mergeCell ref="BC51:BC53"/>
    <mergeCell ref="BC54:BC56"/>
    <mergeCell ref="BC57:BC59"/>
    <mergeCell ref="BE15:BE17"/>
    <mergeCell ref="BE18:BE20"/>
    <mergeCell ref="BE21:BE23"/>
    <mergeCell ref="BE24:BE26"/>
    <mergeCell ref="BE27:BE29"/>
    <mergeCell ref="BE30:BE32"/>
    <mergeCell ref="BE33:BE35"/>
    <mergeCell ref="BE36:BE38"/>
    <mergeCell ref="BE39:BE41"/>
    <mergeCell ref="BE42:BE44"/>
    <mergeCell ref="BE45:BE47"/>
    <mergeCell ref="BE48:BE50"/>
    <mergeCell ref="BE51:BE53"/>
    <mergeCell ref="BE54:BE56"/>
    <mergeCell ref="BE57:BE59"/>
    <mergeCell ref="BC21:BC23"/>
    <mergeCell ref="BH33:BH35"/>
    <mergeCell ref="BC15:BC17"/>
    <mergeCell ref="BC18:BC20"/>
    <mergeCell ref="AU45:AU47"/>
    <mergeCell ref="BY15:BY23"/>
    <mergeCell ref="BG15:BG17"/>
    <mergeCell ref="BF15:BF17"/>
    <mergeCell ref="BD15:BD17"/>
    <mergeCell ref="BG27:BG29"/>
    <mergeCell ref="BG30:BG32"/>
    <mergeCell ref="AX15:AX17"/>
    <mergeCell ref="AY15:AY17"/>
    <mergeCell ref="AZ15:AZ17"/>
    <mergeCell ref="BA15:BA17"/>
    <mergeCell ref="BH18:BH20"/>
    <mergeCell ref="BB18:BB20"/>
    <mergeCell ref="BB21:BB23"/>
    <mergeCell ref="BB24:BB26"/>
    <mergeCell ref="BB27:BB29"/>
    <mergeCell ref="BB30:BB32"/>
    <mergeCell ref="BC30:BC32"/>
    <mergeCell ref="BL21:BL23"/>
    <mergeCell ref="BQ21:BQ23"/>
    <mergeCell ref="BR21:BR23"/>
    <mergeCell ref="AY30:AY32"/>
    <mergeCell ref="AZ30:AZ32"/>
    <mergeCell ref="BA30:BA32"/>
    <mergeCell ref="AW27:AW29"/>
    <mergeCell ref="AW30:AW32"/>
    <mergeCell ref="AV51:AV53"/>
    <mergeCell ref="AV54:AV56"/>
    <mergeCell ref="AV57:AV59"/>
    <mergeCell ref="AP30:AP32"/>
    <mergeCell ref="AQ30:AQ32"/>
    <mergeCell ref="AR30:AR32"/>
    <mergeCell ref="AP33:AP35"/>
    <mergeCell ref="AQ33:AQ35"/>
    <mergeCell ref="AR33:AR35"/>
    <mergeCell ref="AV30:AV32"/>
    <mergeCell ref="AU30:AU32"/>
    <mergeCell ref="AV45:AV47"/>
    <mergeCell ref="AV48:AV50"/>
    <mergeCell ref="AP36:AP38"/>
    <mergeCell ref="AR36:AR38"/>
    <mergeCell ref="AT51:AT53"/>
    <mergeCell ref="AT54:AT56"/>
    <mergeCell ref="AT57:AT59"/>
    <mergeCell ref="AT48:AT50"/>
    <mergeCell ref="AU33:AU35"/>
    <mergeCell ref="AU36:AU38"/>
    <mergeCell ref="AU39:AU41"/>
    <mergeCell ref="AU48:AU50"/>
    <mergeCell ref="AT45:AT47"/>
    <mergeCell ref="AQ42:AQ44"/>
    <mergeCell ref="AQ36:AQ38"/>
    <mergeCell ref="AU51:AU53"/>
    <mergeCell ref="AU54:AU56"/>
    <mergeCell ref="AU57:AU59"/>
    <mergeCell ref="U51:U53"/>
    <mergeCell ref="S51:S53"/>
    <mergeCell ref="T51:T53"/>
    <mergeCell ref="U54:U56"/>
    <mergeCell ref="V48:V50"/>
    <mergeCell ref="W48:W50"/>
    <mergeCell ref="V45:V47"/>
    <mergeCell ref="W45:W47"/>
    <mergeCell ref="V39:V41"/>
    <mergeCell ref="W39:W41"/>
    <mergeCell ref="V42:V44"/>
    <mergeCell ref="W42:W44"/>
    <mergeCell ref="AQ45:AQ47"/>
    <mergeCell ref="AR45:AR47"/>
    <mergeCell ref="AP57:AP59"/>
    <mergeCell ref="AP48:AP50"/>
    <mergeCell ref="AQ48:AQ50"/>
    <mergeCell ref="U48:U50"/>
    <mergeCell ref="T42:T44"/>
    <mergeCell ref="S45:S47"/>
    <mergeCell ref="T45:T47"/>
    <mergeCell ref="T36:T38"/>
    <mergeCell ref="U45:U47"/>
    <mergeCell ref="U42:U44"/>
    <mergeCell ref="Q39:Q41"/>
    <mergeCell ref="R39:R41"/>
    <mergeCell ref="U39:U41"/>
    <mergeCell ref="S39:S41"/>
    <mergeCell ref="M48:M50"/>
    <mergeCell ref="N48:N50"/>
    <mergeCell ref="M51:M53"/>
    <mergeCell ref="N51:N53"/>
    <mergeCell ref="M45:M47"/>
    <mergeCell ref="N45:N47"/>
    <mergeCell ref="T54:T56"/>
    <mergeCell ref="S54:S56"/>
    <mergeCell ref="Q45:Q47"/>
    <mergeCell ref="R45:R47"/>
    <mergeCell ref="P51:P53"/>
    <mergeCell ref="T48:T50"/>
    <mergeCell ref="Q48:Q50"/>
    <mergeCell ref="R48:R50"/>
    <mergeCell ref="S57:S59"/>
    <mergeCell ref="T57:T59"/>
    <mergeCell ref="S48:S50"/>
    <mergeCell ref="Q51:Q53"/>
    <mergeCell ref="R51:R53"/>
    <mergeCell ref="S33:S35"/>
    <mergeCell ref="T33:T35"/>
    <mergeCell ref="P42:P44"/>
    <mergeCell ref="P45:P47"/>
    <mergeCell ref="Q42:Q44"/>
    <mergeCell ref="R42:R44"/>
    <mergeCell ref="R33:R35"/>
    <mergeCell ref="Q33:Q35"/>
    <mergeCell ref="R36:R38"/>
    <mergeCell ref="H57:H59"/>
    <mergeCell ref="I57:I59"/>
    <mergeCell ref="J57:J59"/>
    <mergeCell ref="K57:K59"/>
    <mergeCell ref="N54:N56"/>
    <mergeCell ref="M57:M59"/>
    <mergeCell ref="N57:N59"/>
    <mergeCell ref="Q57:Q59"/>
    <mergeCell ref="R57:R59"/>
    <mergeCell ref="M54:M56"/>
    <mergeCell ref="P57:P59"/>
    <mergeCell ref="H54:H56"/>
    <mergeCell ref="I54:I56"/>
    <mergeCell ref="J54:J56"/>
    <mergeCell ref="K54:K56"/>
    <mergeCell ref="F51:F53"/>
    <mergeCell ref="G51:G53"/>
    <mergeCell ref="C57:C59"/>
    <mergeCell ref="D57:D59"/>
    <mergeCell ref="E57:E59"/>
    <mergeCell ref="F57:F59"/>
    <mergeCell ref="G57:G59"/>
    <mergeCell ref="C54:C56"/>
    <mergeCell ref="D54:D56"/>
    <mergeCell ref="E54:E56"/>
    <mergeCell ref="F54:F56"/>
    <mergeCell ref="G54:G56"/>
    <mergeCell ref="C51:C53"/>
    <mergeCell ref="D51:D53"/>
    <mergeCell ref="E51:E53"/>
    <mergeCell ref="C42:C44"/>
    <mergeCell ref="D42:D44"/>
    <mergeCell ref="E42:E44"/>
    <mergeCell ref="F42:F44"/>
    <mergeCell ref="G42:G44"/>
    <mergeCell ref="E39:E41"/>
    <mergeCell ref="F39:F41"/>
    <mergeCell ref="G39:G41"/>
    <mergeCell ref="H42:H44"/>
    <mergeCell ref="H39:H41"/>
    <mergeCell ref="C45:C47"/>
    <mergeCell ref="D45:D47"/>
    <mergeCell ref="E45:E47"/>
    <mergeCell ref="F45:F47"/>
    <mergeCell ref="G45:G47"/>
    <mergeCell ref="C48:C50"/>
    <mergeCell ref="D48:D50"/>
    <mergeCell ref="E48:E50"/>
    <mergeCell ref="F48:F50"/>
    <mergeCell ref="G48:G50"/>
    <mergeCell ref="H30:H32"/>
    <mergeCell ref="I30:I32"/>
    <mergeCell ref="J30:J32"/>
    <mergeCell ref="K30:K32"/>
    <mergeCell ref="C30:C32"/>
    <mergeCell ref="T39:T41"/>
    <mergeCell ref="S42:S44"/>
    <mergeCell ref="C36:C38"/>
    <mergeCell ref="D36:D38"/>
    <mergeCell ref="E36:E38"/>
    <mergeCell ref="F36:F38"/>
    <mergeCell ref="G36:G38"/>
    <mergeCell ref="Q36:Q38"/>
    <mergeCell ref="M36:M38"/>
    <mergeCell ref="N36:N38"/>
    <mergeCell ref="H36:H38"/>
    <mergeCell ref="I36:I38"/>
    <mergeCell ref="J36:J38"/>
    <mergeCell ref="K36:K38"/>
    <mergeCell ref="L36:L38"/>
    <mergeCell ref="L39:L41"/>
    <mergeCell ref="L42:L44"/>
    <mergeCell ref="C39:C41"/>
    <mergeCell ref="D39:D41"/>
    <mergeCell ref="C33:C35"/>
    <mergeCell ref="D33:D35"/>
    <mergeCell ref="E33:E35"/>
    <mergeCell ref="F33:F35"/>
    <mergeCell ref="G33:G35"/>
    <mergeCell ref="H33:H35"/>
    <mergeCell ref="I33:I35"/>
    <mergeCell ref="J33:J35"/>
    <mergeCell ref="K33:K35"/>
    <mergeCell ref="AW15:AW17"/>
    <mergeCell ref="AW18:AW20"/>
    <mergeCell ref="G27:G29"/>
    <mergeCell ref="H27:H29"/>
    <mergeCell ref="I27:I29"/>
    <mergeCell ref="J27:J29"/>
    <mergeCell ref="K27:K29"/>
    <mergeCell ref="W21:W23"/>
    <mergeCell ref="W24:W26"/>
    <mergeCell ref="W27:W29"/>
    <mergeCell ref="U24:U26"/>
    <mergeCell ref="S21:S23"/>
    <mergeCell ref="T21:T23"/>
    <mergeCell ref="S24:S26"/>
    <mergeCell ref="T24:T26"/>
    <mergeCell ref="AT15:AT17"/>
    <mergeCell ref="AT18:AT20"/>
    <mergeCell ref="AU15:AU17"/>
    <mergeCell ref="AU18:AU20"/>
    <mergeCell ref="AV15:AV17"/>
    <mergeCell ref="AV18:AV20"/>
    <mergeCell ref="R18:R20"/>
    <mergeCell ref="G24:G26"/>
    <mergeCell ref="H24:H26"/>
    <mergeCell ref="AP15:AP17"/>
    <mergeCell ref="AQ15:AQ17"/>
    <mergeCell ref="AR15:AR17"/>
    <mergeCell ref="S15:S17"/>
    <mergeCell ref="AR18:AR20"/>
    <mergeCell ref="L27:L29"/>
    <mergeCell ref="M27:M29"/>
    <mergeCell ref="N27:N29"/>
    <mergeCell ref="U27:U29"/>
    <mergeCell ref="M24:M26"/>
    <mergeCell ref="N24:N26"/>
    <mergeCell ref="AP21:AP23"/>
    <mergeCell ref="AQ21:AQ23"/>
    <mergeCell ref="R21:R23"/>
    <mergeCell ref="R24:R26"/>
    <mergeCell ref="Q24:Q26"/>
    <mergeCell ref="Q15:Q17"/>
    <mergeCell ref="AR21:AR23"/>
    <mergeCell ref="AP24:AP26"/>
    <mergeCell ref="AQ24:AQ26"/>
    <mergeCell ref="AR24:AR26"/>
    <mergeCell ref="AP27:AP29"/>
    <mergeCell ref="D30:D32"/>
    <mergeCell ref="E30:E32"/>
    <mergeCell ref="F30:F32"/>
    <mergeCell ref="G30:G32"/>
    <mergeCell ref="C24:C26"/>
    <mergeCell ref="C27:C29"/>
    <mergeCell ref="D27:D29"/>
    <mergeCell ref="E27:E29"/>
    <mergeCell ref="F27:F29"/>
    <mergeCell ref="F24:F26"/>
    <mergeCell ref="C21:C23"/>
    <mergeCell ref="D21:D23"/>
    <mergeCell ref="E21:E23"/>
    <mergeCell ref="F21:F23"/>
    <mergeCell ref="G21:G23"/>
    <mergeCell ref="H21:H23"/>
    <mergeCell ref="K21:K23"/>
    <mergeCell ref="M21:M23"/>
    <mergeCell ref="E24:E26"/>
    <mergeCell ref="D24:D26"/>
    <mergeCell ref="I21:I23"/>
    <mergeCell ref="J21:J23"/>
    <mergeCell ref="I24:I26"/>
    <mergeCell ref="J24:J26"/>
    <mergeCell ref="K24:K26"/>
    <mergeCell ref="P13:W13"/>
    <mergeCell ref="W30:W32"/>
    <mergeCell ref="P21:P23"/>
    <mergeCell ref="V21:V23"/>
    <mergeCell ref="V24:V26"/>
    <mergeCell ref="P18:P20"/>
    <mergeCell ref="S27:S29"/>
    <mergeCell ref="T27:T29"/>
    <mergeCell ref="S30:S32"/>
    <mergeCell ref="T30:T32"/>
    <mergeCell ref="W18:W20"/>
    <mergeCell ref="Q27:Q29"/>
    <mergeCell ref="R27:R29"/>
    <mergeCell ref="V27:V29"/>
    <mergeCell ref="V30:V32"/>
    <mergeCell ref="V18:V20"/>
    <mergeCell ref="S18:S20"/>
    <mergeCell ref="T18:T20"/>
    <mergeCell ref="H18:H20"/>
    <mergeCell ref="H15:H17"/>
    <mergeCell ref="L18:L20"/>
    <mergeCell ref="N21:N23"/>
    <mergeCell ref="N18:N20"/>
    <mergeCell ref="L21:L23"/>
    <mergeCell ref="C13:E13"/>
    <mergeCell ref="F13:H13"/>
    <mergeCell ref="AT11:BH11"/>
    <mergeCell ref="AT12:BH12"/>
    <mergeCell ref="T15:T17"/>
    <mergeCell ref="P11:AR11"/>
    <mergeCell ref="C15:C17"/>
    <mergeCell ref="E15:E17"/>
    <mergeCell ref="M15:M17"/>
    <mergeCell ref="K15:K17"/>
    <mergeCell ref="J15:J17"/>
    <mergeCell ref="I15:I17"/>
    <mergeCell ref="F15:F17"/>
    <mergeCell ref="G15:G17"/>
    <mergeCell ref="AC12:AO12"/>
    <mergeCell ref="Q21:Q23"/>
    <mergeCell ref="U21:U23"/>
    <mergeCell ref="X12:AB12"/>
    <mergeCell ref="I39:I41"/>
    <mergeCell ref="J39:J41"/>
    <mergeCell ref="K39:K41"/>
    <mergeCell ref="M42:M44"/>
    <mergeCell ref="N42:N44"/>
    <mergeCell ref="M39:M41"/>
    <mergeCell ref="N39:N41"/>
    <mergeCell ref="S36:S38"/>
    <mergeCell ref="AZ33:AZ35"/>
    <mergeCell ref="V33:V35"/>
    <mergeCell ref="M33:M35"/>
    <mergeCell ref="N33:N35"/>
    <mergeCell ref="P39:P41"/>
    <mergeCell ref="AU42:AU44"/>
    <mergeCell ref="I42:I44"/>
    <mergeCell ref="J42:J44"/>
    <mergeCell ref="K42:K44"/>
    <mergeCell ref="AY36:AY38"/>
    <mergeCell ref="AZ36:AZ38"/>
    <mergeCell ref="I18:I20"/>
    <mergeCell ref="J18:J20"/>
    <mergeCell ref="K18:K20"/>
    <mergeCell ref="M18:M20"/>
    <mergeCell ref="Q30:Q32"/>
    <mergeCell ref="R30:R32"/>
    <mergeCell ref="U30:U32"/>
    <mergeCell ref="M30:M32"/>
    <mergeCell ref="N30:N32"/>
    <mergeCell ref="L30:L32"/>
    <mergeCell ref="AX30:AX32"/>
    <mergeCell ref="AT21:AT23"/>
    <mergeCell ref="AT24:AT26"/>
    <mergeCell ref="AT27:AT29"/>
    <mergeCell ref="AT30:AT32"/>
    <mergeCell ref="AX27:AX29"/>
    <mergeCell ref="AV21:AV23"/>
    <mergeCell ref="AV24:AV26"/>
    <mergeCell ref="AV27:AV29"/>
    <mergeCell ref="AU21:AU23"/>
    <mergeCell ref="AU24:AU26"/>
    <mergeCell ref="AU27:AU29"/>
    <mergeCell ref="BF18:BF20"/>
    <mergeCell ref="AY27:AY29"/>
    <mergeCell ref="AZ27:AZ29"/>
    <mergeCell ref="BA27:BA29"/>
    <mergeCell ref="BA18:BA20"/>
    <mergeCell ref="AX21:AX23"/>
    <mergeCell ref="AY21:AY23"/>
    <mergeCell ref="AZ21:AZ23"/>
    <mergeCell ref="BA21:BA23"/>
    <mergeCell ref="AZ24:AZ26"/>
    <mergeCell ref="BA24:BA26"/>
    <mergeCell ref="AX24:AX26"/>
    <mergeCell ref="AX18:AX20"/>
    <mergeCell ref="AY18:AY20"/>
    <mergeCell ref="AZ18:AZ20"/>
    <mergeCell ref="AY24:AY26"/>
    <mergeCell ref="BC39:BC41"/>
    <mergeCell ref="AV36:AV38"/>
    <mergeCell ref="AV39:AV41"/>
    <mergeCell ref="AV42:AV44"/>
    <mergeCell ref="AT33:AT35"/>
    <mergeCell ref="AT36:AT38"/>
    <mergeCell ref="AT39:AT41"/>
    <mergeCell ref="AT42:AT44"/>
    <mergeCell ref="AZ42:AZ44"/>
    <mergeCell ref="BA42:BA44"/>
    <mergeCell ref="BA36:BA38"/>
    <mergeCell ref="AV33:AV35"/>
    <mergeCell ref="BC42:BC44"/>
    <mergeCell ref="AX42:AX44"/>
    <mergeCell ref="AY42:AY44"/>
    <mergeCell ref="AX39:AX41"/>
    <mergeCell ref="AX33:AX35"/>
    <mergeCell ref="AY33:AY35"/>
    <mergeCell ref="BA33:BA35"/>
    <mergeCell ref="AX36:AX38"/>
    <mergeCell ref="BC33:BC35"/>
    <mergeCell ref="BC36:BC38"/>
    <mergeCell ref="AW39:AW41"/>
    <mergeCell ref="AW42:AW44"/>
    <mergeCell ref="BH48:BH50"/>
    <mergeCell ref="BH51:BH53"/>
    <mergeCell ref="BG24:BG26"/>
    <mergeCell ref="BD45:BD47"/>
    <mergeCell ref="BD48:BD50"/>
    <mergeCell ref="BD51:BD53"/>
    <mergeCell ref="BD54:BD56"/>
    <mergeCell ref="BD57:BD59"/>
    <mergeCell ref="Q54:Q56"/>
    <mergeCell ref="R54:R56"/>
    <mergeCell ref="AR51:AR53"/>
    <mergeCell ref="AP54:AP56"/>
    <mergeCell ref="AQ54:AQ56"/>
    <mergeCell ref="AR54:AR56"/>
    <mergeCell ref="AP45:AP47"/>
    <mergeCell ref="BB57:BB59"/>
    <mergeCell ref="BA57:BA59"/>
    <mergeCell ref="AX57:AX59"/>
    <mergeCell ref="AY57:AY59"/>
    <mergeCell ref="AW48:AW50"/>
    <mergeCell ref="V54:V56"/>
    <mergeCell ref="W54:W56"/>
    <mergeCell ref="V57:V59"/>
    <mergeCell ref="W57:W59"/>
    <mergeCell ref="BG33:BG35"/>
    <mergeCell ref="BH42:BH44"/>
    <mergeCell ref="BH45:BH47"/>
    <mergeCell ref="BD27:BD29"/>
    <mergeCell ref="BD30:BD32"/>
    <mergeCell ref="BD33:BD35"/>
    <mergeCell ref="BG21:BG23"/>
    <mergeCell ref="BG39:BG41"/>
    <mergeCell ref="BG42:BG44"/>
    <mergeCell ref="BH36:BH38"/>
    <mergeCell ref="BH39:BH41"/>
    <mergeCell ref="BF36:BF38"/>
    <mergeCell ref="BF39:BF41"/>
    <mergeCell ref="BF42:BF44"/>
    <mergeCell ref="BD21:BD23"/>
    <mergeCell ref="BD24:BD26"/>
    <mergeCell ref="BV24:BV26"/>
    <mergeCell ref="BW24:BW26"/>
    <mergeCell ref="BX24:BX26"/>
    <mergeCell ref="BT24:BT26"/>
    <mergeCell ref="BU24:BU26"/>
    <mergeCell ref="BH21:BH23"/>
    <mergeCell ref="BH24:BH26"/>
    <mergeCell ref="BH27:BH29"/>
    <mergeCell ref="BH30:BH32"/>
    <mergeCell ref="BU30:BU32"/>
    <mergeCell ref="BR18:BR20"/>
    <mergeCell ref="BS18:BS20"/>
    <mergeCell ref="BV18:BV20"/>
    <mergeCell ref="BW18:BW20"/>
    <mergeCell ref="BX18:BX20"/>
    <mergeCell ref="BL18:BL20"/>
    <mergeCell ref="BT18:BT20"/>
    <mergeCell ref="BT21:BT23"/>
    <mergeCell ref="BU18:BU20"/>
    <mergeCell ref="BU21:BU23"/>
    <mergeCell ref="BP18:BP20"/>
    <mergeCell ref="BP21:BP23"/>
    <mergeCell ref="BO18:BO20"/>
    <mergeCell ref="BO21:BO23"/>
    <mergeCell ref="BS21:BS23"/>
    <mergeCell ref="BV21:BV23"/>
    <mergeCell ref="BW21:BW23"/>
    <mergeCell ref="BX21:BX23"/>
    <mergeCell ref="BU33:BU35"/>
    <mergeCell ref="BL33:BL35"/>
    <mergeCell ref="BQ33:BQ35"/>
    <mergeCell ref="BR33:BR35"/>
    <mergeCell ref="BS33:BS35"/>
    <mergeCell ref="BP30:BP32"/>
    <mergeCell ref="BP33:BP35"/>
    <mergeCell ref="BM33:BM35"/>
    <mergeCell ref="BS30:BS32"/>
    <mergeCell ref="BS45:BS47"/>
    <mergeCell ref="BP42:BP44"/>
    <mergeCell ref="BM42:BM44"/>
    <mergeCell ref="BL36:BL38"/>
    <mergeCell ref="BQ36:BQ38"/>
    <mergeCell ref="BR36:BR38"/>
    <mergeCell ref="BS36:BS38"/>
    <mergeCell ref="BT36:BT38"/>
    <mergeCell ref="BT39:BT41"/>
    <mergeCell ref="BL39:BL41"/>
    <mergeCell ref="BQ39:BQ41"/>
    <mergeCell ref="BR39:BR41"/>
    <mergeCell ref="BS39:BS41"/>
    <mergeCell ref="BP36:BP38"/>
    <mergeCell ref="BP39:BP41"/>
    <mergeCell ref="AR48:AR50"/>
    <mergeCell ref="AP51:AP53"/>
    <mergeCell ref="AQ51:AQ53"/>
    <mergeCell ref="W51:W53"/>
    <mergeCell ref="BX57:BX59"/>
    <mergeCell ref="BL54:BL56"/>
    <mergeCell ref="BQ54:BQ56"/>
    <mergeCell ref="BR54:BR56"/>
    <mergeCell ref="BS54:BS56"/>
    <mergeCell ref="BV54:BV56"/>
    <mergeCell ref="BW54:BW56"/>
    <mergeCell ref="BX54:BX56"/>
    <mergeCell ref="BT54:BT56"/>
    <mergeCell ref="BT57:BT59"/>
    <mergeCell ref="BU57:BU59"/>
    <mergeCell ref="BU54:BU56"/>
    <mergeCell ref="BL57:BL59"/>
    <mergeCell ref="BQ57:BQ59"/>
    <mergeCell ref="BR57:BR59"/>
    <mergeCell ref="BS57:BS59"/>
    <mergeCell ref="BV57:BV59"/>
    <mergeCell ref="BW57:BW59"/>
    <mergeCell ref="AZ57:AZ59"/>
    <mergeCell ref="AZ54:AZ56"/>
    <mergeCell ref="BA54:BA56"/>
    <mergeCell ref="AZ48:AZ50"/>
    <mergeCell ref="BA48:BA50"/>
    <mergeCell ref="AZ51:AZ53"/>
    <mergeCell ref="AX54:AX56"/>
    <mergeCell ref="AY54:AY56"/>
    <mergeCell ref="AY48:AY50"/>
    <mergeCell ref="AX51:AX53"/>
    <mergeCell ref="AY51:AY53"/>
    <mergeCell ref="AW57:AW59"/>
    <mergeCell ref="P24:P26"/>
    <mergeCell ref="P27:P29"/>
    <mergeCell ref="P30:P32"/>
    <mergeCell ref="P33:P35"/>
    <mergeCell ref="AW51:AW53"/>
    <mergeCell ref="AW54:AW56"/>
    <mergeCell ref="L24:L26"/>
    <mergeCell ref="P48:P50"/>
    <mergeCell ref="L54:L56"/>
    <mergeCell ref="L57:L59"/>
    <mergeCell ref="AP39:AP41"/>
    <mergeCell ref="AQ39:AQ41"/>
    <mergeCell ref="P54:P56"/>
    <mergeCell ref="U36:U38"/>
    <mergeCell ref="V36:V38"/>
    <mergeCell ref="AQ57:AQ59"/>
    <mergeCell ref="AR57:AR59"/>
    <mergeCell ref="U57:U59"/>
    <mergeCell ref="W33:W35"/>
    <mergeCell ref="W36:W38"/>
    <mergeCell ref="AR42:AR44"/>
    <mergeCell ref="AW33:AW35"/>
    <mergeCell ref="AW36:AW38"/>
    <mergeCell ref="V51:V53"/>
    <mergeCell ref="AP42:AP44"/>
    <mergeCell ref="BB54:BB56"/>
    <mergeCell ref="AQ27:AQ29"/>
    <mergeCell ref="AR27:AR29"/>
    <mergeCell ref="BG18:BG20"/>
    <mergeCell ref="AT13:AW13"/>
    <mergeCell ref="AW24:AW26"/>
    <mergeCell ref="BL24:BL26"/>
    <mergeCell ref="AX45:AX47"/>
    <mergeCell ref="AY45:AY47"/>
    <mergeCell ref="AX48:AX50"/>
    <mergeCell ref="BA51:BA53"/>
    <mergeCell ref="BB48:BB50"/>
    <mergeCell ref="BB51:BB53"/>
    <mergeCell ref="BB33:BB35"/>
    <mergeCell ref="BB36:BB38"/>
    <mergeCell ref="BB39:BB41"/>
    <mergeCell ref="AY39:AY41"/>
    <mergeCell ref="AZ39:AZ41"/>
    <mergeCell ref="BA39:BA41"/>
    <mergeCell ref="AZ45:AZ47"/>
    <mergeCell ref="BA45:BA47"/>
    <mergeCell ref="BB42:BB44"/>
    <mergeCell ref="BF54:BF56"/>
    <mergeCell ref="AW45:AW47"/>
    <mergeCell ref="BL42:BL44"/>
    <mergeCell ref="BL30:BL32"/>
    <mergeCell ref="BQ30:BQ32"/>
    <mergeCell ref="BR30:BR32"/>
    <mergeCell ref="BN30:BN32"/>
    <mergeCell ref="BN33:BN35"/>
    <mergeCell ref="BN36:BN38"/>
    <mergeCell ref="BN39:BN41"/>
    <mergeCell ref="BQ48:BQ50"/>
    <mergeCell ref="BR48:BR50"/>
    <mergeCell ref="BQ51:BQ53"/>
    <mergeCell ref="BR42:BR44"/>
    <mergeCell ref="BB45:BB47"/>
    <mergeCell ref="BG36:BG38"/>
    <mergeCell ref="BL45:BL47"/>
    <mergeCell ref="BR45:BR47"/>
    <mergeCell ref="BG45:BG47"/>
    <mergeCell ref="BG48:BG50"/>
    <mergeCell ref="BG51:BG53"/>
    <mergeCell ref="BD36:BD38"/>
    <mergeCell ref="BD39:BD41"/>
    <mergeCell ref="BD42:BD44"/>
    <mergeCell ref="BC45:BC47"/>
    <mergeCell ref="BC24:BC26"/>
    <mergeCell ref="BC27:BC29"/>
    <mergeCell ref="I4:L4"/>
    <mergeCell ref="G2:N2"/>
    <mergeCell ref="G3:N3"/>
    <mergeCell ref="BO30:BO32"/>
    <mergeCell ref="BO33:BO35"/>
    <mergeCell ref="BO36:BO38"/>
    <mergeCell ref="BO39:BO41"/>
    <mergeCell ref="BO42:BO44"/>
    <mergeCell ref="BO45:BO47"/>
    <mergeCell ref="C11:N11"/>
    <mergeCell ref="BF21:BF23"/>
    <mergeCell ref="BF24:BF26"/>
    <mergeCell ref="BF27:BF29"/>
    <mergeCell ref="BF30:BF32"/>
    <mergeCell ref="BF33:BF35"/>
    <mergeCell ref="BD18:BD20"/>
    <mergeCell ref="D15:D17"/>
    <mergeCell ref="BO24:BO26"/>
    <mergeCell ref="BN24:BN26"/>
    <mergeCell ref="L33:L35"/>
    <mergeCell ref="AR39:AR41"/>
    <mergeCell ref="J8:N8"/>
    <mergeCell ref="J7:N7"/>
    <mergeCell ref="P36:P38"/>
    <mergeCell ref="U33:U35"/>
    <mergeCell ref="BM36:BM38"/>
    <mergeCell ref="F7:H7"/>
    <mergeCell ref="F8:H8"/>
    <mergeCell ref="AP18:AP20"/>
    <mergeCell ref="AQ18:AQ20"/>
    <mergeCell ref="U15:U17"/>
    <mergeCell ref="W15:W17"/>
    <mergeCell ref="N15:N17"/>
    <mergeCell ref="R15:R17"/>
    <mergeCell ref="V15:V17"/>
    <mergeCell ref="I13:N13"/>
    <mergeCell ref="L15:L17"/>
    <mergeCell ref="P15:P17"/>
    <mergeCell ref="AP12:AR12"/>
    <mergeCell ref="AK13:AO13"/>
    <mergeCell ref="AP13:AR13"/>
    <mergeCell ref="AC13:AE13"/>
    <mergeCell ref="AG13:AJ13"/>
    <mergeCell ref="C12:N12"/>
    <mergeCell ref="C18:C20"/>
    <mergeCell ref="D18:D20"/>
    <mergeCell ref="F18:F20"/>
    <mergeCell ref="G18:G20"/>
    <mergeCell ref="AW21:AW23"/>
    <mergeCell ref="BY12:BZ12"/>
    <mergeCell ref="BB13:BH13"/>
    <mergeCell ref="BM13:BP13"/>
    <mergeCell ref="BN15:BN17"/>
    <mergeCell ref="BN18:BN20"/>
    <mergeCell ref="BN21:BN23"/>
    <mergeCell ref="BP15:BP17"/>
    <mergeCell ref="E18:E20"/>
    <mergeCell ref="P12:W12"/>
    <mergeCell ref="Q18:Q20"/>
    <mergeCell ref="U18:U20"/>
    <mergeCell ref="X13:AB13"/>
    <mergeCell ref="BB15:BB17"/>
    <mergeCell ref="BH15:BH17"/>
    <mergeCell ref="AX13:BA13"/>
    <mergeCell ref="BO15:BO17"/>
    <mergeCell ref="BS15:BS17"/>
    <mergeCell ref="BU15:BU17"/>
    <mergeCell ref="BV13:BX13"/>
    <mergeCell ref="BL12:BX12"/>
    <mergeCell ref="BU48:BU50"/>
    <mergeCell ref="BU51:BU53"/>
    <mergeCell ref="CE15:CE23"/>
    <mergeCell ref="CF15:CF23"/>
    <mergeCell ref="BV30:BV32"/>
    <mergeCell ref="BW30:BW32"/>
    <mergeCell ref="BX30:BX32"/>
    <mergeCell ref="BT30:BT32"/>
    <mergeCell ref="BV33:BV35"/>
    <mergeCell ref="BW33:BW35"/>
    <mergeCell ref="BX33:BX35"/>
    <mergeCell ref="BV51:BV53"/>
    <mergeCell ref="BW51:BW53"/>
    <mergeCell ref="BX51:BX53"/>
    <mergeCell ref="BV48:BV50"/>
    <mergeCell ref="BW48:BW50"/>
    <mergeCell ref="BX48:BX50"/>
    <mergeCell ref="BX45:BX47"/>
    <mergeCell ref="BT45:BT47"/>
    <mergeCell ref="BU42:BU44"/>
    <mergeCell ref="BU45:BU47"/>
    <mergeCell ref="BU36:BU38"/>
    <mergeCell ref="BU39:BU41"/>
    <mergeCell ref="BT33:BT35"/>
    <mergeCell ref="CG15:CG23"/>
    <mergeCell ref="CB13:CG13"/>
    <mergeCell ref="CB11:CG11"/>
    <mergeCell ref="CB12:CG12"/>
    <mergeCell ref="BT15:BT17"/>
    <mergeCell ref="BS13:BU13"/>
    <mergeCell ref="BS24:BS26"/>
    <mergeCell ref="BS27:BS29"/>
    <mergeCell ref="BL11:BZ11"/>
    <mergeCell ref="BX15:BX17"/>
    <mergeCell ref="BN27:BN29"/>
    <mergeCell ref="CC15:CC23"/>
    <mergeCell ref="BY13:BZ13"/>
    <mergeCell ref="BV15:BV17"/>
    <mergeCell ref="BW15:BW17"/>
    <mergeCell ref="BQ13:BR13"/>
    <mergeCell ref="BQ15:BQ17"/>
    <mergeCell ref="BL15:BL17"/>
    <mergeCell ref="BR15:BR17"/>
    <mergeCell ref="BQ24:BQ26"/>
    <mergeCell ref="BR24:BR26"/>
    <mergeCell ref="BR27:BR29"/>
    <mergeCell ref="BP24:BP26"/>
    <mergeCell ref="BL27:BL29"/>
    <mergeCell ref="BS48:BS50"/>
    <mergeCell ref="BS51:BS53"/>
    <mergeCell ref="BX42:BX44"/>
    <mergeCell ref="BT42:BT44"/>
    <mergeCell ref="BX27:BX29"/>
    <mergeCell ref="BT27:BT29"/>
    <mergeCell ref="BU27:BU29"/>
    <mergeCell ref="BZ15:BZ23"/>
    <mergeCell ref="CB15:CB23"/>
    <mergeCell ref="BS42:BS44"/>
    <mergeCell ref="BV42:BV44"/>
    <mergeCell ref="BW42:BW44"/>
    <mergeCell ref="BV27:BV29"/>
    <mergeCell ref="BW27:BW29"/>
    <mergeCell ref="BV45:BV47"/>
    <mergeCell ref="BW45:BW47"/>
    <mergeCell ref="BV39:BV41"/>
    <mergeCell ref="BW39:BW41"/>
    <mergeCell ref="BX39:BX41"/>
    <mergeCell ref="BV36:BV38"/>
    <mergeCell ref="BW36:BW38"/>
    <mergeCell ref="BX36:BX38"/>
    <mergeCell ref="BT48:BT50"/>
    <mergeCell ref="BT51:BT53"/>
    <mergeCell ref="BF57:BF59"/>
    <mergeCell ref="BL48:BL50"/>
    <mergeCell ref="BL51:BL53"/>
    <mergeCell ref="BR51:BR53"/>
    <mergeCell ref="BP45:BP47"/>
    <mergeCell ref="BP48:BP50"/>
    <mergeCell ref="BP51:BP53"/>
    <mergeCell ref="BM45:BM47"/>
    <mergeCell ref="BM48:BM50"/>
    <mergeCell ref="BM51:BM53"/>
    <mergeCell ref="BM54:BM56"/>
    <mergeCell ref="BM57:BM59"/>
    <mergeCell ref="BF45:BF47"/>
    <mergeCell ref="BF48:BF50"/>
    <mergeCell ref="BN45:BN47"/>
    <mergeCell ref="BN48:BN50"/>
    <mergeCell ref="BN51:BN53"/>
    <mergeCell ref="BN54:BN56"/>
    <mergeCell ref="BO54:BO56"/>
    <mergeCell ref="BH57:BH59"/>
    <mergeCell ref="BH54:BH56"/>
    <mergeCell ref="BG54:BG56"/>
    <mergeCell ref="BG57:BG59"/>
    <mergeCell ref="BF51:BF53"/>
    <mergeCell ref="BP63:BQ63"/>
    <mergeCell ref="BP64:BQ64"/>
    <mergeCell ref="BP65:BQ65"/>
    <mergeCell ref="BP66:BQ66"/>
    <mergeCell ref="BN57:BN59"/>
    <mergeCell ref="BM15:BM17"/>
    <mergeCell ref="BM18:BM20"/>
    <mergeCell ref="BM21:BM23"/>
    <mergeCell ref="BM24:BM26"/>
    <mergeCell ref="BM27:BM29"/>
    <mergeCell ref="BM30:BM32"/>
    <mergeCell ref="BO57:BO59"/>
    <mergeCell ref="BQ45:BQ47"/>
    <mergeCell ref="BM39:BM41"/>
    <mergeCell ref="BQ27:BQ29"/>
    <mergeCell ref="BQ18:BQ20"/>
    <mergeCell ref="BQ42:BQ44"/>
    <mergeCell ref="BP54:BP56"/>
    <mergeCell ref="BP57:BP59"/>
    <mergeCell ref="BO48:BO50"/>
    <mergeCell ref="BO51:BO53"/>
    <mergeCell ref="BN42:BN44"/>
    <mergeCell ref="BP27:BP29"/>
    <mergeCell ref="BO27:BO29"/>
    <mergeCell ref="BP67:BQ67"/>
    <mergeCell ref="BP68:BQ68"/>
    <mergeCell ref="BP69:BQ69"/>
    <mergeCell ref="BP70:BQ70"/>
    <mergeCell ref="BP71:BQ71"/>
    <mergeCell ref="BP72:BQ72"/>
    <mergeCell ref="BP73:BQ73"/>
    <mergeCell ref="BL62:BR62"/>
    <mergeCell ref="G67:L67"/>
    <mergeCell ref="G68:L68"/>
    <mergeCell ref="G69:L69"/>
    <mergeCell ref="G71:L71"/>
    <mergeCell ref="BR64:BR73"/>
    <mergeCell ref="BM63:BO63"/>
    <mergeCell ref="BM64:BO64"/>
    <mergeCell ref="BM65:BO65"/>
    <mergeCell ref="BM66:BO66"/>
    <mergeCell ref="BM67:BO67"/>
    <mergeCell ref="BM68:BO68"/>
    <mergeCell ref="BM69:BO69"/>
    <mergeCell ref="BM70:BO70"/>
    <mergeCell ref="BM71:BO71"/>
    <mergeCell ref="BM72:BO72"/>
    <mergeCell ref="BM73:BO73"/>
  </mergeCells>
  <phoneticPr fontId="18" type="noConversion"/>
  <conditionalFormatting sqref="AP15 AP18 AP21 AP24 AP27 AP30 AP33 AP36 AP39 AP42 AP45 AP48 AP51 AP54 AP57 Q18:R18 Q21:R21 Q24:R24 Q27:R27 Q30:R30 Q33:R33 Q36:R36 Q39:R39 Q42:R42 Q45:R45 Q48:R48 Q51:R51 Q54:R54 Q57:R57 Q15:Q17 V15:V17 P15:P18 T57 T54 T51 T48 T45 T42 T39 T36 T33 T30 T27 T24 T21 T18">
    <cfRule type="containsText" dxfId="52" priority="63" operator="containsText" text="MUY ALTA">
      <formula>NOT(ISERROR(SEARCH("MUY ALTA",P15)))</formula>
    </cfRule>
    <cfRule type="containsText" dxfId="51" priority="64" operator="containsText" text="ALTA">
      <formula>NOT(ISERROR(SEARCH("ALTA",P15)))</formula>
    </cfRule>
    <cfRule type="containsText" dxfId="50" priority="65" operator="containsText" text="MEDIA">
      <formula>NOT(ISERROR(SEARCH("MEDIA",P15)))</formula>
    </cfRule>
    <cfRule type="containsText" dxfId="49" priority="66" operator="containsText" text="Baja ">
      <formula>NOT(ISERROR(SEARCH("Baja ",P15)))</formula>
    </cfRule>
    <cfRule type="containsText" dxfId="48" priority="67" operator="containsText" text="Muy baja">
      <formula>NOT(ISERROR(SEARCH("Muy baja",P15)))</formula>
    </cfRule>
  </conditionalFormatting>
  <conditionalFormatting sqref="U21 U24 U27 U30 U33 U36 U39 U42 U45 U48 U51 U54 U57 AQ21 AQ24 AQ27 AQ30 AQ33 AQ36 AQ39 AQ42 AQ45 AQ48 AQ51 AQ54 AQ57 U15:U18 AQ15:AQ18">
    <cfRule type="containsText" dxfId="47" priority="58" operator="containsText" text="CATASTRÓFICO">
      <formula>NOT(ISERROR(SEARCH("CATASTRÓFICO",U15)))</formula>
    </cfRule>
    <cfRule type="containsText" dxfId="46" priority="59" operator="containsText" text="MAYOR">
      <formula>NOT(ISERROR(SEARCH("MAYOR",U15)))</formula>
    </cfRule>
    <cfRule type="containsText" dxfId="45" priority="60" operator="containsText" text="MODERADO">
      <formula>NOT(ISERROR(SEARCH("MODERADO",U15)))</formula>
    </cfRule>
    <cfRule type="containsText" dxfId="44" priority="61" operator="containsText" text="MENOR">
      <formula>NOT(ISERROR(SEARCH("MENOR",U15)))</formula>
    </cfRule>
    <cfRule type="containsText" dxfId="43" priority="62" operator="containsText" text="LEVE">
      <formula>NOT(ISERROR(SEARCH("LEVE",U15)))</formula>
    </cfRule>
  </conditionalFormatting>
  <conditionalFormatting sqref="AR15 W21 W24 W27 W30 W33 W36 W39 W42 W45 W48 W51 W54 W57 W18">
    <cfRule type="containsText" dxfId="42" priority="53" operator="containsText" text="EXTREMO">
      <formula>NOT(ISERROR(SEARCH("EXTREMO",W15)))</formula>
    </cfRule>
    <cfRule type="containsText" dxfId="41" priority="54" operator="containsText" text="ALTO">
      <formula>NOT(ISERROR(SEARCH("ALTO",W15)))</formula>
    </cfRule>
    <cfRule type="containsText" dxfId="40" priority="55" operator="containsText" text="MODERADO">
      <formula>NOT(ISERROR(SEARCH("MODERADO",W15)))</formula>
    </cfRule>
    <cfRule type="containsText" dxfId="39" priority="57" operator="containsText" text="BAJO">
      <formula>NOT(ISERROR(SEARCH("BAJO",W15)))</formula>
    </cfRule>
  </conditionalFormatting>
  <conditionalFormatting sqref="R15:R17 S18 S21 S24 S27 S30 S33 S36 S39 S42 S45 S48 S51 S54 S57">
    <cfRule type="containsText" dxfId="38" priority="30" operator="containsText" text="MUY ALTA">
      <formula>NOT(ISERROR(SEARCH("MUY ALTA",R15)))</formula>
    </cfRule>
    <cfRule type="containsText" dxfId="37" priority="31" operator="containsText" text="ALTA">
      <formula>NOT(ISERROR(SEARCH("ALTA",R15)))</formula>
    </cfRule>
    <cfRule type="containsText" dxfId="36" priority="32" operator="containsText" text="MODERAD">
      <formula>NOT(ISERROR(SEARCH("MODERAD",R15)))</formula>
    </cfRule>
    <cfRule type="containsText" dxfId="35" priority="33" operator="containsText" text="Baja ">
      <formula>NOT(ISERROR(SEARCH("Baja ",R15)))</formula>
    </cfRule>
    <cfRule type="containsText" dxfId="34" priority="34" operator="containsText" text="Muy baja">
      <formula>NOT(ISERROR(SEARCH("Muy baja",R15)))</formula>
    </cfRule>
  </conditionalFormatting>
  <conditionalFormatting sqref="P21 P24 P27 P30 P33 P36 P39 P42 P45 P48 P51 P54 P57">
    <cfRule type="containsText" dxfId="33" priority="14" operator="containsText" text="MUY ALTA">
      <formula>NOT(ISERROR(SEARCH("MUY ALTA",P21)))</formula>
    </cfRule>
    <cfRule type="containsText" dxfId="32" priority="15" operator="containsText" text="ALTA">
      <formula>NOT(ISERROR(SEARCH("ALTA",P21)))</formula>
    </cfRule>
    <cfRule type="containsText" dxfId="31" priority="16" operator="containsText" text="MODERAD">
      <formula>NOT(ISERROR(SEARCH("MODERAD",P21)))</formula>
    </cfRule>
    <cfRule type="containsText" dxfId="30" priority="17" operator="containsText" text="Baja ">
      <formula>NOT(ISERROR(SEARCH("Baja ",P21)))</formula>
    </cfRule>
    <cfRule type="containsText" dxfId="29" priority="18" operator="containsText" text="Muy baja">
      <formula>NOT(ISERROR(SEARCH("Muy baja",P21)))</formula>
    </cfRule>
  </conditionalFormatting>
  <conditionalFormatting sqref="S15:T17">
    <cfRule type="containsText" dxfId="28" priority="9" operator="containsText" text="MUY ALTA">
      <formula>NOT(ISERROR(SEARCH("MUY ALTA",S15)))</formula>
    </cfRule>
    <cfRule type="containsText" dxfId="27" priority="10" operator="containsText" text="ALTA">
      <formula>NOT(ISERROR(SEARCH("ALTA",S15)))</formula>
    </cfRule>
    <cfRule type="containsText" dxfId="26" priority="11" operator="containsText" text="MODERAD">
      <formula>NOT(ISERROR(SEARCH("MODERAD",S15)))</formula>
    </cfRule>
    <cfRule type="containsText" dxfId="25" priority="12" operator="containsText" text="Baja ">
      <formula>NOT(ISERROR(SEARCH("Baja ",S15)))</formula>
    </cfRule>
    <cfRule type="containsText" dxfId="24" priority="13" operator="containsText" text="Muy baja">
      <formula>NOT(ISERROR(SEARCH("Muy baja",S15)))</formula>
    </cfRule>
  </conditionalFormatting>
  <conditionalFormatting sqref="AR18 AR21 AR24 AR27 AR30 AR33 AR36 AR39 AR42 AR45 AR48 AR51 AR54 AR57">
    <cfRule type="containsText" dxfId="23" priority="5" operator="containsText" text="EXTREMO">
      <formula>NOT(ISERROR(SEARCH("EXTREMO",AR18)))</formula>
    </cfRule>
    <cfRule type="containsText" dxfId="22" priority="6" operator="containsText" text="ALTO">
      <formula>NOT(ISERROR(SEARCH("ALTO",AR18)))</formula>
    </cfRule>
    <cfRule type="containsText" dxfId="21" priority="7" operator="containsText" text="MODERADO">
      <formula>NOT(ISERROR(SEARCH("MODERADO",AR18)))</formula>
    </cfRule>
    <cfRule type="containsText" dxfId="20" priority="8" operator="containsText" text="BAJO">
      <formula>NOT(ISERROR(SEARCH("BAJO",AR18)))</formula>
    </cfRule>
  </conditionalFormatting>
  <conditionalFormatting sqref="W15">
    <cfRule type="containsText" dxfId="19" priority="1" operator="containsText" text="EXTREMO">
      <formula>NOT(ISERROR(SEARCH("EXTREMO",W15)))</formula>
    </cfRule>
    <cfRule type="containsText" dxfId="18" priority="2" operator="containsText" text="ALTO">
      <formula>NOT(ISERROR(SEARCH("ALTO",W15)))</formula>
    </cfRule>
    <cfRule type="containsText" dxfId="17" priority="3" operator="containsText" text="MODERADO">
      <formula>NOT(ISERROR(SEARCH("MODERADO",W15)))</formula>
    </cfRule>
    <cfRule type="containsText" dxfId="16" priority="4" operator="containsText" text="BAJO">
      <formula>NOT(ISERROR(SEARCH("BAJO",W15)))</formula>
    </cfRule>
  </conditionalFormatting>
  <pageMargins left="0.7" right="0.7" top="0.75" bottom="0.75" header="0.3" footer="0.3"/>
  <pageSetup orientation="portrait" horizontalDpi="4294967293" r:id="rId1"/>
  <ignoredErrors>
    <ignoredError sqref="AX15:AX18 AY15:BA15 AY18:BA18 AX21:BA21 AX24:BA24 AX27:BA27 AX30:BA30 AX33:BA33 AX36:BA36 AX39:BA39 AX42:BA42 AX45:BA45 AX48:BA48 AX51:BA51 AX54:BA54 AX57:BA5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00000000-0002-0000-0000-000000000000}">
          <x14:formula1>
            <xm:f>Datos!$E$17:$E$21</xm:f>
          </x14:formula1>
          <xm:sqref>AP15 AP18 Q21 Q24 Q27 Q30 Q33 Q36 Q39 Q42 Q45 Q48 Q51 Q54 Q57 AP21 AP24 AP27 AP30 AP33 AP36 AP39 AP42 AP45 AP48 AP51 AP54 AP57 Q15:Q18</xm:sqref>
        </x14:dataValidation>
        <x14:dataValidation type="list" allowBlank="1" showInputMessage="1" showErrorMessage="1" xr:uid="{00000000-0002-0000-0000-000001000000}">
          <x14:formula1>
            <xm:f>Datos!$F$17:$F$21</xm:f>
          </x14:formula1>
          <xm:sqref>U33 U21 U24 U27 U30 U36 U39 U42 U45 U48 U51 U54 U57 AQ21 AQ24 AQ27 AQ30 AQ33 AQ36 AQ39 AQ42 AQ45 AQ48 AQ51 AQ54 AQ57 AQ15:AQ18 U15:U18</xm:sqref>
        </x14:dataValidation>
        <x14:dataValidation type="list" allowBlank="1" showInputMessage="1" showErrorMessage="1" xr:uid="{00000000-0002-0000-0000-000002000000}">
          <x14:formula1>
            <xm:f>Datos!$N$17:$N$19</xm:f>
          </x14:formula1>
          <xm:sqref>AT15 AT21 AT24 AT27 AT30 AT33 AT36 AT39 AT42 AT45 AT48 AT51 AT54 AT57 AT18</xm:sqref>
        </x14:dataValidation>
        <x14:dataValidation type="list" allowBlank="1" showInputMessage="1" showErrorMessage="1" xr:uid="{00000000-0002-0000-0000-000003000000}">
          <x14:formula1>
            <xm:f>Datos!$G$17:$G$20</xm:f>
          </x14:formula1>
          <xm:sqref>AR18 AR15 W21 W24 W27 W30 W33 W36 W39 W42 W45 W48 W51 W54 W57 AR21 AR24 AR27 AR30 AR33 AR36 AR39 AR42 AR45 AR48 AR51 AR54 AR57 AS15:AS59 W15:W18</xm:sqref>
        </x14:dataValidation>
        <x14:dataValidation type="list" allowBlank="1" showInputMessage="1" showErrorMessage="1" xr:uid="{00000000-0002-0000-0000-000004000000}">
          <x14:formula1>
            <xm:f>Datos!$O$17:$O$19</xm:f>
          </x14:formula1>
          <xm:sqref>AU15:AU59</xm:sqref>
        </x14:dataValidation>
        <x14:dataValidation type="list" allowBlank="1" showInputMessage="1" showErrorMessage="1" xr:uid="{00000000-0002-0000-0000-000005000000}">
          <x14:formula1>
            <xm:f>Datos!$F$25:$F$30</xm:f>
          </x14:formula1>
          <xm:sqref>S15:S59</xm:sqref>
        </x14:dataValidation>
        <x14:dataValidation type="list" allowBlank="1" showInputMessage="1" showErrorMessage="1" xr:uid="{00000000-0002-0000-0000-000006000000}">
          <x14:formula1>
            <xm:f>Datos!$G$25:$G$30</xm:f>
          </x14:formula1>
          <xm:sqref>T15:T59</xm:sqref>
        </x14:dataValidation>
        <x14:dataValidation type="list" allowBlank="1" showInputMessage="1" showErrorMessage="1" xr:uid="{00000000-0002-0000-0000-000007000000}">
          <x14:formula1>
            <xm:f>Datos!$I$25:$I$26</xm:f>
          </x14:formula1>
          <xm:sqref>BV15:BV59</xm:sqref>
        </x14:dataValidation>
        <x14:dataValidation type="list" allowBlank="1" showInputMessage="1" showErrorMessage="1" xr:uid="{00000000-0002-0000-0000-000008000000}">
          <x14:formula1>
            <xm:f>Datos!$J$25:$J$26</xm:f>
          </x14:formula1>
          <xm:sqref>BT15:BT59</xm:sqref>
        </x14:dataValidation>
        <x14:dataValidation type="list" allowBlank="1" showInputMessage="1" showErrorMessage="1" xr:uid="{00000000-0002-0000-0000-000009000000}">
          <x14:formula1>
            <xm:f>Datos!$F$4:$F$6</xm:f>
          </x14:formula1>
          <xm:sqref>G15:G59</xm:sqref>
        </x14:dataValidation>
        <x14:dataValidation type="list" allowBlank="1" showInputMessage="1" showErrorMessage="1" xr:uid="{00000000-0002-0000-0000-00000A000000}">
          <x14:formula1>
            <xm:f>Datos!$G$4:$G$8</xm:f>
          </x14:formula1>
          <xm:sqref>H15:H59</xm:sqref>
        </x14:dataValidation>
        <x14:dataValidation type="list" allowBlank="1" showInputMessage="1" showErrorMessage="1" xr:uid="{00000000-0002-0000-0000-00000B000000}">
          <x14:formula1>
            <xm:f>Datos!$E$4:$E$8</xm:f>
          </x14:formula1>
          <xm:sqref>F15:F59</xm:sqref>
        </x14:dataValidation>
        <x14:dataValidation type="list" allowBlank="1" showInputMessage="1" showErrorMessage="1" xr:uid="{00000000-0002-0000-0000-00000C000000}">
          <x14:formula1>
            <xm:f>Datos!$H$4:$H$10</xm:f>
          </x14:formula1>
          <xm:sqref>N15:N59</xm:sqref>
        </x14:dataValidation>
        <x14:dataValidation type="list" allowBlank="1" showInputMessage="1" showErrorMessage="1" xr:uid="{00000000-0002-0000-0000-00000D000000}">
          <x14:formula1>
            <xm:f>Datos!$H$17:$H$19</xm:f>
          </x14:formula1>
          <xm:sqref>AC15:AC59</xm:sqref>
        </x14:dataValidation>
        <x14:dataValidation type="list" allowBlank="1" showInputMessage="1" showErrorMessage="1" xr:uid="{00000000-0002-0000-0000-00000E000000}">
          <x14:formula1>
            <xm:f>Datos!$I$17:$I$18</xm:f>
          </x14:formula1>
          <xm:sqref>AE15:AE59</xm:sqref>
        </x14:dataValidation>
        <x14:dataValidation type="list" allowBlank="1" showInputMessage="1" showErrorMessage="1" xr:uid="{00000000-0002-0000-0000-00000F000000}">
          <x14:formula1>
            <xm:f>Datos!$M$17:$M$18</xm:f>
          </x14:formula1>
          <xm:sqref>AJ15:AJ59</xm:sqref>
        </x14:dataValidation>
        <x14:dataValidation type="list" allowBlank="1" showInputMessage="1" showErrorMessage="1" xr:uid="{00000000-0002-0000-0000-000010000000}">
          <x14:formula1>
            <xm:f>Datos!$J$17:$J$18</xm:f>
          </x14:formula1>
          <xm:sqref>AG15:AG59</xm:sqref>
        </x14:dataValidation>
        <x14:dataValidation type="list" allowBlank="1" showInputMessage="1" showErrorMessage="1" xr:uid="{00000000-0002-0000-0000-000011000000}">
          <x14:formula1>
            <xm:f>Datos!$K$17:$K$18</xm:f>
          </x14:formula1>
          <xm:sqref>AH15:AH59</xm:sqref>
        </x14:dataValidation>
        <x14:dataValidation type="list" allowBlank="1" showInputMessage="1" showErrorMessage="1" xr:uid="{00000000-0002-0000-0000-000012000000}">
          <x14:formula1>
            <xm:f>Datos!$L$17:$L$19</xm:f>
          </x14:formula1>
          <xm:sqref>AI16:AI59</xm:sqref>
        </x14:dataValidation>
        <x14:dataValidation type="list" allowBlank="1" showInputMessage="1" showErrorMessage="1" xr:uid="{00000000-0002-0000-0000-000013000000}">
          <x14:formula1>
            <xm:f>Datos!$E$25:$E$29</xm:f>
          </x14:formula1>
          <xm:sqref>P15:P59</xm:sqref>
        </x14:dataValidation>
        <x14:dataValidation type="list" allowBlank="1" showInputMessage="1" showErrorMessage="1" xr:uid="{00000000-0002-0000-0000-000014000000}">
          <x14:formula1>
            <xm:f>Datos!$C$3:$C$12</xm:f>
          </x14:formula1>
          <xm:sqref>F8</xm:sqref>
        </x14:dataValidation>
        <x14:dataValidation type="list" allowBlank="1" showInputMessage="1" showErrorMessage="1" xr:uid="{ECA2C926-8517-4EEA-B571-1559B8B9F10D}">
          <x14:formula1>
            <xm:f>Datos!$L$17:$L$18</xm:f>
          </x14:formula1>
          <xm:sqref>AI15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C1:FX48"/>
  <sheetViews>
    <sheetView zoomScale="40" zoomScaleNormal="40" workbookViewId="0">
      <selection activeCell="N25" sqref="N25"/>
    </sheetView>
  </sheetViews>
  <sheetFormatPr baseColWidth="10" defaultColWidth="12.44140625" defaultRowHeight="18" x14ac:dyDescent="0.35"/>
  <cols>
    <col min="1" max="2" width="12.44140625" style="78"/>
    <col min="3" max="3" width="17.109375" style="78" customWidth="1"/>
    <col min="4" max="5" width="12.44140625" style="78"/>
    <col min="6" max="6" width="28.5546875" style="78" customWidth="1"/>
    <col min="7" max="7" width="20" style="78" customWidth="1"/>
    <col min="8" max="8" width="40.6640625" style="78" customWidth="1"/>
    <col min="9" max="9" width="4.109375" style="78" customWidth="1"/>
    <col min="10" max="10" width="33.109375" style="78" customWidth="1"/>
    <col min="11" max="11" width="35.33203125" style="78" customWidth="1"/>
    <col min="12" max="14" width="12.44140625" style="78"/>
    <col min="15" max="15" width="17.109375" style="78" customWidth="1"/>
    <col min="16" max="17" width="12.44140625" style="78"/>
    <col min="18" max="18" width="28.5546875" style="78" customWidth="1"/>
    <col min="19" max="19" width="20" style="78" customWidth="1"/>
    <col min="20" max="20" width="40.6640625" style="78" customWidth="1"/>
    <col min="21" max="21" width="4.109375" style="78" customWidth="1"/>
    <col min="22" max="22" width="33.109375" style="78" customWidth="1"/>
    <col min="23" max="23" width="35.33203125" style="78" customWidth="1"/>
    <col min="24" max="26" width="12.44140625" style="78"/>
    <col min="27" max="27" width="17.109375" style="78" customWidth="1"/>
    <col min="28" max="29" width="12.44140625" style="78"/>
    <col min="30" max="30" width="28.5546875" style="78" customWidth="1"/>
    <col min="31" max="31" width="20" style="78" customWidth="1"/>
    <col min="32" max="32" width="40.6640625" style="78" customWidth="1"/>
    <col min="33" max="33" width="4.109375" style="78" customWidth="1"/>
    <col min="34" max="34" width="33.109375" style="78" customWidth="1"/>
    <col min="35" max="35" width="35.33203125" style="78" customWidth="1"/>
    <col min="36" max="38" width="12.44140625" style="78"/>
    <col min="39" max="39" width="17.109375" style="78" customWidth="1"/>
    <col min="40" max="41" width="12.44140625" style="78"/>
    <col min="42" max="42" width="28.5546875" style="78" customWidth="1"/>
    <col min="43" max="43" width="20" style="78" customWidth="1"/>
    <col min="44" max="44" width="40.6640625" style="78" customWidth="1"/>
    <col min="45" max="45" width="4.109375" style="78" customWidth="1"/>
    <col min="46" max="46" width="33.109375" style="78" customWidth="1"/>
    <col min="47" max="47" width="35.33203125" style="78" customWidth="1"/>
    <col min="48" max="50" width="12.44140625" style="78"/>
    <col min="51" max="51" width="17.109375" style="78" customWidth="1"/>
    <col min="52" max="53" width="12.44140625" style="78"/>
    <col min="54" max="54" width="28.5546875" style="78" customWidth="1"/>
    <col min="55" max="55" width="20" style="78" customWidth="1"/>
    <col min="56" max="56" width="40.6640625" style="78" customWidth="1"/>
    <col min="57" max="57" width="4.109375" style="78" customWidth="1"/>
    <col min="58" max="58" width="33.109375" style="78" customWidth="1"/>
    <col min="59" max="59" width="35.33203125" style="78" customWidth="1"/>
    <col min="60" max="62" width="12.44140625" style="78"/>
    <col min="63" max="63" width="17.109375" style="78" customWidth="1"/>
    <col min="64" max="65" width="12.44140625" style="78"/>
    <col min="66" max="66" width="28.5546875" style="78" customWidth="1"/>
    <col min="67" max="67" width="20" style="78" customWidth="1"/>
    <col min="68" max="68" width="40.6640625" style="78" customWidth="1"/>
    <col min="69" max="69" width="4.109375" style="78" customWidth="1"/>
    <col min="70" max="70" width="33.109375" style="78" customWidth="1"/>
    <col min="71" max="71" width="35.33203125" style="78" customWidth="1"/>
    <col min="72" max="73" width="12.44140625" style="78"/>
    <col min="74" max="74" width="12.44140625" style="78" customWidth="1"/>
    <col min="75" max="75" width="17.109375" style="78" customWidth="1"/>
    <col min="76" max="77" width="12.44140625" style="78"/>
    <col min="78" max="78" width="28.5546875" style="78" customWidth="1"/>
    <col min="79" max="79" width="20" style="78" customWidth="1"/>
    <col min="80" max="80" width="40.6640625" style="78" customWidth="1"/>
    <col min="81" max="81" width="4.109375" style="78" customWidth="1"/>
    <col min="82" max="82" width="33.109375" style="78" customWidth="1"/>
    <col min="83" max="83" width="35.33203125" style="78" customWidth="1"/>
    <col min="84" max="86" width="12.44140625" style="78"/>
    <col min="87" max="87" width="17.109375" style="78" customWidth="1"/>
    <col min="88" max="89" width="12.44140625" style="78"/>
    <col min="90" max="90" width="28.5546875" style="78" customWidth="1"/>
    <col min="91" max="91" width="20" style="78" customWidth="1"/>
    <col min="92" max="92" width="40.6640625" style="78" customWidth="1"/>
    <col min="93" max="93" width="4.109375" style="78" customWidth="1"/>
    <col min="94" max="94" width="33.109375" style="78" customWidth="1"/>
    <col min="95" max="95" width="35.33203125" style="78" customWidth="1"/>
    <col min="96" max="98" width="12.44140625" style="78"/>
    <col min="99" max="99" width="17.109375" style="78" customWidth="1"/>
    <col min="100" max="101" width="12.44140625" style="78"/>
    <col min="102" max="102" width="28.5546875" style="78" customWidth="1"/>
    <col min="103" max="103" width="20" style="78" customWidth="1"/>
    <col min="104" max="104" width="40.6640625" style="78" customWidth="1"/>
    <col min="105" max="105" width="4.109375" style="78" customWidth="1"/>
    <col min="106" max="106" width="33.109375" style="78" customWidth="1"/>
    <col min="107" max="107" width="35.33203125" style="78" customWidth="1"/>
    <col min="108" max="110" width="12.44140625" style="78"/>
    <col min="111" max="111" width="17.109375" style="78" customWidth="1"/>
    <col min="112" max="113" width="12.44140625" style="78"/>
    <col min="114" max="114" width="28.5546875" style="78" customWidth="1"/>
    <col min="115" max="115" width="20" style="78" customWidth="1"/>
    <col min="116" max="116" width="40.6640625" style="78" customWidth="1"/>
    <col min="117" max="117" width="4.109375" style="78" customWidth="1"/>
    <col min="118" max="118" width="33.109375" style="78" customWidth="1"/>
    <col min="119" max="119" width="35.33203125" style="78" customWidth="1"/>
    <col min="120" max="122" width="12.44140625" style="78"/>
    <col min="123" max="123" width="17.109375" style="78" customWidth="1"/>
    <col min="124" max="125" width="12.44140625" style="78"/>
    <col min="126" max="126" width="28.5546875" style="78" customWidth="1"/>
    <col min="127" max="127" width="20" style="78" customWidth="1"/>
    <col min="128" max="128" width="40.6640625" style="78" customWidth="1"/>
    <col min="129" max="129" width="4.109375" style="78" customWidth="1"/>
    <col min="130" max="130" width="33.109375" style="78" customWidth="1"/>
    <col min="131" max="131" width="35.33203125" style="78" customWidth="1"/>
    <col min="132" max="134" width="12.44140625" style="78"/>
    <col min="135" max="135" width="17.109375" style="78" customWidth="1"/>
    <col min="136" max="137" width="12.44140625" style="78"/>
    <col min="138" max="138" width="28.5546875" style="78" customWidth="1"/>
    <col min="139" max="139" width="20" style="78" customWidth="1"/>
    <col min="140" max="140" width="40.6640625" style="78" customWidth="1"/>
    <col min="141" max="141" width="4.109375" style="78" customWidth="1"/>
    <col min="142" max="142" width="33.109375" style="78" customWidth="1"/>
    <col min="143" max="143" width="35.33203125" style="78" customWidth="1"/>
    <col min="144" max="146" width="12.44140625" style="78"/>
    <col min="147" max="147" width="17.109375" style="78" customWidth="1"/>
    <col min="148" max="149" width="12.44140625" style="78"/>
    <col min="150" max="150" width="28.5546875" style="78" customWidth="1"/>
    <col min="151" max="151" width="20" style="78" customWidth="1"/>
    <col min="152" max="152" width="40.6640625" style="78" customWidth="1"/>
    <col min="153" max="153" width="4.109375" style="78" customWidth="1"/>
    <col min="154" max="154" width="33.109375" style="78" customWidth="1"/>
    <col min="155" max="155" width="35.33203125" style="78" customWidth="1"/>
    <col min="156" max="158" width="12.44140625" style="78"/>
    <col min="159" max="159" width="17.109375" style="78" customWidth="1"/>
    <col min="160" max="161" width="12.44140625" style="78"/>
    <col min="162" max="162" width="28.5546875" style="78" customWidth="1"/>
    <col min="163" max="163" width="20" style="78" customWidth="1"/>
    <col min="164" max="164" width="40.6640625" style="78" customWidth="1"/>
    <col min="165" max="165" width="4.109375" style="78" customWidth="1"/>
    <col min="166" max="166" width="33.109375" style="78" customWidth="1"/>
    <col min="167" max="167" width="35.33203125" style="78" customWidth="1"/>
    <col min="168" max="170" width="12.44140625" style="78"/>
    <col min="171" max="171" width="17.109375" style="78" customWidth="1"/>
    <col min="172" max="173" width="12.44140625" style="78"/>
    <col min="174" max="174" width="28.5546875" style="78" customWidth="1"/>
    <col min="175" max="175" width="20" style="78" customWidth="1"/>
    <col min="176" max="176" width="40.6640625" style="78" customWidth="1"/>
    <col min="177" max="177" width="4.109375" style="78" customWidth="1"/>
    <col min="178" max="178" width="33.109375" style="78" customWidth="1"/>
    <col min="179" max="179" width="35.33203125" style="78" customWidth="1"/>
    <col min="180" max="16384" width="12.44140625" style="78"/>
  </cols>
  <sheetData>
    <row r="1" spans="3:180" x14ac:dyDescent="0.35">
      <c r="C1" s="74"/>
      <c r="D1" s="75"/>
      <c r="E1" s="75"/>
      <c r="F1" s="75"/>
      <c r="G1" s="75"/>
      <c r="H1" s="75"/>
      <c r="I1" s="75"/>
      <c r="J1" s="75"/>
      <c r="K1" s="75"/>
      <c r="L1" s="76"/>
      <c r="M1" s="77"/>
      <c r="N1" s="77"/>
      <c r="O1" s="74"/>
      <c r="P1" s="75"/>
      <c r="Q1" s="75"/>
      <c r="R1" s="75"/>
      <c r="S1" s="75"/>
      <c r="T1" s="75"/>
      <c r="U1" s="75"/>
      <c r="V1" s="75"/>
      <c r="W1" s="75"/>
      <c r="X1" s="76"/>
      <c r="AA1" s="74"/>
      <c r="AB1" s="75"/>
      <c r="AC1" s="75"/>
      <c r="AD1" s="75"/>
      <c r="AE1" s="75"/>
      <c r="AF1" s="75"/>
      <c r="AG1" s="75"/>
      <c r="AH1" s="75"/>
      <c r="AI1" s="75"/>
      <c r="AJ1" s="76"/>
      <c r="AM1" s="74"/>
      <c r="AN1" s="75"/>
      <c r="AO1" s="75"/>
      <c r="AP1" s="75"/>
      <c r="AQ1" s="75"/>
      <c r="AR1" s="75"/>
      <c r="AS1" s="75"/>
      <c r="AT1" s="75"/>
      <c r="AU1" s="75"/>
      <c r="AV1" s="76"/>
      <c r="AY1" s="74"/>
      <c r="AZ1" s="75"/>
      <c r="BA1" s="75"/>
      <c r="BB1" s="75"/>
      <c r="BC1" s="75"/>
      <c r="BD1" s="75"/>
      <c r="BE1" s="75"/>
      <c r="BF1" s="75"/>
      <c r="BG1" s="75"/>
      <c r="BH1" s="76"/>
      <c r="BK1" s="74"/>
      <c r="BL1" s="75"/>
      <c r="BM1" s="75"/>
      <c r="BN1" s="75"/>
      <c r="BO1" s="75"/>
      <c r="BP1" s="75"/>
      <c r="BQ1" s="75"/>
      <c r="BR1" s="75"/>
      <c r="BS1" s="75"/>
      <c r="BT1" s="76"/>
      <c r="BW1" s="74"/>
      <c r="BX1" s="75"/>
      <c r="BY1" s="75"/>
      <c r="BZ1" s="75"/>
      <c r="CA1" s="75"/>
      <c r="CB1" s="75"/>
      <c r="CC1" s="75"/>
      <c r="CD1" s="75"/>
      <c r="CE1" s="75"/>
      <c r="CF1" s="76"/>
      <c r="CI1" s="74"/>
      <c r="CJ1" s="75"/>
      <c r="CK1" s="75"/>
      <c r="CL1" s="75"/>
      <c r="CM1" s="75"/>
      <c r="CN1" s="75"/>
      <c r="CO1" s="75"/>
      <c r="CP1" s="75"/>
      <c r="CQ1" s="75"/>
      <c r="CR1" s="76"/>
      <c r="CU1" s="74"/>
      <c r="CV1" s="75"/>
      <c r="CW1" s="75"/>
      <c r="CX1" s="75"/>
      <c r="CY1" s="75"/>
      <c r="CZ1" s="75"/>
      <c r="DA1" s="75"/>
      <c r="DB1" s="75"/>
      <c r="DC1" s="75"/>
      <c r="DD1" s="76"/>
      <c r="DG1" s="74"/>
      <c r="DH1" s="75"/>
      <c r="DI1" s="75"/>
      <c r="DJ1" s="75"/>
      <c r="DK1" s="75"/>
      <c r="DL1" s="75"/>
      <c r="DM1" s="75"/>
      <c r="DN1" s="75"/>
      <c r="DO1" s="75"/>
      <c r="DP1" s="76"/>
      <c r="DS1" s="74"/>
      <c r="DT1" s="75"/>
      <c r="DU1" s="75"/>
      <c r="DV1" s="75"/>
      <c r="DW1" s="75"/>
      <c r="DX1" s="75"/>
      <c r="DY1" s="75"/>
      <c r="DZ1" s="75"/>
      <c r="EA1" s="75"/>
      <c r="EB1" s="76"/>
      <c r="EE1" s="74"/>
      <c r="EF1" s="75"/>
      <c r="EG1" s="75"/>
      <c r="EH1" s="75"/>
      <c r="EI1" s="75"/>
      <c r="EJ1" s="75"/>
      <c r="EK1" s="75"/>
      <c r="EL1" s="75"/>
      <c r="EM1" s="75"/>
      <c r="EN1" s="76"/>
      <c r="EQ1" s="74"/>
      <c r="ER1" s="75"/>
      <c r="ES1" s="75"/>
      <c r="ET1" s="75"/>
      <c r="EU1" s="75"/>
      <c r="EV1" s="75"/>
      <c r="EW1" s="75"/>
      <c r="EX1" s="75"/>
      <c r="EY1" s="75"/>
      <c r="EZ1" s="76"/>
      <c r="FC1" s="74"/>
      <c r="FD1" s="75"/>
      <c r="FE1" s="75"/>
      <c r="FF1" s="75"/>
      <c r="FG1" s="75"/>
      <c r="FH1" s="75"/>
      <c r="FI1" s="75"/>
      <c r="FJ1" s="75"/>
      <c r="FK1" s="75"/>
      <c r="FL1" s="76"/>
      <c r="FO1" s="74"/>
      <c r="FP1" s="75"/>
      <c r="FQ1" s="75"/>
      <c r="FR1" s="75"/>
      <c r="FS1" s="75"/>
      <c r="FT1" s="75"/>
      <c r="FU1" s="75"/>
      <c r="FV1" s="75"/>
      <c r="FW1" s="75"/>
      <c r="FX1" s="76"/>
    </row>
    <row r="2" spans="3:180" x14ac:dyDescent="0.35">
      <c r="C2" s="79" t="s">
        <v>113</v>
      </c>
      <c r="L2" s="80"/>
      <c r="M2" s="77"/>
      <c r="N2" s="77"/>
      <c r="O2" s="79" t="s">
        <v>114</v>
      </c>
      <c r="X2" s="80"/>
      <c r="AA2" s="79" t="s">
        <v>115</v>
      </c>
      <c r="AJ2" s="80"/>
      <c r="AM2" s="79" t="s">
        <v>116</v>
      </c>
      <c r="AV2" s="80"/>
      <c r="AY2" s="79" t="s">
        <v>117</v>
      </c>
      <c r="BH2" s="80"/>
      <c r="BK2" s="79" t="s">
        <v>118</v>
      </c>
      <c r="BT2" s="80"/>
      <c r="BW2" s="79" t="s">
        <v>119</v>
      </c>
      <c r="CF2" s="80"/>
      <c r="CI2" s="79" t="s">
        <v>120</v>
      </c>
      <c r="CR2" s="80"/>
      <c r="CU2" s="79" t="s">
        <v>121</v>
      </c>
      <c r="DD2" s="80"/>
      <c r="DG2" s="79" t="s">
        <v>122</v>
      </c>
      <c r="DP2" s="80"/>
      <c r="DS2" s="79" t="s">
        <v>123</v>
      </c>
      <c r="EB2" s="80"/>
      <c r="EE2" s="79" t="s">
        <v>124</v>
      </c>
      <c r="EN2" s="80"/>
      <c r="EQ2" s="79" t="s">
        <v>125</v>
      </c>
      <c r="EZ2" s="80"/>
      <c r="FC2" s="79" t="s">
        <v>126</v>
      </c>
      <c r="FL2" s="80"/>
      <c r="FO2" s="79" t="s">
        <v>127</v>
      </c>
      <c r="FX2" s="80"/>
    </row>
    <row r="3" spans="3:180" x14ac:dyDescent="0.35">
      <c r="C3" s="81"/>
      <c r="L3" s="80"/>
      <c r="M3" s="77"/>
      <c r="N3" s="77"/>
      <c r="O3" s="81"/>
      <c r="X3" s="80"/>
      <c r="AA3" s="81"/>
      <c r="AJ3" s="80"/>
      <c r="AM3" s="81"/>
      <c r="AV3" s="80"/>
      <c r="AY3" s="81"/>
      <c r="BH3" s="80"/>
      <c r="BK3" s="81"/>
      <c r="BT3" s="80"/>
      <c r="BW3" s="81"/>
      <c r="CF3" s="80"/>
      <c r="CI3" s="81"/>
      <c r="CR3" s="80"/>
      <c r="CU3" s="81"/>
      <c r="DD3" s="80"/>
      <c r="DG3" s="81"/>
      <c r="DP3" s="80"/>
      <c r="DS3" s="81"/>
      <c r="EB3" s="80"/>
      <c r="EE3" s="81"/>
      <c r="EN3" s="80"/>
      <c r="EQ3" s="81"/>
      <c r="EZ3" s="80"/>
      <c r="FC3" s="81"/>
      <c r="FL3" s="80"/>
      <c r="FO3" s="81"/>
      <c r="FX3" s="80"/>
    </row>
    <row r="4" spans="3:180" ht="35.1" customHeight="1" x14ac:dyDescent="0.35">
      <c r="C4" s="81"/>
      <c r="H4" s="77"/>
      <c r="L4" s="80"/>
      <c r="M4" s="77"/>
      <c r="N4" s="77"/>
      <c r="O4" s="81"/>
      <c r="T4" s="77"/>
      <c r="X4" s="80"/>
      <c r="AA4" s="81"/>
      <c r="AF4" s="77"/>
      <c r="AJ4" s="80"/>
      <c r="AM4" s="81"/>
      <c r="AR4" s="77"/>
      <c r="AV4" s="80"/>
      <c r="AY4" s="81"/>
      <c r="BD4" s="77"/>
      <c r="BH4" s="80"/>
      <c r="BK4" s="81"/>
      <c r="BP4" s="77"/>
      <c r="BT4" s="80"/>
      <c r="BW4" s="81"/>
      <c r="CB4" s="77"/>
      <c r="CF4" s="80"/>
      <c r="CI4" s="81"/>
      <c r="CN4" s="77"/>
      <c r="CR4" s="80"/>
      <c r="CU4" s="81"/>
      <c r="CZ4" s="77"/>
      <c r="DD4" s="80"/>
      <c r="DG4" s="81"/>
      <c r="DL4" s="77"/>
      <c r="DP4" s="80"/>
      <c r="DS4" s="81"/>
      <c r="DX4" s="77"/>
      <c r="EB4" s="80"/>
      <c r="EE4" s="81"/>
      <c r="EJ4" s="77"/>
      <c r="EN4" s="80"/>
      <c r="EQ4" s="81"/>
      <c r="EV4" s="77"/>
      <c r="EZ4" s="80"/>
      <c r="FC4" s="81"/>
      <c r="FH4" s="77"/>
      <c r="FL4" s="80"/>
      <c r="FO4" s="81"/>
      <c r="FT4" s="77"/>
      <c r="FX4" s="80"/>
    </row>
    <row r="5" spans="3:180" x14ac:dyDescent="0.35">
      <c r="C5" s="81"/>
      <c r="L5" s="80"/>
      <c r="M5" s="77"/>
      <c r="N5" s="77"/>
      <c r="O5" s="81"/>
      <c r="X5" s="80"/>
      <c r="AA5" s="81"/>
      <c r="AJ5" s="80"/>
      <c r="AM5" s="81"/>
      <c r="AV5" s="80"/>
      <c r="AY5" s="81"/>
      <c r="BH5" s="80"/>
      <c r="BK5" s="81"/>
      <c r="BT5" s="80"/>
      <c r="BW5" s="81"/>
      <c r="CF5" s="80"/>
      <c r="CI5" s="81"/>
      <c r="CR5" s="80"/>
      <c r="CU5" s="81"/>
      <c r="DD5" s="80"/>
      <c r="DG5" s="81"/>
      <c r="DP5" s="80"/>
      <c r="DS5" s="81"/>
      <c r="EB5" s="80"/>
      <c r="EE5" s="81"/>
      <c r="EN5" s="80"/>
      <c r="EQ5" s="81"/>
      <c r="EZ5" s="80"/>
      <c r="FC5" s="81"/>
      <c r="FL5" s="80"/>
      <c r="FO5" s="81"/>
      <c r="FX5" s="80"/>
    </row>
    <row r="6" spans="3:180" ht="39.9" customHeight="1" x14ac:dyDescent="0.35">
      <c r="C6" s="81"/>
      <c r="J6" s="77"/>
      <c r="L6" s="80"/>
      <c r="M6" s="77"/>
      <c r="N6" s="77"/>
      <c r="O6" s="81"/>
      <c r="V6" s="77"/>
      <c r="X6" s="80"/>
      <c r="AA6" s="81"/>
      <c r="AH6" s="77"/>
      <c r="AJ6" s="80"/>
      <c r="AM6" s="81"/>
      <c r="AT6" s="77"/>
      <c r="AV6" s="80"/>
      <c r="AY6" s="81"/>
      <c r="BF6" s="77"/>
      <c r="BH6" s="80"/>
      <c r="BK6" s="81"/>
      <c r="BR6" s="77"/>
      <c r="BT6" s="80"/>
      <c r="BW6" s="81"/>
      <c r="CD6" s="77"/>
      <c r="CF6" s="80"/>
      <c r="CI6" s="81"/>
      <c r="CP6" s="77"/>
      <c r="CR6" s="80"/>
      <c r="CU6" s="81"/>
      <c r="DB6" s="77"/>
      <c r="DD6" s="80"/>
      <c r="DG6" s="81"/>
      <c r="DN6" s="77"/>
      <c r="DP6" s="80"/>
      <c r="DS6" s="81"/>
      <c r="DZ6" s="77"/>
      <c r="EB6" s="80"/>
      <c r="EE6" s="81"/>
      <c r="EL6" s="77"/>
      <c r="EN6" s="80"/>
      <c r="EQ6" s="81"/>
      <c r="EX6" s="77"/>
      <c r="EZ6" s="80"/>
      <c r="FC6" s="81"/>
      <c r="FJ6" s="77"/>
      <c r="FL6" s="80"/>
      <c r="FO6" s="81"/>
      <c r="FV6" s="77"/>
      <c r="FX6" s="80"/>
    </row>
    <row r="7" spans="3:180" ht="37.5" customHeight="1" x14ac:dyDescent="0.4">
      <c r="C7" s="81"/>
      <c r="D7" s="107" t="s">
        <v>128</v>
      </c>
      <c r="L7" s="80"/>
      <c r="M7" s="77"/>
      <c r="N7" s="77"/>
      <c r="O7" s="81"/>
      <c r="P7" s="107" t="s">
        <v>128</v>
      </c>
      <c r="X7" s="80"/>
      <c r="AA7" s="81"/>
      <c r="AB7" s="107" t="s">
        <v>128</v>
      </c>
      <c r="AJ7" s="80"/>
      <c r="AM7" s="81"/>
      <c r="AN7" s="107" t="s">
        <v>128</v>
      </c>
      <c r="AV7" s="80"/>
      <c r="AY7" s="81"/>
      <c r="AZ7" s="107" t="s">
        <v>128</v>
      </c>
      <c r="BH7" s="80"/>
      <c r="BK7" s="81"/>
      <c r="BL7" s="107" t="s">
        <v>128</v>
      </c>
      <c r="BT7" s="80"/>
      <c r="BW7" s="81"/>
      <c r="BX7" s="107" t="s">
        <v>128</v>
      </c>
      <c r="CF7" s="80"/>
      <c r="CI7" s="81"/>
      <c r="CJ7" s="107" t="s">
        <v>128</v>
      </c>
      <c r="CR7" s="80"/>
      <c r="CU7" s="81"/>
      <c r="CV7" s="107" t="s">
        <v>128</v>
      </c>
      <c r="DD7" s="80"/>
      <c r="DG7" s="81"/>
      <c r="DH7" s="107" t="s">
        <v>128</v>
      </c>
      <c r="DP7" s="80"/>
      <c r="DS7" s="81"/>
      <c r="DT7" s="107" t="s">
        <v>128</v>
      </c>
      <c r="EB7" s="80"/>
      <c r="EE7" s="81"/>
      <c r="EF7" s="107" t="s">
        <v>128</v>
      </c>
      <c r="EN7" s="80"/>
      <c r="EQ7" s="81"/>
      <c r="ER7" s="107" t="s">
        <v>128</v>
      </c>
      <c r="EZ7" s="80"/>
      <c r="FC7" s="81"/>
      <c r="FD7" s="107" t="s">
        <v>128</v>
      </c>
      <c r="FL7" s="80"/>
      <c r="FO7" s="81"/>
      <c r="FP7" s="107" t="s">
        <v>128</v>
      </c>
      <c r="FX7" s="80"/>
    </row>
    <row r="8" spans="3:180" ht="41.1" customHeight="1" x14ac:dyDescent="0.35">
      <c r="C8" s="81"/>
      <c r="H8" s="77"/>
      <c r="L8" s="80"/>
      <c r="M8" s="77"/>
      <c r="N8" s="77"/>
      <c r="O8" s="81"/>
      <c r="T8" s="77"/>
      <c r="X8" s="80"/>
      <c r="AA8" s="81"/>
      <c r="AF8" s="77"/>
      <c r="AJ8" s="80"/>
      <c r="AM8" s="81"/>
      <c r="AR8" s="77"/>
      <c r="AV8" s="80"/>
      <c r="AY8" s="81"/>
      <c r="BD8" s="77"/>
      <c r="BH8" s="80"/>
      <c r="BK8" s="81"/>
      <c r="BP8" s="77"/>
      <c r="BT8" s="80"/>
      <c r="BW8" s="81"/>
      <c r="CB8" s="77"/>
      <c r="CF8" s="80"/>
      <c r="CI8" s="81"/>
      <c r="CN8" s="77"/>
      <c r="CR8" s="80"/>
      <c r="CU8" s="81"/>
      <c r="CZ8" s="77"/>
      <c r="DD8" s="80"/>
      <c r="DG8" s="81"/>
      <c r="DL8" s="77"/>
      <c r="DP8" s="80"/>
      <c r="DS8" s="81"/>
      <c r="DX8" s="77"/>
      <c r="EB8" s="80"/>
      <c r="EE8" s="81"/>
      <c r="EJ8" s="77"/>
      <c r="EN8" s="80"/>
      <c r="EQ8" s="81"/>
      <c r="EV8" s="77"/>
      <c r="EZ8" s="80"/>
      <c r="FC8" s="81"/>
      <c r="FH8" s="77"/>
      <c r="FL8" s="80"/>
      <c r="FO8" s="81"/>
      <c r="FT8" s="77"/>
      <c r="FX8" s="80"/>
    </row>
    <row r="9" spans="3:180" ht="35.1" customHeight="1" x14ac:dyDescent="0.35">
      <c r="C9" s="81"/>
      <c r="J9" s="77"/>
      <c r="L9" s="80"/>
      <c r="M9" s="77"/>
      <c r="N9" s="77"/>
      <c r="O9" s="81"/>
      <c r="V9" s="77"/>
      <c r="X9" s="80"/>
      <c r="AA9" s="81"/>
      <c r="AH9" s="77"/>
      <c r="AJ9" s="80"/>
      <c r="AM9" s="81"/>
      <c r="AT9" s="77"/>
      <c r="AV9" s="80"/>
      <c r="AY9" s="81"/>
      <c r="BF9" s="77"/>
      <c r="BH9" s="80"/>
      <c r="BK9" s="81"/>
      <c r="BR9" s="77"/>
      <c r="BT9" s="80"/>
      <c r="BW9" s="81"/>
      <c r="CD9" s="77"/>
      <c r="CF9" s="80"/>
      <c r="CI9" s="81"/>
      <c r="CP9" s="77"/>
      <c r="CR9" s="80"/>
      <c r="CU9" s="81"/>
      <c r="DB9" s="77"/>
      <c r="DD9" s="80"/>
      <c r="DG9" s="81"/>
      <c r="DN9" s="77"/>
      <c r="DP9" s="80"/>
      <c r="DS9" s="81"/>
      <c r="DZ9" s="77"/>
      <c r="EB9" s="80"/>
      <c r="EE9" s="81"/>
      <c r="EL9" s="77"/>
      <c r="EN9" s="80"/>
      <c r="EQ9" s="81"/>
      <c r="EX9" s="77"/>
      <c r="EZ9" s="80"/>
      <c r="FC9" s="81"/>
      <c r="FJ9" s="77"/>
      <c r="FL9" s="80"/>
      <c r="FO9" s="81"/>
      <c r="FV9" s="77"/>
      <c r="FX9" s="80"/>
    </row>
    <row r="10" spans="3:180" x14ac:dyDescent="0.35">
      <c r="C10" s="81"/>
      <c r="F10" s="77"/>
      <c r="G10" s="77"/>
      <c r="H10" s="77"/>
      <c r="L10" s="80"/>
      <c r="M10" s="77"/>
      <c r="N10" s="77"/>
      <c r="O10" s="81"/>
      <c r="R10" s="77"/>
      <c r="S10" s="77"/>
      <c r="T10" s="77"/>
      <c r="X10" s="80"/>
      <c r="AA10" s="81"/>
      <c r="AD10" s="77"/>
      <c r="AE10" s="77"/>
      <c r="AF10" s="77"/>
      <c r="AJ10" s="80"/>
      <c r="AM10" s="81"/>
      <c r="AP10" s="77"/>
      <c r="AQ10" s="77"/>
      <c r="AR10" s="77"/>
      <c r="AV10" s="80"/>
      <c r="AY10" s="81"/>
      <c r="BB10" s="77"/>
      <c r="BC10" s="77"/>
      <c r="BD10" s="77"/>
      <c r="BH10" s="80"/>
      <c r="BK10" s="81"/>
      <c r="BN10" s="77"/>
      <c r="BO10" s="77"/>
      <c r="BP10" s="77"/>
      <c r="BT10" s="80"/>
      <c r="BW10" s="81"/>
      <c r="BZ10" s="77"/>
      <c r="CA10" s="77"/>
      <c r="CB10" s="77"/>
      <c r="CF10" s="80"/>
      <c r="CI10" s="81"/>
      <c r="CL10" s="77"/>
      <c r="CM10" s="77"/>
      <c r="CN10" s="77"/>
      <c r="CR10" s="80"/>
      <c r="CU10" s="81"/>
      <c r="CX10" s="77"/>
      <c r="CY10" s="77"/>
      <c r="CZ10" s="77"/>
      <c r="DD10" s="80"/>
      <c r="DG10" s="81"/>
      <c r="DJ10" s="77"/>
      <c r="DK10" s="77"/>
      <c r="DL10" s="77"/>
      <c r="DP10" s="80"/>
      <c r="DS10" s="81"/>
      <c r="DV10" s="77"/>
      <c r="DW10" s="77"/>
      <c r="DX10" s="77"/>
      <c r="EB10" s="80"/>
      <c r="EE10" s="81"/>
      <c r="EH10" s="77"/>
      <c r="EI10" s="77"/>
      <c r="EJ10" s="77"/>
      <c r="EN10" s="80"/>
      <c r="EQ10" s="81"/>
      <c r="ET10" s="77"/>
      <c r="EU10" s="77"/>
      <c r="EV10" s="77"/>
      <c r="EZ10" s="80"/>
      <c r="FC10" s="81"/>
      <c r="FF10" s="77"/>
      <c r="FG10" s="77"/>
      <c r="FH10" s="77"/>
      <c r="FL10" s="80"/>
      <c r="FO10" s="81"/>
      <c r="FR10" s="77"/>
      <c r="FS10" s="77"/>
      <c r="FT10" s="77"/>
      <c r="FX10" s="80"/>
    </row>
    <row r="11" spans="3:180" ht="48.9" customHeight="1" x14ac:dyDescent="0.35">
      <c r="C11" s="81"/>
      <c r="F11" s="77"/>
      <c r="G11" s="77"/>
      <c r="H11" s="77"/>
      <c r="K11" s="108"/>
      <c r="L11" s="80"/>
      <c r="M11" s="77"/>
      <c r="N11" s="77"/>
      <c r="O11" s="81"/>
      <c r="R11" s="77"/>
      <c r="S11" s="77"/>
      <c r="T11" s="77"/>
      <c r="W11" s="108"/>
      <c r="X11" s="80"/>
      <c r="AA11" s="81"/>
      <c r="AD11" s="77"/>
      <c r="AE11" s="77"/>
      <c r="AF11" s="77"/>
      <c r="AI11" s="108"/>
      <c r="AJ11" s="80"/>
      <c r="AM11" s="81"/>
      <c r="AP11" s="77"/>
      <c r="AQ11" s="77"/>
      <c r="AR11" s="77"/>
      <c r="AU11" s="108"/>
      <c r="AV11" s="80"/>
      <c r="AY11" s="81"/>
      <c r="BB11" s="77"/>
      <c r="BC11" s="77"/>
      <c r="BD11" s="77"/>
      <c r="BG11" s="108"/>
      <c r="BH11" s="80"/>
      <c r="BK11" s="81"/>
      <c r="BN11" s="77"/>
      <c r="BO11" s="77"/>
      <c r="BP11" s="77"/>
      <c r="BS11" s="108"/>
      <c r="BT11" s="80"/>
      <c r="BW11" s="81"/>
      <c r="BZ11" s="77"/>
      <c r="CA11" s="77"/>
      <c r="CB11" s="77"/>
      <c r="CE11" s="108"/>
      <c r="CF11" s="80"/>
      <c r="CI11" s="81"/>
      <c r="CL11" s="77"/>
      <c r="CM11" s="77"/>
      <c r="CN11" s="77"/>
      <c r="CQ11" s="108"/>
      <c r="CR11" s="80"/>
      <c r="CU11" s="81"/>
      <c r="CX11" s="77"/>
      <c r="CY11" s="77"/>
      <c r="CZ11" s="77"/>
      <c r="DC11" s="108"/>
      <c r="DD11" s="80"/>
      <c r="DG11" s="81"/>
      <c r="DJ11" s="77"/>
      <c r="DK11" s="77"/>
      <c r="DL11" s="77"/>
      <c r="DO11" s="108"/>
      <c r="DP11" s="80"/>
      <c r="DS11" s="81"/>
      <c r="DV11" s="77"/>
      <c r="DW11" s="77"/>
      <c r="DX11" s="77"/>
      <c r="EA11" s="108"/>
      <c r="EB11" s="80"/>
      <c r="EE11" s="81"/>
      <c r="EH11" s="77"/>
      <c r="EI11" s="77"/>
      <c r="EJ11" s="77"/>
      <c r="EM11" s="108"/>
      <c r="EN11" s="80"/>
      <c r="EQ11" s="81"/>
      <c r="ET11" s="77"/>
      <c r="EU11" s="77"/>
      <c r="EV11" s="77"/>
      <c r="EY11" s="108"/>
      <c r="EZ11" s="80"/>
      <c r="FC11" s="81"/>
      <c r="FF11" s="77"/>
      <c r="FG11" s="77"/>
      <c r="FH11" s="77"/>
      <c r="FK11" s="108"/>
      <c r="FL11" s="80"/>
      <c r="FO11" s="81"/>
      <c r="FR11" s="77"/>
      <c r="FS11" s="77"/>
      <c r="FT11" s="77"/>
      <c r="FW11" s="108"/>
      <c r="FX11" s="80"/>
    </row>
    <row r="12" spans="3:180" ht="21" x14ac:dyDescent="0.4">
      <c r="C12" s="81"/>
      <c r="D12" s="107" t="s">
        <v>129</v>
      </c>
      <c r="F12" s="77"/>
      <c r="G12" s="77"/>
      <c r="H12" s="77"/>
      <c r="L12" s="80"/>
      <c r="M12" s="77"/>
      <c r="N12" s="77"/>
      <c r="O12" s="81"/>
      <c r="P12" s="107" t="s">
        <v>129</v>
      </c>
      <c r="R12" s="77"/>
      <c r="S12" s="77"/>
      <c r="T12" s="77"/>
      <c r="X12" s="80"/>
      <c r="AA12" s="81"/>
      <c r="AB12" s="107" t="s">
        <v>129</v>
      </c>
      <c r="AD12" s="77"/>
      <c r="AE12" s="77"/>
      <c r="AF12" s="77"/>
      <c r="AJ12" s="80"/>
      <c r="AM12" s="81"/>
      <c r="AN12" s="107" t="s">
        <v>129</v>
      </c>
      <c r="AP12" s="77"/>
      <c r="AQ12" s="77"/>
      <c r="AR12" s="77"/>
      <c r="AV12" s="80"/>
      <c r="AY12" s="81"/>
      <c r="AZ12" s="107" t="s">
        <v>129</v>
      </c>
      <c r="BB12" s="77"/>
      <c r="BC12" s="77"/>
      <c r="BD12" s="77"/>
      <c r="BH12" s="80"/>
      <c r="BK12" s="81"/>
      <c r="BL12" s="107" t="s">
        <v>129</v>
      </c>
      <c r="BN12" s="77"/>
      <c r="BO12" s="77"/>
      <c r="BP12" s="77"/>
      <c r="BT12" s="80"/>
      <c r="BW12" s="81"/>
      <c r="BX12" s="107" t="s">
        <v>129</v>
      </c>
      <c r="BZ12" s="77"/>
      <c r="CA12" s="77"/>
      <c r="CB12" s="77"/>
      <c r="CF12" s="80"/>
      <c r="CI12" s="81"/>
      <c r="CJ12" s="107" t="s">
        <v>129</v>
      </c>
      <c r="CL12" s="77"/>
      <c r="CM12" s="77"/>
      <c r="CN12" s="77"/>
      <c r="CR12" s="80"/>
      <c r="CU12" s="81"/>
      <c r="CV12" s="107" t="s">
        <v>129</v>
      </c>
      <c r="CX12" s="77"/>
      <c r="CY12" s="77"/>
      <c r="CZ12" s="77"/>
      <c r="DD12" s="80"/>
      <c r="DG12" s="81"/>
      <c r="DH12" s="107" t="s">
        <v>129</v>
      </c>
      <c r="DJ12" s="77"/>
      <c r="DK12" s="77"/>
      <c r="DL12" s="77"/>
      <c r="DP12" s="80"/>
      <c r="DS12" s="81"/>
      <c r="DT12" s="107" t="s">
        <v>129</v>
      </c>
      <c r="DV12" s="77"/>
      <c r="DW12" s="77"/>
      <c r="DX12" s="77"/>
      <c r="EB12" s="80"/>
      <c r="EE12" s="81"/>
      <c r="EF12" s="107" t="s">
        <v>129</v>
      </c>
      <c r="EH12" s="77"/>
      <c r="EI12" s="77"/>
      <c r="EJ12" s="77"/>
      <c r="EN12" s="80"/>
      <c r="EQ12" s="81"/>
      <c r="ER12" s="107" t="s">
        <v>129</v>
      </c>
      <c r="ET12" s="77"/>
      <c r="EU12" s="77"/>
      <c r="EV12" s="77"/>
      <c r="EZ12" s="80"/>
      <c r="FC12" s="81"/>
      <c r="FD12" s="107" t="s">
        <v>129</v>
      </c>
      <c r="FF12" s="77"/>
      <c r="FG12" s="77"/>
      <c r="FH12" s="77"/>
      <c r="FL12" s="80"/>
      <c r="FO12" s="81"/>
      <c r="FP12" s="107" t="s">
        <v>129</v>
      </c>
      <c r="FR12" s="77"/>
      <c r="FS12" s="77"/>
      <c r="FT12" s="77"/>
      <c r="FX12" s="80"/>
    </row>
    <row r="13" spans="3:180" ht="36.9" customHeight="1" x14ac:dyDescent="0.35">
      <c r="C13" s="81"/>
      <c r="F13" s="77"/>
      <c r="G13" s="77"/>
      <c r="H13" s="77"/>
      <c r="L13" s="80"/>
      <c r="M13" s="77"/>
      <c r="N13" s="77"/>
      <c r="O13" s="81"/>
      <c r="R13" s="77"/>
      <c r="S13" s="77"/>
      <c r="T13" s="77"/>
      <c r="X13" s="80"/>
      <c r="AA13" s="81"/>
      <c r="AD13" s="77"/>
      <c r="AE13" s="77"/>
      <c r="AF13" s="77"/>
      <c r="AJ13" s="80"/>
      <c r="AM13" s="81"/>
      <c r="AP13" s="77"/>
      <c r="AQ13" s="77"/>
      <c r="AR13" s="77"/>
      <c r="AV13" s="80"/>
      <c r="AY13" s="81"/>
      <c r="BB13" s="77"/>
      <c r="BC13" s="77"/>
      <c r="BD13" s="77"/>
      <c r="BH13" s="80"/>
      <c r="BK13" s="81"/>
      <c r="BN13" s="77"/>
      <c r="BO13" s="77"/>
      <c r="BP13" s="77"/>
      <c r="BT13" s="80"/>
      <c r="BW13" s="81"/>
      <c r="BZ13" s="77"/>
      <c r="CA13" s="77"/>
      <c r="CB13" s="77"/>
      <c r="CF13" s="80"/>
      <c r="CI13" s="81"/>
      <c r="CL13" s="77"/>
      <c r="CM13" s="77"/>
      <c r="CN13" s="77"/>
      <c r="CR13" s="80"/>
      <c r="CU13" s="81"/>
      <c r="CX13" s="77"/>
      <c r="CY13" s="77"/>
      <c r="CZ13" s="77"/>
      <c r="DD13" s="80"/>
      <c r="DG13" s="81"/>
      <c r="DJ13" s="77"/>
      <c r="DK13" s="77"/>
      <c r="DL13" s="77"/>
      <c r="DP13" s="80"/>
      <c r="DS13" s="81"/>
      <c r="DV13" s="77"/>
      <c r="DW13" s="77"/>
      <c r="DX13" s="77"/>
      <c r="EB13" s="80"/>
      <c r="EE13" s="81"/>
      <c r="EH13" s="77"/>
      <c r="EI13" s="77"/>
      <c r="EJ13" s="77"/>
      <c r="EN13" s="80"/>
      <c r="EQ13" s="81"/>
      <c r="ET13" s="77"/>
      <c r="EU13" s="77"/>
      <c r="EV13" s="77"/>
      <c r="EZ13" s="80"/>
      <c r="FC13" s="81"/>
      <c r="FF13" s="77"/>
      <c r="FG13" s="77"/>
      <c r="FH13" s="77"/>
      <c r="FL13" s="80"/>
      <c r="FO13" s="81"/>
      <c r="FR13" s="77"/>
      <c r="FS13" s="77"/>
      <c r="FT13" s="77"/>
      <c r="FX13" s="80"/>
    </row>
    <row r="14" spans="3:180" ht="60" customHeight="1" x14ac:dyDescent="0.35">
      <c r="C14" s="81"/>
      <c r="F14" s="77"/>
      <c r="G14" s="77"/>
      <c r="H14" s="77"/>
      <c r="L14" s="80"/>
      <c r="M14" s="77"/>
      <c r="N14" s="77"/>
      <c r="O14" s="81"/>
      <c r="R14" s="77"/>
      <c r="S14" s="77"/>
      <c r="T14" s="77"/>
      <c r="X14" s="80"/>
      <c r="AA14" s="81"/>
      <c r="AD14" s="77"/>
      <c r="AE14" s="77"/>
      <c r="AF14" s="77"/>
      <c r="AJ14" s="80"/>
      <c r="AM14" s="81"/>
      <c r="AP14" s="77"/>
      <c r="AQ14" s="77"/>
      <c r="AR14" s="77"/>
      <c r="AV14" s="80"/>
      <c r="AY14" s="81"/>
      <c r="BB14" s="77"/>
      <c r="BC14" s="77"/>
      <c r="BD14" s="77"/>
      <c r="BH14" s="80"/>
      <c r="BK14" s="81"/>
      <c r="BN14" s="77"/>
      <c r="BO14" s="77"/>
      <c r="BP14" s="77"/>
      <c r="BT14" s="80"/>
      <c r="BW14" s="81"/>
      <c r="BZ14" s="77"/>
      <c r="CA14" s="77"/>
      <c r="CB14" s="77"/>
      <c r="CF14" s="80"/>
      <c r="CI14" s="81"/>
      <c r="CL14" s="77"/>
      <c r="CM14" s="77"/>
      <c r="CN14" s="77"/>
      <c r="CR14" s="80"/>
      <c r="CU14" s="81"/>
      <c r="CX14" s="77"/>
      <c r="CY14" s="77"/>
      <c r="CZ14" s="77"/>
      <c r="DD14" s="80"/>
      <c r="DG14" s="81"/>
      <c r="DJ14" s="77"/>
      <c r="DK14" s="77"/>
      <c r="DL14" s="77"/>
      <c r="DP14" s="80"/>
      <c r="DS14" s="81"/>
      <c r="DV14" s="77"/>
      <c r="DW14" s="77"/>
      <c r="DX14" s="77"/>
      <c r="EB14" s="80"/>
      <c r="EE14" s="81"/>
      <c r="EH14" s="77"/>
      <c r="EI14" s="77"/>
      <c r="EJ14" s="77"/>
      <c r="EN14" s="80"/>
      <c r="EQ14" s="81"/>
      <c r="ET14" s="77"/>
      <c r="EU14" s="77"/>
      <c r="EV14" s="77"/>
      <c r="EZ14" s="80"/>
      <c r="FC14" s="81"/>
      <c r="FF14" s="77"/>
      <c r="FG14" s="77"/>
      <c r="FH14" s="77"/>
      <c r="FL14" s="80"/>
      <c r="FO14" s="81"/>
      <c r="FR14" s="77"/>
      <c r="FS14" s="77"/>
      <c r="FT14" s="77"/>
      <c r="FX14" s="80"/>
    </row>
    <row r="15" spans="3:180" x14ac:dyDescent="0.35">
      <c r="C15" s="81"/>
      <c r="L15" s="80"/>
      <c r="M15" s="77"/>
      <c r="N15" s="77"/>
      <c r="O15" s="81"/>
      <c r="X15" s="80"/>
      <c r="AA15" s="81"/>
      <c r="AJ15" s="80"/>
      <c r="AM15" s="81"/>
      <c r="AV15" s="80"/>
      <c r="AY15" s="81"/>
      <c r="BH15" s="80"/>
      <c r="BK15" s="81"/>
      <c r="BT15" s="80"/>
      <c r="BW15" s="81"/>
      <c r="CF15" s="80"/>
      <c r="CI15" s="81"/>
      <c r="CR15" s="80"/>
      <c r="CU15" s="81"/>
      <c r="DD15" s="80"/>
      <c r="DG15" s="81"/>
      <c r="DP15" s="80"/>
      <c r="DS15" s="81"/>
      <c r="EB15" s="80"/>
      <c r="EE15" s="81"/>
      <c r="EN15" s="80"/>
      <c r="EQ15" s="81"/>
      <c r="EZ15" s="80"/>
      <c r="FC15" s="81"/>
      <c r="FL15" s="80"/>
      <c r="FO15" s="81"/>
      <c r="FX15" s="80"/>
    </row>
    <row r="16" spans="3:180" x14ac:dyDescent="0.35">
      <c r="C16" s="81"/>
      <c r="L16" s="80"/>
      <c r="M16" s="77"/>
      <c r="N16" s="77"/>
      <c r="O16" s="81"/>
      <c r="X16" s="80"/>
      <c r="AA16" s="81"/>
      <c r="AJ16" s="80"/>
      <c r="AM16" s="81"/>
      <c r="AV16" s="80"/>
      <c r="AY16" s="81"/>
      <c r="BH16" s="80"/>
      <c r="BK16" s="81"/>
      <c r="BT16" s="80"/>
      <c r="BW16" s="81"/>
      <c r="CF16" s="80"/>
      <c r="CI16" s="81"/>
      <c r="CR16" s="80"/>
      <c r="CU16" s="81"/>
      <c r="DD16" s="80"/>
      <c r="DG16" s="81"/>
      <c r="DP16" s="80"/>
      <c r="DS16" s="81"/>
      <c r="EB16" s="80"/>
      <c r="EE16" s="81"/>
      <c r="EN16" s="80"/>
      <c r="EQ16" s="81"/>
      <c r="EZ16" s="80"/>
      <c r="FC16" s="81"/>
      <c r="FL16" s="80"/>
      <c r="FO16" s="81"/>
      <c r="FX16" s="80"/>
    </row>
    <row r="17" spans="3:180" x14ac:dyDescent="0.35">
      <c r="C17" s="81"/>
      <c r="L17" s="80"/>
      <c r="M17" s="77"/>
      <c r="N17" s="77"/>
      <c r="O17" s="81"/>
      <c r="X17" s="80"/>
      <c r="AA17" s="81"/>
      <c r="AJ17" s="80"/>
      <c r="AM17" s="81"/>
      <c r="AV17" s="80"/>
      <c r="AY17" s="81"/>
      <c r="BH17" s="80"/>
      <c r="BK17" s="81"/>
      <c r="BT17" s="80"/>
      <c r="BW17" s="81"/>
      <c r="CF17" s="80"/>
      <c r="CI17" s="81"/>
      <c r="CR17" s="80"/>
      <c r="CU17" s="81"/>
      <c r="DD17" s="80"/>
      <c r="DG17" s="81"/>
      <c r="DP17" s="80"/>
      <c r="DS17" s="81"/>
      <c r="EB17" s="80"/>
      <c r="EE17" s="81"/>
      <c r="EN17" s="80"/>
      <c r="EQ17" s="81"/>
      <c r="EZ17" s="80"/>
      <c r="FC17" s="81"/>
      <c r="FL17" s="80"/>
      <c r="FO17" s="81"/>
      <c r="FX17" s="80"/>
    </row>
    <row r="18" spans="3:180" ht="18.600000000000001" thickBot="1" x14ac:dyDescent="0.4">
      <c r="C18" s="81"/>
      <c r="L18" s="80"/>
      <c r="M18" s="77"/>
      <c r="N18" s="77"/>
      <c r="O18" s="81"/>
      <c r="X18" s="80"/>
      <c r="AA18" s="81"/>
      <c r="AJ18" s="80"/>
      <c r="AM18" s="81"/>
      <c r="AV18" s="80"/>
      <c r="AY18" s="81"/>
      <c r="BH18" s="80"/>
      <c r="BK18" s="81"/>
      <c r="BT18" s="80"/>
      <c r="BW18" s="81"/>
      <c r="CF18" s="80"/>
      <c r="CI18" s="81"/>
      <c r="CR18" s="80"/>
      <c r="CU18" s="81"/>
      <c r="DD18" s="80"/>
      <c r="DG18" s="81"/>
      <c r="DP18" s="80"/>
      <c r="DS18" s="81"/>
      <c r="EB18" s="80"/>
      <c r="EE18" s="81"/>
      <c r="EN18" s="80"/>
      <c r="EQ18" s="81"/>
      <c r="EZ18" s="80"/>
      <c r="FC18" s="81"/>
      <c r="FL18" s="80"/>
      <c r="FO18" s="81"/>
      <c r="FX18" s="80"/>
    </row>
    <row r="19" spans="3:180" x14ac:dyDescent="0.35">
      <c r="C19" s="81"/>
      <c r="H19" s="74"/>
      <c r="I19" s="75"/>
      <c r="J19" s="76"/>
      <c r="L19" s="80"/>
      <c r="M19" s="77"/>
      <c r="N19" s="77"/>
      <c r="O19" s="81"/>
      <c r="T19" s="74"/>
      <c r="U19" s="75"/>
      <c r="V19" s="76"/>
      <c r="X19" s="80"/>
      <c r="AA19" s="81"/>
      <c r="AF19" s="74"/>
      <c r="AG19" s="75"/>
      <c r="AH19" s="76"/>
      <c r="AJ19" s="80"/>
      <c r="AM19" s="81"/>
      <c r="AR19" s="74"/>
      <c r="AS19" s="75"/>
      <c r="AT19" s="76"/>
      <c r="AV19" s="80"/>
      <c r="AY19" s="81"/>
      <c r="BD19" s="74"/>
      <c r="BE19" s="75"/>
      <c r="BF19" s="76"/>
      <c r="BH19" s="80"/>
      <c r="BK19" s="81"/>
      <c r="BP19" s="74"/>
      <c r="BQ19" s="75"/>
      <c r="BR19" s="76"/>
      <c r="BT19" s="80"/>
      <c r="BW19" s="81"/>
      <c r="CB19" s="74"/>
      <c r="CC19" s="75"/>
      <c r="CD19" s="76"/>
      <c r="CF19" s="80"/>
      <c r="CI19" s="81"/>
      <c r="CN19" s="74"/>
      <c r="CO19" s="75"/>
      <c r="CP19" s="76"/>
      <c r="CR19" s="80"/>
      <c r="CU19" s="81"/>
      <c r="CZ19" s="74"/>
      <c r="DA19" s="75"/>
      <c r="DB19" s="76"/>
      <c r="DD19" s="80"/>
      <c r="DG19" s="81"/>
      <c r="DL19" s="74"/>
      <c r="DM19" s="75"/>
      <c r="DN19" s="76"/>
      <c r="DP19" s="80"/>
      <c r="DS19" s="81"/>
      <c r="DX19" s="74"/>
      <c r="DY19" s="75"/>
      <c r="DZ19" s="76"/>
      <c r="EB19" s="80"/>
      <c r="EE19" s="81"/>
      <c r="EJ19" s="74"/>
      <c r="EK19" s="75"/>
      <c r="EL19" s="76"/>
      <c r="EN19" s="80"/>
      <c r="EQ19" s="81"/>
      <c r="EV19" s="74"/>
      <c r="EW19" s="75"/>
      <c r="EX19" s="76"/>
      <c r="EZ19" s="80"/>
      <c r="FC19" s="81"/>
      <c r="FH19" s="74"/>
      <c r="FI19" s="75"/>
      <c r="FJ19" s="76"/>
      <c r="FL19" s="80"/>
      <c r="FO19" s="81"/>
      <c r="FT19" s="74"/>
      <c r="FU19" s="75"/>
      <c r="FV19" s="76"/>
      <c r="FX19" s="80"/>
    </row>
    <row r="20" spans="3:180" ht="36" customHeight="1" thickBot="1" x14ac:dyDescent="0.4">
      <c r="C20" s="81"/>
      <c r="H20" s="82"/>
      <c r="I20" s="83"/>
      <c r="J20" s="84"/>
      <c r="L20" s="80"/>
      <c r="M20" s="77"/>
      <c r="N20" s="77"/>
      <c r="O20" s="81"/>
      <c r="T20" s="82"/>
      <c r="U20" s="83"/>
      <c r="V20" s="84"/>
      <c r="X20" s="80"/>
      <c r="AA20" s="81"/>
      <c r="AF20" s="82"/>
      <c r="AG20" s="83"/>
      <c r="AH20" s="84"/>
      <c r="AJ20" s="80"/>
      <c r="AM20" s="81"/>
      <c r="AR20" s="82"/>
      <c r="AS20" s="83"/>
      <c r="AT20" s="84"/>
      <c r="AV20" s="80"/>
      <c r="AY20" s="81"/>
      <c r="BD20" s="82"/>
      <c r="BE20" s="83"/>
      <c r="BF20" s="84"/>
      <c r="BH20" s="80"/>
      <c r="BK20" s="81"/>
      <c r="BP20" s="82"/>
      <c r="BQ20" s="83"/>
      <c r="BR20" s="84"/>
      <c r="BT20" s="80"/>
      <c r="BW20" s="81"/>
      <c r="CB20" s="82"/>
      <c r="CC20" s="83"/>
      <c r="CD20" s="84"/>
      <c r="CF20" s="80"/>
      <c r="CI20" s="81"/>
      <c r="CN20" s="82"/>
      <c r="CO20" s="83"/>
      <c r="CP20" s="84"/>
      <c r="CR20" s="80"/>
      <c r="CU20" s="81"/>
      <c r="CZ20" s="82"/>
      <c r="DA20" s="83"/>
      <c r="DB20" s="84"/>
      <c r="DD20" s="80"/>
      <c r="DG20" s="81"/>
      <c r="DL20" s="82"/>
      <c r="DM20" s="83"/>
      <c r="DN20" s="84"/>
      <c r="DP20" s="80"/>
      <c r="DS20" s="81"/>
      <c r="DX20" s="82"/>
      <c r="DY20" s="83"/>
      <c r="DZ20" s="84"/>
      <c r="EB20" s="80"/>
      <c r="EE20" s="81"/>
      <c r="EJ20" s="82"/>
      <c r="EK20" s="83"/>
      <c r="EL20" s="84"/>
      <c r="EN20" s="80"/>
      <c r="EQ20" s="81"/>
      <c r="EV20" s="82"/>
      <c r="EW20" s="83"/>
      <c r="EX20" s="84"/>
      <c r="EZ20" s="80"/>
      <c r="FC20" s="81"/>
      <c r="FH20" s="82"/>
      <c r="FI20" s="83"/>
      <c r="FJ20" s="84"/>
      <c r="FL20" s="80"/>
      <c r="FO20" s="81"/>
      <c r="FT20" s="82"/>
      <c r="FU20" s="83"/>
      <c r="FV20" s="84"/>
      <c r="FX20" s="80"/>
    </row>
    <row r="21" spans="3:180" x14ac:dyDescent="0.35">
      <c r="C21" s="81"/>
      <c r="L21" s="80"/>
      <c r="M21" s="77"/>
      <c r="N21" s="77"/>
      <c r="O21" s="81"/>
      <c r="X21" s="80"/>
      <c r="AA21" s="81"/>
      <c r="AJ21" s="80"/>
      <c r="AM21" s="81"/>
      <c r="AV21" s="80"/>
      <c r="AY21" s="81"/>
      <c r="BH21" s="80"/>
      <c r="BK21" s="81"/>
      <c r="BT21" s="80"/>
      <c r="BW21" s="81"/>
      <c r="CF21" s="80"/>
      <c r="CI21" s="81"/>
      <c r="CR21" s="80"/>
      <c r="CU21" s="81"/>
      <c r="DD21" s="80"/>
      <c r="DG21" s="81"/>
      <c r="DP21" s="80"/>
      <c r="DS21" s="81"/>
      <c r="EB21" s="80"/>
      <c r="EE21" s="81"/>
      <c r="EN21" s="80"/>
      <c r="EQ21" s="81"/>
      <c r="EZ21" s="80"/>
      <c r="FC21" s="81"/>
      <c r="FL21" s="80"/>
      <c r="FO21" s="81"/>
      <c r="FX21" s="80"/>
    </row>
    <row r="22" spans="3:180" x14ac:dyDescent="0.35">
      <c r="C22" s="81"/>
      <c r="L22" s="80"/>
      <c r="M22" s="77"/>
      <c r="N22" s="77"/>
      <c r="O22" s="81"/>
      <c r="X22" s="80"/>
      <c r="AA22" s="81"/>
      <c r="AJ22" s="80"/>
      <c r="AM22" s="81"/>
      <c r="AV22" s="80"/>
      <c r="AY22" s="81"/>
      <c r="BH22" s="80"/>
      <c r="BK22" s="81"/>
      <c r="BT22" s="80"/>
      <c r="BW22" s="81"/>
      <c r="CF22" s="80"/>
      <c r="CI22" s="81"/>
      <c r="CR22" s="80"/>
      <c r="CU22" s="81"/>
      <c r="DD22" s="80"/>
      <c r="DG22" s="81"/>
      <c r="DP22" s="80"/>
      <c r="DS22" s="81"/>
      <c r="EB22" s="80"/>
      <c r="EE22" s="81"/>
      <c r="EN22" s="80"/>
      <c r="EQ22" s="81"/>
      <c r="EZ22" s="80"/>
      <c r="FC22" s="81"/>
      <c r="FL22" s="80"/>
      <c r="FO22" s="81"/>
      <c r="FX22" s="80"/>
    </row>
    <row r="23" spans="3:180" x14ac:dyDescent="0.35">
      <c r="C23" s="81"/>
      <c r="L23" s="80"/>
      <c r="M23" s="77"/>
      <c r="N23" s="77"/>
      <c r="O23" s="81"/>
      <c r="X23" s="80"/>
      <c r="AA23" s="81"/>
      <c r="AJ23" s="80"/>
      <c r="AM23" s="81"/>
      <c r="AV23" s="80"/>
      <c r="AY23" s="81"/>
      <c r="BH23" s="80"/>
      <c r="BK23" s="81"/>
      <c r="BT23" s="80"/>
      <c r="BW23" s="81"/>
      <c r="CF23" s="80"/>
      <c r="CI23" s="81"/>
      <c r="CR23" s="80"/>
      <c r="CU23" s="81"/>
      <c r="DD23" s="80"/>
      <c r="DG23" s="81"/>
      <c r="DP23" s="80"/>
      <c r="DS23" s="81"/>
      <c r="EB23" s="80"/>
      <c r="EE23" s="81"/>
      <c r="EN23" s="80"/>
      <c r="EQ23" s="81"/>
      <c r="EZ23" s="80"/>
      <c r="FC23" s="81"/>
      <c r="FL23" s="80"/>
      <c r="FO23" s="81"/>
      <c r="FX23" s="80"/>
    </row>
    <row r="24" spans="3:180" x14ac:dyDescent="0.35">
      <c r="C24" s="81"/>
      <c r="L24" s="80"/>
      <c r="M24" s="77"/>
      <c r="N24" s="77"/>
      <c r="O24" s="81"/>
      <c r="X24" s="80"/>
      <c r="AA24" s="81"/>
      <c r="AJ24" s="80"/>
      <c r="AM24" s="81"/>
      <c r="AV24" s="80"/>
      <c r="AY24" s="81"/>
      <c r="BH24" s="80"/>
      <c r="BK24" s="81"/>
      <c r="BT24" s="80"/>
      <c r="BW24" s="81"/>
      <c r="CF24" s="80"/>
      <c r="CI24" s="81"/>
      <c r="CR24" s="80"/>
      <c r="CU24" s="81"/>
      <c r="DD24" s="80"/>
      <c r="DG24" s="81"/>
      <c r="DP24" s="80"/>
      <c r="DS24" s="81"/>
      <c r="EB24" s="80"/>
      <c r="EE24" s="81"/>
      <c r="EN24" s="80"/>
      <c r="EQ24" s="81"/>
      <c r="EZ24" s="80"/>
      <c r="FC24" s="81"/>
      <c r="FL24" s="80"/>
      <c r="FO24" s="81"/>
      <c r="FX24" s="80"/>
    </row>
    <row r="25" spans="3:180" x14ac:dyDescent="0.35">
      <c r="C25" s="81"/>
      <c r="G25" s="77"/>
      <c r="H25" s="77"/>
      <c r="L25" s="80"/>
      <c r="M25" s="77"/>
      <c r="N25" s="77"/>
      <c r="O25" s="81"/>
      <c r="S25" s="77"/>
      <c r="T25" s="77"/>
      <c r="X25" s="80"/>
      <c r="AA25" s="81"/>
      <c r="AE25" s="77"/>
      <c r="AF25" s="77"/>
      <c r="AJ25" s="80"/>
      <c r="AM25" s="81"/>
      <c r="AQ25" s="77"/>
      <c r="AR25" s="77"/>
      <c r="AV25" s="80"/>
      <c r="AY25" s="81"/>
      <c r="BC25" s="77"/>
      <c r="BD25" s="77"/>
      <c r="BH25" s="80"/>
      <c r="BK25" s="81"/>
      <c r="BO25" s="77"/>
      <c r="BP25" s="77"/>
      <c r="BT25" s="80"/>
      <c r="BW25" s="81"/>
      <c r="CA25" s="77"/>
      <c r="CB25" s="77"/>
      <c r="CF25" s="80"/>
      <c r="CI25" s="81"/>
      <c r="CM25" s="77"/>
      <c r="CN25" s="77"/>
      <c r="CR25" s="80"/>
      <c r="CU25" s="81"/>
      <c r="CY25" s="77"/>
      <c r="CZ25" s="77"/>
      <c r="DD25" s="80"/>
      <c r="DG25" s="81"/>
      <c r="DK25" s="77"/>
      <c r="DL25" s="77"/>
      <c r="DP25" s="80"/>
      <c r="DS25" s="81"/>
      <c r="DW25" s="77"/>
      <c r="DX25" s="77"/>
      <c r="EB25" s="80"/>
      <c r="EE25" s="81"/>
      <c r="EI25" s="77"/>
      <c r="EJ25" s="77"/>
      <c r="EN25" s="80"/>
      <c r="EQ25" s="81"/>
      <c r="EU25" s="77"/>
      <c r="EV25" s="77"/>
      <c r="EZ25" s="80"/>
      <c r="FC25" s="81"/>
      <c r="FG25" s="77"/>
      <c r="FH25" s="77"/>
      <c r="FL25" s="80"/>
      <c r="FO25" s="81"/>
      <c r="FS25" s="77"/>
      <c r="FT25" s="77"/>
      <c r="FX25" s="80"/>
    </row>
    <row r="26" spans="3:180" x14ac:dyDescent="0.35">
      <c r="C26" s="81"/>
      <c r="G26" s="77"/>
      <c r="H26" s="77"/>
      <c r="L26" s="80"/>
      <c r="M26" s="77"/>
      <c r="N26" s="77"/>
      <c r="O26" s="81"/>
      <c r="S26" s="77"/>
      <c r="T26" s="77"/>
      <c r="X26" s="80"/>
      <c r="AA26" s="81"/>
      <c r="AE26" s="77"/>
      <c r="AF26" s="77"/>
      <c r="AJ26" s="80"/>
      <c r="AM26" s="81"/>
      <c r="AQ26" s="77"/>
      <c r="AR26" s="77"/>
      <c r="AV26" s="80"/>
      <c r="AY26" s="81"/>
      <c r="BC26" s="77"/>
      <c r="BD26" s="77"/>
      <c r="BH26" s="80"/>
      <c r="BK26" s="81"/>
      <c r="BO26" s="77"/>
      <c r="BP26" s="77"/>
      <c r="BT26" s="80"/>
      <c r="BW26" s="81"/>
      <c r="CA26" s="77"/>
      <c r="CB26" s="77"/>
      <c r="CF26" s="80"/>
      <c r="CI26" s="81"/>
      <c r="CM26" s="77"/>
      <c r="CN26" s="77"/>
      <c r="CR26" s="80"/>
      <c r="CU26" s="81"/>
      <c r="CY26" s="77"/>
      <c r="CZ26" s="77"/>
      <c r="DD26" s="80"/>
      <c r="DG26" s="81"/>
      <c r="DK26" s="77"/>
      <c r="DL26" s="77"/>
      <c r="DP26" s="80"/>
      <c r="DS26" s="81"/>
      <c r="DW26" s="77"/>
      <c r="DX26" s="77"/>
      <c r="EB26" s="80"/>
      <c r="EE26" s="81"/>
      <c r="EI26" s="77"/>
      <c r="EJ26" s="77"/>
      <c r="EN26" s="80"/>
      <c r="EQ26" s="81"/>
      <c r="EU26" s="77"/>
      <c r="EV26" s="77"/>
      <c r="EZ26" s="80"/>
      <c r="FC26" s="81"/>
      <c r="FG26" s="77"/>
      <c r="FH26" s="77"/>
      <c r="FL26" s="80"/>
      <c r="FO26" s="81"/>
      <c r="FS26" s="77"/>
      <c r="FT26" s="77"/>
      <c r="FX26" s="80"/>
    </row>
    <row r="27" spans="3:180" x14ac:dyDescent="0.35">
      <c r="C27" s="81"/>
      <c r="G27" s="77"/>
      <c r="H27" s="77"/>
      <c r="L27" s="80"/>
      <c r="M27" s="77"/>
      <c r="N27" s="77"/>
      <c r="O27" s="81"/>
      <c r="S27" s="77"/>
      <c r="T27" s="77"/>
      <c r="X27" s="80"/>
      <c r="AA27" s="81"/>
      <c r="AE27" s="77"/>
      <c r="AF27" s="77"/>
      <c r="AJ27" s="80"/>
      <c r="AM27" s="81"/>
      <c r="AQ27" s="77"/>
      <c r="AR27" s="77"/>
      <c r="AV27" s="80"/>
      <c r="AY27" s="81"/>
      <c r="BC27" s="77"/>
      <c r="BD27" s="77"/>
      <c r="BH27" s="80"/>
      <c r="BK27" s="81"/>
      <c r="BO27" s="77"/>
      <c r="BP27" s="77"/>
      <c r="BT27" s="80"/>
      <c r="BW27" s="81"/>
      <c r="CA27" s="77"/>
      <c r="CB27" s="77"/>
      <c r="CF27" s="80"/>
      <c r="CI27" s="81"/>
      <c r="CM27" s="77"/>
      <c r="CN27" s="77"/>
      <c r="CR27" s="80"/>
      <c r="CU27" s="81"/>
      <c r="CY27" s="77"/>
      <c r="CZ27" s="77"/>
      <c r="DD27" s="80"/>
      <c r="DG27" s="81"/>
      <c r="DK27" s="77"/>
      <c r="DL27" s="77"/>
      <c r="DP27" s="80"/>
      <c r="DS27" s="81"/>
      <c r="DW27" s="77"/>
      <c r="DX27" s="77"/>
      <c r="EB27" s="80"/>
      <c r="EE27" s="81"/>
      <c r="EI27" s="77"/>
      <c r="EJ27" s="77"/>
      <c r="EN27" s="80"/>
      <c r="EQ27" s="81"/>
      <c r="EU27" s="77"/>
      <c r="EV27" s="77"/>
      <c r="EZ27" s="80"/>
      <c r="FC27" s="81"/>
      <c r="FG27" s="77"/>
      <c r="FH27" s="77"/>
      <c r="FL27" s="80"/>
      <c r="FO27" s="81"/>
      <c r="FS27" s="77"/>
      <c r="FT27" s="77"/>
      <c r="FX27" s="80"/>
    </row>
    <row r="28" spans="3:180" ht="21" x14ac:dyDescent="0.4">
      <c r="C28" s="81"/>
      <c r="D28" s="107" t="s">
        <v>223</v>
      </c>
      <c r="G28" s="77"/>
      <c r="H28" s="77"/>
      <c r="L28" s="80"/>
      <c r="M28" s="77"/>
      <c r="N28" s="77"/>
      <c r="O28" s="81"/>
      <c r="P28" s="107" t="s">
        <v>223</v>
      </c>
      <c r="S28" s="77"/>
      <c r="T28" s="77"/>
      <c r="X28" s="80"/>
      <c r="AA28" s="81"/>
      <c r="AB28" s="107" t="s">
        <v>223</v>
      </c>
      <c r="AE28" s="77"/>
      <c r="AF28" s="77"/>
      <c r="AJ28" s="80"/>
      <c r="AM28" s="81"/>
      <c r="AN28" s="107" t="s">
        <v>223</v>
      </c>
      <c r="AQ28" s="77"/>
      <c r="AR28" s="77"/>
      <c r="AV28" s="80"/>
      <c r="AY28" s="81"/>
      <c r="AZ28" s="107" t="s">
        <v>223</v>
      </c>
      <c r="BC28" s="77"/>
      <c r="BD28" s="77"/>
      <c r="BH28" s="80"/>
      <c r="BK28" s="81"/>
      <c r="BL28" s="107" t="s">
        <v>223</v>
      </c>
      <c r="BO28" s="77"/>
      <c r="BP28" s="77"/>
      <c r="BT28" s="80"/>
      <c r="BW28" s="81"/>
      <c r="BX28" s="107" t="s">
        <v>223</v>
      </c>
      <c r="CA28" s="77"/>
      <c r="CB28" s="77"/>
      <c r="CF28" s="80"/>
      <c r="CI28" s="81"/>
      <c r="CJ28" s="107" t="s">
        <v>223</v>
      </c>
      <c r="CM28" s="77"/>
      <c r="CN28" s="77"/>
      <c r="CR28" s="80"/>
      <c r="CU28" s="81"/>
      <c r="CV28" s="107" t="s">
        <v>223</v>
      </c>
      <c r="CY28" s="77"/>
      <c r="CZ28" s="77"/>
      <c r="DD28" s="80"/>
      <c r="DG28" s="81"/>
      <c r="DH28" s="107" t="s">
        <v>223</v>
      </c>
      <c r="DK28" s="77"/>
      <c r="DL28" s="77"/>
      <c r="DP28" s="80"/>
      <c r="DS28" s="81"/>
      <c r="DT28" s="107" t="s">
        <v>223</v>
      </c>
      <c r="DW28" s="77"/>
      <c r="DX28" s="77"/>
      <c r="EB28" s="80"/>
      <c r="EE28" s="81"/>
      <c r="EF28" s="107" t="s">
        <v>223</v>
      </c>
      <c r="EI28" s="77"/>
      <c r="EJ28" s="77"/>
      <c r="EN28" s="80"/>
      <c r="EQ28" s="81"/>
      <c r="ER28" s="107" t="s">
        <v>223</v>
      </c>
      <c r="EU28" s="77"/>
      <c r="EV28" s="77"/>
      <c r="EZ28" s="80"/>
      <c r="FC28" s="81"/>
      <c r="FD28" s="107" t="s">
        <v>223</v>
      </c>
      <c r="FG28" s="77"/>
      <c r="FH28" s="77"/>
      <c r="FL28" s="80"/>
      <c r="FO28" s="81"/>
      <c r="FP28" s="107" t="s">
        <v>223</v>
      </c>
      <c r="FS28" s="77"/>
      <c r="FT28" s="77"/>
      <c r="FX28" s="80"/>
    </row>
    <row r="29" spans="3:180" x14ac:dyDescent="0.35">
      <c r="C29" s="81"/>
      <c r="L29" s="80"/>
      <c r="M29" s="77"/>
      <c r="N29" s="77"/>
      <c r="O29" s="81"/>
      <c r="X29" s="80"/>
      <c r="AA29" s="81"/>
      <c r="AJ29" s="80"/>
      <c r="AM29" s="81"/>
      <c r="AV29" s="80"/>
      <c r="AY29" s="81"/>
      <c r="BH29" s="80"/>
      <c r="BK29" s="81"/>
      <c r="BT29" s="80"/>
      <c r="BW29" s="81"/>
      <c r="CF29" s="80"/>
      <c r="CI29" s="81"/>
      <c r="CR29" s="80"/>
      <c r="CU29" s="81"/>
      <c r="DD29" s="80"/>
      <c r="DG29" s="81"/>
      <c r="DP29" s="80"/>
      <c r="DS29" s="81"/>
      <c r="EB29" s="80"/>
      <c r="EE29" s="81"/>
      <c r="EN29" s="80"/>
      <c r="EQ29" s="81"/>
      <c r="EZ29" s="80"/>
      <c r="FC29" s="81"/>
      <c r="FL29" s="80"/>
      <c r="FO29" s="81"/>
      <c r="FX29" s="80"/>
    </row>
    <row r="30" spans="3:180" x14ac:dyDescent="0.35">
      <c r="C30" s="81"/>
      <c r="K30" s="260"/>
      <c r="L30" s="80"/>
      <c r="M30" s="77"/>
      <c r="N30" s="77"/>
      <c r="O30" s="81"/>
      <c r="W30" s="260"/>
      <c r="X30" s="80"/>
      <c r="AA30" s="81"/>
      <c r="AI30" s="260"/>
      <c r="AJ30" s="80"/>
      <c r="AM30" s="81"/>
      <c r="AU30" s="260"/>
      <c r="AV30" s="80"/>
      <c r="AY30" s="81"/>
      <c r="BG30" s="260"/>
      <c r="BH30" s="80"/>
      <c r="BK30" s="81"/>
      <c r="BS30" s="260"/>
      <c r="BT30" s="80"/>
      <c r="BW30" s="81"/>
      <c r="CE30" s="260"/>
      <c r="CF30" s="80"/>
      <c r="CI30" s="81"/>
      <c r="CQ30" s="260"/>
      <c r="CR30" s="80"/>
      <c r="CU30" s="81"/>
      <c r="DC30" s="260"/>
      <c r="DD30" s="80"/>
      <c r="DG30" s="81"/>
      <c r="DO30" s="260"/>
      <c r="DP30" s="80"/>
      <c r="DS30" s="81"/>
      <c r="EA30" s="260"/>
      <c r="EB30" s="80"/>
      <c r="EE30" s="81"/>
      <c r="EM30" s="260"/>
      <c r="EN30" s="80"/>
      <c r="EQ30" s="81"/>
      <c r="EY30" s="260"/>
      <c r="EZ30" s="80"/>
      <c r="FC30" s="81"/>
      <c r="FK30" s="260"/>
      <c r="FL30" s="80"/>
      <c r="FO30" s="81"/>
      <c r="FW30" s="260"/>
      <c r="FX30" s="80"/>
    </row>
    <row r="31" spans="3:180" x14ac:dyDescent="0.35">
      <c r="C31" s="81"/>
      <c r="G31" s="77"/>
      <c r="K31" s="260"/>
      <c r="L31" s="80"/>
      <c r="M31" s="77"/>
      <c r="N31" s="77"/>
      <c r="O31" s="81"/>
      <c r="S31" s="77"/>
      <c r="W31" s="260"/>
      <c r="X31" s="80"/>
      <c r="AA31" s="81"/>
      <c r="AE31" s="77"/>
      <c r="AI31" s="260"/>
      <c r="AJ31" s="80"/>
      <c r="AM31" s="81"/>
      <c r="AQ31" s="77"/>
      <c r="AU31" s="260"/>
      <c r="AV31" s="80"/>
      <c r="AY31" s="81"/>
      <c r="BC31" s="77"/>
      <c r="BG31" s="260"/>
      <c r="BH31" s="80"/>
      <c r="BK31" s="81"/>
      <c r="BO31" s="77"/>
      <c r="BS31" s="260"/>
      <c r="BT31" s="80"/>
      <c r="BW31" s="81"/>
      <c r="CA31" s="77"/>
      <c r="CE31" s="260"/>
      <c r="CF31" s="80"/>
      <c r="CI31" s="81"/>
      <c r="CM31" s="77"/>
      <c r="CQ31" s="260"/>
      <c r="CR31" s="80"/>
      <c r="CU31" s="81"/>
      <c r="CY31" s="77"/>
      <c r="DC31" s="260"/>
      <c r="DD31" s="80"/>
      <c r="DG31" s="81"/>
      <c r="DK31" s="77"/>
      <c r="DO31" s="260"/>
      <c r="DP31" s="80"/>
      <c r="DS31" s="81"/>
      <c r="DW31" s="77"/>
      <c r="EA31" s="260"/>
      <c r="EB31" s="80"/>
      <c r="EE31" s="81"/>
      <c r="EI31" s="77"/>
      <c r="EM31" s="260"/>
      <c r="EN31" s="80"/>
      <c r="EQ31" s="81"/>
      <c r="EU31" s="77"/>
      <c r="EY31" s="260"/>
      <c r="EZ31" s="80"/>
      <c r="FC31" s="81"/>
      <c r="FG31" s="77"/>
      <c r="FK31" s="260"/>
      <c r="FL31" s="80"/>
      <c r="FO31" s="81"/>
      <c r="FS31" s="77"/>
      <c r="FW31" s="260"/>
      <c r="FX31" s="80"/>
    </row>
    <row r="32" spans="3:180" x14ac:dyDescent="0.35">
      <c r="C32" s="81"/>
      <c r="G32" s="77"/>
      <c r="K32" s="260"/>
      <c r="L32" s="80"/>
      <c r="M32" s="77"/>
      <c r="N32" s="77"/>
      <c r="O32" s="81"/>
      <c r="S32" s="77"/>
      <c r="W32" s="260"/>
      <c r="X32" s="80"/>
      <c r="AA32" s="81"/>
      <c r="AE32" s="77"/>
      <c r="AI32" s="260"/>
      <c r="AJ32" s="80"/>
      <c r="AM32" s="81"/>
      <c r="AQ32" s="77"/>
      <c r="AU32" s="260"/>
      <c r="AV32" s="80"/>
      <c r="AY32" s="81"/>
      <c r="BC32" s="77"/>
      <c r="BG32" s="260"/>
      <c r="BH32" s="80"/>
      <c r="BK32" s="81"/>
      <c r="BO32" s="77"/>
      <c r="BS32" s="260"/>
      <c r="BT32" s="80"/>
      <c r="BW32" s="81"/>
      <c r="CA32" s="77"/>
      <c r="CE32" s="260"/>
      <c r="CF32" s="80"/>
      <c r="CI32" s="81"/>
      <c r="CM32" s="77"/>
      <c r="CQ32" s="260"/>
      <c r="CR32" s="80"/>
      <c r="CU32" s="81"/>
      <c r="CY32" s="77"/>
      <c r="DC32" s="260"/>
      <c r="DD32" s="80"/>
      <c r="DG32" s="81"/>
      <c r="DK32" s="77"/>
      <c r="DO32" s="260"/>
      <c r="DP32" s="80"/>
      <c r="DS32" s="81"/>
      <c r="DW32" s="77"/>
      <c r="EA32" s="260"/>
      <c r="EB32" s="80"/>
      <c r="EE32" s="81"/>
      <c r="EI32" s="77"/>
      <c r="EM32" s="260"/>
      <c r="EN32" s="80"/>
      <c r="EQ32" s="81"/>
      <c r="EU32" s="77"/>
      <c r="EY32" s="260"/>
      <c r="EZ32" s="80"/>
      <c r="FC32" s="81"/>
      <c r="FG32" s="77"/>
      <c r="FK32" s="260"/>
      <c r="FL32" s="80"/>
      <c r="FO32" s="81"/>
      <c r="FS32" s="77"/>
      <c r="FW32" s="260"/>
      <c r="FX32" s="80"/>
    </row>
    <row r="33" spans="3:180" x14ac:dyDescent="0.35">
      <c r="C33" s="81"/>
      <c r="F33" s="77"/>
      <c r="G33" s="77"/>
      <c r="L33" s="80"/>
      <c r="M33" s="77"/>
      <c r="N33" s="77"/>
      <c r="O33" s="81"/>
      <c r="R33" s="77"/>
      <c r="S33" s="77"/>
      <c r="X33" s="80"/>
      <c r="AA33" s="81"/>
      <c r="AD33" s="77"/>
      <c r="AE33" s="77"/>
      <c r="AJ33" s="80"/>
      <c r="AM33" s="81"/>
      <c r="AP33" s="77"/>
      <c r="AQ33" s="77"/>
      <c r="AV33" s="80"/>
      <c r="AY33" s="81"/>
      <c r="BB33" s="77"/>
      <c r="BC33" s="77"/>
      <c r="BH33" s="80"/>
      <c r="BK33" s="81"/>
      <c r="BN33" s="77"/>
      <c r="BO33" s="77"/>
      <c r="BT33" s="80"/>
      <c r="BW33" s="81"/>
      <c r="BZ33" s="77"/>
      <c r="CA33" s="77"/>
      <c r="CF33" s="80"/>
      <c r="CI33" s="81"/>
      <c r="CL33" s="77"/>
      <c r="CM33" s="77"/>
      <c r="CR33" s="80"/>
      <c r="CU33" s="81"/>
      <c r="CX33" s="77"/>
      <c r="CY33" s="77"/>
      <c r="DD33" s="80"/>
      <c r="DG33" s="81"/>
      <c r="DJ33" s="77"/>
      <c r="DK33" s="77"/>
      <c r="DP33" s="80"/>
      <c r="DS33" s="81"/>
      <c r="DV33" s="77"/>
      <c r="DW33" s="77"/>
      <c r="EB33" s="80"/>
      <c r="EE33" s="81"/>
      <c r="EH33" s="77"/>
      <c r="EI33" s="77"/>
      <c r="EN33" s="80"/>
      <c r="EQ33" s="81"/>
      <c r="ET33" s="77"/>
      <c r="EU33" s="77"/>
      <c r="EZ33" s="80"/>
      <c r="FC33" s="81"/>
      <c r="FF33" s="77"/>
      <c r="FG33" s="77"/>
      <c r="FL33" s="80"/>
      <c r="FO33" s="81"/>
      <c r="FR33" s="77"/>
      <c r="FS33" s="77"/>
      <c r="FX33" s="80"/>
    </row>
    <row r="34" spans="3:180" x14ac:dyDescent="0.35">
      <c r="C34" s="81"/>
      <c r="F34" s="77"/>
      <c r="G34" s="77"/>
      <c r="L34" s="80"/>
      <c r="M34" s="77"/>
      <c r="N34" s="77"/>
      <c r="O34" s="81"/>
      <c r="R34" s="77"/>
      <c r="S34" s="77"/>
      <c r="X34" s="80"/>
      <c r="AA34" s="81"/>
      <c r="AD34" s="77"/>
      <c r="AE34" s="77"/>
      <c r="AJ34" s="80"/>
      <c r="AM34" s="81"/>
      <c r="AP34" s="77"/>
      <c r="AQ34" s="77"/>
      <c r="AV34" s="80"/>
      <c r="AY34" s="81"/>
      <c r="BB34" s="77"/>
      <c r="BC34" s="77"/>
      <c r="BH34" s="80"/>
      <c r="BK34" s="81"/>
      <c r="BN34" s="77"/>
      <c r="BO34" s="77"/>
      <c r="BT34" s="80"/>
      <c r="BW34" s="81"/>
      <c r="BZ34" s="77"/>
      <c r="CA34" s="77"/>
      <c r="CF34" s="80"/>
      <c r="CI34" s="81"/>
      <c r="CL34" s="77"/>
      <c r="CM34" s="77"/>
      <c r="CR34" s="80"/>
      <c r="CU34" s="81"/>
      <c r="CX34" s="77"/>
      <c r="CY34" s="77"/>
      <c r="DD34" s="80"/>
      <c r="DG34" s="81"/>
      <c r="DJ34" s="77"/>
      <c r="DK34" s="77"/>
      <c r="DP34" s="80"/>
      <c r="DS34" s="81"/>
      <c r="DV34" s="77"/>
      <c r="DW34" s="77"/>
      <c r="EB34" s="80"/>
      <c r="EE34" s="81"/>
      <c r="EH34" s="77"/>
      <c r="EI34" s="77"/>
      <c r="EN34" s="80"/>
      <c r="EQ34" s="81"/>
      <c r="ET34" s="77"/>
      <c r="EU34" s="77"/>
      <c r="EZ34" s="80"/>
      <c r="FC34" s="81"/>
      <c r="FF34" s="77"/>
      <c r="FG34" s="77"/>
      <c r="FL34" s="80"/>
      <c r="FO34" s="81"/>
      <c r="FR34" s="77"/>
      <c r="FS34" s="77"/>
      <c r="FX34" s="80"/>
    </row>
    <row r="35" spans="3:180" x14ac:dyDescent="0.35">
      <c r="C35" s="81"/>
      <c r="F35" s="77"/>
      <c r="G35" s="77"/>
      <c r="L35" s="80"/>
      <c r="M35" s="77"/>
      <c r="N35" s="77"/>
      <c r="O35" s="81"/>
      <c r="R35" s="77"/>
      <c r="S35" s="77"/>
      <c r="X35" s="80"/>
      <c r="AA35" s="81"/>
      <c r="AD35" s="77"/>
      <c r="AE35" s="77"/>
      <c r="AJ35" s="80"/>
      <c r="AM35" s="81"/>
      <c r="AP35" s="77"/>
      <c r="AQ35" s="77"/>
      <c r="AV35" s="80"/>
      <c r="AY35" s="81"/>
      <c r="BB35" s="77"/>
      <c r="BC35" s="77"/>
      <c r="BH35" s="80"/>
      <c r="BK35" s="81"/>
      <c r="BN35" s="77"/>
      <c r="BO35" s="77"/>
      <c r="BT35" s="80"/>
      <c r="BW35" s="81"/>
      <c r="BZ35" s="77"/>
      <c r="CA35" s="77"/>
      <c r="CF35" s="80"/>
      <c r="CI35" s="81"/>
      <c r="CL35" s="77"/>
      <c r="CM35" s="77"/>
      <c r="CR35" s="80"/>
      <c r="CU35" s="81"/>
      <c r="CX35" s="77"/>
      <c r="CY35" s="77"/>
      <c r="DD35" s="80"/>
      <c r="DG35" s="81"/>
      <c r="DJ35" s="77"/>
      <c r="DK35" s="77"/>
      <c r="DP35" s="80"/>
      <c r="DS35" s="81"/>
      <c r="DV35" s="77"/>
      <c r="DW35" s="77"/>
      <c r="EB35" s="80"/>
      <c r="EE35" s="81"/>
      <c r="EH35" s="77"/>
      <c r="EI35" s="77"/>
      <c r="EN35" s="80"/>
      <c r="EQ35" s="81"/>
      <c r="ET35" s="77"/>
      <c r="EU35" s="77"/>
      <c r="EZ35" s="80"/>
      <c r="FC35" s="81"/>
      <c r="FF35" s="77"/>
      <c r="FG35" s="77"/>
      <c r="FL35" s="80"/>
      <c r="FO35" s="81"/>
      <c r="FR35" s="77"/>
      <c r="FS35" s="77"/>
      <c r="FX35" s="80"/>
    </row>
    <row r="36" spans="3:180" x14ac:dyDescent="0.35">
      <c r="C36" s="81"/>
      <c r="L36" s="80"/>
      <c r="M36" s="77"/>
      <c r="N36" s="77"/>
      <c r="O36" s="81"/>
      <c r="X36" s="80"/>
      <c r="AA36" s="81"/>
      <c r="AJ36" s="80"/>
      <c r="AM36" s="81"/>
      <c r="AV36" s="80"/>
      <c r="AY36" s="81"/>
      <c r="BH36" s="80"/>
      <c r="BK36" s="81"/>
      <c r="BT36" s="80"/>
      <c r="BW36" s="81"/>
      <c r="CF36" s="80"/>
      <c r="CI36" s="81"/>
      <c r="CR36" s="80"/>
      <c r="CU36" s="81"/>
      <c r="DD36" s="80"/>
      <c r="DG36" s="81"/>
      <c r="DP36" s="80"/>
      <c r="DS36" s="81"/>
      <c r="EB36" s="80"/>
      <c r="EE36" s="81"/>
      <c r="EN36" s="80"/>
      <c r="EQ36" s="81"/>
      <c r="EZ36" s="80"/>
      <c r="FC36" s="81"/>
      <c r="FL36" s="80"/>
      <c r="FO36" s="81"/>
      <c r="FX36" s="80"/>
    </row>
    <row r="37" spans="3:180" x14ac:dyDescent="0.35">
      <c r="C37" s="81"/>
      <c r="K37" s="77"/>
      <c r="L37" s="80"/>
      <c r="M37" s="77"/>
      <c r="N37" s="77"/>
      <c r="O37" s="81"/>
      <c r="W37" s="77"/>
      <c r="X37" s="80"/>
      <c r="AA37" s="81"/>
      <c r="AI37" s="77"/>
      <c r="AJ37" s="80"/>
      <c r="AM37" s="81"/>
      <c r="AU37" s="77"/>
      <c r="AV37" s="80"/>
      <c r="AY37" s="81"/>
      <c r="BG37" s="77"/>
      <c r="BH37" s="80"/>
      <c r="BK37" s="81"/>
      <c r="BS37" s="77"/>
      <c r="BT37" s="80"/>
      <c r="BW37" s="81"/>
      <c r="CE37" s="77"/>
      <c r="CF37" s="80"/>
      <c r="CI37" s="81"/>
      <c r="CQ37" s="77"/>
      <c r="CR37" s="80"/>
      <c r="CU37" s="81"/>
      <c r="DC37" s="77"/>
      <c r="DD37" s="80"/>
      <c r="DG37" s="81"/>
      <c r="DO37" s="77"/>
      <c r="DP37" s="80"/>
      <c r="DS37" s="81"/>
      <c r="EA37" s="77"/>
      <c r="EB37" s="80"/>
      <c r="EE37" s="81"/>
      <c r="EM37" s="77"/>
      <c r="EN37" s="80"/>
      <c r="EQ37" s="81"/>
      <c r="EY37" s="77"/>
      <c r="EZ37" s="80"/>
      <c r="FC37" s="81"/>
      <c r="FK37" s="77"/>
      <c r="FL37" s="80"/>
      <c r="FO37" s="81"/>
      <c r="FW37" s="77"/>
      <c r="FX37" s="80"/>
    </row>
    <row r="38" spans="3:180" ht="18.600000000000001" thickBot="1" x14ac:dyDescent="0.4">
      <c r="C38" s="81"/>
      <c r="K38" s="77"/>
      <c r="L38" s="80"/>
      <c r="M38" s="77"/>
      <c r="N38" s="77"/>
      <c r="O38" s="81"/>
      <c r="W38" s="77"/>
      <c r="X38" s="80"/>
      <c r="AA38" s="81"/>
      <c r="AI38" s="77"/>
      <c r="AJ38" s="80"/>
      <c r="AM38" s="81"/>
      <c r="AU38" s="77"/>
      <c r="AV38" s="80"/>
      <c r="AY38" s="81"/>
      <c r="BG38" s="77"/>
      <c r="BH38" s="80"/>
      <c r="BK38" s="81"/>
      <c r="BS38" s="77"/>
      <c r="BT38" s="80"/>
      <c r="BW38" s="81"/>
      <c r="CE38" s="77"/>
      <c r="CF38" s="80"/>
      <c r="CI38" s="81"/>
      <c r="CQ38" s="77"/>
      <c r="CR38" s="80"/>
      <c r="CU38" s="81"/>
      <c r="DC38" s="77"/>
      <c r="DD38" s="80"/>
      <c r="DG38" s="81"/>
      <c r="DO38" s="77"/>
      <c r="DP38" s="80"/>
      <c r="DS38" s="81"/>
      <c r="EA38" s="77"/>
      <c r="EB38" s="80"/>
      <c r="EE38" s="81"/>
      <c r="EM38" s="77"/>
      <c r="EN38" s="80"/>
      <c r="EQ38" s="81"/>
      <c r="EY38" s="77"/>
      <c r="EZ38" s="80"/>
      <c r="FC38" s="81"/>
      <c r="FK38" s="77"/>
      <c r="FL38" s="80"/>
      <c r="FO38" s="81"/>
      <c r="FW38" s="77"/>
      <c r="FX38" s="80"/>
    </row>
    <row r="39" spans="3:180" x14ac:dyDescent="0.35">
      <c r="C39" s="81"/>
      <c r="F39" s="77"/>
      <c r="G39" s="76"/>
      <c r="K39" s="77"/>
      <c r="L39" s="80"/>
      <c r="M39" s="77"/>
      <c r="N39" s="77"/>
      <c r="O39" s="81"/>
      <c r="R39" s="77"/>
      <c r="S39" s="76"/>
      <c r="W39" s="77"/>
      <c r="X39" s="80"/>
      <c r="AA39" s="81"/>
      <c r="AD39" s="77"/>
      <c r="AE39" s="76"/>
      <c r="AI39" s="77"/>
      <c r="AJ39" s="80"/>
      <c r="AM39" s="81"/>
      <c r="AP39" s="77"/>
      <c r="AQ39" s="76"/>
      <c r="AU39" s="77"/>
      <c r="AV39" s="80"/>
      <c r="AY39" s="81"/>
      <c r="BB39" s="77"/>
      <c r="BC39" s="76"/>
      <c r="BG39" s="77"/>
      <c r="BH39" s="80"/>
      <c r="BK39" s="81"/>
      <c r="BN39" s="77"/>
      <c r="BO39" s="76"/>
      <c r="BS39" s="77"/>
      <c r="BT39" s="80"/>
      <c r="BW39" s="81"/>
      <c r="BZ39" s="77"/>
      <c r="CA39" s="76"/>
      <c r="CE39" s="77"/>
      <c r="CF39" s="80"/>
      <c r="CI39" s="81"/>
      <c r="CL39" s="77"/>
      <c r="CM39" s="76"/>
      <c r="CQ39" s="77"/>
      <c r="CR39" s="80"/>
      <c r="CU39" s="81"/>
      <c r="CX39" s="77"/>
      <c r="CY39" s="76"/>
      <c r="DC39" s="77"/>
      <c r="DD39" s="80"/>
      <c r="DG39" s="81"/>
      <c r="DJ39" s="77"/>
      <c r="DK39" s="76"/>
      <c r="DO39" s="77"/>
      <c r="DP39" s="80"/>
      <c r="DS39" s="81"/>
      <c r="DV39" s="77"/>
      <c r="DW39" s="76"/>
      <c r="EA39" s="77"/>
      <c r="EB39" s="80"/>
      <c r="EE39" s="81"/>
      <c r="EH39" s="77"/>
      <c r="EI39" s="76"/>
      <c r="EM39" s="77"/>
      <c r="EN39" s="80"/>
      <c r="EQ39" s="81"/>
      <c r="ET39" s="77"/>
      <c r="EU39" s="76"/>
      <c r="EY39" s="77"/>
      <c r="EZ39" s="80"/>
      <c r="FC39" s="81"/>
      <c r="FF39" s="77"/>
      <c r="FG39" s="76"/>
      <c r="FK39" s="77"/>
      <c r="FL39" s="80"/>
      <c r="FO39" s="81"/>
      <c r="FR39" s="77"/>
      <c r="FS39" s="76"/>
      <c r="FW39" s="77"/>
      <c r="FX39" s="80"/>
    </row>
    <row r="40" spans="3:180" x14ac:dyDescent="0.35">
      <c r="C40" s="81"/>
      <c r="F40" s="77"/>
      <c r="G40" s="80"/>
      <c r="L40" s="80"/>
      <c r="M40" s="77"/>
      <c r="N40" s="77"/>
      <c r="O40" s="81"/>
      <c r="R40" s="77"/>
      <c r="S40" s="80"/>
      <c r="X40" s="80"/>
      <c r="AA40" s="81"/>
      <c r="AD40" s="77"/>
      <c r="AE40" s="80"/>
      <c r="AJ40" s="80"/>
      <c r="AM40" s="81"/>
      <c r="AP40" s="77"/>
      <c r="AQ40" s="80"/>
      <c r="AV40" s="80"/>
      <c r="AY40" s="81"/>
      <c r="BB40" s="77"/>
      <c r="BC40" s="80"/>
      <c r="BH40" s="80"/>
      <c r="BK40" s="81"/>
      <c r="BN40" s="77"/>
      <c r="BO40" s="80"/>
      <c r="BT40" s="80"/>
      <c r="BW40" s="81"/>
      <c r="BZ40" s="77"/>
      <c r="CA40" s="80"/>
      <c r="CF40" s="80"/>
      <c r="CI40" s="81"/>
      <c r="CL40" s="77"/>
      <c r="CM40" s="80"/>
      <c r="CR40" s="80"/>
      <c r="CU40" s="81"/>
      <c r="CX40" s="77"/>
      <c r="CY40" s="80"/>
      <c r="DD40" s="80"/>
      <c r="DG40" s="81"/>
      <c r="DJ40" s="77"/>
      <c r="DK40" s="80"/>
      <c r="DP40" s="80"/>
      <c r="DS40" s="81"/>
      <c r="DV40" s="77"/>
      <c r="DW40" s="80"/>
      <c r="EB40" s="80"/>
      <c r="EE40" s="81"/>
      <c r="EH40" s="77"/>
      <c r="EI40" s="80"/>
      <c r="EN40" s="80"/>
      <c r="EQ40" s="81"/>
      <c r="ET40" s="77"/>
      <c r="EU40" s="80"/>
      <c r="EZ40" s="80"/>
      <c r="FC40" s="81"/>
      <c r="FF40" s="77"/>
      <c r="FG40" s="80"/>
      <c r="FL40" s="80"/>
      <c r="FO40" s="81"/>
      <c r="FR40" s="77"/>
      <c r="FS40" s="80"/>
      <c r="FX40" s="80"/>
    </row>
    <row r="41" spans="3:180" ht="18.600000000000001" thickBot="1" x14ac:dyDescent="0.4">
      <c r="C41" s="81"/>
      <c r="F41" s="77"/>
      <c r="G41" s="84"/>
      <c r="L41" s="80"/>
      <c r="M41" s="77"/>
      <c r="N41" s="77"/>
      <c r="O41" s="81"/>
      <c r="R41" s="77"/>
      <c r="S41" s="84"/>
      <c r="X41" s="80"/>
      <c r="AA41" s="81"/>
      <c r="AD41" s="77"/>
      <c r="AE41" s="84"/>
      <c r="AJ41" s="80"/>
      <c r="AM41" s="81"/>
      <c r="AP41" s="77"/>
      <c r="AQ41" s="84"/>
      <c r="AV41" s="80"/>
      <c r="AY41" s="81"/>
      <c r="BB41" s="77"/>
      <c r="BC41" s="84"/>
      <c r="BH41" s="80"/>
      <c r="BK41" s="81"/>
      <c r="BN41" s="77"/>
      <c r="BO41" s="84"/>
      <c r="BT41" s="80"/>
      <c r="BW41" s="81"/>
      <c r="BZ41" s="77"/>
      <c r="CA41" s="84"/>
      <c r="CF41" s="80"/>
      <c r="CI41" s="81"/>
      <c r="CL41" s="77"/>
      <c r="CM41" s="84"/>
      <c r="CR41" s="80"/>
      <c r="CU41" s="81"/>
      <c r="CX41" s="77"/>
      <c r="CY41" s="84"/>
      <c r="DD41" s="80"/>
      <c r="DG41" s="81"/>
      <c r="DJ41" s="77"/>
      <c r="DK41" s="84"/>
      <c r="DP41" s="80"/>
      <c r="DS41" s="81"/>
      <c r="DV41" s="77"/>
      <c r="DW41" s="84"/>
      <c r="EB41" s="80"/>
      <c r="EE41" s="81"/>
      <c r="EH41" s="77"/>
      <c r="EI41" s="84"/>
      <c r="EN41" s="80"/>
      <c r="EQ41" s="81"/>
      <c r="ET41" s="77"/>
      <c r="EU41" s="84"/>
      <c r="EZ41" s="80"/>
      <c r="FC41" s="81"/>
      <c r="FF41" s="77"/>
      <c r="FG41" s="84"/>
      <c r="FL41" s="80"/>
      <c r="FO41" s="81"/>
      <c r="FR41" s="77"/>
      <c r="FS41" s="84"/>
      <c r="FX41" s="80"/>
    </row>
    <row r="42" spans="3:180" ht="21" x14ac:dyDescent="0.4">
      <c r="C42" s="81"/>
      <c r="D42" s="107" t="s">
        <v>224</v>
      </c>
      <c r="L42" s="80"/>
      <c r="M42" s="77"/>
      <c r="N42" s="77"/>
      <c r="O42" s="81"/>
      <c r="P42" s="107" t="s">
        <v>224</v>
      </c>
      <c r="X42" s="80"/>
      <c r="AA42" s="81"/>
      <c r="AB42" s="107" t="s">
        <v>224</v>
      </c>
      <c r="AJ42" s="80"/>
      <c r="AM42" s="81"/>
      <c r="AN42" s="107" t="s">
        <v>224</v>
      </c>
      <c r="AV42" s="80"/>
      <c r="AY42" s="81"/>
      <c r="AZ42" s="107" t="s">
        <v>224</v>
      </c>
      <c r="BH42" s="80"/>
      <c r="BK42" s="81"/>
      <c r="BL42" s="107" t="s">
        <v>224</v>
      </c>
      <c r="BT42" s="80"/>
      <c r="BW42" s="81"/>
      <c r="BX42" s="107" t="s">
        <v>224</v>
      </c>
      <c r="CF42" s="80"/>
      <c r="CI42" s="81"/>
      <c r="CJ42" s="107" t="s">
        <v>224</v>
      </c>
      <c r="CR42" s="80"/>
      <c r="CU42" s="81"/>
      <c r="CV42" s="107" t="s">
        <v>224</v>
      </c>
      <c r="DD42" s="80"/>
      <c r="DG42" s="81"/>
      <c r="DH42" s="107" t="s">
        <v>224</v>
      </c>
      <c r="DP42" s="80"/>
      <c r="DS42" s="81"/>
      <c r="DT42" s="107" t="s">
        <v>224</v>
      </c>
      <c r="EB42" s="80"/>
      <c r="EE42" s="81"/>
      <c r="EF42" s="107" t="s">
        <v>224</v>
      </c>
      <c r="EN42" s="80"/>
      <c r="EQ42" s="81"/>
      <c r="ER42" s="107" t="s">
        <v>224</v>
      </c>
      <c r="EZ42" s="80"/>
      <c r="FC42" s="81"/>
      <c r="FD42" s="107" t="s">
        <v>224</v>
      </c>
      <c r="FL42" s="80"/>
      <c r="FO42" s="81"/>
      <c r="FP42" s="107" t="s">
        <v>224</v>
      </c>
      <c r="FX42" s="80"/>
    </row>
    <row r="43" spans="3:180" ht="21" x14ac:dyDescent="0.4">
      <c r="C43" s="81"/>
      <c r="D43" s="107" t="s">
        <v>225</v>
      </c>
      <c r="L43" s="80"/>
      <c r="M43" s="77"/>
      <c r="N43" s="77"/>
      <c r="O43" s="81"/>
      <c r="P43" s="107" t="s">
        <v>225</v>
      </c>
      <c r="X43" s="80"/>
      <c r="AA43" s="81"/>
      <c r="AB43" s="107" t="s">
        <v>225</v>
      </c>
      <c r="AJ43" s="80"/>
      <c r="AM43" s="81"/>
      <c r="AN43" s="107" t="s">
        <v>225</v>
      </c>
      <c r="AV43" s="80"/>
      <c r="AY43" s="81"/>
      <c r="AZ43" s="107" t="s">
        <v>225</v>
      </c>
      <c r="BH43" s="80"/>
      <c r="BK43" s="81"/>
      <c r="BL43" s="107" t="s">
        <v>225</v>
      </c>
      <c r="BT43" s="80"/>
      <c r="BW43" s="81"/>
      <c r="BX43" s="107" t="s">
        <v>225</v>
      </c>
      <c r="CF43" s="80"/>
      <c r="CI43" s="81"/>
      <c r="CJ43" s="107" t="s">
        <v>225</v>
      </c>
      <c r="CR43" s="80"/>
      <c r="CU43" s="81"/>
      <c r="CV43" s="107" t="s">
        <v>225</v>
      </c>
      <c r="DD43" s="80"/>
      <c r="DG43" s="81"/>
      <c r="DH43" s="107" t="s">
        <v>225</v>
      </c>
      <c r="DP43" s="80"/>
      <c r="DS43" s="81"/>
      <c r="DT43" s="107" t="s">
        <v>225</v>
      </c>
      <c r="EB43" s="80"/>
      <c r="EE43" s="81"/>
      <c r="EF43" s="107" t="s">
        <v>225</v>
      </c>
      <c r="EN43" s="80"/>
      <c r="EQ43" s="81"/>
      <c r="ER43" s="107" t="s">
        <v>225</v>
      </c>
      <c r="EZ43" s="80"/>
      <c r="FC43" s="81"/>
      <c r="FD43" s="107" t="s">
        <v>225</v>
      </c>
      <c r="FL43" s="80"/>
      <c r="FO43" s="81"/>
      <c r="FP43" s="107" t="s">
        <v>225</v>
      </c>
      <c r="FX43" s="80"/>
    </row>
    <row r="44" spans="3:180" x14ac:dyDescent="0.35">
      <c r="C44" s="81"/>
      <c r="L44" s="80"/>
      <c r="M44" s="77"/>
      <c r="N44" s="77"/>
      <c r="O44" s="81"/>
      <c r="X44" s="80"/>
      <c r="AA44" s="81"/>
      <c r="AJ44" s="80"/>
      <c r="AM44" s="81"/>
      <c r="AV44" s="80"/>
      <c r="AY44" s="81"/>
      <c r="BH44" s="80"/>
      <c r="BK44" s="81"/>
      <c r="BT44" s="80"/>
      <c r="BW44" s="81"/>
      <c r="CF44" s="80"/>
      <c r="CI44" s="81"/>
      <c r="CR44" s="80"/>
      <c r="CU44" s="81"/>
      <c r="DD44" s="80"/>
      <c r="DG44" s="81"/>
      <c r="DP44" s="80"/>
      <c r="DS44" s="81"/>
      <c r="EB44" s="80"/>
      <c r="EE44" s="81"/>
      <c r="EN44" s="80"/>
      <c r="EQ44" s="81"/>
      <c r="EZ44" s="80"/>
      <c r="FC44" s="81"/>
      <c r="FL44" s="80"/>
      <c r="FO44" s="81"/>
      <c r="FX44" s="80"/>
    </row>
    <row r="45" spans="3:180" x14ac:dyDescent="0.35">
      <c r="C45" s="81"/>
      <c r="L45" s="80"/>
      <c r="M45" s="77"/>
      <c r="N45" s="77"/>
      <c r="O45" s="81"/>
      <c r="X45" s="80"/>
      <c r="AA45" s="81"/>
      <c r="AJ45" s="80"/>
      <c r="AM45" s="81"/>
      <c r="AV45" s="80"/>
      <c r="AY45" s="81"/>
      <c r="BH45" s="80"/>
      <c r="BK45" s="81"/>
      <c r="BT45" s="80"/>
      <c r="BW45" s="81"/>
      <c r="CF45" s="80"/>
      <c r="CI45" s="81"/>
      <c r="CR45" s="80"/>
      <c r="CU45" s="81"/>
      <c r="DD45" s="80"/>
      <c r="DG45" s="81"/>
      <c r="DP45" s="80"/>
      <c r="DS45" s="81"/>
      <c r="EB45" s="80"/>
      <c r="EE45" s="81"/>
      <c r="EN45" s="80"/>
      <c r="EQ45" s="81"/>
      <c r="EZ45" s="80"/>
      <c r="FC45" s="81"/>
      <c r="FL45" s="80"/>
      <c r="FO45" s="81"/>
      <c r="FX45" s="80"/>
    </row>
    <row r="46" spans="3:180" x14ac:dyDescent="0.35">
      <c r="C46" s="81"/>
      <c r="G46" s="77"/>
      <c r="H46" s="77"/>
      <c r="L46" s="80"/>
      <c r="M46" s="77"/>
      <c r="N46" s="77"/>
      <c r="O46" s="81"/>
      <c r="S46" s="77"/>
      <c r="T46" s="77"/>
      <c r="X46" s="80"/>
      <c r="AA46" s="81"/>
      <c r="AE46" s="77"/>
      <c r="AF46" s="77"/>
      <c r="AJ46" s="80"/>
      <c r="AM46" s="81"/>
      <c r="AQ46" s="77"/>
      <c r="AR46" s="77"/>
      <c r="AV46" s="80"/>
      <c r="AY46" s="81"/>
      <c r="BC46" s="77"/>
      <c r="BD46" s="77"/>
      <c r="BH46" s="80"/>
      <c r="BK46" s="81"/>
      <c r="BO46" s="77"/>
      <c r="BP46" s="77"/>
      <c r="BT46" s="80"/>
      <c r="BW46" s="81"/>
      <c r="CA46" s="77"/>
      <c r="CB46" s="77"/>
      <c r="CF46" s="80"/>
      <c r="CI46" s="81"/>
      <c r="CM46" s="77"/>
      <c r="CN46" s="77"/>
      <c r="CR46" s="80"/>
      <c r="CU46" s="81"/>
      <c r="CY46" s="77"/>
      <c r="CZ46" s="77"/>
      <c r="DD46" s="80"/>
      <c r="DG46" s="81"/>
      <c r="DK46" s="77"/>
      <c r="DL46" s="77"/>
      <c r="DP46" s="80"/>
      <c r="DS46" s="81"/>
      <c r="DW46" s="77"/>
      <c r="DX46" s="77"/>
      <c r="EB46" s="80"/>
      <c r="EE46" s="81"/>
      <c r="EI46" s="77"/>
      <c r="EJ46" s="77"/>
      <c r="EN46" s="80"/>
      <c r="EQ46" s="81"/>
      <c r="EU46" s="77"/>
      <c r="EV46" s="77"/>
      <c r="EZ46" s="80"/>
      <c r="FC46" s="81"/>
      <c r="FG46" s="77"/>
      <c r="FH46" s="77"/>
      <c r="FL46" s="80"/>
      <c r="FO46" s="81"/>
      <c r="FS46" s="77"/>
      <c r="FT46" s="77"/>
      <c r="FX46" s="80"/>
    </row>
    <row r="47" spans="3:180" x14ac:dyDescent="0.35">
      <c r="C47" s="81"/>
      <c r="F47" s="77"/>
      <c r="G47" s="77"/>
      <c r="H47" s="77"/>
      <c r="I47" s="77"/>
      <c r="J47" s="77"/>
      <c r="L47" s="80"/>
      <c r="M47" s="77"/>
      <c r="N47" s="77"/>
      <c r="O47" s="81"/>
      <c r="R47" s="77"/>
      <c r="S47" s="77"/>
      <c r="T47" s="77"/>
      <c r="U47" s="77"/>
      <c r="V47" s="77"/>
      <c r="X47" s="80"/>
      <c r="AA47" s="81"/>
      <c r="AD47" s="77"/>
      <c r="AE47" s="77"/>
      <c r="AF47" s="77"/>
      <c r="AG47" s="77"/>
      <c r="AH47" s="77"/>
      <c r="AJ47" s="80"/>
      <c r="AM47" s="81"/>
      <c r="AP47" s="77"/>
      <c r="AQ47" s="77"/>
      <c r="AR47" s="77"/>
      <c r="AS47" s="77"/>
      <c r="AT47" s="77"/>
      <c r="AV47" s="80"/>
      <c r="AY47" s="81"/>
      <c r="BB47" s="77"/>
      <c r="BC47" s="77"/>
      <c r="BD47" s="77"/>
      <c r="BE47" s="77"/>
      <c r="BF47" s="77"/>
      <c r="BH47" s="80"/>
      <c r="BK47" s="81"/>
      <c r="BN47" s="77"/>
      <c r="BO47" s="77"/>
      <c r="BP47" s="77"/>
      <c r="BQ47" s="77"/>
      <c r="BR47" s="77"/>
      <c r="BT47" s="80"/>
      <c r="BW47" s="81"/>
      <c r="BZ47" s="77"/>
      <c r="CA47" s="77"/>
      <c r="CB47" s="77"/>
      <c r="CC47" s="77"/>
      <c r="CD47" s="77"/>
      <c r="CF47" s="80"/>
      <c r="CI47" s="81"/>
      <c r="CL47" s="77"/>
      <c r="CM47" s="77"/>
      <c r="CN47" s="77"/>
      <c r="CO47" s="77"/>
      <c r="CP47" s="77"/>
      <c r="CR47" s="80"/>
      <c r="CU47" s="81"/>
      <c r="CX47" s="77"/>
      <c r="CY47" s="77"/>
      <c r="CZ47" s="77"/>
      <c r="DA47" s="77"/>
      <c r="DB47" s="77"/>
      <c r="DD47" s="80"/>
      <c r="DG47" s="81"/>
      <c r="DJ47" s="77"/>
      <c r="DK47" s="77"/>
      <c r="DL47" s="77"/>
      <c r="DM47" s="77"/>
      <c r="DN47" s="77"/>
      <c r="DP47" s="80"/>
      <c r="DS47" s="81"/>
      <c r="DV47" s="77"/>
      <c r="DW47" s="77"/>
      <c r="DX47" s="77"/>
      <c r="DY47" s="77"/>
      <c r="DZ47" s="77"/>
      <c r="EB47" s="80"/>
      <c r="EE47" s="81"/>
      <c r="EH47" s="77"/>
      <c r="EI47" s="77"/>
      <c r="EJ47" s="77"/>
      <c r="EK47" s="77"/>
      <c r="EL47" s="77"/>
      <c r="EN47" s="80"/>
      <c r="EQ47" s="81"/>
      <c r="ET47" s="77"/>
      <c r="EU47" s="77"/>
      <c r="EV47" s="77"/>
      <c r="EW47" s="77"/>
      <c r="EX47" s="77"/>
      <c r="EZ47" s="80"/>
      <c r="FC47" s="81"/>
      <c r="FF47" s="77"/>
      <c r="FG47" s="77"/>
      <c r="FH47" s="77"/>
      <c r="FI47" s="77"/>
      <c r="FJ47" s="77"/>
      <c r="FL47" s="80"/>
      <c r="FO47" s="81"/>
      <c r="FR47" s="77"/>
      <c r="FS47" s="77"/>
      <c r="FT47" s="77"/>
      <c r="FU47" s="77"/>
      <c r="FV47" s="77"/>
      <c r="FX47" s="80"/>
    </row>
    <row r="48" spans="3:180" ht="18.600000000000001" thickBot="1" x14ac:dyDescent="0.4">
      <c r="C48" s="82"/>
      <c r="D48" s="83"/>
      <c r="E48" s="83"/>
      <c r="F48" s="83"/>
      <c r="G48" s="83"/>
      <c r="H48" s="83"/>
      <c r="I48" s="83"/>
      <c r="J48" s="83"/>
      <c r="K48" s="83"/>
      <c r="L48" s="84"/>
      <c r="M48" s="77"/>
      <c r="N48" s="77"/>
      <c r="O48" s="82"/>
      <c r="P48" s="83"/>
      <c r="Q48" s="83"/>
      <c r="R48" s="83"/>
      <c r="S48" s="83"/>
      <c r="T48" s="83"/>
      <c r="U48" s="83"/>
      <c r="V48" s="83"/>
      <c r="W48" s="83"/>
      <c r="X48" s="84"/>
      <c r="AA48" s="82"/>
      <c r="AB48" s="83"/>
      <c r="AC48" s="83"/>
      <c r="AD48" s="83"/>
      <c r="AE48" s="83"/>
      <c r="AF48" s="83"/>
      <c r="AG48" s="83"/>
      <c r="AH48" s="83"/>
      <c r="AI48" s="83"/>
      <c r="AJ48" s="84"/>
      <c r="AM48" s="82"/>
      <c r="AN48" s="83"/>
      <c r="AO48" s="83"/>
      <c r="AP48" s="83"/>
      <c r="AQ48" s="83"/>
      <c r="AR48" s="83"/>
      <c r="AS48" s="83"/>
      <c r="AT48" s="83"/>
      <c r="AU48" s="83"/>
      <c r="AV48" s="84"/>
      <c r="AY48" s="82"/>
      <c r="AZ48" s="83"/>
      <c r="BA48" s="83"/>
      <c r="BB48" s="83"/>
      <c r="BC48" s="83"/>
      <c r="BD48" s="83"/>
      <c r="BE48" s="83"/>
      <c r="BF48" s="83"/>
      <c r="BG48" s="83"/>
      <c r="BH48" s="84"/>
      <c r="BK48" s="82"/>
      <c r="BL48" s="83"/>
      <c r="BM48" s="83"/>
      <c r="BN48" s="83"/>
      <c r="BO48" s="83"/>
      <c r="BP48" s="83"/>
      <c r="BQ48" s="83"/>
      <c r="BR48" s="83"/>
      <c r="BS48" s="83"/>
      <c r="BT48" s="84"/>
      <c r="BW48" s="82"/>
      <c r="BX48" s="83"/>
      <c r="BY48" s="83"/>
      <c r="BZ48" s="83"/>
      <c r="CA48" s="83"/>
      <c r="CB48" s="83"/>
      <c r="CC48" s="83"/>
      <c r="CD48" s="83"/>
      <c r="CE48" s="83"/>
      <c r="CF48" s="84"/>
      <c r="CI48" s="82"/>
      <c r="CJ48" s="83"/>
      <c r="CK48" s="83"/>
      <c r="CL48" s="83"/>
      <c r="CM48" s="83"/>
      <c r="CN48" s="83"/>
      <c r="CO48" s="83"/>
      <c r="CP48" s="83"/>
      <c r="CQ48" s="83"/>
      <c r="CR48" s="84"/>
      <c r="CU48" s="82"/>
      <c r="CV48" s="83"/>
      <c r="CW48" s="83"/>
      <c r="CX48" s="83"/>
      <c r="CY48" s="83"/>
      <c r="CZ48" s="83"/>
      <c r="DA48" s="83"/>
      <c r="DB48" s="83"/>
      <c r="DC48" s="83"/>
      <c r="DD48" s="84"/>
      <c r="DG48" s="82"/>
      <c r="DH48" s="83"/>
      <c r="DI48" s="83"/>
      <c r="DJ48" s="83"/>
      <c r="DK48" s="83"/>
      <c r="DL48" s="83"/>
      <c r="DM48" s="83"/>
      <c r="DN48" s="83"/>
      <c r="DO48" s="83"/>
      <c r="DP48" s="84"/>
      <c r="DS48" s="82"/>
      <c r="DT48" s="83"/>
      <c r="DU48" s="83"/>
      <c r="DV48" s="83"/>
      <c r="DW48" s="83"/>
      <c r="DX48" s="83"/>
      <c r="DY48" s="83"/>
      <c r="DZ48" s="83"/>
      <c r="EA48" s="83"/>
      <c r="EB48" s="84"/>
      <c r="EE48" s="82"/>
      <c r="EF48" s="83"/>
      <c r="EG48" s="83"/>
      <c r="EH48" s="83"/>
      <c r="EI48" s="83"/>
      <c r="EJ48" s="83"/>
      <c r="EK48" s="83"/>
      <c r="EL48" s="83"/>
      <c r="EM48" s="83"/>
      <c r="EN48" s="84"/>
      <c r="EQ48" s="82"/>
      <c r="ER48" s="83"/>
      <c r="ES48" s="83"/>
      <c r="ET48" s="83"/>
      <c r="EU48" s="83"/>
      <c r="EV48" s="83"/>
      <c r="EW48" s="83"/>
      <c r="EX48" s="83"/>
      <c r="EY48" s="83"/>
      <c r="EZ48" s="84"/>
      <c r="FC48" s="82"/>
      <c r="FD48" s="83"/>
      <c r="FE48" s="83"/>
      <c r="FF48" s="83"/>
      <c r="FG48" s="83"/>
      <c r="FH48" s="83"/>
      <c r="FI48" s="83"/>
      <c r="FJ48" s="83"/>
      <c r="FK48" s="83"/>
      <c r="FL48" s="84"/>
      <c r="FO48" s="82"/>
      <c r="FP48" s="83"/>
      <c r="FQ48" s="83"/>
      <c r="FR48" s="83"/>
      <c r="FS48" s="83"/>
      <c r="FT48" s="83"/>
      <c r="FU48" s="83"/>
      <c r="FV48" s="83"/>
      <c r="FW48" s="83"/>
      <c r="FX48" s="84"/>
    </row>
  </sheetData>
  <sheetProtection algorithmName="SHA-512" hashValue="smPURxNhEJiUd/wmyyiEGUFGYHDvOP4yF/1UakGFkTu5oRv/WqMwSD6MBAtA5cPXR2vddFOYeeF1QhjQsJm/Rg==" saltValue="peXWxLimhlxD+NluP+nANA==" spinCount="100000" sheet="1" objects="1" scenarios="1"/>
  <mergeCells count="15">
    <mergeCell ref="BS30:BS32"/>
    <mergeCell ref="EY30:EY32"/>
    <mergeCell ref="FK30:FK32"/>
    <mergeCell ref="FW30:FW32"/>
    <mergeCell ref="CE30:CE32"/>
    <mergeCell ref="CQ30:CQ32"/>
    <mergeCell ref="DC30:DC32"/>
    <mergeCell ref="DO30:DO32"/>
    <mergeCell ref="EA30:EA32"/>
    <mergeCell ref="EM30:EM32"/>
    <mergeCell ref="W30:W32"/>
    <mergeCell ref="BG30:BG32"/>
    <mergeCell ref="AU30:AU32"/>
    <mergeCell ref="AI30:AI32"/>
    <mergeCell ref="K30:K3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8"/>
  <dimension ref="A1:P9"/>
  <sheetViews>
    <sheetView showGridLines="0" zoomScaleNormal="100" workbookViewId="0">
      <selection activeCell="K8" sqref="K8"/>
    </sheetView>
  </sheetViews>
  <sheetFormatPr baseColWidth="10" defaultColWidth="11.44140625" defaultRowHeight="13.2" x14ac:dyDescent="0.25"/>
  <cols>
    <col min="1" max="1" width="5.5546875" customWidth="1"/>
    <col min="2" max="2" width="5.44140625" customWidth="1"/>
    <col min="3" max="3" width="11.5546875" customWidth="1"/>
    <col min="4" max="4" width="7.6640625" customWidth="1"/>
    <col min="5" max="5" width="41.6640625" customWidth="1"/>
    <col min="6" max="6" width="6.5546875" customWidth="1"/>
    <col min="7" max="7" width="5.44140625" customWidth="1"/>
    <col min="8" max="8" width="11.5546875" customWidth="1"/>
    <col min="9" max="9" width="7.6640625" customWidth="1"/>
    <col min="10" max="10" width="34.33203125" customWidth="1"/>
    <col min="11" max="11" width="43.5546875" customWidth="1"/>
    <col min="12" max="12" width="7.5546875" customWidth="1"/>
    <col min="13" max="13" width="17.109375" customWidth="1"/>
    <col min="14" max="14" width="14.109375" customWidth="1"/>
  </cols>
  <sheetData>
    <row r="1" spans="1:16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16" ht="24.75" customHeight="1" x14ac:dyDescent="0.25">
      <c r="A2" s="25"/>
      <c r="B2" s="25"/>
      <c r="C2" s="264" t="s">
        <v>130</v>
      </c>
      <c r="D2" s="265"/>
      <c r="E2" s="266"/>
      <c r="F2" s="25"/>
      <c r="G2" s="25"/>
      <c r="H2" s="276" t="s">
        <v>131</v>
      </c>
      <c r="I2" s="276"/>
      <c r="J2" s="276"/>
      <c r="K2" s="276"/>
      <c r="L2" s="25"/>
      <c r="M2" s="274" t="s">
        <v>132</v>
      </c>
      <c r="N2" s="275"/>
      <c r="O2" s="275"/>
      <c r="P2" s="25"/>
    </row>
    <row r="3" spans="1:16" ht="23.25" customHeight="1" x14ac:dyDescent="0.25">
      <c r="A3" s="25"/>
      <c r="B3" s="25"/>
      <c r="C3" s="267"/>
      <c r="D3" s="268"/>
      <c r="E3" s="119" t="s">
        <v>133</v>
      </c>
      <c r="F3" s="25"/>
      <c r="G3" s="25"/>
      <c r="H3" s="263"/>
      <c r="I3" s="263"/>
      <c r="J3" s="139" t="s">
        <v>243</v>
      </c>
      <c r="K3" s="119" t="s">
        <v>42</v>
      </c>
      <c r="L3" s="25"/>
      <c r="M3" s="269" t="s">
        <v>134</v>
      </c>
      <c r="N3" s="270"/>
      <c r="O3" s="120" t="s">
        <v>135</v>
      </c>
      <c r="P3" s="25"/>
    </row>
    <row r="4" spans="1:16" ht="34.5" customHeight="1" x14ac:dyDescent="0.25">
      <c r="A4" s="25"/>
      <c r="B4" s="262" t="s">
        <v>93</v>
      </c>
      <c r="C4" s="121" t="s">
        <v>136</v>
      </c>
      <c r="D4" s="122" t="s">
        <v>137</v>
      </c>
      <c r="E4" s="123" t="s">
        <v>237</v>
      </c>
      <c r="F4" s="25"/>
      <c r="G4" s="261" t="s">
        <v>103</v>
      </c>
      <c r="H4" s="121" t="s">
        <v>242</v>
      </c>
      <c r="I4" s="122" t="s">
        <v>137</v>
      </c>
      <c r="J4" s="123" t="s">
        <v>246</v>
      </c>
      <c r="K4" s="123" t="s">
        <v>248</v>
      </c>
      <c r="L4" s="25"/>
      <c r="M4" s="271" t="s">
        <v>138</v>
      </c>
      <c r="N4" s="123" t="s">
        <v>99</v>
      </c>
      <c r="O4" s="124">
        <v>0.25</v>
      </c>
      <c r="P4" s="25"/>
    </row>
    <row r="5" spans="1:16" ht="39.75" customHeight="1" x14ac:dyDescent="0.25">
      <c r="A5" s="25"/>
      <c r="B5" s="262"/>
      <c r="C5" s="121" t="s">
        <v>139</v>
      </c>
      <c r="D5" s="122" t="s">
        <v>140</v>
      </c>
      <c r="E5" s="123" t="s">
        <v>238</v>
      </c>
      <c r="F5" s="25"/>
      <c r="G5" s="261"/>
      <c r="H5" s="121" t="s">
        <v>141</v>
      </c>
      <c r="I5" s="122" t="s">
        <v>140</v>
      </c>
      <c r="J5" s="123" t="s">
        <v>252</v>
      </c>
      <c r="K5" s="123" t="s">
        <v>256</v>
      </c>
      <c r="L5" s="25"/>
      <c r="M5" s="272"/>
      <c r="N5" s="123" t="s">
        <v>102</v>
      </c>
      <c r="O5" s="124">
        <v>0.15</v>
      </c>
      <c r="P5" s="25"/>
    </row>
    <row r="6" spans="1:16" ht="34.5" customHeight="1" x14ac:dyDescent="0.25">
      <c r="A6" s="25"/>
      <c r="B6" s="262"/>
      <c r="C6" s="121" t="s">
        <v>236</v>
      </c>
      <c r="D6" s="122" t="s">
        <v>142</v>
      </c>
      <c r="E6" s="123" t="s">
        <v>240</v>
      </c>
      <c r="F6" s="25"/>
      <c r="G6" s="261"/>
      <c r="H6" s="121" t="s">
        <v>143</v>
      </c>
      <c r="I6" s="122" t="s">
        <v>142</v>
      </c>
      <c r="J6" s="123" t="s">
        <v>254</v>
      </c>
      <c r="K6" s="123" t="s">
        <v>257</v>
      </c>
      <c r="L6" s="25"/>
      <c r="M6" s="273"/>
      <c r="N6" s="123" t="s">
        <v>89</v>
      </c>
      <c r="O6" s="124">
        <v>0.1</v>
      </c>
      <c r="P6" s="25"/>
    </row>
    <row r="7" spans="1:16" ht="41.25" customHeight="1" x14ac:dyDescent="0.25">
      <c r="A7" s="25"/>
      <c r="B7" s="262"/>
      <c r="C7" s="121" t="s">
        <v>144</v>
      </c>
      <c r="D7" s="122" t="s">
        <v>145</v>
      </c>
      <c r="E7" s="123" t="s">
        <v>241</v>
      </c>
      <c r="F7" s="25"/>
      <c r="G7" s="261"/>
      <c r="H7" s="121" t="s">
        <v>146</v>
      </c>
      <c r="I7" s="122" t="s">
        <v>145</v>
      </c>
      <c r="J7" s="123" t="s">
        <v>255</v>
      </c>
      <c r="K7" s="123" t="s">
        <v>258</v>
      </c>
      <c r="L7" s="25"/>
      <c r="M7" s="271" t="s">
        <v>147</v>
      </c>
      <c r="N7" s="123" t="s">
        <v>90</v>
      </c>
      <c r="O7" s="124">
        <v>0.25</v>
      </c>
      <c r="P7" s="25"/>
    </row>
    <row r="8" spans="1:16" ht="34.5" customHeight="1" x14ac:dyDescent="0.25">
      <c r="A8" s="25"/>
      <c r="B8" s="262"/>
      <c r="C8" s="121" t="s">
        <v>148</v>
      </c>
      <c r="D8" s="125" t="s">
        <v>149</v>
      </c>
      <c r="E8" s="123" t="s">
        <v>239</v>
      </c>
      <c r="F8" s="25"/>
      <c r="G8" s="261"/>
      <c r="H8" s="121" t="s">
        <v>150</v>
      </c>
      <c r="I8" s="125" t="s">
        <v>149</v>
      </c>
      <c r="J8" s="123" t="s">
        <v>253</v>
      </c>
      <c r="K8" s="123" t="s">
        <v>247</v>
      </c>
      <c r="L8" s="25"/>
      <c r="M8" s="273"/>
      <c r="N8" s="123" t="s">
        <v>112</v>
      </c>
      <c r="O8" s="124">
        <v>0.15</v>
      </c>
      <c r="P8" s="25"/>
    </row>
    <row r="9" spans="1:16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</row>
  </sheetData>
  <sheetProtection algorithmName="SHA-512" hashValue="aioXN0r4LikcTrA9KTiuCNHMc9v6zBEBTB9D/9CnTC8YyR4zpiaSLmVQxKazWh0BwySH4+rAH45hdcYYkaibIw==" saltValue="paOBrVzPHBFMj0q1fPj2iQ==" spinCount="100000" sheet="1" objects="1" scenarios="1"/>
  <mergeCells count="10">
    <mergeCell ref="M3:N3"/>
    <mergeCell ref="M4:M6"/>
    <mergeCell ref="M7:M8"/>
    <mergeCell ref="M2:O2"/>
    <mergeCell ref="H2:K2"/>
    <mergeCell ref="G4:G8"/>
    <mergeCell ref="B4:B8"/>
    <mergeCell ref="H3:I3"/>
    <mergeCell ref="C2:E2"/>
    <mergeCell ref="C3:D3"/>
  </mergeCells>
  <conditionalFormatting sqref="C4">
    <cfRule type="containsText" dxfId="15" priority="31" operator="containsText" text="MUY ALTA">
      <formula>NOT(ISERROR(SEARCH("MUY ALTA",C4)))</formula>
    </cfRule>
    <cfRule type="containsText" dxfId="14" priority="32" operator="containsText" text="ALTA">
      <formula>NOT(ISERROR(SEARCH("ALTA",C4)))</formula>
    </cfRule>
    <cfRule type="containsText" dxfId="13" priority="33" operator="containsText" text="MODERAD">
      <formula>NOT(ISERROR(SEARCH("MODERAD",C4)))</formula>
    </cfRule>
    <cfRule type="containsText" dxfId="12" priority="34" operator="containsText" text="Baja ">
      <formula>NOT(ISERROR(SEARCH("Baja ",C4)))</formula>
    </cfRule>
    <cfRule type="containsText" dxfId="11" priority="35" operator="containsText" text="Muy baja">
      <formula>NOT(ISERROR(SEARCH("Muy baja",C4)))</formula>
    </cfRule>
  </conditionalFormatting>
  <conditionalFormatting sqref="C6:C8">
    <cfRule type="containsText" dxfId="10" priority="26" operator="containsText" text="MUY ALTA">
      <formula>NOT(ISERROR(SEARCH("MUY ALTA",C6)))</formula>
    </cfRule>
    <cfRule type="containsText" dxfId="9" priority="27" operator="containsText" text="ALTA">
      <formula>NOT(ISERROR(SEARCH("ALTA",C6)))</formula>
    </cfRule>
    <cfRule type="containsText" dxfId="8" priority="28" operator="containsText" text="MEDIA">
      <formula>NOT(ISERROR(SEARCH("MEDIA",C6)))</formula>
    </cfRule>
    <cfRule type="containsText" dxfId="7" priority="29" operator="containsText" text="Baja ">
      <formula>NOT(ISERROR(SEARCH("Baja ",C6)))</formula>
    </cfRule>
    <cfRule type="containsText" dxfId="6" priority="30" operator="containsText" text="Muy baja">
      <formula>NOT(ISERROR(SEARCH("Muy baja",C6)))</formula>
    </cfRule>
  </conditionalFormatting>
  <conditionalFormatting sqref="H4:H8">
    <cfRule type="containsText" dxfId="5" priority="6" operator="containsText" text="CATASTRÓFICO">
      <formula>NOT(ISERROR(SEARCH("CATASTRÓFICO",H4)))</formula>
    </cfRule>
    <cfRule type="containsText" dxfId="4" priority="7" operator="containsText" text="MAYOR">
      <formula>NOT(ISERROR(SEARCH("MAYOR",H4)))</formula>
    </cfRule>
    <cfRule type="containsText" dxfId="3" priority="8" operator="containsText" text="MODERADO">
      <formula>NOT(ISERROR(SEARCH("MODERADO",H4)))</formula>
    </cfRule>
    <cfRule type="containsText" dxfId="2" priority="9" operator="containsText" text="MENOR">
      <formula>NOT(ISERROR(SEARCH("MENOR",H4)))</formula>
    </cfRule>
    <cfRule type="containsText" dxfId="1" priority="10" operator="containsText" text="LEVE">
      <formula>NOT(ISERROR(SEARCH("LEVE",H4)))</formula>
    </cfRule>
  </conditionalFormatting>
  <conditionalFormatting sqref="C5">
    <cfRule type="containsText" dxfId="0" priority="4" operator="containsText" text="BAJA">
      <formula>NOT(ISERROR(SEARCH("BAJA",C5)))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K11"/>
  <sheetViews>
    <sheetView showGridLines="0" workbookViewId="0">
      <selection activeCell="J6" sqref="J6"/>
    </sheetView>
  </sheetViews>
  <sheetFormatPr baseColWidth="10" defaultColWidth="11.44140625" defaultRowHeight="13.2" x14ac:dyDescent="0.25"/>
  <cols>
    <col min="1" max="1" width="5.5546875" customWidth="1"/>
    <col min="2" max="2" width="5.33203125" customWidth="1"/>
    <col min="3" max="3" width="10.109375" customWidth="1"/>
    <col min="4" max="4" width="8.109375" customWidth="1"/>
    <col min="5" max="9" width="13.6640625" customWidth="1"/>
  </cols>
  <sheetData>
    <row r="1" spans="1:1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ht="17.25" customHeight="1" x14ac:dyDescent="0.25">
      <c r="A2" s="25"/>
      <c r="B2" s="25"/>
      <c r="C2" s="25"/>
      <c r="D2" s="25"/>
      <c r="E2" s="276" t="s">
        <v>151</v>
      </c>
      <c r="F2" s="276"/>
      <c r="G2" s="276"/>
      <c r="H2" s="276"/>
      <c r="I2" s="276"/>
      <c r="J2" s="25"/>
      <c r="K2" s="25"/>
    </row>
    <row r="3" spans="1:11" ht="21.75" customHeight="1" x14ac:dyDescent="0.25">
      <c r="A3" s="25"/>
      <c r="B3" s="25"/>
      <c r="C3" s="25"/>
      <c r="D3" s="25"/>
      <c r="E3" s="277" t="s">
        <v>103</v>
      </c>
      <c r="F3" s="277"/>
      <c r="G3" s="277"/>
      <c r="H3" s="277"/>
      <c r="I3" s="277"/>
      <c r="J3" s="25"/>
      <c r="K3" s="25"/>
    </row>
    <row r="4" spans="1:11" ht="35.25" customHeight="1" x14ac:dyDescent="0.25">
      <c r="A4" s="25"/>
      <c r="B4" s="25"/>
      <c r="C4" s="25"/>
      <c r="D4" s="25"/>
      <c r="E4" s="126" t="s">
        <v>242</v>
      </c>
      <c r="F4" s="126" t="s">
        <v>141</v>
      </c>
      <c r="G4" s="127" t="s">
        <v>143</v>
      </c>
      <c r="H4" s="126" t="s">
        <v>146</v>
      </c>
      <c r="I4" s="126" t="s">
        <v>150</v>
      </c>
      <c r="J4" s="25"/>
      <c r="K4" s="25"/>
    </row>
    <row r="5" spans="1:11" ht="23.25" customHeight="1" x14ac:dyDescent="0.25">
      <c r="A5" s="25"/>
      <c r="B5" s="25"/>
      <c r="C5" s="25"/>
      <c r="D5" s="25"/>
      <c r="E5" s="122" t="s">
        <v>137</v>
      </c>
      <c r="F5" s="122" t="s">
        <v>140</v>
      </c>
      <c r="G5" s="122" t="s">
        <v>142</v>
      </c>
      <c r="H5" s="125" t="s">
        <v>145</v>
      </c>
      <c r="I5" s="122" t="s">
        <v>152</v>
      </c>
      <c r="J5" s="25"/>
      <c r="K5" s="25"/>
    </row>
    <row r="6" spans="1:11" ht="39.75" customHeight="1" x14ac:dyDescent="0.25">
      <c r="A6" s="25"/>
      <c r="B6" s="278" t="s">
        <v>93</v>
      </c>
      <c r="C6" s="127" t="s">
        <v>148</v>
      </c>
      <c r="D6" s="125" t="s">
        <v>149</v>
      </c>
      <c r="E6" s="128" t="s">
        <v>153</v>
      </c>
      <c r="F6" s="128" t="s">
        <v>153</v>
      </c>
      <c r="G6" s="128" t="s">
        <v>153</v>
      </c>
      <c r="H6" s="128" t="s">
        <v>153</v>
      </c>
      <c r="I6" s="129" t="s">
        <v>154</v>
      </c>
      <c r="J6" s="25"/>
      <c r="K6" s="129" t="s">
        <v>154</v>
      </c>
    </row>
    <row r="7" spans="1:11" ht="39.75" customHeight="1" x14ac:dyDescent="0.25">
      <c r="A7" s="25"/>
      <c r="B7" s="278"/>
      <c r="C7" s="127" t="s">
        <v>144</v>
      </c>
      <c r="D7" s="122" t="s">
        <v>145</v>
      </c>
      <c r="E7" s="130" t="s">
        <v>155</v>
      </c>
      <c r="F7" s="130" t="s">
        <v>155</v>
      </c>
      <c r="G7" s="128" t="s">
        <v>153</v>
      </c>
      <c r="H7" s="128" t="s">
        <v>153</v>
      </c>
      <c r="I7" s="129" t="s">
        <v>154</v>
      </c>
      <c r="J7" s="25"/>
      <c r="K7" s="128" t="s">
        <v>153</v>
      </c>
    </row>
    <row r="8" spans="1:11" ht="39.75" customHeight="1" x14ac:dyDescent="0.25">
      <c r="A8" s="25"/>
      <c r="B8" s="278"/>
      <c r="C8" s="127" t="s">
        <v>236</v>
      </c>
      <c r="D8" s="122" t="s">
        <v>142</v>
      </c>
      <c r="E8" s="130" t="s">
        <v>155</v>
      </c>
      <c r="F8" s="130" t="s">
        <v>155</v>
      </c>
      <c r="G8" s="130" t="s">
        <v>155</v>
      </c>
      <c r="H8" s="128" t="s">
        <v>153</v>
      </c>
      <c r="I8" s="129" t="s">
        <v>154</v>
      </c>
      <c r="J8" s="25"/>
      <c r="K8" s="130" t="s">
        <v>155</v>
      </c>
    </row>
    <row r="9" spans="1:11" ht="39.75" customHeight="1" x14ac:dyDescent="0.25">
      <c r="A9" s="25"/>
      <c r="B9" s="278"/>
      <c r="C9" s="127" t="s">
        <v>139</v>
      </c>
      <c r="D9" s="122" t="s">
        <v>140</v>
      </c>
      <c r="E9" s="131" t="s">
        <v>156</v>
      </c>
      <c r="F9" s="130" t="s">
        <v>155</v>
      </c>
      <c r="G9" s="130" t="s">
        <v>155</v>
      </c>
      <c r="H9" s="128" t="s">
        <v>153</v>
      </c>
      <c r="I9" s="129" t="s">
        <v>154</v>
      </c>
      <c r="J9" s="25"/>
      <c r="K9" s="131" t="s">
        <v>156</v>
      </c>
    </row>
    <row r="10" spans="1:11" ht="39.75" customHeight="1" x14ac:dyDescent="0.25">
      <c r="A10" s="25"/>
      <c r="B10" s="278"/>
      <c r="C10" s="127" t="s">
        <v>136</v>
      </c>
      <c r="D10" s="122" t="s">
        <v>137</v>
      </c>
      <c r="E10" s="131" t="s">
        <v>156</v>
      </c>
      <c r="F10" s="131" t="s">
        <v>156</v>
      </c>
      <c r="G10" s="130" t="s">
        <v>155</v>
      </c>
      <c r="H10" s="128" t="s">
        <v>153</v>
      </c>
      <c r="I10" s="129" t="s">
        <v>154</v>
      </c>
      <c r="J10" s="25"/>
      <c r="K10" s="25"/>
    </row>
    <row r="11" spans="1:11" x14ac:dyDescent="0.25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</row>
  </sheetData>
  <sheetProtection algorithmName="SHA-512" hashValue="hIxccgrckNXok5x5vFzhhRmc+869U2kY1ftdbKuoGKZkcS4Xyu7oRd1VWVxfqc88a+HkckshZJ6OOKXzL1Dr+w==" saltValue="fmpzgyy6wI4yOFcMW/p9tQ==" spinCount="100000" sheet="1" objects="1" scenarios="1"/>
  <mergeCells count="3">
    <mergeCell ref="E2:I2"/>
    <mergeCell ref="E3:I3"/>
    <mergeCell ref="B6:B1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C2:O30"/>
  <sheetViews>
    <sheetView showGridLines="0" topLeftCell="A22" workbookViewId="0">
      <selection activeCell="F27" sqref="F27"/>
    </sheetView>
  </sheetViews>
  <sheetFormatPr baseColWidth="10" defaultColWidth="11.44140625" defaultRowHeight="13.2" x14ac:dyDescent="0.25"/>
  <cols>
    <col min="3" max="3" width="30.6640625" customWidth="1"/>
    <col min="5" max="5" width="21.44140625" customWidth="1"/>
    <col min="6" max="6" width="28.6640625" customWidth="1"/>
    <col min="7" max="7" width="25.109375" customWidth="1"/>
    <col min="8" max="8" width="46.5546875" customWidth="1"/>
    <col min="9" max="9" width="20" customWidth="1"/>
    <col min="10" max="12" width="17.109375" style="17" customWidth="1"/>
    <col min="14" max="14" width="14.109375" customWidth="1"/>
    <col min="15" max="15" width="15.109375" customWidth="1"/>
  </cols>
  <sheetData>
    <row r="2" spans="3:15" x14ac:dyDescent="0.25">
      <c r="C2" s="14" t="s">
        <v>1</v>
      </c>
      <c r="E2" s="279" t="s">
        <v>158</v>
      </c>
      <c r="F2" s="280"/>
      <c r="G2" s="280"/>
      <c r="H2" s="280"/>
      <c r="I2" s="280"/>
      <c r="J2" s="280"/>
      <c r="K2" s="281"/>
    </row>
    <row r="3" spans="3:15" ht="26.4" x14ac:dyDescent="0.25">
      <c r="C3" s="65" t="s">
        <v>110</v>
      </c>
      <c r="E3" s="5" t="s">
        <v>159</v>
      </c>
      <c r="F3" s="9" t="s">
        <v>32</v>
      </c>
      <c r="G3" s="4" t="s">
        <v>33</v>
      </c>
      <c r="H3" s="4" t="s">
        <v>160</v>
      </c>
    </row>
    <row r="4" spans="3:15" ht="26.4" x14ac:dyDescent="0.25">
      <c r="C4" s="65" t="s">
        <v>161</v>
      </c>
      <c r="E4" s="3" t="s">
        <v>105</v>
      </c>
      <c r="F4" s="10" t="s">
        <v>244</v>
      </c>
      <c r="G4" s="10" t="s">
        <v>106</v>
      </c>
      <c r="H4" s="8" t="s">
        <v>107</v>
      </c>
    </row>
    <row r="5" spans="3:15" x14ac:dyDescent="0.25">
      <c r="C5" s="65" t="s">
        <v>162</v>
      </c>
      <c r="E5" s="3" t="s">
        <v>106</v>
      </c>
      <c r="F5" s="10" t="s">
        <v>163</v>
      </c>
      <c r="G5" s="10" t="s">
        <v>164</v>
      </c>
      <c r="H5" s="8" t="s">
        <v>165</v>
      </c>
    </row>
    <row r="6" spans="3:15" ht="39.6" x14ac:dyDescent="0.25">
      <c r="C6" s="65" t="s">
        <v>166</v>
      </c>
      <c r="E6" s="8" t="s">
        <v>167</v>
      </c>
      <c r="F6" s="11" t="s">
        <v>245</v>
      </c>
      <c r="G6" s="11" t="s">
        <v>168</v>
      </c>
      <c r="H6" s="8" t="s">
        <v>169</v>
      </c>
    </row>
    <row r="7" spans="3:15" x14ac:dyDescent="0.25">
      <c r="C7" s="65" t="s">
        <v>170</v>
      </c>
      <c r="E7" s="8" t="s">
        <v>171</v>
      </c>
      <c r="G7" s="11" t="s">
        <v>172</v>
      </c>
      <c r="H7" s="8" t="s">
        <v>173</v>
      </c>
    </row>
    <row r="8" spans="3:15" x14ac:dyDescent="0.25">
      <c r="C8" s="65" t="s">
        <v>174</v>
      </c>
      <c r="E8" s="8" t="s">
        <v>175</v>
      </c>
      <c r="G8" s="11" t="s">
        <v>176</v>
      </c>
      <c r="H8" s="8" t="s">
        <v>177</v>
      </c>
    </row>
    <row r="9" spans="3:15" x14ac:dyDescent="0.25">
      <c r="C9" s="65" t="s">
        <v>178</v>
      </c>
      <c r="H9" s="8" t="s">
        <v>234</v>
      </c>
    </row>
    <row r="10" spans="3:15" x14ac:dyDescent="0.25">
      <c r="C10" s="65" t="s">
        <v>179</v>
      </c>
      <c r="H10" s="8" t="s">
        <v>180</v>
      </c>
    </row>
    <row r="11" spans="3:15" ht="39.6" x14ac:dyDescent="0.25">
      <c r="C11" s="65" t="s">
        <v>4</v>
      </c>
    </row>
    <row r="12" spans="3:15" x14ac:dyDescent="0.25">
      <c r="C12" s="66" t="s">
        <v>212</v>
      </c>
    </row>
    <row r="15" spans="3:15" x14ac:dyDescent="0.25">
      <c r="E15" s="282" t="s">
        <v>181</v>
      </c>
      <c r="F15" s="283"/>
      <c r="G15" s="283"/>
      <c r="H15" s="283"/>
    </row>
    <row r="16" spans="3:15" ht="26.4" x14ac:dyDescent="0.25">
      <c r="E16" s="14" t="s">
        <v>40</v>
      </c>
      <c r="F16" s="14" t="s">
        <v>43</v>
      </c>
      <c r="G16" s="14" t="s">
        <v>182</v>
      </c>
      <c r="H16" s="14" t="s">
        <v>51</v>
      </c>
      <c r="I16" s="18" t="s">
        <v>183</v>
      </c>
      <c r="J16" s="19" t="s">
        <v>55</v>
      </c>
      <c r="K16" s="19" t="s">
        <v>56</v>
      </c>
      <c r="L16" s="20" t="s">
        <v>57</v>
      </c>
      <c r="M16" s="19" t="s">
        <v>58</v>
      </c>
      <c r="N16" s="19" t="s">
        <v>184</v>
      </c>
      <c r="O16" s="19" t="s">
        <v>66</v>
      </c>
    </row>
    <row r="17" spans="5:15" ht="26.4" x14ac:dyDescent="0.25">
      <c r="E17" s="12" t="s">
        <v>185</v>
      </c>
      <c r="F17" s="12" t="s">
        <v>249</v>
      </c>
      <c r="G17" s="7" t="s">
        <v>109</v>
      </c>
      <c r="H17" s="7" t="s">
        <v>99</v>
      </c>
      <c r="I17" s="92" t="s">
        <v>90</v>
      </c>
      <c r="J17" s="7" t="s">
        <v>91</v>
      </c>
      <c r="K17" s="7" t="s">
        <v>101</v>
      </c>
      <c r="L17" s="21" t="s">
        <v>250</v>
      </c>
      <c r="M17" s="23" t="s">
        <v>93</v>
      </c>
      <c r="N17" s="22" t="s">
        <v>95</v>
      </c>
      <c r="O17" s="22" t="s">
        <v>96</v>
      </c>
    </row>
    <row r="18" spans="5:15" ht="26.4" x14ac:dyDescent="0.25">
      <c r="E18" s="15" t="s">
        <v>86</v>
      </c>
      <c r="F18" s="12" t="s">
        <v>94</v>
      </c>
      <c r="G18" s="7" t="s">
        <v>186</v>
      </c>
      <c r="H18" s="7" t="s">
        <v>102</v>
      </c>
      <c r="I18" s="92" t="s">
        <v>112</v>
      </c>
      <c r="J18" s="7" t="s">
        <v>100</v>
      </c>
      <c r="K18" s="7" t="s">
        <v>92</v>
      </c>
      <c r="L18" s="21" t="s">
        <v>251</v>
      </c>
      <c r="M18" s="23" t="s">
        <v>103</v>
      </c>
      <c r="N18" s="22" t="s">
        <v>104</v>
      </c>
      <c r="O18" s="22" t="s">
        <v>187</v>
      </c>
    </row>
    <row r="19" spans="5:15" ht="26.4" x14ac:dyDescent="0.25">
      <c r="E19" s="12" t="s">
        <v>235</v>
      </c>
      <c r="F19" s="12" t="s">
        <v>111</v>
      </c>
      <c r="G19" s="7" t="s">
        <v>88</v>
      </c>
      <c r="H19" s="7" t="s">
        <v>89</v>
      </c>
      <c r="I19" s="91"/>
      <c r="J19" s="6"/>
      <c r="K19" s="6"/>
      <c r="L19" s="7"/>
      <c r="N19" s="6" t="s">
        <v>188</v>
      </c>
      <c r="O19" s="7" t="s">
        <v>157</v>
      </c>
    </row>
    <row r="20" spans="5:15" ht="26.4" x14ac:dyDescent="0.25">
      <c r="E20" s="16" t="s">
        <v>189</v>
      </c>
      <c r="F20" s="12" t="s">
        <v>87</v>
      </c>
      <c r="G20" s="7" t="s">
        <v>190</v>
      </c>
      <c r="H20" s="7"/>
      <c r="I20" s="91"/>
      <c r="J20" s="6"/>
      <c r="K20" s="6"/>
      <c r="L20" s="6"/>
    </row>
    <row r="21" spans="5:15" ht="26.4" x14ac:dyDescent="0.25">
      <c r="E21" s="16" t="s">
        <v>108</v>
      </c>
      <c r="F21" s="12" t="s">
        <v>191</v>
      </c>
      <c r="G21" s="13"/>
      <c r="H21" s="13"/>
      <c r="I21" s="91"/>
      <c r="J21" s="6"/>
      <c r="K21" s="6"/>
      <c r="L21" s="6"/>
    </row>
    <row r="23" spans="5:15" x14ac:dyDescent="0.25">
      <c r="F23" s="284" t="s">
        <v>43</v>
      </c>
      <c r="G23" s="285"/>
    </row>
    <row r="24" spans="5:15" s="2" customFormat="1" ht="39.6" x14ac:dyDescent="0.25">
      <c r="E24" s="63" t="s">
        <v>192</v>
      </c>
      <c r="F24" s="19" t="s">
        <v>259</v>
      </c>
      <c r="G24" s="19" t="s">
        <v>42</v>
      </c>
      <c r="I24" s="19" t="s">
        <v>83</v>
      </c>
      <c r="J24" s="12" t="s">
        <v>82</v>
      </c>
      <c r="K24" s="1"/>
      <c r="L24" s="1"/>
    </row>
    <row r="25" spans="5:15" ht="52.8" x14ac:dyDescent="0.25">
      <c r="E25" s="65" t="s">
        <v>237</v>
      </c>
      <c r="F25" s="66" t="s">
        <v>157</v>
      </c>
      <c r="G25" s="66" t="s">
        <v>157</v>
      </c>
      <c r="H25" s="2"/>
      <c r="I25" s="16" t="s">
        <v>193</v>
      </c>
      <c r="J25" s="7" t="s">
        <v>194</v>
      </c>
    </row>
    <row r="26" spans="5:15" ht="39.6" x14ac:dyDescent="0.25">
      <c r="E26" s="65" t="s">
        <v>238</v>
      </c>
      <c r="F26" s="65" t="s">
        <v>246</v>
      </c>
      <c r="G26" s="65" t="s">
        <v>248</v>
      </c>
      <c r="H26" s="2"/>
      <c r="I26" s="86" t="s">
        <v>98</v>
      </c>
      <c r="J26" s="7" t="s">
        <v>97</v>
      </c>
    </row>
    <row r="27" spans="5:15" ht="79.2" x14ac:dyDescent="0.25">
      <c r="E27" s="66" t="s">
        <v>240</v>
      </c>
      <c r="F27" s="64" t="s">
        <v>252</v>
      </c>
      <c r="G27" s="64" t="s">
        <v>256</v>
      </c>
      <c r="H27" s="2"/>
    </row>
    <row r="28" spans="5:15" ht="66" x14ac:dyDescent="0.25">
      <c r="E28" s="66" t="s">
        <v>241</v>
      </c>
      <c r="F28" s="64" t="s">
        <v>254</v>
      </c>
      <c r="G28" s="65" t="s">
        <v>257</v>
      </c>
      <c r="H28" s="2"/>
    </row>
    <row r="29" spans="5:15" ht="66" x14ac:dyDescent="0.25">
      <c r="E29" s="66" t="s">
        <v>239</v>
      </c>
      <c r="F29" s="64" t="s">
        <v>255</v>
      </c>
      <c r="G29" s="64" t="s">
        <v>258</v>
      </c>
      <c r="H29" s="2"/>
    </row>
    <row r="30" spans="5:15" ht="52.8" x14ac:dyDescent="0.25">
      <c r="F30" s="64" t="s">
        <v>253</v>
      </c>
      <c r="G30" s="64" t="s">
        <v>247</v>
      </c>
    </row>
  </sheetData>
  <sheetProtection algorithmName="SHA-512" hashValue="FgO4OJNfG40JLxa/QRiUzsTwuJ2AclddeRVbPx8o7eWw1tkfF60CWFtKroxRDn4kywwwc31i4OxIIX8ia3lUFw==" saltValue="U/vHaEEOqE0AtbTgiRqsYQ==" spinCount="100000" sheet="1" objects="1" scenarios="1"/>
  <mergeCells count="3">
    <mergeCell ref="E2:K2"/>
    <mergeCell ref="E15:H15"/>
    <mergeCell ref="F23:G2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85725A02694644B72F3AF596AF9B2C" ma:contentTypeVersion="2" ma:contentTypeDescription="Crear nuevo documento." ma:contentTypeScope="" ma:versionID="9a1b466508e100be4b5bf1bdc0e7d888">
  <xsd:schema xmlns:xsd="http://www.w3.org/2001/XMLSchema" xmlns:xs="http://www.w3.org/2001/XMLSchema" xmlns:p="http://schemas.microsoft.com/office/2006/metadata/properties" xmlns:ns2="72e32beb-fd51-4a6f-b45e-a5ee1163e71f" targetNamespace="http://schemas.microsoft.com/office/2006/metadata/properties" ma:root="true" ma:fieldsID="5aacb7eeaa312b2c7cb748d3e0790535" ns2:_="">
    <xsd:import namespace="72e32beb-fd51-4a6f-b45e-a5ee1163e7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e32beb-fd51-4a6f-b45e-a5ee1163e7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61E842E-2828-45A3-B12F-5760D35ACA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e32beb-fd51-4a6f-b45e-a5ee1163e7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4E6285-137F-4E11-8D54-8510F54BE391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2E69EB6E-8BA2-4448-BBFB-7B58DBFCCAD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04F48D7-29FA-4C14-BDEC-A45162B37F1F}">
  <ds:schemaRefs>
    <ds:schemaRef ds:uri="http://schemas.openxmlformats.org/package/2006/metadata/core-properties"/>
    <ds:schemaRef ds:uri="http://purl.org/dc/terms/"/>
    <ds:schemaRef ds:uri="http://www.w3.org/XML/1998/namespace"/>
    <ds:schemaRef ds:uri="72e32beb-fd51-4a6f-b45e-a5ee1163e71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5.xml><?xml version="1.0" encoding="utf-8"?>
<ds:datastoreItem xmlns:ds="http://schemas.openxmlformats.org/officeDocument/2006/customXml" ds:itemID="{59232707-5B60-4CB0-9B48-1CABA58E642A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Elaboración - Mapa de riesgos</vt:lpstr>
      <vt:lpstr>Árbol de problemas</vt:lpstr>
      <vt:lpstr>Tablas</vt:lpstr>
      <vt:lpstr>Mapa de calor</vt:lpstr>
      <vt:lpstr>Datos</vt:lpstr>
    </vt:vector>
  </TitlesOfParts>
  <Manager/>
  <Company>Dark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Vanegas</dc:creator>
  <cp:keywords/>
  <dc:description/>
  <cp:lastModifiedBy>NanaPao</cp:lastModifiedBy>
  <cp:revision/>
  <dcterms:created xsi:type="dcterms:W3CDTF">2007-05-23T11:34:18Z</dcterms:created>
  <dcterms:modified xsi:type="dcterms:W3CDTF">2020-11-13T00:10:06Z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lpwstr>1</vt:lpwstr>
  </property>
  <property fmtid="{D5CDD505-2E9C-101B-9397-08002B2CF9AE}" pid="3" name="ContentTypeId">
    <vt:lpwstr>0x0101000B85725A02694644B72F3AF596AF9B2C</vt:lpwstr>
  </property>
</Properties>
</file>