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1/Documentacion/GCSP/Percepción/"/>
    </mc:Choice>
  </mc:AlternateContent>
  <xr:revisionPtr revIDLastSave="32" documentId="8_{3417683A-0D13-472E-9DEA-14CAE821B6E1}" xr6:coauthVersionLast="47" xr6:coauthVersionMax="47" xr10:uidLastSave="{E55D31D7-AC5B-4FA4-B472-5E9A8A343F1D}"/>
  <bookViews>
    <workbookView xWindow="20370" yWindow="-120" windowWidth="21840" windowHeight="13140" xr2:uid="{00000000-000D-0000-FFFF-FFFF00000000}"/>
  </bookViews>
  <sheets>
    <sheet name="Consolidado Evaluacion" sheetId="1" r:id="rId1"/>
  </sheets>
  <definedNames>
    <definedName name="_xlnm.Print_Area" localSheetId="0">'Consolidado Evaluacion'!$A$1:$Y$29</definedName>
    <definedName name="LISTA1">#REF!</definedName>
    <definedName name="LISTA2">#REF!</definedName>
    <definedName name="LISTA3">#REF!</definedName>
    <definedName name="xxxxx">#REF!</definedName>
    <definedName name="xxxxxxxxx">#REF!</definedName>
    <definedName name="x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P20" i="1" s="1"/>
  <c r="N20" i="1"/>
  <c r="R20" i="1" s="1"/>
  <c r="T20" i="1" l="1"/>
  <c r="Q20" i="1"/>
  <c r="S20" i="1"/>
  <c r="U20" i="1"/>
  <c r="G20" i="1"/>
  <c r="E20" i="1"/>
  <c r="K20" i="1"/>
  <c r="I20" i="1"/>
  <c r="V20" i="1" l="1"/>
  <c r="W20" i="1"/>
  <c r="L25" i="1" l="1"/>
  <c r="J25" i="1"/>
  <c r="H25" i="1"/>
  <c r="F25" i="1"/>
  <c r="D25" i="1"/>
  <c r="O21" i="1"/>
  <c r="P21" i="1" s="1"/>
  <c r="E21" i="1" s="1"/>
  <c r="N21" i="1"/>
  <c r="R21" i="1" s="1"/>
  <c r="O19" i="1"/>
  <c r="P19" i="1" s="1"/>
  <c r="E19" i="1" s="1"/>
  <c r="N19" i="1"/>
  <c r="S19" i="1" s="1"/>
  <c r="O18" i="1"/>
  <c r="P18" i="1" s="1"/>
  <c r="E18" i="1" s="1"/>
  <c r="N18" i="1"/>
  <c r="R18" i="1" s="1"/>
  <c r="O17" i="1"/>
  <c r="P17" i="1" s="1"/>
  <c r="E17" i="1" s="1"/>
  <c r="N17" i="1"/>
  <c r="S17" i="1" s="1"/>
  <c r="O16" i="1"/>
  <c r="P16" i="1" s="1"/>
  <c r="E16" i="1" s="1"/>
  <c r="N16" i="1"/>
  <c r="R16" i="1" s="1"/>
  <c r="O15" i="1"/>
  <c r="P15" i="1" s="1"/>
  <c r="E15" i="1" s="1"/>
  <c r="N15" i="1"/>
  <c r="B16" i="1"/>
  <c r="B17" i="1" s="1"/>
  <c r="B18" i="1" s="1"/>
  <c r="B19" i="1" s="1"/>
  <c r="B20" i="1" s="1"/>
  <c r="O14" i="1"/>
  <c r="P14" i="1" s="1"/>
  <c r="E14" i="1" s="1"/>
  <c r="N14" i="1"/>
  <c r="R14" i="1" s="1"/>
  <c r="O11" i="1"/>
  <c r="W11" i="1" s="1"/>
  <c r="N11" i="1"/>
  <c r="Q11" i="1" s="1"/>
  <c r="I17" i="1" l="1"/>
  <c r="G19" i="1"/>
  <c r="K18" i="1"/>
  <c r="K14" i="1"/>
  <c r="Q21" i="1"/>
  <c r="S21" i="1"/>
  <c r="T16" i="1"/>
  <c r="U16" i="1"/>
  <c r="Q14" i="1"/>
  <c r="Q16" i="1"/>
  <c r="T21" i="1"/>
  <c r="S16" i="1"/>
  <c r="U21" i="1"/>
  <c r="Q17" i="1"/>
  <c r="T17" i="1"/>
  <c r="U17" i="1"/>
  <c r="N25" i="1"/>
  <c r="F26" i="1" s="1"/>
  <c r="K21" i="1"/>
  <c r="G21" i="1"/>
  <c r="I21" i="1"/>
  <c r="K16" i="1"/>
  <c r="G16" i="1"/>
  <c r="I16" i="1"/>
  <c r="U15" i="1"/>
  <c r="Q15" i="1"/>
  <c r="T15" i="1"/>
  <c r="U19" i="1"/>
  <c r="Q19" i="1"/>
  <c r="T19" i="1"/>
  <c r="R15" i="1"/>
  <c r="G17" i="1"/>
  <c r="I18" i="1"/>
  <c r="G18" i="1"/>
  <c r="K19" i="1"/>
  <c r="I19" i="1"/>
  <c r="I14" i="1"/>
  <c r="G14" i="1"/>
  <c r="K15" i="1"/>
  <c r="I15" i="1"/>
  <c r="T18" i="1"/>
  <c r="S18" i="1"/>
  <c r="U18" i="1"/>
  <c r="P11" i="1"/>
  <c r="T11" i="1"/>
  <c r="V11" i="1" s="1"/>
  <c r="T14" i="1"/>
  <c r="S14" i="1"/>
  <c r="U14" i="1"/>
  <c r="G15" i="1"/>
  <c r="S15" i="1"/>
  <c r="K17" i="1"/>
  <c r="Q18" i="1"/>
  <c r="R19" i="1"/>
  <c r="R17" i="1"/>
  <c r="M11" i="1" l="1"/>
  <c r="W14" i="1"/>
  <c r="G11" i="1"/>
  <c r="V16" i="1"/>
  <c r="V18" i="1"/>
  <c r="V21" i="1"/>
  <c r="V17" i="1"/>
  <c r="W19" i="1"/>
  <c r="D26" i="1"/>
  <c r="H26" i="1"/>
  <c r="J26" i="1"/>
  <c r="L26" i="1"/>
  <c r="W18" i="1"/>
  <c r="W17" i="1"/>
  <c r="V19" i="1"/>
  <c r="V15" i="1"/>
  <c r="V14" i="1"/>
  <c r="W15" i="1"/>
  <c r="W16" i="1"/>
  <c r="W21" i="1"/>
  <c r="G27" i="1" l="1"/>
</calcChain>
</file>

<file path=xl/sharedStrings.xml><?xml version="1.0" encoding="utf-8"?>
<sst xmlns="http://schemas.openxmlformats.org/spreadsheetml/2006/main" count="81" uniqueCount="60">
  <si>
    <t>CÓDIGO</t>
  </si>
  <si>
    <t>GESTIÓN CONTRACTUAL Y SEGUIMIENTO DE PROYECTOS DE INFRAESTRUCTURA DE TRANSPORTE</t>
  </si>
  <si>
    <t>VERSIÓN</t>
  </si>
  <si>
    <t>FECHA</t>
  </si>
  <si>
    <t>Fecha de la evaluación:</t>
  </si>
  <si>
    <t>Total encuestados:</t>
  </si>
  <si>
    <t>Ítem</t>
  </si>
  <si>
    <t>Aspecto Evaluado</t>
  </si>
  <si>
    <t>Resultado de la Evaluación</t>
  </si>
  <si>
    <t>No. total de respuestas</t>
  </si>
  <si>
    <t xml:space="preserve">Estadísticas de la Evaluación por pregunta </t>
  </si>
  <si>
    <t>OBSERVACIONES
(Análisis por pregunta):</t>
  </si>
  <si>
    <t>SI</t>
  </si>
  <si>
    <t>% de Satisfacción (SI)</t>
  </si>
  <si>
    <t>NO</t>
  </si>
  <si>
    <t>% de Satisfacción (NO)</t>
  </si>
  <si>
    <t>No. de personas que evaluaron</t>
  </si>
  <si>
    <t xml:space="preserve">Meta de satisfacción
(Evaluados * Max. Calificación) </t>
  </si>
  <si>
    <t>% 
SI</t>
  </si>
  <si>
    <t>%
NO</t>
  </si>
  <si>
    <t>% 
Total</t>
  </si>
  <si>
    <t>% de Satisfacción</t>
  </si>
  <si>
    <t>Muy buena</t>
  </si>
  <si>
    <t>% de Satisfacción
Muy buena</t>
  </si>
  <si>
    <t>Buena</t>
  </si>
  <si>
    <t>% de Satisfacción
Buena</t>
  </si>
  <si>
    <t>Regular</t>
  </si>
  <si>
    <t>% de Satisfacción
Regular</t>
  </si>
  <si>
    <t>Mala</t>
  </si>
  <si>
    <t>% de Satisfacción
Mala</t>
  </si>
  <si>
    <t>No aplica</t>
  </si>
  <si>
    <t>N/A</t>
  </si>
  <si>
    <t>%
Muy buena</t>
  </si>
  <si>
    <t>%
Buena</t>
  </si>
  <si>
    <t>%
Regular</t>
  </si>
  <si>
    <t>%
Mala</t>
  </si>
  <si>
    <t>%
No aplica</t>
  </si>
  <si>
    <t>%
 Total</t>
  </si>
  <si>
    <t>Estadísticas de la Evaluación  Consolidada</t>
  </si>
  <si>
    <t>ITEM</t>
  </si>
  <si>
    <t>Resultado total por nivel de calificación</t>
  </si>
  <si>
    <t>% de participación por nivel de calificación</t>
  </si>
  <si>
    <t>% de Satisfacción total:</t>
  </si>
  <si>
    <t>OBSERVACIONES (Análisis evaluación consolidada):</t>
  </si>
  <si>
    <r>
      <t xml:space="preserve">BUENAS PRÁCTICAS
</t>
    </r>
    <r>
      <rPr>
        <b/>
        <sz val="10"/>
        <color theme="1"/>
        <rFont val="Calibri"/>
        <family val="2"/>
        <scheme val="minor"/>
      </rPr>
      <t>(Compártanos acciones o casos de éxito frente al servicio):</t>
    </r>
  </si>
  <si>
    <t>NOTA</t>
  </si>
  <si>
    <t>GCSP-F-206</t>
  </si>
  <si>
    <t>Concesión:</t>
  </si>
  <si>
    <t>Nombre del puerto:</t>
  </si>
  <si>
    <t>¿Conoce los puntos de información?</t>
  </si>
  <si>
    <t>Calidad y atención en los puntos de información</t>
  </si>
  <si>
    <t>CONSOLIDADO EVALUACIÓN PERCEPCIÓN USO DE LOS PUERTOS</t>
  </si>
  <si>
    <t>Sistema de enturnamiento/agendamiento</t>
  </si>
  <si>
    <t>Sistema de comunicación interna para operaciones en la terminal portuaria</t>
  </si>
  <si>
    <t>Estado de conservación de las instalaciones en general</t>
  </si>
  <si>
    <t>Estado de seguridad operativa y señalización</t>
  </si>
  <si>
    <t>Condiciones de seguridad en el terminal</t>
  </si>
  <si>
    <t>Condiciones de limpieza, orden y aseo en el terminal</t>
  </si>
  <si>
    <t>Continuidad y eficiencia de la prestación del servicio.</t>
  </si>
  <si>
    <t>1. Cuando el % de  satisfacción sea inferior al 67%  para cada uno de los aspectos evaluados y/o para el total de los aspectos evaluados, la concesión deberá presentar un Plan de Mejoramiento.
2. La interventoría y/o concesionario deberá tomar una muestra mínima del 50% de los usuarios/clientes que hacen uso de la terminal portuaria.
3. Para el caso de los puertos de servicio privado, la interventoría y/o concesionario deberá aplicar la evaluación al único usuario/cliente.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</si>
</sst>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00&quot;#"/>
    <numFmt numFmtId="165" formatCode="0%;\-0;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2"/>
    <xf numFmtId="0" fontId="5" fillId="4" borderId="1" xfId="2" applyFont="1" applyFill="1" applyBorder="1" applyAlignment="1">
      <alignment horizontal="center" vertical="center" wrapText="1"/>
    </xf>
    <xf numFmtId="0" fontId="6" fillId="4" borderId="1" xfId="2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9" fontId="5" fillId="0" borderId="1" xfId="1" applyFont="1" applyBorder="1" applyAlignment="1" applyProtection="1">
      <alignment horizontal="center" vertical="center"/>
    </xf>
    <xf numFmtId="1" fontId="6" fillId="0" borderId="1" xfId="2" applyNumberFormat="1" applyBorder="1" applyAlignment="1">
      <alignment horizontal="center" vertical="center"/>
    </xf>
    <xf numFmtId="0" fontId="6" fillId="0" borderId="2" xfId="2" applyBorder="1" applyAlignment="1">
      <alignment horizontal="center" vertical="center"/>
    </xf>
    <xf numFmtId="9" fontId="0" fillId="0" borderId="1" xfId="4" applyFont="1" applyFill="1" applyBorder="1" applyAlignment="1" applyProtection="1">
      <alignment horizontal="center" vertical="center"/>
    </xf>
    <xf numFmtId="165" fontId="5" fillId="0" borderId="8" xfId="4" applyNumberFormat="1" applyFont="1" applyBorder="1" applyAlignment="1" applyProtection="1">
      <alignment horizontal="center" vertical="center" wrapText="1"/>
    </xf>
    <xf numFmtId="0" fontId="13" fillId="0" borderId="1" xfId="2" applyFont="1" applyBorder="1" applyProtection="1">
      <protection locked="0"/>
    </xf>
    <xf numFmtId="9" fontId="0" fillId="0" borderId="9" xfId="4" applyFont="1" applyFill="1" applyBorder="1" applyAlignment="1" applyProtection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/>
      <protection locked="0"/>
    </xf>
    <xf numFmtId="0" fontId="6" fillId="0" borderId="0" xfId="2" applyAlignment="1">
      <alignment vertical="center"/>
    </xf>
    <xf numFmtId="9" fontId="6" fillId="0" borderId="0" xfId="2" applyNumberFormat="1" applyAlignment="1">
      <alignment vertical="center"/>
    </xf>
    <xf numFmtId="0" fontId="6" fillId="0" borderId="1" xfId="2" applyBorder="1" applyAlignment="1" applyProtection="1">
      <alignment horizontal="center" vertical="center"/>
      <protection locked="0"/>
    </xf>
    <xf numFmtId="9" fontId="6" fillId="0" borderId="0" xfId="2" applyNumberFormat="1"/>
    <xf numFmtId="0" fontId="6" fillId="0" borderId="1" xfId="2" applyBorder="1" applyAlignment="1">
      <alignment vertical="center" wrapText="1"/>
    </xf>
    <xf numFmtId="9" fontId="0" fillId="0" borderId="6" xfId="4" applyFon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6" fillId="3" borderId="5" xfId="2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9" fontId="0" fillId="0" borderId="2" xfId="4" applyFont="1" applyFill="1" applyBorder="1" applyAlignment="1" applyProtection="1">
      <alignment horizontal="center" vertical="center"/>
    </xf>
    <xf numFmtId="0" fontId="6" fillId="0" borderId="0" xfId="2" applyBorder="1" applyAlignment="1">
      <alignment horizontal="center"/>
    </xf>
    <xf numFmtId="0" fontId="6" fillId="0" borderId="13" xfId="2" applyBorder="1" applyAlignment="1">
      <alignment horizontal="center"/>
    </xf>
    <xf numFmtId="0" fontId="6" fillId="2" borderId="7" xfId="2" applyFill="1" applyBorder="1" applyAlignment="1">
      <alignment horizontal="center"/>
    </xf>
    <xf numFmtId="0" fontId="6" fillId="2" borderId="14" xfId="2" applyFill="1" applyBorder="1" applyAlignment="1">
      <alignment horizontal="center"/>
    </xf>
    <xf numFmtId="0" fontId="6" fillId="2" borderId="3" xfId="2" applyFill="1" applyBorder="1" applyAlignment="1">
      <alignment horizontal="center"/>
    </xf>
    <xf numFmtId="0" fontId="6" fillId="2" borderId="4" xfId="2" applyFill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7" fillId="0" borderId="2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6" fillId="2" borderId="2" xfId="2" applyFill="1" applyBorder="1" applyAlignment="1">
      <alignment horizontal="center" vertical="center"/>
    </xf>
    <xf numFmtId="0" fontId="6" fillId="2" borderId="3" xfId="2" applyFill="1" applyBorder="1" applyAlignment="1">
      <alignment horizontal="center" vertical="center"/>
    </xf>
    <xf numFmtId="0" fontId="6" fillId="2" borderId="4" xfId="2" applyFill="1" applyBorder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1" fontId="5" fillId="3" borderId="5" xfId="2" applyNumberFormat="1" applyFont="1" applyFill="1" applyBorder="1" applyAlignment="1">
      <alignment horizontal="center" vertical="center" wrapText="1"/>
    </xf>
    <xf numFmtId="1" fontId="6" fillId="3" borderId="1" xfId="2" applyNumberFormat="1" applyFill="1" applyBorder="1" applyAlignment="1">
      <alignment horizontal="center" vertical="center" wrapText="1"/>
    </xf>
    <xf numFmtId="0" fontId="6" fillId="3" borderId="9" xfId="2" applyFill="1" applyBorder="1" applyAlignment="1">
      <alignment horizontal="center" vertical="center" wrapText="1"/>
    </xf>
    <xf numFmtId="0" fontId="6" fillId="3" borderId="5" xfId="2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6" fillId="3" borderId="2" xfId="2" applyFill="1" applyBorder="1" applyAlignment="1">
      <alignment horizontal="center" vertical="center" wrapText="1"/>
    </xf>
    <xf numFmtId="0" fontId="6" fillId="3" borderId="3" xfId="2" applyFill="1" applyBorder="1" applyAlignment="1">
      <alignment horizontal="center" vertical="center" wrapText="1"/>
    </xf>
    <xf numFmtId="0" fontId="6" fillId="3" borderId="4" xfId="2" applyFill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  <protection locked="0"/>
    </xf>
    <xf numFmtId="0" fontId="6" fillId="0" borderId="3" xfId="2" applyBorder="1" applyAlignment="1" applyProtection="1">
      <alignment horizontal="center" vertical="center"/>
      <protection locked="0"/>
    </xf>
    <xf numFmtId="9" fontId="0" fillId="0" borderId="2" xfId="4" applyFont="1" applyFill="1" applyBorder="1" applyAlignment="1" applyProtection="1">
      <alignment horizontal="center" vertical="center"/>
    </xf>
    <xf numFmtId="9" fontId="0" fillId="0" borderId="3" xfId="4" applyFont="1" applyFill="1" applyBorder="1" applyAlignment="1" applyProtection="1">
      <alignment horizontal="center" vertical="center"/>
    </xf>
    <xf numFmtId="9" fontId="0" fillId="0" borderId="4" xfId="4" applyFont="1" applyFill="1" applyBorder="1" applyAlignment="1" applyProtection="1">
      <alignment horizontal="center" vertical="center"/>
    </xf>
    <xf numFmtId="9" fontId="7" fillId="0" borderId="6" xfId="2" applyNumberFormat="1" applyFont="1" applyBorder="1" applyAlignment="1" applyProtection="1">
      <alignment horizontal="center" vertical="top" wrapText="1"/>
      <protection locked="0"/>
    </xf>
    <xf numFmtId="9" fontId="7" fillId="0" borderId="8" xfId="2" applyNumberFormat="1" applyFont="1" applyBorder="1" applyAlignment="1" applyProtection="1">
      <alignment horizontal="center" vertical="top" wrapText="1"/>
      <protection locked="0"/>
    </xf>
    <xf numFmtId="9" fontId="7" fillId="0" borderId="10" xfId="2" applyNumberFormat="1" applyFont="1" applyBorder="1" applyAlignment="1" applyProtection="1">
      <alignment horizontal="center" vertical="top" wrapText="1"/>
      <protection locked="0"/>
    </xf>
    <xf numFmtId="9" fontId="7" fillId="0" borderId="7" xfId="2" applyNumberFormat="1" applyFont="1" applyBorder="1" applyAlignment="1" applyProtection="1">
      <alignment horizontal="center" vertical="top" wrapText="1"/>
      <protection locked="0"/>
    </xf>
    <xf numFmtId="9" fontId="7" fillId="0" borderId="14" xfId="2" applyNumberFormat="1" applyFont="1" applyBorder="1" applyAlignment="1" applyProtection="1">
      <alignment horizontal="center" vertical="top" wrapText="1"/>
      <protection locked="0"/>
    </xf>
    <xf numFmtId="9" fontId="7" fillId="0" borderId="15" xfId="2" applyNumberFormat="1" applyFont="1" applyBorder="1" applyAlignment="1" applyProtection="1">
      <alignment horizontal="center" vertical="top" wrapText="1"/>
      <protection locked="0"/>
    </xf>
    <xf numFmtId="0" fontId="9" fillId="5" borderId="9" xfId="2" applyFont="1" applyFill="1" applyBorder="1" applyAlignment="1">
      <alignment horizontal="center" vertical="center" textRotation="90" wrapText="1"/>
    </xf>
    <xf numFmtId="0" fontId="9" fillId="5" borderId="11" xfId="2" applyFont="1" applyFill="1" applyBorder="1" applyAlignment="1">
      <alignment horizontal="center" vertical="center" textRotation="90" wrapText="1"/>
    </xf>
    <xf numFmtId="0" fontId="9" fillId="5" borderId="5" xfId="2" applyFont="1" applyFill="1" applyBorder="1" applyAlignment="1">
      <alignment horizontal="center" vertical="center" textRotation="90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9" fontId="7" fillId="0" borderId="6" xfId="2" applyNumberFormat="1" applyFont="1" applyBorder="1" applyAlignment="1">
      <alignment horizontal="center" vertical="center"/>
    </xf>
    <xf numFmtId="9" fontId="7" fillId="0" borderId="8" xfId="2" applyNumberFormat="1" applyFont="1" applyBorder="1" applyAlignment="1">
      <alignment horizontal="center" vertical="center"/>
    </xf>
    <xf numFmtId="9" fontId="7" fillId="0" borderId="10" xfId="2" applyNumberFormat="1" applyFont="1" applyBorder="1" applyAlignment="1">
      <alignment horizontal="center" vertical="center"/>
    </xf>
    <xf numFmtId="9" fontId="7" fillId="0" borderId="12" xfId="2" applyNumberFormat="1" applyFont="1" applyBorder="1" applyAlignment="1">
      <alignment horizontal="center" vertical="center"/>
    </xf>
    <xf numFmtId="9" fontId="7" fillId="0" borderId="0" xfId="2" applyNumberFormat="1" applyFont="1" applyAlignment="1">
      <alignment horizontal="center" vertical="center"/>
    </xf>
    <xf numFmtId="9" fontId="7" fillId="0" borderId="13" xfId="2" applyNumberFormat="1" applyFont="1" applyBorder="1" applyAlignment="1">
      <alignment horizontal="center" vertical="center"/>
    </xf>
    <xf numFmtId="9" fontId="7" fillId="0" borderId="7" xfId="2" applyNumberFormat="1" applyFont="1" applyBorder="1" applyAlignment="1">
      <alignment horizontal="center" vertical="center"/>
    </xf>
    <xf numFmtId="9" fontId="7" fillId="0" borderId="14" xfId="2" applyNumberFormat="1" applyFont="1" applyBorder="1" applyAlignment="1">
      <alignment horizontal="center" vertical="center"/>
    </xf>
    <xf numFmtId="9" fontId="7" fillId="0" borderId="15" xfId="2" applyNumberFormat="1" applyFont="1" applyBorder="1" applyAlignment="1">
      <alignment horizontal="center" vertical="center"/>
    </xf>
    <xf numFmtId="9" fontId="1" fillId="0" borderId="6" xfId="2" applyNumberFormat="1" applyFont="1" applyBorder="1" applyAlignment="1">
      <alignment horizontal="left" vertical="center" wrapText="1"/>
    </xf>
    <xf numFmtId="9" fontId="6" fillId="0" borderId="8" xfId="2" applyNumberFormat="1" applyBorder="1" applyAlignment="1">
      <alignment horizontal="left" vertical="center" wrapText="1"/>
    </xf>
    <xf numFmtId="9" fontId="6" fillId="0" borderId="10" xfId="2" applyNumberFormat="1" applyBorder="1" applyAlignment="1">
      <alignment horizontal="left" vertical="center" wrapText="1"/>
    </xf>
    <xf numFmtId="9" fontId="6" fillId="0" borderId="12" xfId="2" applyNumberFormat="1" applyBorder="1" applyAlignment="1">
      <alignment horizontal="left" vertical="center" wrapText="1"/>
    </xf>
    <xf numFmtId="9" fontId="6" fillId="0" borderId="0" xfId="2" applyNumberFormat="1" applyAlignment="1">
      <alignment horizontal="left" vertical="center" wrapText="1"/>
    </xf>
    <xf numFmtId="9" fontId="6" fillId="0" borderId="13" xfId="2" applyNumberFormat="1" applyBorder="1" applyAlignment="1">
      <alignment horizontal="left" vertical="center" wrapText="1"/>
    </xf>
    <xf numFmtId="9" fontId="6" fillId="0" borderId="7" xfId="2" applyNumberFormat="1" applyBorder="1" applyAlignment="1">
      <alignment horizontal="left" vertical="center" wrapText="1"/>
    </xf>
    <xf numFmtId="9" fontId="6" fillId="0" borderId="14" xfId="2" applyNumberFormat="1" applyBorder="1" applyAlignment="1">
      <alignment horizontal="left" vertical="center" wrapText="1"/>
    </xf>
    <xf numFmtId="9" fontId="6" fillId="0" borderId="15" xfId="2" applyNumberForma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0" fontId="6" fillId="3" borderId="5" xfId="2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6" fillId="3" borderId="1" xfId="2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center"/>
    </xf>
    <xf numFmtId="0" fontId="10" fillId="0" borderId="1" xfId="3" applyFont="1" applyBorder="1" applyAlignment="1" applyProtection="1">
      <alignment horizontal="center" vertical="center" wrapText="1"/>
    </xf>
    <xf numFmtId="164" fontId="14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center" vertical="center" wrapText="1"/>
    </xf>
    <xf numFmtId="14" fontId="14" fillId="0" borderId="1" xfId="3" applyNumberFormat="1" applyFont="1" applyBorder="1" applyAlignment="1" applyProtection="1">
      <alignment horizontal="center" vertical="center" wrapText="1"/>
    </xf>
    <xf numFmtId="0" fontId="6" fillId="0" borderId="1" xfId="2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 vertical="center" wrapText="1"/>
    </xf>
    <xf numFmtId="0" fontId="2" fillId="0" borderId="1" xfId="2" applyFont="1" applyBorder="1" applyAlignment="1" applyProtection="1">
      <alignment horizontal="left" vertical="center" wrapText="1"/>
    </xf>
  </cellXfs>
  <cellStyles count="5">
    <cellStyle name="Normal" xfId="0" builtinId="0"/>
    <cellStyle name="Normal 2 2" xfId="3" xr:uid="{00000000-0005-0000-0000-000001000000}"/>
    <cellStyle name="Normal 3" xfId="2" xr:uid="{00000000-0005-0000-0000-000002000000}"/>
    <cellStyle name="Porcentaje" xfId="1" builtinId="5"/>
    <cellStyle name="Porcentaje 2" xfId="4" xr:uid="{00000000-0005-0000-0000-000004000000}"/>
  </cellStyles>
  <dxfs count="12"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207281</xdr:colOff>
      <xdr:row>1</xdr:row>
      <xdr:rowOff>75292</xdr:rowOff>
    </xdr:from>
    <xdr:to>
      <xdr:col>2</xdr:col>
      <xdr:colOff>1535330</xdr:colOff>
      <xdr:row>3</xdr:row>
      <xdr:rowOff>276506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EABB0E-43AA-4895-811E-DB2E7B94D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495" y="265792"/>
          <a:ext cx="1328049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AF29"/>
  <sheetViews>
    <sheetView showGridLines="0" tabSelected="1" zoomScale="70" zoomScaleNormal="70" zoomScaleSheetLayoutView="70" workbookViewId="0">
      <selection activeCell="D6" sqref="D6:P6"/>
    </sheetView>
  </sheetViews>
  <sheetFormatPr baseColWidth="10" defaultColWidth="11.42578125" defaultRowHeight="15" x14ac:dyDescent="0.25"/>
  <cols>
    <col min="1" max="1" width="4" style="1" customWidth="1"/>
    <col min="2" max="2" width="13.42578125" style="1" customWidth="1"/>
    <col min="3" max="3" width="44.5703125" style="1" customWidth="1"/>
    <col min="4" max="4" width="17.42578125" style="1" customWidth="1"/>
    <col min="5" max="5" width="15.140625" style="1" hidden="1" customWidth="1"/>
    <col min="6" max="6" width="13.7109375" style="1" customWidth="1"/>
    <col min="7" max="7" width="14.140625" style="1" hidden="1" customWidth="1"/>
    <col min="8" max="8" width="13" style="1" customWidth="1"/>
    <col min="9" max="9" width="14.140625" style="1" hidden="1" customWidth="1"/>
    <col min="10" max="10" width="12.85546875" style="1" customWidth="1"/>
    <col min="11" max="11" width="14.7109375" style="1" hidden="1" customWidth="1"/>
    <col min="12" max="12" width="13.140625" style="1" customWidth="1"/>
    <col min="13" max="13" width="14.42578125" style="1" hidden="1" customWidth="1"/>
    <col min="14" max="14" width="15.140625" style="1" customWidth="1"/>
    <col min="15" max="15" width="14" style="1" hidden="1" customWidth="1"/>
    <col min="16" max="16" width="19" style="1" hidden="1" customWidth="1"/>
    <col min="17" max="17" width="14.42578125" style="1" customWidth="1"/>
    <col min="18" max="22" width="11.42578125" style="1"/>
    <col min="23" max="23" width="17.85546875" style="1" customWidth="1"/>
    <col min="24" max="24" width="26.28515625" style="1" customWidth="1"/>
    <col min="25" max="25" width="3.42578125" style="1" customWidth="1"/>
    <col min="26" max="26" width="11.42578125" style="1"/>
    <col min="27" max="28" width="11.42578125" style="1" customWidth="1"/>
    <col min="29" max="29" width="11.42578125" customWidth="1"/>
    <col min="30" max="30" width="11.42578125" style="1" customWidth="1"/>
    <col min="31" max="16384" width="11.42578125" style="1"/>
  </cols>
  <sheetData>
    <row r="1" spans="2:32" ht="9" customHeight="1" x14ac:dyDescent="0.25">
      <c r="Y1"/>
      <c r="Z1"/>
      <c r="AA1"/>
      <c r="AB1"/>
      <c r="AD1"/>
      <c r="AE1"/>
      <c r="AF1"/>
    </row>
    <row r="2" spans="2:32" ht="28.5" customHeight="1" x14ac:dyDescent="0.25">
      <c r="B2" s="29"/>
      <c r="C2" s="30"/>
      <c r="D2" s="96" t="s">
        <v>51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/>
      <c r="Z2"/>
      <c r="AA2"/>
      <c r="AB2"/>
      <c r="AD2"/>
      <c r="AE2"/>
      <c r="AF2"/>
    </row>
    <row r="3" spans="2:32" ht="28.5" customHeight="1" x14ac:dyDescent="0.25">
      <c r="B3" s="29"/>
      <c r="C3" s="30"/>
      <c r="D3" s="97" t="s">
        <v>1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/>
      <c r="Z3"/>
      <c r="AA3"/>
      <c r="AB3"/>
      <c r="AD3"/>
      <c r="AE3"/>
      <c r="AF3"/>
    </row>
    <row r="4" spans="2:32" ht="28.5" customHeight="1" x14ac:dyDescent="0.25">
      <c r="B4" s="29"/>
      <c r="C4" s="30"/>
      <c r="D4" s="98" t="s">
        <v>0</v>
      </c>
      <c r="E4" s="98"/>
      <c r="F4" s="98"/>
      <c r="G4" s="99"/>
      <c r="H4" s="100" t="s">
        <v>46</v>
      </c>
      <c r="I4" s="100"/>
      <c r="J4" s="100"/>
      <c r="K4" s="100"/>
      <c r="L4" s="100"/>
      <c r="M4" s="99"/>
      <c r="N4" s="98" t="s">
        <v>2</v>
      </c>
      <c r="O4" s="98"/>
      <c r="P4" s="98"/>
      <c r="Q4" s="98"/>
      <c r="R4" s="98"/>
      <c r="S4" s="101">
        <v>5</v>
      </c>
      <c r="T4" s="101"/>
      <c r="U4" s="101"/>
      <c r="V4" s="102" t="s">
        <v>3</v>
      </c>
      <c r="W4" s="102"/>
      <c r="X4" s="103">
        <v>44477</v>
      </c>
      <c r="Y4"/>
      <c r="Z4"/>
      <c r="AA4"/>
      <c r="AB4"/>
      <c r="AD4"/>
      <c r="AE4"/>
      <c r="AF4"/>
    </row>
    <row r="5" spans="2:32" ht="7.5" customHeight="1" x14ac:dyDescent="0.25">
      <c r="B5" s="3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/>
      <c r="Z5"/>
      <c r="AA5"/>
      <c r="AB5"/>
      <c r="AD5"/>
      <c r="AE5"/>
      <c r="AF5"/>
    </row>
    <row r="6" spans="2:32" ht="29.25" customHeight="1" x14ac:dyDescent="0.25">
      <c r="B6" s="35" t="s">
        <v>47</v>
      </c>
      <c r="C6" s="36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37" t="s">
        <v>48</v>
      </c>
      <c r="R6" s="37"/>
      <c r="S6" s="37"/>
      <c r="T6" s="37"/>
      <c r="U6" s="37"/>
      <c r="V6" s="41"/>
      <c r="W6" s="41"/>
      <c r="X6" s="41"/>
      <c r="Y6"/>
      <c r="Z6"/>
      <c r="AA6"/>
      <c r="AB6"/>
      <c r="AD6"/>
      <c r="AE6"/>
      <c r="AF6"/>
    </row>
    <row r="7" spans="2:32" ht="29.25" customHeight="1" x14ac:dyDescent="0.25">
      <c r="B7" s="37" t="s">
        <v>4</v>
      </c>
      <c r="C7" s="37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37" t="s">
        <v>5</v>
      </c>
      <c r="R7" s="37"/>
      <c r="S7" s="37"/>
      <c r="T7" s="37"/>
      <c r="U7" s="37"/>
      <c r="V7" s="41"/>
      <c r="W7" s="41"/>
      <c r="X7" s="41"/>
      <c r="Y7"/>
      <c r="Z7"/>
      <c r="AA7"/>
      <c r="AB7"/>
      <c r="AD7"/>
      <c r="AE7"/>
      <c r="AF7"/>
    </row>
    <row r="8" spans="2:32" ht="7.5" customHeight="1" x14ac:dyDescent="0.25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</row>
    <row r="9" spans="2:32" ht="23.25" customHeight="1" x14ac:dyDescent="0.25">
      <c r="B9" s="45" t="s">
        <v>6</v>
      </c>
      <c r="C9" s="46" t="s">
        <v>7</v>
      </c>
      <c r="D9" s="47" t="s">
        <v>8</v>
      </c>
      <c r="E9" s="47"/>
      <c r="F9" s="47"/>
      <c r="G9" s="47"/>
      <c r="H9" s="47"/>
      <c r="I9" s="47"/>
      <c r="J9" s="47"/>
      <c r="K9" s="47"/>
      <c r="L9" s="47"/>
      <c r="M9" s="27"/>
      <c r="N9" s="48" t="s">
        <v>9</v>
      </c>
      <c r="O9" s="26"/>
      <c r="P9" s="26"/>
      <c r="Q9" s="47" t="s">
        <v>10</v>
      </c>
      <c r="R9" s="47"/>
      <c r="S9" s="47"/>
      <c r="T9" s="47"/>
      <c r="U9" s="47"/>
      <c r="V9" s="47"/>
      <c r="W9" s="47"/>
      <c r="X9" s="50" t="s">
        <v>11</v>
      </c>
    </row>
    <row r="10" spans="2:32" ht="65.25" customHeight="1" x14ac:dyDescent="0.25">
      <c r="B10" s="45"/>
      <c r="C10" s="46"/>
      <c r="D10" s="52" t="s">
        <v>12</v>
      </c>
      <c r="E10" s="52"/>
      <c r="F10" s="52"/>
      <c r="G10" s="2" t="s">
        <v>13</v>
      </c>
      <c r="H10" s="53" t="s">
        <v>14</v>
      </c>
      <c r="I10" s="54"/>
      <c r="J10" s="54"/>
      <c r="K10" s="54"/>
      <c r="L10" s="54"/>
      <c r="M10" s="2" t="s">
        <v>15</v>
      </c>
      <c r="N10" s="49"/>
      <c r="O10" s="3" t="s">
        <v>16</v>
      </c>
      <c r="P10" s="4" t="s">
        <v>17</v>
      </c>
      <c r="Q10" s="53" t="s">
        <v>18</v>
      </c>
      <c r="R10" s="54"/>
      <c r="S10" s="55"/>
      <c r="T10" s="53" t="s">
        <v>19</v>
      </c>
      <c r="U10" s="54"/>
      <c r="V10" s="5" t="s">
        <v>20</v>
      </c>
      <c r="W10" s="6" t="s">
        <v>21</v>
      </c>
      <c r="X10" s="51"/>
    </row>
    <row r="11" spans="2:32" ht="54.75" customHeight="1" x14ac:dyDescent="0.25">
      <c r="B11" s="104">
        <v>1</v>
      </c>
      <c r="C11" s="105" t="s">
        <v>49</v>
      </c>
      <c r="D11" s="56"/>
      <c r="E11" s="57"/>
      <c r="F11" s="57"/>
      <c r="G11" s="8" t="str">
        <f>IFERROR(D11*3/ P11," ")</f>
        <v xml:space="preserve"> </v>
      </c>
      <c r="H11" s="56"/>
      <c r="I11" s="57"/>
      <c r="J11" s="57"/>
      <c r="K11" s="57"/>
      <c r="L11" s="57"/>
      <c r="M11" s="8" t="str">
        <f>IFERROR(H11*0/ P11,"0%")</f>
        <v>0%</v>
      </c>
      <c r="N11" s="9">
        <f>SUM(D11,H11)</f>
        <v>0</v>
      </c>
      <c r="O11" s="7">
        <f>SUM(D11,H11)</f>
        <v>0</v>
      </c>
      <c r="P11" s="10">
        <f>O11*3</f>
        <v>0</v>
      </c>
      <c r="Q11" s="58" t="str">
        <f>IFERROR(D11/N11," ")</f>
        <v xml:space="preserve"> </v>
      </c>
      <c r="R11" s="59"/>
      <c r="S11" s="60"/>
      <c r="T11" s="58" t="str">
        <f>IFERROR(H11/N11," ")</f>
        <v xml:space="preserve"> </v>
      </c>
      <c r="U11" s="59"/>
      <c r="V11" s="11">
        <f>SUM(Q11:U11)</f>
        <v>0</v>
      </c>
      <c r="W11" s="12">
        <f>IFERROR(SUM(D11)/O11,0)</f>
        <v>0</v>
      </c>
      <c r="X11" s="13"/>
    </row>
    <row r="12" spans="2:32" ht="23.25" customHeight="1" x14ac:dyDescent="0.25">
      <c r="B12" s="94" t="s">
        <v>6</v>
      </c>
      <c r="C12" s="95" t="s">
        <v>7</v>
      </c>
      <c r="D12" s="72" t="s">
        <v>8</v>
      </c>
      <c r="E12" s="72"/>
      <c r="F12" s="72"/>
      <c r="G12" s="72"/>
      <c r="H12" s="72"/>
      <c r="I12" s="72"/>
      <c r="J12" s="72"/>
      <c r="K12" s="72"/>
      <c r="L12" s="72"/>
      <c r="M12" s="25"/>
      <c r="N12" s="48" t="s">
        <v>9</v>
      </c>
      <c r="O12" s="24"/>
      <c r="P12" s="24"/>
      <c r="Q12" s="47" t="s">
        <v>10</v>
      </c>
      <c r="R12" s="47"/>
      <c r="S12" s="47"/>
      <c r="T12" s="47"/>
      <c r="U12" s="47"/>
      <c r="V12" s="47"/>
      <c r="W12" s="47"/>
      <c r="X12" s="50" t="s">
        <v>11</v>
      </c>
    </row>
    <row r="13" spans="2:32" ht="65.25" customHeight="1" x14ac:dyDescent="0.25">
      <c r="B13" s="45"/>
      <c r="C13" s="46"/>
      <c r="D13" s="15" t="s">
        <v>22</v>
      </c>
      <c r="E13" s="2" t="s">
        <v>23</v>
      </c>
      <c r="F13" s="5" t="s">
        <v>24</v>
      </c>
      <c r="G13" s="2" t="s">
        <v>25</v>
      </c>
      <c r="H13" s="5" t="s">
        <v>26</v>
      </c>
      <c r="I13" s="2" t="s">
        <v>27</v>
      </c>
      <c r="J13" s="5" t="s">
        <v>28</v>
      </c>
      <c r="K13" s="2" t="s">
        <v>29</v>
      </c>
      <c r="L13" s="26" t="s">
        <v>30</v>
      </c>
      <c r="M13" s="2" t="s">
        <v>31</v>
      </c>
      <c r="N13" s="49"/>
      <c r="O13" s="3" t="s">
        <v>16</v>
      </c>
      <c r="P13" s="4" t="s">
        <v>17</v>
      </c>
      <c r="Q13" s="5" t="s">
        <v>32</v>
      </c>
      <c r="R13" s="5" t="s">
        <v>33</v>
      </c>
      <c r="S13" s="5" t="s">
        <v>34</v>
      </c>
      <c r="T13" s="5" t="s">
        <v>35</v>
      </c>
      <c r="U13" s="26" t="s">
        <v>36</v>
      </c>
      <c r="V13" s="5" t="s">
        <v>37</v>
      </c>
      <c r="W13" s="6" t="s">
        <v>21</v>
      </c>
      <c r="X13" s="51"/>
    </row>
    <row r="14" spans="2:32" s="17" customFormat="1" ht="54.75" customHeight="1" x14ac:dyDescent="0.2">
      <c r="B14" s="104">
        <v>2</v>
      </c>
      <c r="C14" s="105" t="s">
        <v>50</v>
      </c>
      <c r="D14" s="23"/>
      <c r="E14" s="8" t="str">
        <f t="shared" ref="E14:E16" si="0">IFERROR(D14*3/ P14," ")</f>
        <v xml:space="preserve"> </v>
      </c>
      <c r="F14" s="16"/>
      <c r="G14" s="8" t="str">
        <f>IFERROR(F14*2 / P14," ")</f>
        <v xml:space="preserve"> </v>
      </c>
      <c r="H14" s="16"/>
      <c r="I14" s="8" t="str">
        <f>IFERROR(H14*1/ P14," ")</f>
        <v xml:space="preserve"> </v>
      </c>
      <c r="J14" s="16"/>
      <c r="K14" s="8" t="str">
        <f>IFERROR(J14*0/ P14," ")</f>
        <v xml:space="preserve"> </v>
      </c>
      <c r="L14" s="16"/>
      <c r="M14" s="7"/>
      <c r="N14" s="9">
        <f>SUM(D14,F14,H14,J14,L14)</f>
        <v>0</v>
      </c>
      <c r="O14" s="7">
        <f t="shared" ref="O14:O21" si="1">SUM(D14,F14,H14,J14)</f>
        <v>0</v>
      </c>
      <c r="P14" s="7">
        <f>O14*3</f>
        <v>0</v>
      </c>
      <c r="Q14" s="11" t="str">
        <f t="shared" ref="Q14:Q21" si="2">IFERROR(D14/N14," ")</f>
        <v xml:space="preserve"> </v>
      </c>
      <c r="R14" s="11" t="str">
        <f t="shared" ref="R14:R21" si="3">IFERROR(F14/N14," ")</f>
        <v xml:space="preserve"> </v>
      </c>
      <c r="S14" s="11" t="str">
        <f t="shared" ref="S14:S21" si="4">IFERROR(H14/N14," ")</f>
        <v xml:space="preserve"> </v>
      </c>
      <c r="T14" s="11" t="str">
        <f t="shared" ref="T14:T21" si="5">IFERROR(J14/N14," ")</f>
        <v xml:space="preserve"> </v>
      </c>
      <c r="U14" s="11" t="str">
        <f t="shared" ref="U14:U21" si="6">IFERROR(L14/N14," ")</f>
        <v xml:space="preserve"> </v>
      </c>
      <c r="V14" s="11">
        <f t="shared" ref="V14:V21" si="7">SUM(Q14:U14)</f>
        <v>0</v>
      </c>
      <c r="W14" s="12">
        <f>IFERROR(SUM(E14,G14,I14,K14)," ")</f>
        <v>0</v>
      </c>
      <c r="X14" s="13"/>
      <c r="Z14" s="18"/>
      <c r="AC14"/>
    </row>
    <row r="15" spans="2:32" s="17" customFormat="1" ht="54.75" customHeight="1" x14ac:dyDescent="0.2">
      <c r="B15" s="104">
        <v>3</v>
      </c>
      <c r="C15" s="106" t="s">
        <v>52</v>
      </c>
      <c r="D15" s="19"/>
      <c r="E15" s="8" t="str">
        <f t="shared" si="0"/>
        <v xml:space="preserve"> </v>
      </c>
      <c r="F15" s="19"/>
      <c r="G15" s="8" t="str">
        <f t="shared" ref="G15:G21" si="8">IFERROR(F15*2 / P15," ")</f>
        <v xml:space="preserve"> </v>
      </c>
      <c r="H15" s="19"/>
      <c r="I15" s="8" t="str">
        <f t="shared" ref="I15:I21" si="9">IFERROR(H15*1/ P15," ")</f>
        <v xml:space="preserve"> </v>
      </c>
      <c r="J15" s="19"/>
      <c r="K15" s="8" t="str">
        <f t="shared" ref="K15:K21" si="10">IFERROR(J15*0/ P15," ")</f>
        <v xml:space="preserve"> </v>
      </c>
      <c r="L15" s="19"/>
      <c r="M15" s="7"/>
      <c r="N15" s="9">
        <f t="shared" ref="N15:N21" si="11">SUM(D15,F15,H15,J15,L15)</f>
        <v>0</v>
      </c>
      <c r="O15" s="7">
        <f t="shared" si="1"/>
        <v>0</v>
      </c>
      <c r="P15" s="7">
        <f t="shared" ref="P15:P21" si="12">O15*3</f>
        <v>0</v>
      </c>
      <c r="Q15" s="11" t="str">
        <f t="shared" si="2"/>
        <v xml:space="preserve"> </v>
      </c>
      <c r="R15" s="11" t="str">
        <f t="shared" si="3"/>
        <v xml:space="preserve"> </v>
      </c>
      <c r="S15" s="11" t="str">
        <f t="shared" si="4"/>
        <v xml:space="preserve"> </v>
      </c>
      <c r="T15" s="11" t="str">
        <f t="shared" si="5"/>
        <v xml:space="preserve"> </v>
      </c>
      <c r="U15" s="11" t="str">
        <f t="shared" si="6"/>
        <v xml:space="preserve"> </v>
      </c>
      <c r="V15" s="11">
        <f t="shared" si="7"/>
        <v>0</v>
      </c>
      <c r="W15" s="12">
        <f t="shared" ref="W15:W21" si="13">IFERROR(SUM(E15,G15,I15,K15)," ")</f>
        <v>0</v>
      </c>
      <c r="X15" s="13"/>
      <c r="Z15" s="18"/>
      <c r="AC15"/>
    </row>
    <row r="16" spans="2:32" ht="54.75" customHeight="1" x14ac:dyDescent="0.25">
      <c r="B16" s="104">
        <f t="shared" ref="B16:B20" si="14">B15+1</f>
        <v>4</v>
      </c>
      <c r="C16" s="106" t="s">
        <v>53</v>
      </c>
      <c r="D16" s="19"/>
      <c r="E16" s="8" t="str">
        <f t="shared" si="0"/>
        <v xml:space="preserve"> </v>
      </c>
      <c r="F16" s="19"/>
      <c r="G16" s="8" t="str">
        <f t="shared" si="8"/>
        <v xml:space="preserve"> </v>
      </c>
      <c r="H16" s="19"/>
      <c r="I16" s="8" t="str">
        <f t="shared" si="9"/>
        <v xml:space="preserve"> </v>
      </c>
      <c r="J16" s="19"/>
      <c r="K16" s="8" t="str">
        <f t="shared" si="10"/>
        <v xml:space="preserve"> </v>
      </c>
      <c r="L16" s="19"/>
      <c r="M16" s="7"/>
      <c r="N16" s="9">
        <f t="shared" si="11"/>
        <v>0</v>
      </c>
      <c r="O16" s="7">
        <f t="shared" si="1"/>
        <v>0</v>
      </c>
      <c r="P16" s="7">
        <f t="shared" si="12"/>
        <v>0</v>
      </c>
      <c r="Q16" s="11" t="str">
        <f t="shared" si="2"/>
        <v xml:space="preserve"> </v>
      </c>
      <c r="R16" s="11" t="str">
        <f t="shared" si="3"/>
        <v xml:space="preserve"> </v>
      </c>
      <c r="S16" s="11" t="str">
        <f t="shared" si="4"/>
        <v xml:space="preserve"> </v>
      </c>
      <c r="T16" s="11" t="str">
        <f t="shared" si="5"/>
        <v xml:space="preserve"> </v>
      </c>
      <c r="U16" s="11" t="str">
        <f t="shared" si="6"/>
        <v xml:space="preserve"> </v>
      </c>
      <c r="V16" s="11">
        <f t="shared" si="7"/>
        <v>0</v>
      </c>
      <c r="W16" s="12">
        <f t="shared" si="13"/>
        <v>0</v>
      </c>
      <c r="X16" s="13"/>
      <c r="Z16" s="20"/>
    </row>
    <row r="17" spans="2:26" ht="54.75" customHeight="1" x14ac:dyDescent="0.25">
      <c r="B17" s="104">
        <f t="shared" si="14"/>
        <v>5</v>
      </c>
      <c r="C17" s="106" t="s">
        <v>54</v>
      </c>
      <c r="D17" s="19"/>
      <c r="E17" s="8" t="str">
        <f t="shared" ref="E17:E21" si="15">IFERROR(D17*3/ P17," ")</f>
        <v xml:space="preserve"> </v>
      </c>
      <c r="F17" s="19"/>
      <c r="G17" s="8" t="str">
        <f t="shared" si="8"/>
        <v xml:space="preserve"> </v>
      </c>
      <c r="H17" s="19"/>
      <c r="I17" s="8" t="str">
        <f t="shared" si="9"/>
        <v xml:space="preserve"> </v>
      </c>
      <c r="J17" s="19"/>
      <c r="K17" s="8" t="str">
        <f t="shared" si="10"/>
        <v xml:space="preserve"> </v>
      </c>
      <c r="L17" s="19"/>
      <c r="M17" s="7"/>
      <c r="N17" s="9">
        <f t="shared" si="11"/>
        <v>0</v>
      </c>
      <c r="O17" s="7">
        <f t="shared" si="1"/>
        <v>0</v>
      </c>
      <c r="P17" s="7">
        <f t="shared" si="12"/>
        <v>0</v>
      </c>
      <c r="Q17" s="11" t="str">
        <f t="shared" si="2"/>
        <v xml:space="preserve"> </v>
      </c>
      <c r="R17" s="11" t="str">
        <f t="shared" si="3"/>
        <v xml:space="preserve"> </v>
      </c>
      <c r="S17" s="11" t="str">
        <f t="shared" si="4"/>
        <v xml:space="preserve"> </v>
      </c>
      <c r="T17" s="11" t="str">
        <f t="shared" si="5"/>
        <v xml:space="preserve"> </v>
      </c>
      <c r="U17" s="11" t="str">
        <f t="shared" si="6"/>
        <v xml:space="preserve"> </v>
      </c>
      <c r="V17" s="11">
        <f t="shared" si="7"/>
        <v>0</v>
      </c>
      <c r="W17" s="12">
        <f t="shared" si="13"/>
        <v>0</v>
      </c>
      <c r="X17" s="13"/>
      <c r="Z17" s="20"/>
    </row>
    <row r="18" spans="2:26" ht="54.75" customHeight="1" x14ac:dyDescent="0.25">
      <c r="B18" s="104">
        <f t="shared" si="14"/>
        <v>6</v>
      </c>
      <c r="C18" s="106" t="s">
        <v>55</v>
      </c>
      <c r="D18" s="19"/>
      <c r="E18" s="8" t="str">
        <f t="shared" si="15"/>
        <v xml:space="preserve"> </v>
      </c>
      <c r="F18" s="19"/>
      <c r="G18" s="8" t="str">
        <f t="shared" si="8"/>
        <v xml:space="preserve"> </v>
      </c>
      <c r="H18" s="19"/>
      <c r="I18" s="8" t="str">
        <f t="shared" si="9"/>
        <v xml:space="preserve"> </v>
      </c>
      <c r="J18" s="19"/>
      <c r="K18" s="8" t="str">
        <f t="shared" si="10"/>
        <v xml:space="preserve"> </v>
      </c>
      <c r="L18" s="19"/>
      <c r="M18" s="7"/>
      <c r="N18" s="9">
        <f t="shared" si="11"/>
        <v>0</v>
      </c>
      <c r="O18" s="7">
        <f t="shared" si="1"/>
        <v>0</v>
      </c>
      <c r="P18" s="7">
        <f t="shared" si="12"/>
        <v>0</v>
      </c>
      <c r="Q18" s="11" t="str">
        <f t="shared" si="2"/>
        <v xml:space="preserve"> </v>
      </c>
      <c r="R18" s="11" t="str">
        <f t="shared" si="3"/>
        <v xml:space="preserve"> </v>
      </c>
      <c r="S18" s="11" t="str">
        <f t="shared" si="4"/>
        <v xml:space="preserve"> </v>
      </c>
      <c r="T18" s="11" t="str">
        <f t="shared" si="5"/>
        <v xml:space="preserve"> </v>
      </c>
      <c r="U18" s="11" t="str">
        <f t="shared" si="6"/>
        <v xml:space="preserve"> </v>
      </c>
      <c r="V18" s="11">
        <f t="shared" si="7"/>
        <v>0</v>
      </c>
      <c r="W18" s="12">
        <f t="shared" si="13"/>
        <v>0</v>
      </c>
      <c r="X18" s="13"/>
      <c r="Z18" s="20"/>
    </row>
    <row r="19" spans="2:26" ht="53.25" customHeight="1" x14ac:dyDescent="0.25">
      <c r="B19" s="104">
        <f t="shared" si="14"/>
        <v>7</v>
      </c>
      <c r="C19" s="106" t="s">
        <v>56</v>
      </c>
      <c r="D19" s="19"/>
      <c r="E19" s="8" t="str">
        <f t="shared" si="15"/>
        <v xml:space="preserve"> </v>
      </c>
      <c r="F19" s="19"/>
      <c r="G19" s="8" t="str">
        <f t="shared" si="8"/>
        <v xml:space="preserve"> </v>
      </c>
      <c r="H19" s="19"/>
      <c r="I19" s="8" t="str">
        <f t="shared" si="9"/>
        <v xml:space="preserve"> </v>
      </c>
      <c r="J19" s="19"/>
      <c r="K19" s="8" t="str">
        <f t="shared" si="10"/>
        <v xml:space="preserve"> </v>
      </c>
      <c r="L19" s="19"/>
      <c r="M19" s="7"/>
      <c r="N19" s="9">
        <f t="shared" si="11"/>
        <v>0</v>
      </c>
      <c r="O19" s="7">
        <f t="shared" si="1"/>
        <v>0</v>
      </c>
      <c r="P19" s="7">
        <f t="shared" si="12"/>
        <v>0</v>
      </c>
      <c r="Q19" s="11" t="str">
        <f t="shared" si="2"/>
        <v xml:space="preserve"> </v>
      </c>
      <c r="R19" s="11" t="str">
        <f t="shared" si="3"/>
        <v xml:space="preserve"> </v>
      </c>
      <c r="S19" s="11" t="str">
        <f t="shared" si="4"/>
        <v xml:space="preserve"> </v>
      </c>
      <c r="T19" s="11" t="str">
        <f t="shared" si="5"/>
        <v xml:space="preserve"> </v>
      </c>
      <c r="U19" s="11" t="str">
        <f t="shared" si="6"/>
        <v xml:space="preserve"> </v>
      </c>
      <c r="V19" s="11">
        <f t="shared" si="7"/>
        <v>0</v>
      </c>
      <c r="W19" s="12">
        <f t="shared" si="13"/>
        <v>0</v>
      </c>
      <c r="X19" s="13"/>
      <c r="Z19" s="20"/>
    </row>
    <row r="20" spans="2:26" ht="54.75" customHeight="1" x14ac:dyDescent="0.25">
      <c r="B20" s="104">
        <f t="shared" si="14"/>
        <v>8</v>
      </c>
      <c r="C20" s="106" t="s">
        <v>57</v>
      </c>
      <c r="D20" s="19"/>
      <c r="E20" s="8" t="str">
        <f t="shared" si="15"/>
        <v xml:space="preserve"> </v>
      </c>
      <c r="F20" s="19"/>
      <c r="G20" s="8" t="str">
        <f t="shared" si="8"/>
        <v xml:space="preserve"> </v>
      </c>
      <c r="H20" s="19"/>
      <c r="I20" s="8" t="str">
        <f t="shared" si="9"/>
        <v xml:space="preserve"> </v>
      </c>
      <c r="J20" s="19"/>
      <c r="K20" s="8" t="str">
        <f t="shared" si="10"/>
        <v xml:space="preserve"> </v>
      </c>
      <c r="L20" s="19"/>
      <c r="M20" s="7"/>
      <c r="N20" s="9">
        <f t="shared" si="11"/>
        <v>0</v>
      </c>
      <c r="O20" s="7">
        <f t="shared" si="1"/>
        <v>0</v>
      </c>
      <c r="P20" s="7">
        <f t="shared" si="12"/>
        <v>0</v>
      </c>
      <c r="Q20" s="11" t="str">
        <f t="shared" si="2"/>
        <v xml:space="preserve"> </v>
      </c>
      <c r="R20" s="11" t="str">
        <f t="shared" si="3"/>
        <v xml:space="preserve"> </v>
      </c>
      <c r="S20" s="11" t="str">
        <f t="shared" si="4"/>
        <v xml:space="preserve"> </v>
      </c>
      <c r="T20" s="11" t="str">
        <f t="shared" si="5"/>
        <v xml:space="preserve"> </v>
      </c>
      <c r="U20" s="11" t="str">
        <f t="shared" si="6"/>
        <v xml:space="preserve"> </v>
      </c>
      <c r="V20" s="11">
        <f t="shared" si="7"/>
        <v>0</v>
      </c>
      <c r="W20" s="12">
        <f t="shared" si="13"/>
        <v>0</v>
      </c>
      <c r="X20" s="13"/>
      <c r="Z20" s="20"/>
    </row>
    <row r="21" spans="2:26" ht="54.75" customHeight="1" x14ac:dyDescent="0.25">
      <c r="B21" s="104">
        <v>9</v>
      </c>
      <c r="C21" s="106" t="s">
        <v>58</v>
      </c>
      <c r="D21" s="19"/>
      <c r="E21" s="8" t="str">
        <f t="shared" si="15"/>
        <v xml:space="preserve"> </v>
      </c>
      <c r="F21" s="19"/>
      <c r="G21" s="8" t="str">
        <f t="shared" si="8"/>
        <v xml:space="preserve"> </v>
      </c>
      <c r="H21" s="19"/>
      <c r="I21" s="8" t="str">
        <f t="shared" si="9"/>
        <v xml:space="preserve"> </v>
      </c>
      <c r="J21" s="19"/>
      <c r="K21" s="8" t="str">
        <f t="shared" si="10"/>
        <v xml:space="preserve"> </v>
      </c>
      <c r="L21" s="19"/>
      <c r="M21" s="7"/>
      <c r="N21" s="9">
        <f t="shared" si="11"/>
        <v>0</v>
      </c>
      <c r="O21" s="7">
        <f t="shared" si="1"/>
        <v>0</v>
      </c>
      <c r="P21" s="7">
        <f t="shared" si="12"/>
        <v>0</v>
      </c>
      <c r="Q21" s="11" t="str">
        <f t="shared" si="2"/>
        <v xml:space="preserve"> </v>
      </c>
      <c r="R21" s="11" t="str">
        <f t="shared" si="3"/>
        <v xml:space="preserve"> </v>
      </c>
      <c r="S21" s="11" t="str">
        <f t="shared" si="4"/>
        <v xml:space="preserve"> </v>
      </c>
      <c r="T21" s="11" t="str">
        <f t="shared" si="5"/>
        <v xml:space="preserve"> </v>
      </c>
      <c r="U21" s="11" t="str">
        <f t="shared" si="6"/>
        <v xml:space="preserve"> </v>
      </c>
      <c r="V21" s="11">
        <f t="shared" si="7"/>
        <v>0</v>
      </c>
      <c r="W21" s="12">
        <f t="shared" si="13"/>
        <v>0</v>
      </c>
      <c r="X21" s="13"/>
      <c r="Z21" s="20"/>
    </row>
    <row r="22" spans="2:26" ht="9" customHeight="1" x14ac:dyDescent="0.25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Z22" s="20"/>
    </row>
    <row r="23" spans="2:26" ht="25.5" customHeight="1" x14ac:dyDescent="0.25">
      <c r="B23" s="67" t="s">
        <v>38</v>
      </c>
      <c r="C23" s="70" t="s">
        <v>39</v>
      </c>
      <c r="D23" s="72" t="s">
        <v>8</v>
      </c>
      <c r="E23" s="72"/>
      <c r="F23" s="72"/>
      <c r="G23" s="72"/>
      <c r="H23" s="72"/>
      <c r="I23" s="72"/>
      <c r="J23" s="72"/>
      <c r="K23" s="72"/>
      <c r="L23" s="72"/>
      <c r="M23" s="25"/>
      <c r="N23" s="73" t="s">
        <v>9</v>
      </c>
      <c r="O23" s="74" t="s">
        <v>45</v>
      </c>
      <c r="P23" s="75"/>
      <c r="Q23" s="76"/>
      <c r="R23" s="83" t="s">
        <v>59</v>
      </c>
      <c r="S23" s="84"/>
      <c r="T23" s="84"/>
      <c r="U23" s="84"/>
      <c r="V23" s="84"/>
      <c r="W23" s="84"/>
      <c r="X23" s="85"/>
    </row>
    <row r="24" spans="2:26" ht="48" customHeight="1" x14ac:dyDescent="0.25">
      <c r="B24" s="68"/>
      <c r="C24" s="71"/>
      <c r="D24" s="15" t="s">
        <v>22</v>
      </c>
      <c r="E24" s="2" t="s">
        <v>31</v>
      </c>
      <c r="F24" s="5" t="s">
        <v>24</v>
      </c>
      <c r="G24" s="2" t="s">
        <v>31</v>
      </c>
      <c r="H24" s="5" t="s">
        <v>26</v>
      </c>
      <c r="I24" s="2" t="s">
        <v>31</v>
      </c>
      <c r="J24" s="5" t="s">
        <v>28</v>
      </c>
      <c r="K24" s="2" t="s">
        <v>31</v>
      </c>
      <c r="L24" s="26" t="s">
        <v>30</v>
      </c>
      <c r="M24" s="2" t="s">
        <v>31</v>
      </c>
      <c r="N24" s="52"/>
      <c r="O24" s="77"/>
      <c r="P24" s="78"/>
      <c r="Q24" s="79"/>
      <c r="R24" s="86"/>
      <c r="S24" s="87"/>
      <c r="T24" s="87"/>
      <c r="U24" s="87"/>
      <c r="V24" s="87"/>
      <c r="W24" s="87"/>
      <c r="X24" s="88"/>
    </row>
    <row r="25" spans="2:26" ht="48" customHeight="1" x14ac:dyDescent="0.25">
      <c r="B25" s="68"/>
      <c r="C25" s="21" t="s">
        <v>40</v>
      </c>
      <c r="D25" s="9">
        <f>SUM(D11:F11)+(SUM(D14:D21))</f>
        <v>0</v>
      </c>
      <c r="E25" s="9"/>
      <c r="F25" s="9">
        <f>SUM(F14:F21)</f>
        <v>0</v>
      </c>
      <c r="G25" s="9"/>
      <c r="H25" s="9">
        <f>SUM(H14:H21)</f>
        <v>0</v>
      </c>
      <c r="I25" s="9"/>
      <c r="J25" s="9">
        <f>SUM(H11:L11)+(SUM(J14:J21))</f>
        <v>0</v>
      </c>
      <c r="K25" s="9"/>
      <c r="L25" s="9">
        <f>SUM(L14:L21)</f>
        <v>0</v>
      </c>
      <c r="M25" s="9"/>
      <c r="N25" s="9">
        <f>SUM(N11:N11)+(SUM(N14:N21))</f>
        <v>0</v>
      </c>
      <c r="O25" s="77"/>
      <c r="P25" s="78"/>
      <c r="Q25" s="79"/>
      <c r="R25" s="86"/>
      <c r="S25" s="87"/>
      <c r="T25" s="87"/>
      <c r="U25" s="87"/>
      <c r="V25" s="87"/>
      <c r="W25" s="87"/>
      <c r="X25" s="88"/>
    </row>
    <row r="26" spans="2:26" ht="54" customHeight="1" x14ac:dyDescent="0.25">
      <c r="B26" s="68"/>
      <c r="C26" s="21" t="s">
        <v>41</v>
      </c>
      <c r="D26" s="11" t="str">
        <f>IFERROR(D25/$N$25, "0%")</f>
        <v>0%</v>
      </c>
      <c r="E26" s="28"/>
      <c r="F26" s="28" t="str">
        <f>IFERROR(F25/$N$25, "0%")</f>
        <v>0%</v>
      </c>
      <c r="G26" s="22"/>
      <c r="H26" s="28" t="str">
        <f>IFERROR(H25/$N$25, "0%")</f>
        <v>0%</v>
      </c>
      <c r="I26" s="22"/>
      <c r="J26" s="28" t="str">
        <f>IFERROR(J25/$N$25, "0%")</f>
        <v>0%</v>
      </c>
      <c r="K26" s="14"/>
      <c r="L26" s="28" t="str">
        <f>IFERROR(L25/$N$25, "0%")</f>
        <v>0%</v>
      </c>
      <c r="M26" s="14"/>
      <c r="N26" s="14">
        <v>1</v>
      </c>
      <c r="O26" s="80"/>
      <c r="P26" s="81"/>
      <c r="Q26" s="82"/>
      <c r="R26" s="89"/>
      <c r="S26" s="90"/>
      <c r="T26" s="90"/>
      <c r="U26" s="90"/>
      <c r="V26" s="90"/>
      <c r="W26" s="90"/>
      <c r="X26" s="91"/>
    </row>
    <row r="27" spans="2:26" ht="54" customHeight="1" x14ac:dyDescent="0.25">
      <c r="B27" s="68"/>
      <c r="C27" s="92" t="s">
        <v>42</v>
      </c>
      <c r="D27" s="92"/>
      <c r="E27" s="92"/>
      <c r="F27" s="92"/>
      <c r="G27" s="93" t="str">
        <f>IFERROR(AVERAGEIF(W11:W11:W14:W21,"&lt;&gt;0")," ")</f>
        <v xml:space="preserve"> </v>
      </c>
      <c r="H27" s="93"/>
      <c r="I27" s="93"/>
      <c r="J27" s="93"/>
      <c r="K27" s="93"/>
      <c r="L27" s="93"/>
      <c r="M27" s="93"/>
      <c r="N27" s="93"/>
      <c r="O27" s="61" t="s">
        <v>43</v>
      </c>
      <c r="P27" s="62"/>
      <c r="Q27" s="62"/>
      <c r="R27" s="62"/>
      <c r="S27" s="62"/>
      <c r="T27" s="62"/>
      <c r="U27" s="63"/>
      <c r="V27" s="61" t="s">
        <v>44</v>
      </c>
      <c r="W27" s="62"/>
      <c r="X27" s="63"/>
    </row>
    <row r="28" spans="2:26" ht="54" customHeight="1" x14ac:dyDescent="0.25">
      <c r="B28" s="69"/>
      <c r="C28" s="92"/>
      <c r="D28" s="92"/>
      <c r="E28" s="92"/>
      <c r="F28" s="92"/>
      <c r="G28" s="93"/>
      <c r="H28" s="93"/>
      <c r="I28" s="93"/>
      <c r="J28" s="93"/>
      <c r="K28" s="93"/>
      <c r="L28" s="93"/>
      <c r="M28" s="93"/>
      <c r="N28" s="93"/>
      <c r="O28" s="64"/>
      <c r="P28" s="65"/>
      <c r="Q28" s="65"/>
      <c r="R28" s="65"/>
      <c r="S28" s="65"/>
      <c r="T28" s="65"/>
      <c r="U28" s="66"/>
      <c r="V28" s="64"/>
      <c r="W28" s="65"/>
      <c r="X28" s="66"/>
    </row>
    <row r="29" spans="2:26" ht="10.5" customHeight="1" x14ac:dyDescent="0.25"/>
  </sheetData>
  <sheetProtection algorithmName="SHA-512" hashValue="02r/AQgtLAW/M5qWuq5lSmuLt6zGsIDflm3P7BhQEsOQz/LiE4nFMBuU6L0xqWzsODA5zbn7csygf/3KY17t9g==" saltValue="z01MkEWFRtuaINVLKZc7Tw==" spinCount="100000" sheet="1" objects="1" scenarios="1"/>
  <mergeCells count="49">
    <mergeCell ref="O27:U28"/>
    <mergeCell ref="V27:X28"/>
    <mergeCell ref="X12:X13"/>
    <mergeCell ref="B22:X22"/>
    <mergeCell ref="B23:B28"/>
    <mergeCell ref="C23:C24"/>
    <mergeCell ref="D23:L23"/>
    <mergeCell ref="N23:N24"/>
    <mergeCell ref="O23:Q26"/>
    <mergeCell ref="R23:X26"/>
    <mergeCell ref="C27:F28"/>
    <mergeCell ref="G27:N28"/>
    <mergeCell ref="B12:B13"/>
    <mergeCell ref="C12:C13"/>
    <mergeCell ref="D12:L12"/>
    <mergeCell ref="N12:N13"/>
    <mergeCell ref="Q12:W12"/>
    <mergeCell ref="H11:L11"/>
    <mergeCell ref="Q11:S11"/>
    <mergeCell ref="T11:U11"/>
    <mergeCell ref="D11:F11"/>
    <mergeCell ref="B8:X8"/>
    <mergeCell ref="B9:B10"/>
    <mergeCell ref="C9:C10"/>
    <mergeCell ref="D9:L9"/>
    <mergeCell ref="N9:N10"/>
    <mergeCell ref="Q9:W9"/>
    <mergeCell ref="X9:X10"/>
    <mergeCell ref="D10:F10"/>
    <mergeCell ref="H10:L10"/>
    <mergeCell ref="Q10:S10"/>
    <mergeCell ref="T10:U10"/>
    <mergeCell ref="B5:X5"/>
    <mergeCell ref="B6:C6"/>
    <mergeCell ref="B7:C7"/>
    <mergeCell ref="D7:P7"/>
    <mergeCell ref="Q7:U7"/>
    <mergeCell ref="V7:X7"/>
    <mergeCell ref="D6:P6"/>
    <mergeCell ref="Q6:U6"/>
    <mergeCell ref="V6:X6"/>
    <mergeCell ref="B2:C4"/>
    <mergeCell ref="D4:F4"/>
    <mergeCell ref="D2:X2"/>
    <mergeCell ref="D3:X3"/>
    <mergeCell ref="H4:L4"/>
    <mergeCell ref="N4:R4"/>
    <mergeCell ref="S4:U4"/>
    <mergeCell ref="V4:W4"/>
  </mergeCells>
  <conditionalFormatting sqref="W14:W19 W21">
    <cfRule type="cellIs" dxfId="11" priority="19" operator="between">
      <formula>0.005</formula>
      <formula>0.6649</formula>
    </cfRule>
  </conditionalFormatting>
  <conditionalFormatting sqref="W14:W19 W21">
    <cfRule type="cellIs" dxfId="10" priority="17" operator="between">
      <formula>0.895</formula>
      <formula>1</formula>
    </cfRule>
    <cfRule type="cellIs" dxfId="9" priority="18" operator="between">
      <formula>0.665</formula>
      <formula>0.8949</formula>
    </cfRule>
  </conditionalFormatting>
  <conditionalFormatting sqref="W14:W19 W21">
    <cfRule type="containsBlanks" priority="20">
      <formula>LEN(TRIM(W14))=0</formula>
    </cfRule>
  </conditionalFormatting>
  <conditionalFormatting sqref="G27">
    <cfRule type="cellIs" dxfId="8" priority="15" operator="between">
      <formula>0.005</formula>
      <formula>0.6649</formula>
    </cfRule>
  </conditionalFormatting>
  <conditionalFormatting sqref="G27">
    <cfRule type="cellIs" dxfId="7" priority="13" operator="between">
      <formula>0.895</formula>
      <formula>1</formula>
    </cfRule>
    <cfRule type="cellIs" dxfId="6" priority="14" operator="between">
      <formula>0.665</formula>
      <formula>0.8949</formula>
    </cfRule>
  </conditionalFormatting>
  <conditionalFormatting sqref="G27">
    <cfRule type="containsBlanks" priority="16">
      <formula>LEN(TRIM(G27))=0</formula>
    </cfRule>
  </conditionalFormatting>
  <conditionalFormatting sqref="W11">
    <cfRule type="cellIs" dxfId="5" priority="11" operator="between">
      <formula>0.005</formula>
      <formula>0.6649</formula>
    </cfRule>
  </conditionalFormatting>
  <conditionalFormatting sqref="W11">
    <cfRule type="cellIs" dxfId="4" priority="9" operator="between">
      <formula>0.895</formula>
      <formula>1</formula>
    </cfRule>
    <cfRule type="cellIs" dxfId="3" priority="10" operator="between">
      <formula>0.665</formula>
      <formula>0.8949</formula>
    </cfRule>
  </conditionalFormatting>
  <conditionalFormatting sqref="W11">
    <cfRule type="containsBlanks" priority="12">
      <formula>LEN(TRIM(W11))=0</formula>
    </cfRule>
  </conditionalFormatting>
  <conditionalFormatting sqref="W20">
    <cfRule type="cellIs" dxfId="2" priority="3" operator="between">
      <formula>0.005</formula>
      <formula>0.6649</formula>
    </cfRule>
  </conditionalFormatting>
  <conditionalFormatting sqref="W20">
    <cfRule type="cellIs" dxfId="1" priority="1" operator="between">
      <formula>0.895</formula>
      <formula>1</formula>
    </cfRule>
    <cfRule type="cellIs" dxfId="0" priority="2" operator="between">
      <formula>0.665</formula>
      <formula>0.8949</formula>
    </cfRule>
  </conditionalFormatting>
  <conditionalFormatting sqref="W20">
    <cfRule type="containsBlanks" priority="4">
      <formula>LEN(TRIM(W20))=0</formula>
    </cfRule>
  </conditionalFormatting>
  <pageMargins left="0.7" right="0.7" top="0.75" bottom="0.75" header="0.3" footer="0.3"/>
  <pageSetup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31080054FEF7429546A5BACDC0D4AB" ma:contentTypeVersion="12" ma:contentTypeDescription="Crear nuevo documento." ma:contentTypeScope="" ma:versionID="44af625772663f0879b37c7bd2058385">
  <xsd:schema xmlns:xsd="http://www.w3.org/2001/XMLSchema" xmlns:xs="http://www.w3.org/2001/XMLSchema" xmlns:p="http://schemas.microsoft.com/office/2006/metadata/properties" xmlns:ns3="dbae39b0-89de-40e4-ab6e-a97ee97c9f2d" xmlns:ns4="f49de7b2-bda9-4922-b2b0-8984f64ce7a2" targetNamespace="http://schemas.microsoft.com/office/2006/metadata/properties" ma:root="true" ma:fieldsID="3ebdcfbbd35a15d031e7108c81b0a099" ns3:_="" ns4:_="">
    <xsd:import namespace="dbae39b0-89de-40e4-ab6e-a97ee97c9f2d"/>
    <xsd:import namespace="f49de7b2-bda9-4922-b2b0-8984f64ce7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e39b0-89de-40e4-ab6e-a97ee97c9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de7b2-bda9-4922-b2b0-8984f64c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8BDBA-5745-4FC7-B895-8F19265B1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e39b0-89de-40e4-ab6e-a97ee97c9f2d"/>
    <ds:schemaRef ds:uri="f49de7b2-bda9-4922-b2b0-8984f64c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3F4CEA-C5D0-43DF-A4BC-714B43E87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28D457-C2D9-4893-8A7D-D79D7EDE6FB7}">
  <ds:schemaRefs>
    <ds:schemaRef ds:uri="dbae39b0-89de-40e4-ab6e-a97ee97c9f2d"/>
    <ds:schemaRef ds:uri="http://purl.org/dc/elements/1.1/"/>
    <ds:schemaRef ds:uri="f49de7b2-bda9-4922-b2b0-8984f64ce7a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Evaluacion</vt:lpstr>
      <vt:lpstr>'Consolidado Evaluacion'!Área_de_impresión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Barreto Montoya</dc:creator>
  <cp:lastModifiedBy>Cristian Leandro Muñoz Claros</cp:lastModifiedBy>
  <cp:lastPrinted>2020-11-25T16:44:53Z</cp:lastPrinted>
  <dcterms:created xsi:type="dcterms:W3CDTF">2020-10-09T19:54:03Z</dcterms:created>
  <dcterms:modified xsi:type="dcterms:W3CDTF">2021-10-12T20:34:22Z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0x0101008931080054FEF7429546A5BACDC0D4AB</vt:lpwstr>
  </property>
</Properties>
</file>