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https://anionline-my.sharepoint.com/personal/cmunoz_ani_gov_co/Documents/2026/Documentos/TPSC/Formatos/"/>
    </mc:Choice>
  </mc:AlternateContent>
  <xr:revisionPtr revIDLastSave="0" documentId="8_{CCCFD97E-6F28-4909-B0CC-748BE84C0DC8}" xr6:coauthVersionLast="47" xr6:coauthVersionMax="47" xr10:uidLastSave="{00000000-0000-0000-0000-000000000000}"/>
  <bookViews>
    <workbookView xWindow="-120" yWindow="-120" windowWidth="20730" windowHeight="11040" firstSheet="1" activeTab="1" xr2:uid="{00000000-000D-0000-FFFF-FFFF00000000}"/>
  </bookViews>
  <sheets>
    <sheet name="1-2-3" sheetId="5" state="hidden" r:id="rId1"/>
    <sheet name="ISO 37001-2016" sheetId="6" r:id="rId2"/>
  </sheets>
  <definedNames>
    <definedName name="_xlnm.Print_Titles" localSheetId="1">'ISO 37001-2016'!$2:$12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82" i="6" l="1"/>
  <c r="N166" i="6"/>
  <c r="N162" i="6"/>
  <c r="K162" i="6"/>
  <c r="L162" i="6"/>
  <c r="M162" i="6"/>
  <c r="J162" i="6"/>
  <c r="K141" i="6"/>
  <c r="J141" i="6"/>
  <c r="J134" i="6"/>
  <c r="N110" i="6"/>
  <c r="N97" i="6"/>
  <c r="J93" i="6"/>
  <c r="N75" i="6"/>
  <c r="J73" i="6"/>
  <c r="N58" i="6"/>
  <c r="N39" i="6"/>
  <c r="J37" i="6"/>
  <c r="N22" i="6"/>
  <c r="N13" i="6"/>
  <c r="M13" i="6"/>
  <c r="K13" i="6"/>
  <c r="L13" i="6"/>
  <c r="J13" i="6"/>
  <c r="L230" i="6" l="1"/>
  <c r="K224" i="6"/>
  <c r="J216" i="6"/>
  <c r="K192" i="6"/>
  <c r="J184" i="6"/>
  <c r="J166" i="6"/>
  <c r="K160" i="6"/>
  <c r="K156" i="6"/>
  <c r="K136" i="6"/>
  <c r="J136" i="6"/>
  <c r="J126" i="6"/>
  <c r="J123" i="6"/>
  <c r="J110" i="6"/>
  <c r="K97" i="6"/>
  <c r="J84" i="6"/>
  <c r="J75" i="6"/>
  <c r="J58" i="6"/>
  <c r="K54" i="6"/>
  <c r="J54" i="6"/>
  <c r="K39" i="6"/>
  <c r="J39" i="6"/>
  <c r="J31" i="6"/>
  <c r="J26" i="6"/>
  <c r="J22" i="6"/>
  <c r="M19" i="6"/>
  <c r="L19" i="6"/>
  <c r="K19" i="6"/>
  <c r="J19" i="6"/>
  <c r="K230" i="6"/>
  <c r="M230" i="6"/>
  <c r="J230" i="6"/>
  <c r="L224" i="6"/>
  <c r="M224" i="6"/>
  <c r="J224" i="6"/>
  <c r="J232" i="6" s="1"/>
  <c r="K216" i="6"/>
  <c r="L216" i="6"/>
  <c r="M216" i="6"/>
  <c r="K205" i="6"/>
  <c r="L205" i="6"/>
  <c r="M205" i="6"/>
  <c r="J205" i="6"/>
  <c r="N205" i="6" s="1"/>
  <c r="L192" i="6"/>
  <c r="M192" i="6"/>
  <c r="J192" i="6"/>
  <c r="K184" i="6"/>
  <c r="L184" i="6"/>
  <c r="M184" i="6"/>
  <c r="K173" i="6"/>
  <c r="L173" i="6"/>
  <c r="M173" i="6"/>
  <c r="J173" i="6"/>
  <c r="K166" i="6"/>
  <c r="L166" i="6"/>
  <c r="M166" i="6"/>
  <c r="M160" i="6"/>
  <c r="L160" i="6"/>
  <c r="J160" i="6"/>
  <c r="M156" i="6"/>
  <c r="L156" i="6"/>
  <c r="J156" i="6"/>
  <c r="K150" i="6"/>
  <c r="L150" i="6"/>
  <c r="M150" i="6"/>
  <c r="J150" i="6"/>
  <c r="M148" i="6"/>
  <c r="L148" i="6"/>
  <c r="K148" i="6"/>
  <c r="J148" i="6"/>
  <c r="K146" i="6"/>
  <c r="L146" i="6"/>
  <c r="M146" i="6"/>
  <c r="J146" i="6"/>
  <c r="L141" i="6"/>
  <c r="M141" i="6"/>
  <c r="M136" i="6" s="1"/>
  <c r="L136" i="6"/>
  <c r="K126" i="6"/>
  <c r="L126" i="6"/>
  <c r="M126" i="6"/>
  <c r="K123" i="6"/>
  <c r="L123" i="6"/>
  <c r="M123" i="6"/>
  <c r="K110" i="6"/>
  <c r="L110" i="6"/>
  <c r="M110" i="6"/>
  <c r="L97" i="6"/>
  <c r="M97" i="6"/>
  <c r="J97" i="6"/>
  <c r="K95" i="6"/>
  <c r="L95" i="6"/>
  <c r="J95" i="6"/>
  <c r="M84" i="6"/>
  <c r="M75" i="6" s="1"/>
  <c r="L84" i="6"/>
  <c r="K84" i="6"/>
  <c r="K75" i="6"/>
  <c r="L75" i="6"/>
  <c r="K58" i="6"/>
  <c r="L58" i="6"/>
  <c r="M58" i="6"/>
  <c r="M54" i="6"/>
  <c r="L54" i="6"/>
  <c r="L39" i="6"/>
  <c r="K31" i="6"/>
  <c r="L31" i="6"/>
  <c r="M39" i="6"/>
  <c r="M31" i="6"/>
  <c r="K22" i="6"/>
  <c r="L22" i="6"/>
  <c r="M22" i="6"/>
  <c r="M26" i="6"/>
  <c r="L26" i="6"/>
  <c r="K26" i="6"/>
  <c r="L232" i="6"/>
  <c r="J133" i="6" l="1"/>
  <c r="J92" i="6"/>
  <c r="J221" i="6"/>
  <c r="J72" i="6"/>
  <c r="N19" i="6"/>
  <c r="J181" i="6"/>
  <c r="N173" i="6"/>
  <c r="N123" i="6"/>
  <c r="N148" i="6"/>
  <c r="K221" i="6"/>
  <c r="M72" i="6"/>
  <c r="N192" i="6"/>
  <c r="J36" i="6"/>
  <c r="M95" i="6"/>
  <c r="M133" i="6" s="1"/>
  <c r="N230" i="6"/>
  <c r="N156" i="6"/>
  <c r="N126" i="6"/>
  <c r="N184" i="6"/>
  <c r="M221" i="6"/>
  <c r="K92" i="6"/>
  <c r="N136" i="6"/>
  <c r="K72" i="6"/>
  <c r="L92" i="6"/>
  <c r="K133" i="6"/>
  <c r="K36" i="6"/>
  <c r="N95" i="6"/>
  <c r="N26" i="6"/>
  <c r="N54" i="6"/>
  <c r="M36" i="6"/>
  <c r="N31" i="6"/>
  <c r="L181" i="6"/>
  <c r="N224" i="6"/>
  <c r="M92" i="6"/>
  <c r="M181" i="6"/>
  <c r="K181" i="6"/>
  <c r="N141" i="6"/>
  <c r="L72" i="6"/>
  <c r="N84" i="6"/>
  <c r="M232" i="6"/>
  <c r="L221" i="6"/>
  <c r="L36" i="6"/>
  <c r="N216" i="6"/>
  <c r="K232" i="6"/>
  <c r="N150" i="6"/>
  <c r="N160" i="6"/>
  <c r="N146" i="6"/>
  <c r="L133" i="6"/>
  <c r="H237" i="6" l="1"/>
  <c r="I237" i="6" s="1"/>
  <c r="H236" i="6"/>
  <c r="I236" i="6" s="1"/>
  <c r="H240" i="6"/>
  <c r="I240" i="6" s="1"/>
  <c r="J233" i="6"/>
  <c r="H242" i="6" s="1"/>
  <c r="I242" i="6" s="1"/>
  <c r="J222" i="6"/>
  <c r="H241" i="6" s="1"/>
  <c r="I241" i="6" s="1"/>
  <c r="H238" i="6"/>
  <c r="I238" i="6" s="1"/>
  <c r="H239" i="6"/>
  <c r="I239" i="6" s="1"/>
  <c r="H243" i="6" l="1"/>
  <c r="H244" i="6" s="1"/>
</calcChain>
</file>

<file path=xl/sharedStrings.xml><?xml version="1.0" encoding="utf-8"?>
<sst xmlns="http://schemas.openxmlformats.org/spreadsheetml/2006/main" count="555" uniqueCount="391">
  <si>
    <t xml:space="preserve">
DIAGNOSTICO INTEGRAL NORMAS NTC ISO 9001:15, NTC OHSAS 18001:07 Y DECRETO 1072</t>
  </si>
  <si>
    <t xml:space="preserve"> </t>
  </si>
  <si>
    <t>18001:07</t>
  </si>
  <si>
    <t>1072:2015</t>
  </si>
  <si>
    <t>QUÉ HACER ?</t>
  </si>
  <si>
    <t>GUIA PARA INTEGRAR</t>
  </si>
  <si>
    <t>REDACCIÓN DEL MODELO INTEGRAL HSEQ</t>
  </si>
  <si>
    <t>HERRAMIENTAS QUE DAN RESPUESTA A LOS REQUISITOS</t>
  </si>
  <si>
    <t>PREGUNTAS AUDITORIA</t>
  </si>
  <si>
    <t>EVIDENCIA DE CUMPLIMIENTO</t>
  </si>
  <si>
    <t>Numerales</t>
  </si>
  <si>
    <t>Equivalencia de X con y Y luego sumatoria con Z</t>
  </si>
  <si>
    <t>Cual norma de la base para la integración</t>
  </si>
  <si>
    <t>1. OBJETO Y CAMPO DE APLICACIÓN</t>
  </si>
  <si>
    <t>9 + 14 + 18</t>
  </si>
  <si>
    <t>N.A.</t>
  </si>
  <si>
    <t>Primer Parrafo</t>
  </si>
  <si>
    <r>
      <t xml:space="preserve">Esta norma internacional especifica los requisitos para un </t>
    </r>
    <r>
      <rPr>
        <sz val="10"/>
        <color indexed="20"/>
        <rFont val="Arial"/>
        <family val="2"/>
      </rPr>
      <t>SIG HSEQ</t>
    </r>
    <r>
      <rPr>
        <sz val="10"/>
        <color indexed="8"/>
        <rFont val="Arial"/>
        <family val="2"/>
      </rPr>
      <t xml:space="preserve"> </t>
    </r>
    <r>
      <rPr>
        <sz val="10"/>
        <color indexed="17"/>
        <rFont val="Arial"/>
        <family val="2"/>
      </rPr>
      <t>que una organización puede usar para mejorar su desempeño de</t>
    </r>
    <r>
      <rPr>
        <sz val="10"/>
        <color indexed="8"/>
        <rFont val="Arial"/>
        <family val="2"/>
      </rPr>
      <t xml:space="preserve"> </t>
    </r>
    <r>
      <rPr>
        <sz val="10"/>
        <color indexed="20"/>
        <rFont val="Arial"/>
        <family val="2"/>
      </rPr>
      <t>calidad</t>
    </r>
    <r>
      <rPr>
        <sz val="10"/>
        <color indexed="8"/>
        <rFont val="Arial"/>
        <family val="2"/>
      </rPr>
      <t xml:space="preserve">, </t>
    </r>
    <r>
      <rPr>
        <sz val="10"/>
        <color indexed="17"/>
        <rFont val="Arial"/>
        <family val="2"/>
      </rPr>
      <t>ambiental,</t>
    </r>
    <r>
      <rPr>
        <sz val="10"/>
        <color indexed="8"/>
        <rFont val="Arial"/>
        <family val="2"/>
      </rPr>
      <t xml:space="preserve"> y</t>
    </r>
    <r>
      <rPr>
        <sz val="10"/>
        <color indexed="20"/>
        <rFont val="Arial"/>
        <family val="2"/>
      </rPr>
      <t xml:space="preserve"> SST</t>
    </r>
    <r>
      <rPr>
        <sz val="10"/>
        <color indexed="8"/>
        <rFont val="Arial"/>
        <family val="2"/>
      </rPr>
      <t xml:space="preserve">. </t>
    </r>
    <r>
      <rPr>
        <sz val="10"/>
        <color indexed="17"/>
        <rFont val="Arial"/>
        <family val="2"/>
      </rPr>
      <t xml:space="preserve">La presente norma </t>
    </r>
    <r>
      <rPr>
        <sz val="10"/>
        <color indexed="36"/>
        <rFont val="Arial"/>
        <family val="2"/>
      </rPr>
      <t>integral  de la cohorte 36</t>
    </r>
    <r>
      <rPr>
        <sz val="10"/>
        <color indexed="17"/>
        <rFont val="Arial"/>
        <family val="2"/>
      </rPr>
      <t xml:space="preserve"> está prevista para uso por una organización que busque gestionar sus responsabilidades frente a la </t>
    </r>
    <r>
      <rPr>
        <sz val="10"/>
        <color indexed="36"/>
        <rFont val="Arial"/>
        <family val="2"/>
      </rPr>
      <t>calidad,</t>
    </r>
    <r>
      <rPr>
        <sz val="10"/>
        <color indexed="17"/>
        <rFont val="Arial"/>
        <family val="2"/>
      </rPr>
      <t xml:space="preserve"> el medio ambiente </t>
    </r>
    <r>
      <rPr>
        <sz val="10"/>
        <color indexed="36"/>
        <rFont val="Arial"/>
        <family val="2"/>
      </rPr>
      <t xml:space="preserve">y la SST </t>
    </r>
    <r>
      <rPr>
        <sz val="10"/>
        <color indexed="17"/>
        <rFont val="Arial"/>
        <family val="2"/>
      </rPr>
      <t xml:space="preserve">de una forma sistemática que contribuya al pilar ambiental de la sostenibilidad y </t>
    </r>
    <r>
      <rPr>
        <sz val="10"/>
        <color indexed="10"/>
        <rFont val="Arial"/>
        <family val="2"/>
      </rPr>
      <t xml:space="preserve">para hacer posible que una organización controle </t>
    </r>
    <r>
      <rPr>
        <sz val="10"/>
        <color indexed="36"/>
        <rFont val="Arial"/>
        <family val="2"/>
      </rPr>
      <t xml:space="preserve">sus productos y servicios, sus impactos ambientales </t>
    </r>
    <r>
      <rPr>
        <sz val="10"/>
        <color indexed="10"/>
        <rFont val="Arial"/>
        <family val="2"/>
      </rPr>
      <t xml:space="preserve">y sus riesgos de SST determinados y mejore su desempeño en este sentido. No establece criterios de desempeño del Sistema de Gestión </t>
    </r>
    <r>
      <rPr>
        <sz val="10"/>
        <color indexed="36"/>
        <rFont val="Arial"/>
        <family val="2"/>
      </rPr>
      <t xml:space="preserve">Integral </t>
    </r>
    <r>
      <rPr>
        <sz val="10"/>
        <color indexed="10"/>
        <rFont val="Arial"/>
        <family val="2"/>
      </rPr>
      <t xml:space="preserve">determinados, ni incluye especificaciones detalladas para el diseño de un sistema de gestión </t>
    </r>
    <r>
      <rPr>
        <sz val="10"/>
        <color indexed="36"/>
        <rFont val="Arial"/>
        <family val="2"/>
      </rPr>
      <t xml:space="preserve">Integral. </t>
    </r>
  </si>
  <si>
    <t>Revisar redacción y equivalencia de términos según lo establecido en clase</t>
  </si>
  <si>
    <t>NO LO TIENE</t>
  </si>
  <si>
    <t>Segundo Parrafo</t>
  </si>
  <si>
    <t>14 + 18</t>
  </si>
  <si>
    <r>
      <t xml:space="preserve">Esta Norma </t>
    </r>
    <r>
      <rPr>
        <sz val="10"/>
        <color indexed="36"/>
        <rFont val="Arial"/>
        <family val="2"/>
      </rPr>
      <t xml:space="preserve">integral de la cohorte 36  </t>
    </r>
    <r>
      <rPr>
        <sz val="10"/>
        <color indexed="17"/>
        <rFont val="Arial"/>
        <family val="2"/>
      </rPr>
      <t xml:space="preserve">ayuda a una organización a lograr los resultados previstos de su sistema de gestión </t>
    </r>
    <r>
      <rPr>
        <sz val="10"/>
        <color indexed="36"/>
        <rFont val="Arial"/>
        <family val="2"/>
      </rPr>
      <t xml:space="preserve">integral, </t>
    </r>
    <r>
      <rPr>
        <sz val="10"/>
        <color indexed="17"/>
        <rFont val="Arial"/>
        <family val="2"/>
      </rPr>
      <t xml:space="preserve">con lo que aporta valor </t>
    </r>
    <r>
      <rPr>
        <sz val="10"/>
        <color indexed="36"/>
        <rFont val="Arial"/>
        <family val="2"/>
      </rPr>
      <t xml:space="preserve">a la calidad, </t>
    </r>
    <r>
      <rPr>
        <sz val="10"/>
        <color indexed="17"/>
        <rFont val="Arial"/>
        <family val="2"/>
      </rPr>
      <t xml:space="preserve">al medio ambiente </t>
    </r>
    <r>
      <rPr>
        <sz val="10"/>
        <color indexed="36"/>
        <rFont val="Arial"/>
        <family val="2"/>
      </rPr>
      <t xml:space="preserve">y a la SST;  </t>
    </r>
    <r>
      <rPr>
        <sz val="10"/>
        <color indexed="17"/>
        <rFont val="Arial"/>
        <family val="2"/>
      </rPr>
      <t xml:space="preserve">a la propia organización y a sus partes interesadas. </t>
    </r>
    <r>
      <rPr>
        <sz val="10"/>
        <color indexed="10"/>
        <rFont val="Arial"/>
        <family val="2"/>
      </rPr>
      <t xml:space="preserve">Esta norma </t>
    </r>
    <r>
      <rPr>
        <sz val="10"/>
        <color indexed="36"/>
        <rFont val="Arial"/>
        <family val="2"/>
      </rPr>
      <t xml:space="preserve">Integral de la cohorte </t>
    </r>
    <r>
      <rPr>
        <sz val="10"/>
        <color indexed="20"/>
        <rFont val="Arial"/>
        <family val="2"/>
      </rPr>
      <t xml:space="preserve">36 </t>
    </r>
    <r>
      <rPr>
        <sz val="10"/>
        <color indexed="10"/>
        <rFont val="Arial"/>
        <family val="2"/>
      </rPr>
      <t xml:space="preserve">es aplicable a cualquier organización que desee y </t>
    </r>
    <r>
      <rPr>
        <sz val="10"/>
        <color indexed="17"/>
        <rFont val="Arial"/>
        <family val="2"/>
      </rPr>
      <t>que en coherencia con la política</t>
    </r>
    <r>
      <rPr>
        <sz val="10"/>
        <color indexed="20"/>
        <rFont val="Arial"/>
        <family val="2"/>
      </rPr>
      <t xml:space="preserve"> integral </t>
    </r>
    <r>
      <rPr>
        <sz val="10"/>
        <color indexed="17"/>
        <rFont val="Arial"/>
        <family val="2"/>
      </rPr>
      <t xml:space="preserve">de la organización, los resultados previstos de un </t>
    </r>
    <r>
      <rPr>
        <sz val="10"/>
        <color indexed="20"/>
        <rFont val="Arial"/>
        <family val="2"/>
      </rPr>
      <t xml:space="preserve">SIG HSEQ </t>
    </r>
    <r>
      <rPr>
        <sz val="10"/>
        <color indexed="17"/>
        <rFont val="Arial"/>
        <family val="2"/>
      </rPr>
      <t>incluyen:</t>
    </r>
  </si>
  <si>
    <t>a) y b)</t>
  </si>
  <si>
    <r>
      <t xml:space="preserve">a)        necesita demostrar su capacidad para proporcionar regularmente productos y servicios que satisfagan los requisitos de </t>
    </r>
    <r>
      <rPr>
        <sz val="10"/>
        <color indexed="36"/>
        <rFont val="Arial"/>
        <family val="2"/>
      </rPr>
      <t>las partes interesadas</t>
    </r>
    <r>
      <rPr>
        <sz val="10"/>
        <rFont val="Arial"/>
        <family val="2"/>
      </rPr>
      <t xml:space="preserve"> y los legales y reglamentarios aplicables, y
b)        aspira a aumentar la satisfacción de  </t>
    </r>
    <r>
      <rPr>
        <sz val="10"/>
        <color indexed="36"/>
        <rFont val="Arial"/>
        <family val="2"/>
      </rPr>
      <t>las partes interesadas</t>
    </r>
    <r>
      <rPr>
        <sz val="10"/>
        <rFont val="Arial"/>
        <family val="2"/>
      </rPr>
      <t xml:space="preserve"> a través de la aplicación eficaz del sistema, incluidos los procesos para la mejora del sistema y el aseguramiento de la conformidad con los requisitos de </t>
    </r>
    <r>
      <rPr>
        <sz val="10"/>
        <color indexed="36"/>
        <rFont val="Arial"/>
        <family val="2"/>
      </rPr>
      <t xml:space="preserve"> las partes interesadas</t>
    </r>
    <r>
      <rPr>
        <sz val="10"/>
        <rFont val="Arial"/>
        <family val="2"/>
      </rPr>
      <t xml:space="preserve"> y los legales y reglamentarios aplicables.
</t>
    </r>
  </si>
  <si>
    <t>. - La mejora del desempeño ambiental;
- El cumplimiento de los requisitos legales y otros requisitos;
- El logro de los objetivos ambientales.</t>
  </si>
  <si>
    <t>a), b), c) y d)</t>
  </si>
  <si>
    <r>
      <t>a) establecer un</t>
    </r>
    <r>
      <rPr>
        <sz val="10"/>
        <color indexed="36"/>
        <rFont val="Arial"/>
        <family val="2"/>
      </rPr>
      <t xml:space="preserve"> SIG HSEQ </t>
    </r>
    <r>
      <rPr>
        <sz val="10"/>
        <color indexed="10"/>
        <rFont val="Arial"/>
        <family val="2"/>
      </rPr>
      <t xml:space="preserve">con el fin de eliminar o minimizar los riesgos para el personal y otras partes interesadas que pueden estar expuestas a peligros de SST asociados con sus actividades;
b)        implementar, mantener y mejorar continuamente un </t>
    </r>
    <r>
      <rPr>
        <sz val="10"/>
        <color indexed="36"/>
        <rFont val="Arial"/>
        <family val="2"/>
      </rPr>
      <t>SIG HSEQ</t>
    </r>
    <r>
      <rPr>
        <sz val="10"/>
        <color indexed="10"/>
        <rFont val="Arial"/>
        <family val="2"/>
      </rPr>
      <t>;
c)        asegurarse de su conformidad con la política</t>
    </r>
    <r>
      <rPr>
        <sz val="10"/>
        <color indexed="36"/>
        <rFont val="Arial"/>
        <family val="2"/>
      </rPr>
      <t xml:space="preserve"> integral </t>
    </r>
    <r>
      <rPr>
        <sz val="10"/>
        <color indexed="10"/>
        <rFont val="Arial"/>
        <family val="2"/>
      </rPr>
      <t xml:space="preserve">establecida;
d)        demostrar la conformidad con esta norma de </t>
    </r>
    <r>
      <rPr>
        <sz val="10"/>
        <color indexed="36"/>
        <rFont val="Arial"/>
        <family val="2"/>
      </rPr>
      <t>la cohorte 36</t>
    </r>
    <r>
      <rPr>
        <sz val="10"/>
        <color indexed="10"/>
        <rFont val="Arial"/>
        <family val="2"/>
      </rPr>
      <t xml:space="preserve"> mediante:
1)        una auto-evaluación y auto-declaración, o
2) la búsqueda de confirmación de su conformidad por las partes que tienen interés en la organización, tales como los clientes, o
3) la búsqueda de confirmación de su auto-declaración por una parte externa a la organización, o
4) la búsqueda de la certificación/registro de su </t>
    </r>
    <r>
      <rPr>
        <sz val="10"/>
        <color indexed="36"/>
        <rFont val="Arial"/>
        <family val="2"/>
      </rPr>
      <t xml:space="preserve">SIG HSEQ </t>
    </r>
    <r>
      <rPr>
        <sz val="10"/>
        <color indexed="10"/>
        <rFont val="Arial"/>
        <family val="2"/>
      </rPr>
      <t>por una organización externa.</t>
    </r>
  </si>
  <si>
    <t>Tecer Parrafo</t>
  </si>
  <si>
    <r>
      <t xml:space="preserve">Todos los requisitos de esta norma de la cohorte 36 son genericos y se pretende que sean aplicables a cualquier organización y </t>
    </r>
    <r>
      <rPr>
        <sz val="10"/>
        <color indexed="10"/>
        <rFont val="Arial"/>
        <family val="2"/>
      </rPr>
      <t>estan previstos para ser incorporados a cualquier</t>
    </r>
    <r>
      <rPr>
        <sz val="10"/>
        <rFont val="Arial"/>
        <family val="2"/>
      </rPr>
      <t xml:space="preserve"> </t>
    </r>
    <r>
      <rPr>
        <sz val="10"/>
        <color indexed="36"/>
        <rFont val="Arial"/>
        <family val="2"/>
      </rPr>
      <t xml:space="preserve">SIG HSEQ, </t>
    </r>
    <r>
      <rPr>
        <sz val="10"/>
        <color indexed="50"/>
        <rFont val="Arial"/>
        <family val="2"/>
      </rPr>
      <t xml:space="preserve">independientemente de su tamaño, tipo, naturaleza, y se aplica a los aspectos </t>
    </r>
    <r>
      <rPr>
        <sz val="10"/>
        <color indexed="36"/>
        <rFont val="Arial"/>
        <family val="2"/>
      </rPr>
      <t xml:space="preserve">de calidad </t>
    </r>
    <r>
      <rPr>
        <sz val="10"/>
        <color indexed="50"/>
        <rFont val="Arial"/>
        <family val="2"/>
      </rPr>
      <t xml:space="preserve">ambientales, </t>
    </r>
    <r>
      <rPr>
        <sz val="10"/>
        <color indexed="36"/>
        <rFont val="Arial"/>
        <family val="2"/>
      </rPr>
      <t xml:space="preserve">SST y </t>
    </r>
    <r>
      <rPr>
        <sz val="10"/>
        <color indexed="50"/>
        <rFont val="Arial"/>
        <family val="2"/>
      </rPr>
      <t xml:space="preserve">de sus actividades, productos y servicios </t>
    </r>
    <r>
      <rPr>
        <sz val="10"/>
        <rFont val="Arial"/>
        <family val="2"/>
      </rPr>
      <t>suministrados</t>
    </r>
    <r>
      <rPr>
        <sz val="10"/>
        <color indexed="50"/>
        <rFont val="Arial"/>
        <family val="2"/>
      </rPr>
      <t xml:space="preserve"> que la organización determine que puede controlar o influir en ellos, considerando una  perspectiva  de  ciclo  de  vida.  Esta  Norma  </t>
    </r>
    <r>
      <rPr>
        <sz val="10"/>
        <color indexed="36"/>
        <rFont val="Arial"/>
        <family val="2"/>
      </rPr>
      <t xml:space="preserve">de la cohorte 36 </t>
    </r>
    <r>
      <rPr>
        <sz val="10"/>
        <color indexed="50"/>
        <rFont val="Arial"/>
        <family val="2"/>
      </rPr>
      <t xml:space="preserve">no  establece  criterios  de desempeño ambiental específicos. </t>
    </r>
    <r>
      <rPr>
        <sz val="10"/>
        <color indexed="10"/>
        <rFont val="Arial"/>
        <family val="2"/>
      </rPr>
      <t>El alcance de la aplicación dependerá de factores tales como la política</t>
    </r>
    <r>
      <rPr>
        <sz val="10"/>
        <color indexed="36"/>
        <rFont val="Arial"/>
        <family val="2"/>
      </rPr>
      <t xml:space="preserve"> integral </t>
    </r>
    <r>
      <rPr>
        <sz val="10"/>
        <color indexed="10"/>
        <rFont val="Arial"/>
        <family val="2"/>
      </rPr>
      <t>de la organización, la naturaleza de sus actividades, y los riesgos y complejidad de sus operaciones.</t>
    </r>
  </si>
  <si>
    <r>
      <rPr>
        <sz val="10"/>
        <color indexed="50"/>
        <rFont val="Arial"/>
        <family val="2"/>
      </rPr>
      <t xml:space="preserve">Esta Norma </t>
    </r>
    <r>
      <rPr>
        <sz val="10"/>
        <color indexed="36"/>
        <rFont val="Arial"/>
        <family val="2"/>
      </rPr>
      <t>de la cohorte 36</t>
    </r>
    <r>
      <rPr>
        <sz val="10"/>
        <color indexed="50"/>
        <rFont val="Arial"/>
        <family val="2"/>
      </rPr>
      <t xml:space="preserve"> se puede usar en su totalidad o en parte para mejorar sistemáticamente la gestión</t>
    </r>
    <r>
      <rPr>
        <sz val="10"/>
        <color indexed="36"/>
        <rFont val="Arial"/>
        <family val="2"/>
      </rPr>
      <t xml:space="preserve"> Integral</t>
    </r>
    <r>
      <rPr>
        <sz val="10"/>
        <color indexed="50"/>
        <rFont val="Arial"/>
        <family val="2"/>
      </rPr>
      <t xml:space="preserve">. Sin embargo, las declaraciones de conformidad con esta Norma </t>
    </r>
    <r>
      <rPr>
        <sz val="10"/>
        <color indexed="36"/>
        <rFont val="Arial"/>
        <family val="2"/>
      </rPr>
      <t xml:space="preserve">de la cohorte 36 </t>
    </r>
    <r>
      <rPr>
        <sz val="10"/>
        <color indexed="50"/>
        <rFont val="Arial"/>
        <family val="2"/>
      </rPr>
      <t xml:space="preserve">no son aceptables a menos que todos los requisitos estén incorporados en el </t>
    </r>
    <r>
      <rPr>
        <sz val="10"/>
        <color indexed="36"/>
        <rFont val="Arial"/>
        <family val="2"/>
      </rPr>
      <t>SIG HSEQ</t>
    </r>
    <r>
      <rPr>
        <sz val="10"/>
        <color indexed="50"/>
        <rFont val="Arial"/>
        <family val="2"/>
      </rPr>
      <t xml:space="preserve"> de una organización, y que se cumplan sin exclusiones.</t>
    </r>
  </si>
  <si>
    <t>Cuarto Parrafo</t>
  </si>
  <si>
    <r>
      <t>Esta norma</t>
    </r>
    <r>
      <rPr>
        <sz val="10"/>
        <color indexed="36"/>
        <rFont val="Arial"/>
        <family val="2"/>
      </rPr>
      <t xml:space="preserve"> de la cohorte 36</t>
    </r>
    <r>
      <rPr>
        <sz val="10"/>
        <color indexed="10"/>
        <rFont val="Arial"/>
        <family val="2"/>
      </rPr>
      <t xml:space="preserve"> está prevista para tratar acerca </t>
    </r>
    <r>
      <rPr>
        <sz val="10"/>
        <color indexed="36"/>
        <rFont val="Arial"/>
        <family val="2"/>
      </rPr>
      <t>de Calidad, Medio Ambiente y</t>
    </r>
    <r>
      <rPr>
        <sz val="10"/>
        <color indexed="10"/>
        <rFont val="Arial"/>
        <family val="2"/>
      </rPr>
      <t xml:space="preserve"> seguridad y salud en el trabajo, y no acerca de otras áreas de salud y seguridad tales como programas de bienestar para los empleados, seguridad de los productos, daño a la propiedad o impactos ambientales.</t>
    </r>
  </si>
  <si>
    <t>Nota 1</t>
  </si>
  <si>
    <r>
      <t xml:space="preserve">NOTA 1    En esta Norma </t>
    </r>
    <r>
      <rPr>
        <sz val="10"/>
        <color indexed="36"/>
        <rFont val="Arial"/>
        <family val="2"/>
      </rPr>
      <t>de la cohorte 36</t>
    </r>
    <r>
      <rPr>
        <sz val="10"/>
        <rFont val="Arial"/>
        <family val="2"/>
      </rPr>
      <t xml:space="preserve">, los términos “producto” o “servicio” se aplican únicamente a productos y servicios destinados a </t>
    </r>
    <r>
      <rPr>
        <sz val="10"/>
        <color indexed="36"/>
        <rFont val="Arial"/>
        <family val="2"/>
      </rPr>
      <t>una parte interesada</t>
    </r>
    <r>
      <rPr>
        <sz val="10"/>
        <rFont val="Arial"/>
        <family val="2"/>
      </rPr>
      <t xml:space="preserve"> o solicitados por ellos.</t>
    </r>
  </si>
  <si>
    <t>Nota 2</t>
  </si>
  <si>
    <r>
      <t>NOTA 2    El concepto que en la versión en inglés se expresa como “</t>
    </r>
    <r>
      <rPr>
        <i/>
        <sz val="9"/>
        <rFont val="Arial"/>
        <family val="2"/>
      </rPr>
      <t>statutory and regulatory requirements</t>
    </r>
    <r>
      <rPr>
        <sz val="9"/>
        <rFont val="Arial"/>
        <family val="2"/>
      </rPr>
      <t>” en esta versión en español se ha traducido como requisitos legales y reglamentarios.</t>
    </r>
  </si>
  <si>
    <t>2. REFERENCIAS NORMATIVAS</t>
  </si>
  <si>
    <r>
      <t xml:space="preserve">Los documentos indicados a continuación, en su totalidad o en parte, son normas para consulta indispensables para la aplicación de este documento. Para las referencias con fecha, sólo se aplica la edición citada. Para las referencias sin fecha se aplica la última edición (incluyendo cualquier modificación de ésta). </t>
    </r>
    <r>
      <rPr>
        <sz val="10"/>
        <color indexed="10"/>
        <rFont val="Arial"/>
        <family val="2"/>
      </rPr>
      <t>En la bibliografía se indican otras publicaciones que brindan información u orientación. Se recomienda consultar las ediciones más recientes de tales publicaciones. Específicamente, se recomienda consultar:</t>
    </r>
  </si>
  <si>
    <t>9 + 18</t>
  </si>
  <si>
    <r>
      <t xml:space="preserve">ISO 9000:2015, Sistemas de gestión de la calidad - Fundamentos y vocabulario.
</t>
    </r>
    <r>
      <rPr>
        <sz val="10"/>
        <color indexed="10"/>
        <rFont val="Arial"/>
        <family val="2"/>
      </rPr>
      <t xml:space="preserve">
OHSAS 18002, Sistema de Gestión en Seguridad y Salud Ocupacional. Directrices para la implementación del documento OHSAS 18001.</t>
    </r>
  </si>
  <si>
    <t>Organización Internacional del Trabajo, Directrices relativas a los sistemas de gestión de la seguridad y la salud en el trabajo (ILO - OSH 2001).</t>
  </si>
  <si>
    <t>3. TERMINOS Y DEFINICIONES</t>
  </si>
  <si>
    <r>
      <t xml:space="preserve">Para los fines de este documento, se aplican los terminos y definiciones incluidos en la norma ISO 9000:2015, </t>
    </r>
    <r>
      <rPr>
        <sz val="10"/>
        <color indexed="36"/>
        <rFont val="Arial"/>
        <family val="2"/>
      </rPr>
      <t>ISO 14001:2015, OHSAS 18001:2007</t>
    </r>
  </si>
  <si>
    <t>EVALUACIÓN DEL SISTEMA DE GESTIÓN ANTISOBORNO</t>
  </si>
  <si>
    <t>CÓDIGO</t>
  </si>
  <si>
    <t>VERSIÓN</t>
  </si>
  <si>
    <t>FECHA</t>
  </si>
  <si>
    <t>A. Cumple completamente con el criterio enunciado (de 10 a 7 puntos : Se establece, se implementa y se mantiene; Corresponde a las fase de Verificar y Actuar para la Mejora del sistema); 
B. Cumple parcialmente con el criterio enunciado (de 6 a 4 puntos: Se establece, se implementa, no se mantiene; Corresponde a las fase del Hacer del sistema);
C. Cumple con el mínimo del criterio enunciado (de 3  a 1 punto: Se establece, no se implementa, no se mantiene; Corresponde a las fase de identificación y Planeación del sistema);  
D. No cumple con el criterio enunciado (0 puntos: no se establece, no se implementa, no se mantiene N/S).
Nota: Para los casos que la calificación sea menor a 9 puntos es necesario revisar y determinar si requiere un plan de acción conforme al procedimiento SEPG-P-003 Acciones Correctivas o de mejora.</t>
  </si>
  <si>
    <t>No.</t>
  </si>
  <si>
    <t>NUMERALES</t>
  </si>
  <si>
    <t>OBSERVACIONES</t>
  </si>
  <si>
    <t>A-V</t>
  </si>
  <si>
    <t>H</t>
  </si>
  <si>
    <t>P</t>
  </si>
  <si>
    <t>N/S</t>
  </si>
  <si>
    <t>No aplica</t>
  </si>
  <si>
    <t>A</t>
  </si>
  <si>
    <t>B</t>
  </si>
  <si>
    <t>C</t>
  </si>
  <si>
    <t>D</t>
  </si>
  <si>
    <t xml:space="preserve">No sabe </t>
  </si>
  <si>
    <t>4. CONTEXTO DE LA ORGANIZACIÓN</t>
  </si>
  <si>
    <t>10 a 7</t>
  </si>
  <si>
    <t>6 a 4</t>
  </si>
  <si>
    <t>3 a 1</t>
  </si>
  <si>
    <t xml:space="preserve">4.1 COMPRENSIÓN DE LA ORGANIZACIÓN Y SU CONTEXTO </t>
  </si>
  <si>
    <t>¿Se determinó las entidades sobre las que la organización tiene control y entidades que ejercen control sobre la organización?</t>
  </si>
  <si>
    <t>¿Se determinó los socios de negocios de la organización?</t>
  </si>
  <si>
    <t>¿Se determinó los deberes y obligaciones legales, reglamentarios, contractuales y profesionales aplicables?</t>
  </si>
  <si>
    <t xml:space="preserve">4.2 COMPRENSIÓN DE LAS NECESIDADES Y EXPECTATIVAS DE LAS PARTES INTERESADAS </t>
  </si>
  <si>
    <t xml:space="preserve">Se realiza el seguimiento y la revisión de la información sobre estas partes interesadas y sus requisitos. </t>
  </si>
  <si>
    <t>Se tienen identificados los procesos necesarios para el sistema de gestión antisoborno de la organización</t>
  </si>
  <si>
    <t xml:space="preserve"> ¿Se ha realizado de forma regular las evaluaciones del Riesgo de soborno que evalúen la idoneidad y eficacia de los controles existentes para mitigar los riesgo de soborno evaluados?</t>
  </si>
  <si>
    <t>¿La evaluación del riesgo de soborno se ha revisado en caso de un cambio significado en la estructura o las actividades de la organización?</t>
  </si>
  <si>
    <t xml:space="preserve"> ¿Se ha conservado la información documentada que demuestra que se ha llevado a cabo a evaluación del riesgo de soborno y que se ha utilizado para diseñar o mejorar el sistema de gestión antisoborno?</t>
  </si>
  <si>
    <t>SUBTOTAL</t>
  </si>
  <si>
    <t xml:space="preserve">Valor Estructura: % Obtenido ((A+B+C) /100)   </t>
  </si>
  <si>
    <t>5. LIDERAZGO</t>
  </si>
  <si>
    <t xml:space="preserve">5.1 LIDERAZGO Y COMPROMISO </t>
  </si>
  <si>
    <t>¿El órgano de gobierno ha demostrado su liderazgo asegurando que la estrategia de la organización y la política antisoborno se encuentren alineadas?</t>
  </si>
  <si>
    <t>¿El órgano de gobierno ha revisado a intervalos planificados, la información sobre el contenido y el funcionamiento del sistema de gestión antisoborno?</t>
  </si>
  <si>
    <t>¿El órgano de gobierno ha requerido los recursos adecuados y aprobados, necesarios para el funcionamiento eficaz del sistema de gestión antisoborno sean asignados y distribuidos?</t>
  </si>
  <si>
    <t>¿La alta dirección ha asegurado la integración de los requisitos del sistema de gestión antisoborno en los procesos de la organización?. Cuenta con registros</t>
  </si>
  <si>
    <t>¿La alta dirección ha comunicando internamente y externamente lo relacionado con la política antisoborno?</t>
  </si>
  <si>
    <t>¿La alta dirección ha comunicando internamente la importancia de la gestión eficaz antisoborno y la conformidad con los requisitos del sistema de gestión antisoborno?</t>
  </si>
  <si>
    <t>¿La alta dirección ha dirigido y apoyado al personal para contribuir a la eficacia del sistema de gestión antisoborno, así como ha promover la cultura antisoborno y la mejora continua?. Cuenta con registros?</t>
  </si>
  <si>
    <t>¿La alta dirección ha demostrado liderazgo y compromiso apoyando a otros roles pertinentes de la dirección, para demostrar su liderazgo en la prevención y detección de soborno en la medida en la que se aplique a sus áreas de responsabilidad?</t>
  </si>
  <si>
    <t>¿La alta dirección ha fomentando el uso de los procedimientos para reportar la sospecha de soborno?</t>
  </si>
  <si>
    <t>¿La alta dirección ha asegurado que ningún miembro del personal sufrirá represalias, discriminación o medidas disciplinarias?, (o por informe hechos de buena fe o sobre la base de una creencia razonable de violación o sospecha de violación a la política de antisoborno de la organización, o por negarse a participar en el soborno, incluso si tal negativa puede dar a la perdida de negocios para la organización,  o por negarse a participar en el soborno, incluso si tal negativa puede dar a la perdida de negocios para la organización (excepto cuando el individuo participo en la violación)</t>
  </si>
  <si>
    <t>¿La alta dirección ha reportado a intervalos planificados, al órgano de gobierno sobre el contenido y el funcionamiento del sistema de gestión de antisoborno y de las denuncias de soborno graves y/o sistemáticas?. Cuenta con registros?</t>
  </si>
  <si>
    <t>¿Se ha establecido, mantenido y revisado la política antisoborno que cumpla con todos los requisitos (prohíba el soborno, que cumpla con las leyes aplicables, que sea apropiada al propósito de la entidad, que proporcione un marco de referencia para el establecimiento, revisión y logro de los objetivos antisoborno, que incluya el compromiso del cumplir los requisitos del SGAS, que promueva el planteamiento de inquietudes de buena fe o sobre la base de una creencia razonable, en confianza y sin temor a represalias, que incluya un compromiso de mejora continua, que explique la autoridad y la independencia de la función de cumplimiento antisoborno y que explique las consecuencias de no cumplir con la política antisoborno ?. Cual es el ultimo registro de revisión o actualización y quienes participaron?</t>
  </si>
  <si>
    <t>¿La política antisoborno está disponible como información documentada y se encuentra al alcance de las partes interesadas pertinentes?</t>
  </si>
  <si>
    <t>¿La política antisoborno se ha comunicado en los idiomas apropiados dentro de la organización y a los socios de negocios que representan más que un riesgo bajo de soborno?</t>
  </si>
  <si>
    <t>5.3 ROLES, RESPONSABILIDADES Y AUTORIDADES EN LA ORGANIZACIÓN</t>
  </si>
  <si>
    <t>¿La alta dirección ha asignado responsabilidad general de la implementación y el cumplimiento del SGAS?</t>
  </si>
  <si>
    <t>¿La alta dirección ha asegurado que las responsabilidades y autoridades para los roles pertinentes se asignen, se comuniquen dentro y a través de todos los niveles de la organización?</t>
  </si>
  <si>
    <t>¿Los directores en cada nivel son responsables de requerir que los requisitos del sistema de gestión antisoborno se apliquen y se cumplan en su departamento o función?</t>
  </si>
  <si>
    <t>El órgano de gobierno y la alta dirección y cualquier miembro del personal son responsables de entender, cumplir y aplicar los requisitos del SGAS en lo que respecta a su rol en la organización?</t>
  </si>
  <si>
    <t>¿La alta dirección ha delegado al personal la autoridad para la toma de decisiones en las que existe más que un riesgo bajo de soborno?</t>
  </si>
  <si>
    <t>¿La organización ha establecido mantener un proceso de toma de decisiones o un conjunto de controles que requieran que el proceso de toma de decisiones y el nivel de autoridad de las personas que toman las decisiones sean apropiadas y estén libres de conflictos de intereses reales o potenciales?</t>
  </si>
  <si>
    <t>¿La alta dirección ha asegurado de que los procesos se revisen periódicamente como parte de sus roles y responsabilidades para la implementación y el cumplimiento del SGAS?</t>
  </si>
  <si>
    <t>¿La alta dirección ha asignado parte o la totalidad de la función de cumplimiento antisoborno a personas externas a la organización. En caso afirmativo, se ha asegurado que el personal específico tenga responsabilidad y autoridad sobre aquellas partes de la función asignadas externamente?</t>
  </si>
  <si>
    <t>6.1 ACCIONES PARA ABORDAR RIESGOS Y OPORTUNIDADES</t>
  </si>
  <si>
    <t>¿Se ha considerado las cuestiones internas y externas,  los otros requisitos del SGAS, la determinación de los riesgos identificados  y oportunidades para mejorar lo que es necesario enfrentar?</t>
  </si>
  <si>
    <t>¿Al planificar el SGAS, ha determinados los riesgos y oportunidades para mejorar lo que es necesario enfrentar, con el fin de asegurar razonablemente que el sistema pueda lograr sus objetivos?</t>
  </si>
  <si>
    <t>¿Al planificar el SGAS, ha determinados los riesgos y oportunidades para mejorar lo que es necesario enfrentar con el fin de hacer seguimiento de la eficacia del sistema de gestión antisoborno?</t>
  </si>
  <si>
    <t>¿Al planificar el SGAS, ha determinados los riesgos y oportunidades para mejorar lo que es necesario enfrentar con el fin de lograr la mejora continua?</t>
  </si>
  <si>
    <t>¿Se ha planificado las acciones para abordar estos riesgos de soborno y las oportunidades de mejora?</t>
  </si>
  <si>
    <t>¿Se ha planificado la manera de integrar e implementar las acciones en sus procesos del sistema de gestión antisoborno?</t>
  </si>
  <si>
    <t>¿Se ha planificado evaluar la eficacia de estas acciones?</t>
  </si>
  <si>
    <t>¿Se han establecido objetivos del SGAS para las funciones y niveles pertinentes ?</t>
  </si>
  <si>
    <t>¿Los objetivos del SGAS son coherentes con la política antisoborno, son medibles (cuantos) y alcanzables?</t>
  </si>
  <si>
    <t>¿Los objetivos del SGAS son objeto de seguimiento?. Existen registros? Cada cuanto?</t>
  </si>
  <si>
    <t>¿Los objetivos del SGAS son se han comunicado? , Existen registros?</t>
  </si>
  <si>
    <t>¿Los objetivos del SGAS son se han actualizado? Hace cuanto?</t>
  </si>
  <si>
    <t>¿Se mantiene información documentada sobre los objetivos del SGAS?</t>
  </si>
  <si>
    <t xml:space="preserve">¿Al planificar cómo lograr sus objetivos del SGAS, ha determinado qué se va hacer, que recursos se requerirán, quien es el responsable, cuando se alcanzarán, cómo se evaluarán e informaran los resultados y quien va a imponer sanciones o penalidades? </t>
  </si>
  <si>
    <t>7. APOYO</t>
  </si>
  <si>
    <t>7.1 RECURSOS</t>
  </si>
  <si>
    <t>¿Se ha determinado y proporcionado los recursos necesarios para el establecimiento, implementación, mantenimiento y la mejora continua del SGAS?</t>
  </si>
  <si>
    <t>7.2 COMPETENCIA</t>
  </si>
  <si>
    <t xml:space="preserve">¿Se ha establecido las competencia necesaria de las personas que realizan, bajo su control, un trabajo que afecte al desempeño antisoborno?		</t>
  </si>
  <si>
    <t xml:space="preserve">¿Se ha asegurado que estas personas sean competentes, basándose en la educación, formación o experiencia apropiadas?		</t>
  </si>
  <si>
    <t xml:space="preserve">¿Se ha tomado las acciones para adquirir y mantener la competencia necesaria y evaluar la eficacia de las acciones tomadas? </t>
  </si>
  <si>
    <t>Se cuenta con la información documentada apropiada, como evidencia de la competencia?</t>
  </si>
  <si>
    <t>¿Se ha implementado procedimientos donde las condiciones de contratación requieren que el personal cumpla con la política antisoborno y el sistema de gestión antisoborno y den el derecho para disciplinar al personal en caso de incumplimiento?</t>
  </si>
  <si>
    <t>¿Se ha implementado los procedimientos tales que dentro de un periodo razonable desde al comienzo de su empleo, el personal reciba una copia o se le proporcione al acceso a la política antisoborno y a la formación en relación con esta política?</t>
  </si>
  <si>
    <t>¿Se ha implementado los procedimientos tales que le permitan tomar medidas disciplinarias apropiadas contra el personal que viole la política antisoborno o el SGAS?</t>
  </si>
  <si>
    <t>¿Se ha implementado procedimientos que no permitan que el personal no sufra represalias, discriminación o medidas disciplinarias (por ejemplo, mediante amenazas, aislamiento, degradación, impedimentos para su ascenso, traslado, despido, bullying, victimización u tras formas e acoso) por negarse a participar en, o por rechazar cualquier actividad respecto de la cual ellos hayan juzgado razonablemente que exista más que un riesgo bajo de soborno, que no haya sido mitigado por la Entidad y por las inquietudes planteadas o informes hechos de buena fe o sobre la base de una creencia razonable de intento real o sospecha de soborno o violaciones de la política antisoborno o del SGAS (excepto cuando el individuo participó en la violación).?</t>
  </si>
  <si>
    <t>En relación con todas las posiciones que están expuestas a más que un riesgo bajo de soborno, ¿Se ha implementado procedimientos que proporcionen la debida diligencia sobre las personas antes de que sean empleadas, y el personal antes de que sea transferido o promovido dentro de la organización, para determinar, en la medida de lo razonable, que es apropiado emplearlos o reubicarlos y que es organizable creer que van a cumplir con los requisitos de la política antisoborno y el SGAS?. Se cuenta con registros?</t>
  </si>
  <si>
    <t>En relación con todas las posiciones que están expuestas a más que un riesgo bajo de soborno, ¿Se ha implementado procedimientos que proporcionen los bonos de desempeño, metas de desempeño y otros elementos de incentivos de remuneración que se revisen periódicamente para comprobar que hay garantías razonables en marcha para evitar fomentar el soborno?</t>
  </si>
  <si>
    <t>En relación con todas las posiciones que están expuestas a más que un riesgo bajo de soborno, según lo determinado en la evaluación de riesgo de soborno  y el cumplimiento de la función antisoborno, ¿Se ha implementado procedimientos que proporcionen dicho personal, además de la alta dirección y el órgano de gobierno, presente una declaración a intervalos razonables, proporcionables con el riesgo de soborno identificado donde confirman su cumplimiento con la política antisoborno?</t>
  </si>
  <si>
    <t>¿Se ha facilitado la toma de conciencia y la formación antisoborno adecuada y apropiada para el personal, frente a la política antisoborno, los procedimientos y el SGAS?</t>
  </si>
  <si>
    <t>¿Se ha facilitado la toma de conciencia cómo pueden ayudar a prevenir y evitar el soborno y reconocer los indicadores de riesgo de soborno?</t>
  </si>
  <si>
    <t>¿Se ha tomado las implicaciones y potenciales consecuencias del incumplimiento de los requisitos del sistema de gestión antisoborno?</t>
  </si>
  <si>
    <t>¿Se ha facilitado la toma de conciencia cómo y a quién deben informar de cualquier inquietud?</t>
  </si>
  <si>
    <t>¿Se ha facilitado la toma de conciencia información sobre la formación y los recursos disponibles?</t>
  </si>
  <si>
    <t>¿Se ha facilitado la toma de conciencia antisoborno y formación al personal con regularidad (a intervalos planificados determinados) según resulte apropiado a sus funciones, respecto de los riesgo de soborno a los que esté expuesto, y cualquier cambio en circunstancias. Los programas de toma de conciencia y formación se han actualizado periódicamente según sea necesario para reflejar la nueva información relevante?</t>
  </si>
  <si>
    <t>Teniendo en cuenta los riesgos de soborno. ¿Se ha implementado procedimientos que contemplen la toma de conciencia antisoborno y la formación de los socios de negocios que actúan en su nombre o en su beneficio y que pueden superar más que los riesgo bajo soborno para la organización?. En estos se ha de identificado a los socios de negocios para los cuales es necesario la toma se conciencia y la formación, su contenido, y los medios por los cuales se proporciona la información?</t>
  </si>
  <si>
    <t>¿Se ha mantenido información documentada sobre los procedimientos de formación, el contenido de la formación y cuando y quién la recibió?</t>
  </si>
  <si>
    <t>7.4 COMUNICACIÓN</t>
  </si>
  <si>
    <t>¿Se ha determinado las comunicaciones internas y externas pertinentes al SGAS?. En este se incluye qué comunicar, cuándo comunicar, quién comunicar, cómo comunicar, a quien comunicar y el idioma.</t>
  </si>
  <si>
    <t>La política antisoborno está a disposición de todo el personal de la organización y socios de negocios, se comunica directamente tanto al personal como a los socios de negocios que suponen más que un riesgo bajo soborno, y se publica a través de canales de comunicación internos y externos de la organización?</t>
  </si>
  <si>
    <t>Se ha establecido la información documentada requerida por la norma y necesaria para la implementación y funcionamiento del SGAS</t>
  </si>
  <si>
    <t>¿Al crear y actualizar la información documentada, la Entidad se ha asegurado de que sea apropiada la revisión y aprobación con respecto a la idoneidad y adecuación?</t>
  </si>
  <si>
    <t>Para el control de la información documentada, la organización ha abordado las siguientes actividades según corresponda el almacenamiento y preservación, incluida la preservación de la legalidad, control de cambios, la conservación y disposición?</t>
  </si>
  <si>
    <t>¿La información documentada de origen externo que la organización determina como seria necesaria para la planificación y operación y operación del sistema de gestión antisoborno se ha identificado según sea apropiado, y controlar?</t>
  </si>
  <si>
    <t xml:space="preserve">8. OPERACIÓN </t>
  </si>
  <si>
    <t>¿Se ha planificado, implementado, revisado y contralado los procesos necesarios para cumplir los requisitos del SGAS y para implementar las acciones para abordar los riesgos y oportunidades, mediante el establecimiento de criterios para los procesos, implementación del control de los procesos y manteniendo la información documentada?</t>
  </si>
  <si>
    <t>¿Estos procesos han incluidos controles específicos en la debida diligencia, controles financieros, no financieros, antisoborno por organizaciones controladas y por los socios de negocio, compromisos antisoborno, regalos, hospitalidad, donaciones y beneficios?</t>
  </si>
  <si>
    <t>¿Se ha controlado los cambios planificados y revisar las consecuencias de los cambios no previstos, tomando acciones para mitigar cualquier efecto adverso según sea necesario?</t>
  </si>
  <si>
    <t>¿Se ha asegurado que los procesos contratados externamente estén controlados?</t>
  </si>
  <si>
    <t>8.2 DEBIDA DILIGENCIA</t>
  </si>
  <si>
    <t>¿Se ha  evaluado más que un riesgo bajo de soborno en relación con relaciones existentes o planificadas con determinadas categorías de socios de negocios?</t>
  </si>
  <si>
    <t>¿Se ha  evaluado más que un riesgo bajo de soborno en relación con categorías específicas del personal en determinadas posiciones?</t>
  </si>
  <si>
    <t>¿Se ha determinado evaluar la naturaleza y el alcance del riesgo de soborno en relación a transacciones, proyectos, actividades, socios de negocios y el personal, pertenecientes a estas categorías específicas. Esta la evolución ha incluido cualquier debida diligencia necesaria para obtener la información suficiente para evaluar el riesgo de soborno. La debida diligencia se actualiza con frecuencia definida para los cambios y la nueva información puedan tenerse en cuenta debidamente?</t>
  </si>
  <si>
    <t>8.3 CONTROLES FINANCIEROS</t>
  </si>
  <si>
    <t>¿Se ha implementado controles financieros que gestionen el riesgo de soborno?</t>
  </si>
  <si>
    <t>8.4 CONTROLES NO FINANCIEROS</t>
  </si>
  <si>
    <t>¿Se ha implementado procedimientos que requieran que todas las demás organizaciones sobre las que tiene control, implemente el SGAS de la organización o implementen sus propios controles antisoborno?</t>
  </si>
  <si>
    <t>En relación con los socios de negocios no controlados por la organización para los que la evaluación del riesgo de soborno o la debida diligencia,  han identificado más que un riesgo bajo de soborno, donde los controles antisoborno implementados por los socios de negocios ayudarían a mitigar el riesgo de soborno relevante, ¿Se ha implementado procedimientos de la siguiente manera donde un socio de negocio no tiene en marcha controles antisoborno, o no es posible verificar si los tiene implementados?</t>
  </si>
  <si>
    <t>¿Se ha exigido al socio de negocios la implementación de controles antisoborno en relación con la transacción, proyecto, actividad correspondiente?</t>
  </si>
  <si>
    <t>¿La organización ha exigido al socio de negocios la implementación de controles antisoborno, esto sea un factor que se tome en cuenta al evaluar el riesgo de soborno de la relación con este socio de negocios, y la forma en que gestionan dichos riesgos?</t>
  </si>
  <si>
    <t>8.6 COMPROMISOS ANTISOBORNOS</t>
  </si>
  <si>
    <t>¿Para los socios de negocios que representan más que un riesgo bajo soborno, se ha implementado procedimientos que exijan, en la medida de lo posible que la organización sea capaz de poner fin a la relación con los socios de negocios en el caso de soborno por, o en nombre de, o en beneficio del socio de negocios en relación con la transacción, proyecto, actividad o relación correspondiente?</t>
  </si>
  <si>
    <t>¿Cuándo no sea posible cumplir los requisitos anteriores, este es un factor a tener en cuenta para evaluar el riesgo de soborno de la relación con este socio de negocios, y la forma en que la organización gestiona dichos riesgos?</t>
  </si>
  <si>
    <t>8.7 REGALOS, HOSPITALIDAD, DONACIONES Y BENEFICIOS SIMILARES</t>
  </si>
  <si>
    <t>¿Se ha implementado procedimientos que estén diseñados para prevenir la oferta, el suministro o la aceptación de regalos, hospitalidad, donaciones y beneficios similares, en loa que la oferta, el suministro o la aceptación son o razonablemente podrían percibirse como soborno?</t>
  </si>
  <si>
    <t>¿Cuando la debida diligencia realizada en una transacción, proyecto, actividad o relación específica, con un socio de negocios, establece que los riesgos de soborno no pueden ser gestionados por los controles antisoborno existentes, y la organización no puede o no desea implementar controles antisoborno, mejores, adicionales o tomar otras medidas adecuadas ( tales como cambiar la naturaleza de la transacción, proyecto, actividad o relación), para permitir a la organización gestionar los riesgos de soborno pertinentes, para terminar, interrumpir, suspender o retirarse tan ponto como sea posible?</t>
  </si>
  <si>
    <t>¿Cuando la debida diligencia realizada en una transacción, proyecto, actividad o relación específica, con un socio de negocios, establece que los riesgos de soborno no pueden ser gestionados por los controles antisoborno existentes, y la organización no puede o no desea implementar controles antisoborno, mejores, adicionales o tomar otras medidas adecuadas ( tales como cambiar la naturaleza de la transacción, proyecto, actividad o relación), en el caso de una nueva propuesta de transacción, proyecto, actividad o relación, posponer o negarse a continuar con ella?</t>
  </si>
  <si>
    <t>8.9 PLANTEAMIENTO DE INQUIETUDES</t>
  </si>
  <si>
    <t>¿Se ha implementado procedimientos para fomentar y facilitar que las personas reporten, de buena fe o sobre la base de una creencia razonable, el intento de soborno, supuesto o real, o cualquier violación o debilidad en el sistema de gestión antisoborno, a la función de cumplimiento antisoborno o al personal apropiado (ya sea directamente o a través de una tercera parte apropiada)?</t>
  </si>
  <si>
    <t>¿Se ha implementado procedimientos para salvo en la medida requerida para el avance de una investigación, solicitar que la organización trate los informes de forma confidencial con el fin de proteger la identidad del informante y otras personas que participen o las que haga referencia en el informe?</t>
  </si>
  <si>
    <t>¿Se ha implementado procedimientos que permita la denuncia anónima?</t>
  </si>
  <si>
    <t>¿Se ha implementado procedimientos qué prohíba represalias, y proteger a los que realicen el reporte de represalias, después de que ellos, de buena fe o sobre la base de una creencia razonable, hayan planteado o reportado el interno de soborno, supuesto o real o violaciones de la política antisoborno o del SGAS?</t>
  </si>
  <si>
    <t>¿Se ha implementado procedimientos que asegure que todo el personal esté al tanto de los reporte, y que sean capaces de utilizarlos, y tomen conciencia de sus derechos y protecciones de conformidad con los procedimientos?</t>
  </si>
  <si>
    <t>8.10 INVESTIGAR Y ABORDAR EL SOBORNO</t>
  </si>
  <si>
    <t>¿Se ha implementado procedimientos para requerir medidas apropiadas en caso de que la investigación revele algún soborno, o el incumplimiento de la política de antisoborno o el SGAS?</t>
  </si>
  <si>
    <t>¿Se ha implementado procedimientos que empodere y facilite a los investigadores?</t>
  </si>
  <si>
    <t>¿Se ha implementado procedimientos que requiera la cooperación en la investigación del personal pertinente?</t>
  </si>
  <si>
    <t>¿Se ha implementado procedimientos que requiera el estado y los resultados de la investigación sean reportados a la función de cumplimiento antisoborno y otras funciones de cumplimiento?</t>
  </si>
  <si>
    <t>¿Se ha implementado procedimientos que requiera la investigación se lleve a cabo de forma confidencial y que los resultados sean confidenciales?</t>
  </si>
  <si>
    <t>¿La investigación debe ser llevada a cabo en forma confidencial y reportada por el personal que forma parte del rol o función que está siendo investigado. Se ha implementado nombrar a un socio de negocios para llevar a cabo la investigación e informar de los resultados a los miembros del personal que no forme parte del papel rol o función que están siendo investigados?</t>
  </si>
  <si>
    <t>¿Se ha determinado qué se necesita para el seguimiento y medición?</t>
  </si>
  <si>
    <t>¿Se ha determinado quiénes responsable del seguimiento?</t>
  </si>
  <si>
    <t>¿Se ha determinado los métodos de seguimiento, medición, análisis y evaluación, según sea aplicable para asegurar resultados válidos?</t>
  </si>
  <si>
    <t>¿Se ha determinado a quién y cómo se debe reportar dicha información?</t>
  </si>
  <si>
    <t>¿Se ha determinado conservar la información documentada apropiada como evidencia de los métodos y resultados?</t>
  </si>
  <si>
    <t>¿Se ha determinado evaluar el desempeño antisoborno y la eficacia y eficiencia del SGAS?</t>
  </si>
  <si>
    <t>9.2 AUDITORIA INTERNA</t>
  </si>
  <si>
    <t>¿Se ha llevado a cabo auditorías internas a intervalos planificados para proporcionar información acerca del SGAS?</t>
  </si>
  <si>
    <t>¿Se ha llevado a cabo auditorías internas a intervalos planificados para proporcionar información acerca  si el SGAS es conforme con los requisitos propios de la Entidad y de la norma?</t>
  </si>
  <si>
    <t>¿Se ha llevado a cabo auditorías internas a intervalos planificados para proporcionar información acerca  si el SGAS se implementa y mantiene eficazmente?</t>
  </si>
  <si>
    <t>¿Se ha definido los criterios de la auditoría y el alcance para cada auditoría?</t>
  </si>
  <si>
    <t xml:space="preserve">¿Se ha seleccionado los auditores competentes y llevar a cabo auditorías para asegurarse de la objetividad y la imparcialidad del proceso de auditoría? </t>
  </si>
  <si>
    <t>¿Se ha conservado la información documentada como evidencia de la implementación de programa de auditoría y de los resultados de las auditorías?</t>
  </si>
  <si>
    <t>Las auditorias son razonables, proporcionadas, y basadas en el riesgo?</t>
  </si>
  <si>
    <t>¿Se ha asegurado de que ningún auditor esté realizando la auditoría de su propia área de trabajo?</t>
  </si>
  <si>
    <t>La alta dirección ha revisado el SGAS de la organización a intervalos planificados, para asegurarse de su conveniencia, adecuación y eficacia continua?</t>
  </si>
  <si>
    <t>¿La alta dirección ha incluido consideraciones sobre el estado de las acciones de las revisiones por la dirección previas?</t>
  </si>
  <si>
    <t>¿La alta dirección ha incluido los cambios en las cuestiones externas e internas que sean pertinentes al SGAS?</t>
  </si>
  <si>
    <t>¿La alta dirección ha incluido información sobre el desempeño del sistema de gestión antisoborno incluidas las tendencias relativas a no conformidades y acciones correctivas, resultados de seguimiento y mediciones, reporte de soborno, a la naturaleza y extensión de los riesgo de soborno que enfrenta la Entidad e investigaciones?</t>
  </si>
  <si>
    <t>¿La alta dirección ha incluido consideraciones sobre las oportunidades de mejora continua del SGAS?</t>
  </si>
  <si>
    <t>La alta dirección ha incluido las decisiones relacionadas con las oportunidades de mejora y cualquier necesidad de cambio en el SGAS?</t>
  </si>
  <si>
    <t>¿La alta dirección ha comunicado un resumen de los resultados de la revisión al órgano de gobierno?</t>
  </si>
  <si>
    <t>¿Se ha conservado información documentada como evidencia de los resultados de las revisiones por la dirección?</t>
  </si>
  <si>
    <t>¿El órgano de gobierno ha encargado de examinar periódicamente el SGAS con base en la información proporcionada por la alta dirección y por la función de cumplimiento antisoborno y cualquier otra información que le órgano de gobierno puede solicitar u obtener?</t>
  </si>
  <si>
    <t>¿Se ha conservado el resumen de la información documentada como evidencia de los resultados de las revisiones del órgano de gobierno?</t>
  </si>
  <si>
    <t>¿La función de cumplimiento antisoborno ha evaluado de forma continua si el SGAS es adecuado para gestionar eficazmente los riesgos de soborno a los que se enfrenta la organización?</t>
  </si>
  <si>
    <t>¿La función de cumplimiento antisoborno ha evaluado de forma continua si el SGAS está siendo implementada de manera eficaz?</t>
  </si>
  <si>
    <t>¿La función de cumplimiento antisoborno ha informado a intervalos planificados y sobre una base ad hoc, si es apropiado, al órgano de gobierno y la alta dirección, o a un comité apropiado del órgano de gobierno o de la alta dirección, sobre la adecuación y la implementación del sistema de gestión antisoborno incluyendo los resultados de las investigaciones y auditorías?</t>
  </si>
  <si>
    <t>10. MEJORA</t>
  </si>
  <si>
    <t>10.1 NO CONFORMIDADES Y ACCIONES CORRECTIVAS</t>
  </si>
  <si>
    <t>Cuando ha ocurrido una no conformidad reacciona inmediatamente ante la no conformidad, toma acciones para controlarla y corregirla y hace frente a las consecuencias?</t>
  </si>
  <si>
    <t>Cuando ha ocurrido una no conformidad se evalúa la necesidad de acciones para eliminar las causas de la no conformidad, con el fin de que no vuelva a ocurrir ni ocurra en otra parte mediante la revisión de la no conformidad, la determinación de las causas de la no conformidad y la determinación no conformidades, o que potencialmente podrían ocurrir?</t>
  </si>
  <si>
    <t>Cuando ha ocurrido una no conformidad se implementa cualquier acción necesaria, se revisa la eficacia de cualquier acción correctiva tomada y si fuera necesario, hacer cambios al SGAS?</t>
  </si>
  <si>
    <t>¿Las acciones correctivas son apropiadas a los efectos de las no conformidades encontradas?</t>
  </si>
  <si>
    <t>¿Se ha conservado información documentada adecuada como evidencia de la naturaleza de las no conformidades y cualquier acción tomada posteriormente y de los resultados de cualquier acción correctiva??</t>
  </si>
  <si>
    <t>10.2 MEJORA CONTINUA</t>
  </si>
  <si>
    <t>¿Se ha mejorado continuamente la idoneidad, adecuación, y eficacia del sistema de gestión antisoborno?</t>
  </si>
  <si>
    <t>RESULTADOS DE LA GESTIÓN EN CALIDAD</t>
  </si>
  <si>
    <t>NUMERAL DE LA NORMA</t>
  </si>
  <si>
    <t>ACCIONES POR REALIZAR</t>
  </si>
  <si>
    <t>Nombre :</t>
  </si>
  <si>
    <t>Rol/Dependencia:</t>
  </si>
  <si>
    <t>Fecha:</t>
  </si>
  <si>
    <t>e</t>
  </si>
  <si>
    <t>f</t>
  </si>
  <si>
    <t>h</t>
  </si>
  <si>
    <t>¿Se determinó las cuestiones externas e internas que son pertinentes para su propósito y que afectan a su capacidad para lograr los objetivos previstos del sistema de gestión antisoborno (SGAS)?. Revisar que se identifican los factores como:  El tamaño, la estructura y la delegación de autoridad con poder de decisión de la Organización; los lugares y sectores en los que opera la organización o anticipo operar;  naturaleza, escala y complejidad de las actividades y operaciones; modelo de negocios; la naturaleza y alcance de las interacciones con los funcionarios públicos.</t>
  </si>
  <si>
    <t>a; b; c; d; g</t>
  </si>
  <si>
    <t>NUMERAL/ LITERAL ISO</t>
  </si>
  <si>
    <t>¿Se determinó las partes interesadas que son pertinentes al SGAS y los requisitos relevantes?</t>
  </si>
  <si>
    <t>a; b</t>
  </si>
  <si>
    <t>¿Se ha determinado los limites y aplicabilidad del sistema de gestión antisoborno para establecer su alcance?. 
En el alcance se considera:
a. Las cuestiones externas o internas indicadas en el apartado 4.1
b. Los requisitos referidos en el apartado 4.2
c. Los resultados de la evaluación del riesgo de soborno requeridos en 4.5</t>
  </si>
  <si>
    <t>4.5.1</t>
  </si>
  <si>
    <t>4.5.2</t>
  </si>
  <si>
    <t>4.5.3</t>
  </si>
  <si>
    <t>4.5.4</t>
  </si>
  <si>
    <t>Se tienen establecidos los criterios para la gestión de los procesos teniendo en cuenta las responsabilidades, procedimientos, medidas de control e indicadores necesarios que permitan la efectiva operación y control de los mismos.</t>
  </si>
  <si>
    <t>4.3</t>
  </si>
  <si>
    <t>4.4</t>
  </si>
  <si>
    <t>a</t>
  </si>
  <si>
    <t>b</t>
  </si>
  <si>
    <t>c</t>
  </si>
  <si>
    <t>d, e</t>
  </si>
  <si>
    <t>a, c</t>
  </si>
  <si>
    <t>d</t>
  </si>
  <si>
    <t xml:space="preserve">g, h,i </t>
  </si>
  <si>
    <t>j</t>
  </si>
  <si>
    <t>k</t>
  </si>
  <si>
    <t>l</t>
  </si>
  <si>
    <t>m</t>
  </si>
  <si>
    <t>a,b.c.d.f,g,h,i</t>
  </si>
  <si>
    <t>5.2</t>
  </si>
  <si>
    <t>5.3.1</t>
  </si>
  <si>
    <t>¿Se ha facilitado la toma de conciencia y la formación antisoborno adecuada y apropiada para el personal, frente a el riesgo de soborno y el daño que puede ocurrir en la relación con sus funciones, y cómo reconocer estas circunstancias?</t>
  </si>
  <si>
    <t>¿Se ha facilitado la toma de conciencia y la formación antisoborno adecuada y apropiada para el personal, frente a reconocer y responder a las solicitudes u ofertas de soborno?</t>
  </si>
  <si>
    <t>7.5 INFORMACIÓN DOCUMENTADA</t>
  </si>
  <si>
    <t>¿Al crear y actualizar la información documentada, la Entidad se ha asegurado de que sea apropiada la identificación y descripción (por ejemplo, título, fecha, autor o número de referencia), así como el formato (por ejemplo, idioma, versión del software, gráficos) y los medios de soporte (por ejemplo, papel, electrónico) ?</t>
  </si>
  <si>
    <t>¿La información documentada requerida por el SGAS se ha controlado para asegurarse de que esté disponible y sea idónea para su uso, donde y cuando se necesite, así como  que se encuentre protegida adecuadamente (por ejemplo, contra pérdida de la confidencialidad, uso inadecuado, o pérdida de integración?</t>
  </si>
  <si>
    <t>8.1 PLANIFICACIÓN Y CONTROL OPERACIONAL</t>
  </si>
  <si>
    <t>¿Se  ha implementado controles no financieros que gestionen el riesgo de soborno en las áreas tales como: compras, operaciones, ventas, comercial, recursos humanos, actividades legales y reglamentarias?</t>
  </si>
  <si>
    <t>8.5 IMPLEMENTACIÓN DE LOS CONTROLES ANTISOBORNO POR ORGANIZACIONES CONTROLADAS Y POR SOCIOS DE NEGOCIOS</t>
  </si>
  <si>
    <t>En relación con los socios de negocios no controlados por la organización para los que la evaluación del riesgo de soborno o la debida diligencia,  han identificado más que un riesgo bajo de soborno, donde los controles antisoborno implementados por los socios de negocios ayudarían a mitigar el riesgo de soborno relevante, ¿Se ha implementado procedimientos de la siguiente manera si el socio de negocios tiene implementados controles antisoborno que gestionan el riesgo relevante de soborno?</t>
  </si>
  <si>
    <t>¿Para los socios de negocios que representan más que un riesgo bajo soborno, se ha implementado procedimientos que exijan, en la medida de lo posible que los socios de negocios se comprometan a prevenir el soborno por, o en nombre de, o en beneficio del socio de negocios en relación con la transacción, proyecto, actividad o relación correspondiente?</t>
  </si>
  <si>
    <t>8.8 GESTIÓN DE LOS CONTROLES ANTISOBORNO INADECUADOS</t>
  </si>
  <si>
    <t>¿Se ha implementado procedimientos  que permita que el personal reciba el asesoramiento de una persona apropiada sobre qué hacer si se enfrentan a un problema o situación que podría involucrar el soborno?</t>
  </si>
  <si>
    <t>¿Se ha implementado procedimientos para requerir una evaluación y, cuando sea apropiado, la investigación de cualquier soborno, o el incumplimiento de la política de antisoborno o el sistema de gestión antisoborno que haya sido informado, detectado o bajo razonable sospecha?</t>
  </si>
  <si>
    <t>9. EVALUACIÓN DEL DESEMPEÑO</t>
  </si>
  <si>
    <t xml:space="preserve">9.1 SEGUIMIENTO, MEDICIÓN, ANÁLISIS Y EVALUACIÓN </t>
  </si>
  <si>
    <t>¿Se ha determinado cuándo se debe llevar a cabo el seguimiento y la medición, así como cuándo se deben analizar y evaluar los resultados?</t>
  </si>
  <si>
    <t>¿Se ha planificado, establecido, implementado y mantenido uno o varios programas de auditoría que incluyan l a frecuencia, los métodos, las responsabilidades, los requisitos de planificación y la el adoración de informes, que deben tener en consideración  la importancia de los procesos involucrados, y los resultados de las auditorías previas?</t>
  </si>
  <si>
    <t>¿Se ha asegurado de que los resultados de las auditorías se informan a la dirección pertinente, a los niveles de dirección pertinentes, a la función de cumplimiento antisoborno, a la alta dirección y cuando sea apropiado, el órgano de gobierno?</t>
  </si>
  <si>
    <t>¿Estas auditorías consisten en procesos de auditoría interna u otros procedimientos que revisen los procedimientos, controles y sistema para soborno o sospecha de soborno, así como para la violación de los requisitos de la política antisoborno o del SGAS, para el fracaso de que los socios de negocios se ajusten a los requisitos antisoborno aplicable y sistema de debilidades u oportunidades de mejora en el SGAS?</t>
  </si>
  <si>
    <t>¿Se ha asegurado de que estas auditorías se efectúen por una función independiente o por personal establecido o designado para este proceso y que sea  apropiada de un departamento o función distintos del que está siendo auditado y que incluya una evaluación del propio SGAS, o un trabajo similar para el que la función de cumplimiento antisoborno sea responsable?</t>
  </si>
  <si>
    <t xml:space="preserve">9.3 REVISIÓN POR LA DIRECCIÓN </t>
  </si>
  <si>
    <t>9.4 REVISIÓN POR LA FUNCIÓN DE CUMPLIMIENTO</t>
  </si>
  <si>
    <t>% OBTENIDO DE IMPLEMENTACIÓN</t>
  </si>
  <si>
    <t xml:space="preserve">6. PLANIFICACIÓN </t>
  </si>
  <si>
    <t>TOTAL RESULTADO IMPLEMENTACIÓN</t>
  </si>
  <si>
    <t>Calificación global en la Gestión del Sistema Antisoborno</t>
  </si>
  <si>
    <t>SISTEMA ESTRATÉGICO DE PLANEACIÓN Y GESTIÓN</t>
  </si>
  <si>
    <t xml:space="preserve">EVALUACIÓN DEL SISTEMA DE GESTIÓN ANTISOBORNO  ISO 37001:2016 </t>
  </si>
  <si>
    <t>CRITERIOS DE CALIFICACIÓN</t>
  </si>
  <si>
    <t>CRITERIO INICIAL DE CALIFICACIÓN</t>
  </si>
  <si>
    <t>4.3 DETERMINACIÓN DEL ALCANCE DEL SISTEMA DE GESTIÓN ANTISOBORNO</t>
  </si>
  <si>
    <t xml:space="preserve">Se tiene disponible y documentado el alcance del Sistema de Gestión Antisoborno?. </t>
  </si>
  <si>
    <t>Se tiene justificado y/o documentado los requisitos (exclusiones) que no son aplicables para el Sistema de Gestión Antisoborno?</t>
  </si>
  <si>
    <t>4.4 SISTEMA DE GESTIÓN ANTISOBORNO</t>
  </si>
  <si>
    <t xml:space="preserve">Se han llevado a realizado y cumplido dentro del plazo las actividades de las acciones correctivas y de mejora del SGAS? . Se debe revisar si se evalúa de manera periódica de modo que los cambios sean evaluados adecuadamente con base a tiempo y frecuencia definidos, así como en la estructura y actividades de la Entidad. </t>
  </si>
  <si>
    <t>Se mantiene  y conserva información documentada que permita apoyar la operación de los procesos.</t>
  </si>
  <si>
    <t>4.5 EVALUACIÓN DEL RIESGO DE SOBORNO</t>
  </si>
  <si>
    <t>¿Se ha realizado de forma regular evaluaciones del Riesgo de soborno que identifiquen los riesgos que se podrían anticipar razonablemente teniendo en cuenta los factores de 4.1, así como análisis, evaluación, priorización e idoneidad y eficacia de los controles.</t>
  </si>
  <si>
    <t>El Órgano de Gobierno aprobó la política Antisoborno?</t>
  </si>
  <si>
    <t xml:space="preserve">¿La alta dirección ha demostrado liderazgo y compromiso con respecto al sistema de gestión antisoborno?. Se cuenta con registros por parte de la Alta dirección de la revisión de la implementación y seguimiento de los riesgos, así como del despliegue de los recursos suficientes y necesarios para el mantenimiento del SGAS </t>
  </si>
  <si>
    <t>5.2 POLÍTICA ANTISOBORNO</t>
  </si>
  <si>
    <t>6.2 OBJETIVOS  ANTISOBORNO Y PLANIFICACIÓN PARA LOGRARLOS</t>
  </si>
  <si>
    <t>7.3 TOMA DE CONCIENCIA Y FORMACIÓN</t>
  </si>
  <si>
    <t>5.3.2</t>
  </si>
  <si>
    <t>5.3.2- a</t>
  </si>
  <si>
    <t>5.3.2- b,c,d</t>
  </si>
  <si>
    <t>5.3.3</t>
  </si>
  <si>
    <t>6.1</t>
  </si>
  <si>
    <t>a -b</t>
  </si>
  <si>
    <t>6.2</t>
  </si>
  <si>
    <t>a-b-d</t>
  </si>
  <si>
    <t>g</t>
  </si>
  <si>
    <t>7.1</t>
  </si>
  <si>
    <t>7.2.2.1- a</t>
  </si>
  <si>
    <t>7.2.2.1- b</t>
  </si>
  <si>
    <t>7.2.2.1- c</t>
  </si>
  <si>
    <t>7.2.2.1- d</t>
  </si>
  <si>
    <t>7.2.2.2-a</t>
  </si>
  <si>
    <t>7.2.2.2-b</t>
  </si>
  <si>
    <t>7.2.2.2-c</t>
  </si>
  <si>
    <t>7.3</t>
  </si>
  <si>
    <t>b, c</t>
  </si>
  <si>
    <t>i</t>
  </si>
  <si>
    <t>7.4.1</t>
  </si>
  <si>
    <t>7.4.2</t>
  </si>
  <si>
    <t>7.5.1 - a</t>
  </si>
  <si>
    <t>7.5.2 - a, b</t>
  </si>
  <si>
    <t>7.5.2 - c</t>
  </si>
  <si>
    <t>7.5.3- a, b</t>
  </si>
  <si>
    <t>7.5.3</t>
  </si>
  <si>
    <t>8.1 - a,b,c</t>
  </si>
  <si>
    <t>8.1</t>
  </si>
  <si>
    <t>8.2</t>
  </si>
  <si>
    <t>8.3</t>
  </si>
  <si>
    <t>8.4</t>
  </si>
  <si>
    <t>8.5.1</t>
  </si>
  <si>
    <t>8.5.2 - a</t>
  </si>
  <si>
    <t>8.5.2 - b</t>
  </si>
  <si>
    <t>8.5.2 - b -1</t>
  </si>
  <si>
    <t>8.5.2 - b- 2</t>
  </si>
  <si>
    <t>8.6</t>
  </si>
  <si>
    <t>8.7</t>
  </si>
  <si>
    <t>8.9</t>
  </si>
  <si>
    <t>8.10</t>
  </si>
  <si>
    <t>9.1</t>
  </si>
  <si>
    <t>9.2.1- a 1</t>
  </si>
  <si>
    <t>9.2.1- a 2</t>
  </si>
  <si>
    <t>9.2.1- b</t>
  </si>
  <si>
    <t>9.2.2 - b</t>
  </si>
  <si>
    <t>9.2.2 - a</t>
  </si>
  <si>
    <t>9.2.2 - c</t>
  </si>
  <si>
    <t>9.2.2 - d</t>
  </si>
  <si>
    <t>9.2.2 - e</t>
  </si>
  <si>
    <t>9.3.2</t>
  </si>
  <si>
    <t>9.2.3 - a,b,c,d</t>
  </si>
  <si>
    <t>9.2.3</t>
  </si>
  <si>
    <t xml:space="preserve">9.2.4 - a,b </t>
  </si>
  <si>
    <t xml:space="preserve">9.2.5 </t>
  </si>
  <si>
    <t>9.3.1</t>
  </si>
  <si>
    <t>9.3.1 - a</t>
  </si>
  <si>
    <t>9.3.1 - b</t>
  </si>
  <si>
    <t xml:space="preserve">9.3.1 - c </t>
  </si>
  <si>
    <t>9.3.1 - e</t>
  </si>
  <si>
    <t>9.4 - a</t>
  </si>
  <si>
    <t>9.4 - b</t>
  </si>
  <si>
    <t>9.4</t>
  </si>
  <si>
    <t>10.1 - a</t>
  </si>
  <si>
    <t>10.1 - b</t>
  </si>
  <si>
    <t>10.1 - c, d,e</t>
  </si>
  <si>
    <t>10.1</t>
  </si>
  <si>
    <t>10.2</t>
  </si>
  <si>
    <t>revisar</t>
  </si>
  <si>
    <t>¿Se ha facilitado la toma de conciencia su contribución a la eficacia del sistema de gestión antisoborno, incluidos los beneficios de una mejora del desempeño antisoborno y de reportar cualquier sospecha de soborno?</t>
  </si>
  <si>
    <t>¿Se ha evaluado más que un riesgo bajo de soborno en relación a determinadas categorías de transacciones, proyectos o actividades?</t>
  </si>
  <si>
    <t>TPSC-F-022</t>
  </si>
  <si>
    <t>¿La organización ha determinado si los factores relacionados con sostenibilidad o cambio climático pueden influir en los riesgos de soborno y en el desempeño del SGAS?</t>
  </si>
  <si>
    <t>a,b,c</t>
  </si>
  <si>
    <t>¿La organización promueve y evalúa activamente una cultura antisoborno coherente con sus valores y principios éticos?</t>
  </si>
  <si>
    <t>¿La función antisoborno ha establecido es provista de recursos adecuados y asignada a las personas que tengan la competencia, la posición, la autoridad y la independencia apropiadas?</t>
  </si>
  <si>
    <t>¿La función antisoborno cuenta con independencia, autoridad y acceso directo al órgano de gobierno o alta dirección para el cumplimiento eficaz de sus responsabilidades?</t>
  </si>
  <si>
    <t xml:space="preserve">5.1.3, a, b, c, d </t>
  </si>
  <si>
    <t>¿La organización considera riesgos emergentes y oportunidades que puedan afectar el SGAS al planificar acciones de tratamiento?</t>
  </si>
  <si>
    <t xml:space="preserve">a,b,c </t>
  </si>
  <si>
    <t>¿El proceso de contratación incluye verificación de integridad y evaluación de riesgos de soborno para cargos sensibles?</t>
  </si>
  <si>
    <t xml:space="preserve">7.2.2 - a,b,c </t>
  </si>
  <si>
    <t>¿La organización evalúa la eficacia de los programas de formación y toma de conciencia antisoborno?</t>
  </si>
  <si>
    <t>7.3.4 - a,b,c</t>
  </si>
  <si>
    <t>¿Existe un procedimiento específico para gestionar y corregir controles antisoborno inadecuados o ineficaces?</t>
  </si>
  <si>
    <t>¿La función antisoborno realiza revisiones independientes del desempeño del SGAS y reporta sus resultados a la alta dirección u órgano de gobierno?</t>
  </si>
  <si>
    <t>¿La organización ha establecido mecanismos formales para identificar, declarar y gestionar conflictos de interés relacionados con riesgos de soborno?</t>
  </si>
  <si>
    <t xml:space="preserve">5.3.1 - a,b,c,d </t>
  </si>
  <si>
    <t>Literales:
a) Declaración periódica de conflictos de interés
b) Procedimiento documentado
c) Registro y trazabilidad
d) Medidas de mitigación y control</t>
  </si>
  <si>
    <t>¿La alta dirección ha asignado a la función antisoborno la responsabilidad y autoridad de supervisar el diseño e implementación del SGAS por parte de la organización?</t>
  </si>
  <si>
    <t xml:space="preserve">Se cuenta con registros donde el oficial de cumplimiento:
1. Proporcione asesoramiento y orientación al personal sobre el SGAS y las cuestiones relacionadas con el soborno
2. Asegure de que el sistema de gestión antisoborno es conforme con los requisitos de la norma
3. Informe sobre el desempeño del sistema de gestión antisoborno al órgano de gobierno y la alta dirección y a otras funciones antisoborno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</si>
</sst>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00&quot;#"/>
  </numFmts>
  <fonts count="24" x14ac:knownFonts="1">
    <font>
      <sz val="10"/>
      <name val="Arial"/>
    </font>
    <font>
      <sz val="10"/>
      <name val="Arial"/>
      <family val="2"/>
    </font>
    <font>
      <b/>
      <sz val="10"/>
      <name val="Arial"/>
      <family val="2"/>
    </font>
    <font>
      <sz val="10"/>
      <name val="Arial"/>
      <family val="2"/>
    </font>
    <font>
      <sz val="10"/>
      <color indexed="10"/>
      <name val="Arial"/>
      <family val="2"/>
    </font>
    <font>
      <sz val="10"/>
      <color indexed="36"/>
      <name val="Arial"/>
      <family val="2"/>
    </font>
    <font>
      <sz val="10"/>
      <color indexed="50"/>
      <name val="Arial"/>
      <family val="2"/>
    </font>
    <font>
      <i/>
      <sz val="9"/>
      <name val="Arial"/>
      <family val="2"/>
    </font>
    <font>
      <sz val="9"/>
      <name val="Arial"/>
      <family val="2"/>
    </font>
    <font>
      <sz val="10"/>
      <color indexed="8"/>
      <name val="Arial"/>
      <family val="2"/>
    </font>
    <font>
      <sz val="10"/>
      <color indexed="17"/>
      <name val="Arial"/>
      <family val="2"/>
    </font>
    <font>
      <sz val="10"/>
      <color indexed="20"/>
      <name val="Arial"/>
      <family val="2"/>
    </font>
    <font>
      <b/>
      <sz val="10"/>
      <color indexed="9"/>
      <name val="Arial"/>
      <family val="2"/>
    </font>
    <font>
      <b/>
      <sz val="10"/>
      <color indexed="8"/>
      <name val="Arial"/>
      <family val="2"/>
    </font>
    <font>
      <b/>
      <sz val="10"/>
      <color indexed="60"/>
      <name val="Arial"/>
      <family val="2"/>
    </font>
    <font>
      <sz val="8"/>
      <name val="Arial"/>
      <family val="2"/>
    </font>
    <font>
      <b/>
      <sz val="8"/>
      <name val="Arial"/>
      <family val="2"/>
    </font>
    <font>
      <b/>
      <sz val="11"/>
      <color theme="1"/>
      <name val="Calibri"/>
      <family val="2"/>
      <scheme val="minor"/>
    </font>
    <font>
      <b/>
      <sz val="10"/>
      <color theme="0"/>
      <name val="Arial"/>
      <family val="2"/>
    </font>
    <font>
      <sz val="10"/>
      <color theme="1"/>
      <name val="Arial"/>
      <family val="2"/>
    </font>
    <font>
      <b/>
      <sz val="18"/>
      <color theme="1"/>
      <name val="Calibri"/>
      <family val="2"/>
      <scheme val="minor"/>
    </font>
    <font>
      <sz val="9"/>
      <name val="Arial Narrow"/>
      <family val="2"/>
    </font>
    <font>
      <sz val="9"/>
      <color rgb="FFFF0000"/>
      <name val="Arial Narrow"/>
      <family val="2"/>
    </font>
    <font>
      <sz val="11"/>
      <name val="Calibri"/>
      <family val="2"/>
      <scheme val="minor"/>
    </font>
  </fonts>
  <fills count="12">
    <fill>
      <patternFill patternType="none"/>
    </fill>
    <fill>
      <patternFill patternType="gray125"/>
    </fill>
    <fill>
      <patternFill patternType="solid">
        <fgColor indexed="56"/>
        <bgColor indexed="64"/>
      </patternFill>
    </fill>
    <fill>
      <patternFill patternType="solid">
        <fgColor indexed="9"/>
        <bgColor indexed="64"/>
      </patternFill>
    </fill>
    <fill>
      <patternFill patternType="solid">
        <fgColor indexed="22"/>
        <bgColor indexed="64"/>
      </patternFill>
    </fill>
    <fill>
      <patternFill patternType="solid">
        <fgColor theme="4" tint="0.79998168889431442"/>
        <bgColor indexed="64"/>
      </patternFill>
    </fill>
    <fill>
      <patternFill patternType="solid">
        <fgColor theme="0"/>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rgb="FF002060"/>
        <bgColor indexed="64"/>
      </patternFill>
    </fill>
    <fill>
      <patternFill patternType="solid">
        <fgColor theme="0" tint="-4.9989318521683403E-2"/>
        <bgColor indexed="64"/>
      </patternFill>
    </fill>
    <fill>
      <patternFill patternType="solid">
        <fgColor rgb="FFFF0000"/>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right/>
      <top/>
      <bottom style="dashed">
        <color indexed="64"/>
      </bottom>
      <diagonal/>
    </border>
    <border>
      <left style="dashed">
        <color indexed="64"/>
      </left>
      <right/>
      <top/>
      <bottom style="dashed">
        <color indexed="64"/>
      </bottom>
      <diagonal/>
    </border>
    <border>
      <left style="dashed">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hair">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3">
    <xf numFmtId="0" fontId="0" fillId="0" borderId="0"/>
    <xf numFmtId="0" fontId="3" fillId="0" borderId="0"/>
    <xf numFmtId="9" fontId="1" fillId="0" borderId="0" applyFont="0" applyFill="0" applyBorder="0" applyAlignment="0" applyProtection="0"/>
  </cellStyleXfs>
  <cellXfs count="229">
    <xf numFmtId="0" fontId="0" fillId="0" borderId="0" xfId="0"/>
    <xf numFmtId="0" fontId="2"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left" vertical="center" wrapText="1"/>
    </xf>
    <xf numFmtId="46" fontId="12" fillId="2" borderId="3" xfId="0" applyNumberFormat="1"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3" fillId="0" borderId="0" xfId="0" applyFont="1" applyAlignment="1">
      <alignment horizontal="center" vertical="center" wrapText="1"/>
    </xf>
    <xf numFmtId="0" fontId="3" fillId="0" borderId="13" xfId="0" applyFont="1" applyBorder="1" applyAlignment="1">
      <alignment horizontal="center" vertical="center" wrapText="1"/>
    </xf>
    <xf numFmtId="0" fontId="13" fillId="0" borderId="1" xfId="0" applyFont="1" applyBorder="1" applyAlignment="1">
      <alignment horizontal="center" vertical="center" wrapText="1" readingOrder="1"/>
    </xf>
    <xf numFmtId="0" fontId="2" fillId="0" borderId="8"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3" fillId="0" borderId="15" xfId="0" applyFont="1" applyBorder="1" applyAlignment="1">
      <alignment horizontal="center" vertical="center" wrapText="1" readingOrder="1"/>
    </xf>
    <xf numFmtId="0" fontId="13" fillId="0" borderId="15" xfId="0" applyFont="1" applyBorder="1" applyAlignment="1">
      <alignment horizontal="center" vertical="center" wrapText="1"/>
    </xf>
    <xf numFmtId="0" fontId="2" fillId="0" borderId="0" xfId="1" applyFont="1" applyAlignment="1">
      <alignment horizontal="center" vertical="center" wrapText="1"/>
    </xf>
    <xf numFmtId="0" fontId="3" fillId="0" borderId="2" xfId="1" applyBorder="1" applyAlignment="1">
      <alignment horizontal="center" vertical="center" wrapText="1"/>
    </xf>
    <xf numFmtId="0" fontId="3" fillId="0" borderId="16" xfId="1" applyBorder="1" applyAlignment="1">
      <alignment horizontal="center" vertical="center" wrapText="1"/>
    </xf>
    <xf numFmtId="0" fontId="3" fillId="0" borderId="17" xfId="1" applyBorder="1" applyAlignment="1">
      <alignment horizontal="center" vertical="center" wrapText="1"/>
    </xf>
    <xf numFmtId="0" fontId="2" fillId="0" borderId="1" xfId="1" applyFont="1" applyBorder="1" applyAlignment="1">
      <alignment horizontal="center" vertical="center" wrapText="1"/>
    </xf>
    <xf numFmtId="0" fontId="3" fillId="0" borderId="1" xfId="1" applyBorder="1" applyAlignment="1">
      <alignment horizontal="center" vertical="center" wrapText="1"/>
    </xf>
    <xf numFmtId="0" fontId="3" fillId="0" borderId="12"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14" fillId="0" borderId="12" xfId="0" applyFont="1" applyBorder="1" applyAlignment="1">
      <alignment horizontal="center" vertical="center" wrapText="1" readingOrder="1"/>
    </xf>
    <xf numFmtId="0" fontId="2" fillId="0" borderId="12" xfId="0" applyFont="1" applyBorder="1" applyAlignment="1">
      <alignment horizontal="center" vertical="center" wrapText="1"/>
    </xf>
    <xf numFmtId="0" fontId="2" fillId="0" borderId="20" xfId="0" applyFont="1" applyBorder="1" applyAlignment="1">
      <alignment horizontal="center" vertical="center" wrapText="1"/>
    </xf>
    <xf numFmtId="0" fontId="3" fillId="0" borderId="1" xfId="1" applyBorder="1" applyAlignment="1">
      <alignment vertical="center" wrapText="1"/>
    </xf>
    <xf numFmtId="0" fontId="2" fillId="0" borderId="0" xfId="1" applyFont="1" applyAlignment="1">
      <alignment vertical="center" wrapText="1"/>
    </xf>
    <xf numFmtId="9" fontId="2" fillId="0" borderId="1" xfId="1" applyNumberFormat="1" applyFont="1" applyBorder="1" applyAlignment="1">
      <alignment horizontal="center" vertical="center" wrapText="1"/>
    </xf>
    <xf numFmtId="0" fontId="2" fillId="0" borderId="17" xfId="1" applyFont="1" applyBorder="1" applyAlignment="1">
      <alignment horizontal="center" vertical="center" wrapText="1"/>
    </xf>
    <xf numFmtId="9" fontId="2" fillId="0" borderId="14" xfId="1" applyNumberFormat="1" applyFont="1" applyBorder="1" applyAlignment="1">
      <alignment horizontal="center" vertical="center" wrapText="1"/>
    </xf>
    <xf numFmtId="0" fontId="3" fillId="0" borderId="21" xfId="1" applyBorder="1" applyAlignment="1">
      <alignment horizontal="center" vertical="center" wrapText="1"/>
    </xf>
    <xf numFmtId="0" fontId="2" fillId="0" borderId="12" xfId="1" applyFont="1" applyBorder="1" applyAlignment="1">
      <alignment horizontal="center" vertical="center" wrapText="1"/>
    </xf>
    <xf numFmtId="0" fontId="16" fillId="5" borderId="22" xfId="0" applyFont="1" applyFill="1" applyBorder="1" applyAlignment="1">
      <alignment horizontal="center" vertical="center" wrapText="1"/>
    </xf>
    <xf numFmtId="0" fontId="15" fillId="5" borderId="23" xfId="0" applyFont="1" applyFill="1" applyBorder="1" applyAlignment="1">
      <alignment horizontal="center" vertical="center" wrapText="1"/>
    </xf>
    <xf numFmtId="0" fontId="8" fillId="5" borderId="22" xfId="0" applyFont="1" applyFill="1" applyBorder="1" applyAlignment="1">
      <alignment horizontal="center" vertical="center" wrapText="1"/>
    </xf>
    <xf numFmtId="0" fontId="3" fillId="0" borderId="12" xfId="1" applyBorder="1" applyAlignment="1">
      <alignment horizontal="center" vertical="center" wrapText="1"/>
    </xf>
    <xf numFmtId="0" fontId="3" fillId="0" borderId="24" xfId="1" applyBorder="1" applyAlignment="1">
      <alignment horizontal="center" vertical="center" wrapText="1"/>
    </xf>
    <xf numFmtId="0" fontId="15" fillId="5" borderId="25" xfId="0" applyFont="1" applyFill="1" applyBorder="1" applyAlignment="1">
      <alignment horizontal="center" vertical="center" wrapText="1"/>
    </xf>
    <xf numFmtId="0" fontId="15" fillId="5" borderId="26" xfId="0" applyFont="1" applyFill="1" applyBorder="1" applyAlignment="1">
      <alignment horizontal="center" vertical="center" wrapText="1"/>
    </xf>
    <xf numFmtId="0" fontId="16" fillId="5" borderId="27"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8" fillId="6" borderId="0" xfId="1" applyFont="1" applyFill="1" applyAlignment="1">
      <alignment horizontal="center" vertical="center" wrapText="1"/>
    </xf>
    <xf numFmtId="0" fontId="18" fillId="6" borderId="30" xfId="1" applyFont="1" applyFill="1" applyBorder="1" applyAlignment="1">
      <alignment horizontal="center" vertical="center" wrapText="1"/>
    </xf>
    <xf numFmtId="0" fontId="3" fillId="6" borderId="0" xfId="1" applyFill="1" applyAlignment="1">
      <alignment horizontal="right" vertical="center"/>
    </xf>
    <xf numFmtId="16" fontId="8" fillId="5" borderId="22" xfId="0" applyNumberFormat="1" applyFont="1" applyFill="1" applyBorder="1" applyAlignment="1">
      <alignment horizontal="center" vertical="center" wrapText="1"/>
    </xf>
    <xf numFmtId="0" fontId="18" fillId="6" borderId="32" xfId="1" applyFont="1" applyFill="1" applyBorder="1" applyAlignment="1">
      <alignment horizontal="center" vertical="center" wrapText="1"/>
    </xf>
    <xf numFmtId="9" fontId="2" fillId="0" borderId="31" xfId="2" applyFont="1" applyBorder="1" applyAlignment="1">
      <alignment horizontal="left" vertical="center" wrapText="1"/>
    </xf>
    <xf numFmtId="0" fontId="2" fillId="0" borderId="33" xfId="1" applyFont="1" applyBorder="1" applyAlignment="1">
      <alignment horizontal="center" vertical="center" wrapText="1"/>
    </xf>
    <xf numFmtId="0" fontId="2" fillId="5" borderId="33" xfId="1" applyFont="1" applyFill="1" applyBorder="1" applyAlignment="1">
      <alignment horizontal="center" vertical="center" wrapText="1"/>
    </xf>
    <xf numFmtId="10" fontId="2" fillId="0" borderId="33" xfId="2" applyNumberFormat="1" applyFont="1" applyBorder="1" applyAlignment="1">
      <alignment horizontal="center" vertical="center" wrapText="1"/>
    </xf>
    <xf numFmtId="10" fontId="2" fillId="5" borderId="33" xfId="2" applyNumberFormat="1" applyFont="1" applyFill="1" applyBorder="1" applyAlignment="1">
      <alignment horizontal="center" vertical="center" wrapText="1"/>
    </xf>
    <xf numFmtId="0" fontId="2" fillId="0" borderId="9" xfId="1" applyFont="1" applyBorder="1" applyAlignment="1">
      <alignment horizontal="center" vertical="center" wrapText="1"/>
    </xf>
    <xf numFmtId="0" fontId="2" fillId="5" borderId="29" xfId="1" applyFont="1" applyFill="1" applyBorder="1" applyAlignment="1">
      <alignment horizontal="center" vertical="center" wrapText="1"/>
    </xf>
    <xf numFmtId="0" fontId="2" fillId="0" borderId="35" xfId="1" applyFont="1" applyBorder="1" applyAlignment="1">
      <alignment horizontal="center" vertical="center" wrapText="1"/>
    </xf>
    <xf numFmtId="0" fontId="2" fillId="0" borderId="23" xfId="1" applyFont="1" applyBorder="1" applyAlignment="1">
      <alignment horizontal="center" vertical="center" wrapText="1"/>
    </xf>
    <xf numFmtId="0" fontId="2" fillId="0" borderId="26" xfId="1" applyFont="1" applyBorder="1" applyAlignment="1">
      <alignment horizontal="center" vertical="center" wrapText="1"/>
    </xf>
    <xf numFmtId="0" fontId="3" fillId="6" borderId="0" xfId="1" applyFill="1" applyAlignment="1">
      <alignment horizontal="right" vertical="center" wrapText="1"/>
    </xf>
    <xf numFmtId="0" fontId="17" fillId="0" borderId="37" xfId="0" applyFont="1" applyBorder="1" applyAlignment="1">
      <alignment horizontal="center" vertical="center" wrapText="1"/>
    </xf>
    <xf numFmtId="0" fontId="3" fillId="6" borderId="38" xfId="1" applyFill="1" applyBorder="1" applyAlignment="1">
      <alignment horizontal="right" vertical="center" wrapText="1"/>
    </xf>
    <xf numFmtId="0" fontId="18" fillId="6" borderId="38" xfId="1" applyFont="1" applyFill="1" applyBorder="1" applyAlignment="1">
      <alignment horizontal="center" vertical="center" wrapText="1"/>
    </xf>
    <xf numFmtId="0" fontId="2" fillId="0" borderId="39" xfId="1" applyFont="1" applyBorder="1" applyAlignment="1">
      <alignment horizontal="center" vertical="center" wrapText="1"/>
    </xf>
    <xf numFmtId="0" fontId="18" fillId="6" borderId="40" xfId="1" applyFont="1" applyFill="1" applyBorder="1" applyAlignment="1">
      <alignment horizontal="center" vertical="center" wrapText="1"/>
    </xf>
    <xf numFmtId="0" fontId="2" fillId="0" borderId="22" xfId="1" applyFont="1" applyBorder="1" applyAlignment="1">
      <alignment horizontal="center" vertical="center" wrapText="1"/>
    </xf>
    <xf numFmtId="0" fontId="18" fillId="6" borderId="41" xfId="1" applyFont="1" applyFill="1" applyBorder="1" applyAlignment="1">
      <alignment horizontal="center" vertical="center" wrapText="1"/>
    </xf>
    <xf numFmtId="0" fontId="18" fillId="6" borderId="42" xfId="1" applyFont="1" applyFill="1" applyBorder="1" applyAlignment="1">
      <alignment horizontal="center" vertical="center" wrapText="1"/>
    </xf>
    <xf numFmtId="0" fontId="18" fillId="6" borderId="43" xfId="1" applyFont="1" applyFill="1" applyBorder="1" applyAlignment="1">
      <alignment horizontal="center" vertical="center" wrapText="1"/>
    </xf>
    <xf numFmtId="0" fontId="9" fillId="0" borderId="2" xfId="0" applyFont="1" applyBorder="1" applyAlignment="1">
      <alignment horizontal="center" vertical="center" wrapText="1" readingOrder="1"/>
    </xf>
    <xf numFmtId="0" fontId="9" fillId="0" borderId="1" xfId="0" applyFont="1" applyBorder="1" applyAlignment="1">
      <alignment horizontal="center" vertical="center" wrapText="1" readingOrder="1"/>
    </xf>
    <xf numFmtId="0" fontId="9" fillId="0" borderId="1" xfId="0" applyFont="1" applyBorder="1" applyAlignment="1">
      <alignment horizontal="center" vertical="center" wrapText="1"/>
    </xf>
    <xf numFmtId="0" fontId="9" fillId="3" borderId="0" xfId="0" applyFont="1" applyFill="1" applyAlignment="1">
      <alignment horizontal="justify" vertical="center"/>
    </xf>
    <xf numFmtId="0" fontId="10" fillId="3" borderId="1" xfId="0" applyFont="1" applyFill="1" applyBorder="1" applyAlignment="1">
      <alignment horizontal="justify" vertical="center"/>
    </xf>
    <xf numFmtId="0" fontId="9" fillId="0" borderId="1" xfId="0" applyFont="1" applyBorder="1" applyAlignment="1">
      <alignment vertical="center" wrapText="1" readingOrder="1"/>
    </xf>
    <xf numFmtId="0" fontId="9" fillId="0" borderId="12" xfId="0" applyFont="1" applyBorder="1" applyAlignment="1">
      <alignment horizontal="center" vertical="center" wrapText="1" readingOrder="1"/>
    </xf>
    <xf numFmtId="0" fontId="10" fillId="0" borderId="1" xfId="0" applyFont="1" applyBorder="1" applyAlignment="1">
      <alignment horizontal="center" vertical="center" wrapText="1" readingOrder="1"/>
    </xf>
    <xf numFmtId="0" fontId="4" fillId="0" borderId="1" xfId="0" applyFont="1" applyBorder="1" applyAlignment="1">
      <alignment horizontal="center" vertical="center" wrapText="1" readingOrder="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xf>
    <xf numFmtId="0" fontId="9" fillId="0" borderId="13" xfId="0" applyFont="1" applyBorder="1" applyAlignment="1">
      <alignment horizontal="center" vertical="center" wrapText="1" readingOrder="1"/>
    </xf>
    <xf numFmtId="0" fontId="2" fillId="0" borderId="1" xfId="1" applyFont="1" applyBorder="1" applyAlignment="1">
      <alignment horizontal="right" vertical="center" wrapText="1"/>
    </xf>
    <xf numFmtId="0" fontId="2" fillId="0" borderId="14" xfId="1" applyFont="1" applyBorder="1" applyAlignment="1">
      <alignment horizontal="right" vertical="center" wrapText="1"/>
    </xf>
    <xf numFmtId="0" fontId="2" fillId="0" borderId="0" xfId="1" applyFont="1" applyAlignment="1">
      <alignment horizontal="left" vertical="center" wrapText="1"/>
    </xf>
    <xf numFmtId="0" fontId="19" fillId="0" borderId="1" xfId="1" applyFont="1" applyBorder="1" applyAlignment="1">
      <alignment horizontal="left" vertical="center" wrapText="1"/>
    </xf>
    <xf numFmtId="0" fontId="21" fillId="0" borderId="31" xfId="1" applyFont="1" applyBorder="1" applyAlignment="1">
      <alignment horizontal="left" vertical="center" wrapText="1"/>
    </xf>
    <xf numFmtId="0" fontId="2" fillId="0" borderId="20" xfId="1" applyFont="1" applyBorder="1" applyAlignment="1">
      <alignment horizontal="right" vertical="center" wrapText="1"/>
    </xf>
    <xf numFmtId="0" fontId="1" fillId="0" borderId="1" xfId="1" applyFont="1" applyBorder="1" applyAlignment="1">
      <alignment horizontal="left" vertical="center" wrapText="1"/>
    </xf>
    <xf numFmtId="0" fontId="22" fillId="0" borderId="31" xfId="1" applyFont="1" applyBorder="1" applyAlignment="1">
      <alignment horizontal="left" vertical="center" wrapText="1"/>
    </xf>
    <xf numFmtId="0" fontId="1" fillId="0" borderId="49" xfId="1" applyFont="1" applyBorder="1" applyAlignment="1">
      <alignment horizontal="left" vertical="center" wrapText="1"/>
    </xf>
    <xf numFmtId="0" fontId="0" fillId="0" borderId="1" xfId="1" applyFont="1" applyBorder="1" applyAlignment="1">
      <alignment horizontal="center" vertical="center" wrapText="1"/>
    </xf>
    <xf numFmtId="0" fontId="1" fillId="0" borderId="49" xfId="0" applyFont="1" applyBorder="1" applyAlignment="1">
      <alignment horizontal="left" vertical="center" wrapText="1"/>
    </xf>
    <xf numFmtId="0" fontId="1" fillId="0" borderId="34" xfId="0" applyFont="1" applyBorder="1" applyAlignment="1">
      <alignment horizontal="left" vertical="center" wrapText="1"/>
    </xf>
    <xf numFmtId="0" fontId="21" fillId="0" borderId="31" xfId="0" applyFont="1" applyBorder="1" applyAlignment="1">
      <alignment horizontal="left" vertical="center" wrapText="1"/>
    </xf>
    <xf numFmtId="0" fontId="1" fillId="0" borderId="34" xfId="1" applyFont="1" applyBorder="1" applyAlignment="1">
      <alignment horizontal="left" vertical="center" wrapText="1"/>
    </xf>
    <xf numFmtId="0" fontId="2" fillId="11" borderId="0" xfId="1" applyFont="1" applyFill="1" applyAlignment="1">
      <alignment horizontal="center" vertical="center" wrapText="1"/>
    </xf>
    <xf numFmtId="0" fontId="1" fillId="0" borderId="1" xfId="1" applyFont="1" applyBorder="1" applyAlignment="1">
      <alignment horizontal="left" vertical="top" wrapText="1"/>
    </xf>
    <xf numFmtId="0" fontId="1" fillId="0" borderId="49" xfId="1" applyFont="1" applyBorder="1" applyAlignment="1">
      <alignment horizontal="left" vertical="top" wrapText="1"/>
    </xf>
    <xf numFmtId="0" fontId="1" fillId="0" borderId="10" xfId="1" applyFont="1" applyBorder="1" applyAlignment="1">
      <alignment horizontal="left" vertical="center" wrapText="1"/>
    </xf>
    <xf numFmtId="0" fontId="3" fillId="0" borderId="3" xfId="1" applyBorder="1" applyAlignment="1">
      <alignment horizontal="center" vertical="center" wrapText="1"/>
    </xf>
    <xf numFmtId="0" fontId="1" fillId="0" borderId="17" xfId="1" applyFont="1" applyBorder="1" applyAlignment="1">
      <alignment horizontal="left" vertical="center" wrapText="1"/>
    </xf>
    <xf numFmtId="0" fontId="1" fillId="0" borderId="37" xfId="0" applyFont="1" applyBorder="1" applyAlignment="1">
      <alignment horizontal="center" vertical="center" wrapText="1"/>
    </xf>
    <xf numFmtId="0" fontId="0" fillId="0" borderId="49" xfId="1" applyFont="1" applyBorder="1" applyAlignment="1">
      <alignment horizontal="center" vertical="center" wrapText="1"/>
    </xf>
    <xf numFmtId="0" fontId="21" fillId="0" borderId="1" xfId="1" applyFont="1" applyBorder="1" applyAlignment="1">
      <alignment horizontal="left" vertical="center" wrapText="1"/>
    </xf>
    <xf numFmtId="0" fontId="3" fillId="0" borderId="1" xfId="1" applyBorder="1" applyAlignment="1">
      <alignment horizontal="left" vertical="center" wrapText="1"/>
    </xf>
    <xf numFmtId="14" fontId="1" fillId="0" borderId="37" xfId="1" applyNumberFormat="1" applyFont="1" applyBorder="1" applyAlignment="1">
      <alignment horizontal="center" vertical="center" wrapText="1"/>
    </xf>
    <xf numFmtId="0" fontId="12" fillId="2" borderId="44" xfId="1" applyFont="1" applyFill="1" applyBorder="1" applyAlignment="1">
      <alignment horizontal="center" vertical="center" wrapText="1"/>
    </xf>
    <xf numFmtId="0" fontId="12" fillId="2" borderId="25" xfId="1" applyFont="1" applyFill="1" applyBorder="1" applyAlignment="1">
      <alignment horizontal="center" vertical="center" wrapText="1"/>
    </xf>
    <xf numFmtId="0" fontId="2" fillId="0" borderId="0" xfId="0" applyFont="1" applyAlignment="1">
      <alignment horizontal="center" vertical="center" wrapText="1"/>
    </xf>
    <xf numFmtId="0" fontId="12" fillId="2" borderId="44"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41"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46" xfId="1" applyFont="1" applyFill="1" applyBorder="1" applyAlignment="1">
      <alignment horizontal="center" vertical="center" wrapText="1"/>
    </xf>
    <xf numFmtId="0" fontId="12" fillId="2" borderId="47" xfId="1" applyFont="1" applyFill="1" applyBorder="1" applyAlignment="1">
      <alignment horizontal="center" vertical="center" wrapText="1"/>
    </xf>
    <xf numFmtId="0" fontId="20" fillId="10" borderId="37" xfId="0" applyFont="1" applyFill="1" applyBorder="1" applyAlignment="1">
      <alignment horizontal="center" vertical="center" wrapText="1"/>
    </xf>
    <xf numFmtId="0" fontId="17" fillId="0" borderId="37" xfId="0" applyFont="1" applyBorder="1" applyAlignment="1">
      <alignment horizontal="center" vertical="center" wrapText="1"/>
    </xf>
    <xf numFmtId="0" fontId="2" fillId="0" borderId="0" xfId="1" applyFont="1" applyAlignment="1">
      <alignment horizontal="center" vertical="center" wrapText="1"/>
    </xf>
    <xf numFmtId="0" fontId="2" fillId="0" borderId="60" xfId="1" applyFont="1" applyBorder="1" applyAlignment="1">
      <alignment horizontal="center" vertical="center" wrapText="1"/>
    </xf>
    <xf numFmtId="0" fontId="2" fillId="0" borderId="23" xfId="1" applyFont="1" applyBorder="1" applyAlignment="1">
      <alignment horizontal="center" vertical="center" wrapText="1"/>
    </xf>
    <xf numFmtId="0" fontId="3" fillId="6" borderId="32" xfId="1" applyFill="1" applyBorder="1" applyAlignment="1">
      <alignment horizontal="right" vertical="center" wrapText="1"/>
    </xf>
    <xf numFmtId="0" fontId="3" fillId="6" borderId="0" xfId="1" applyFill="1" applyAlignment="1">
      <alignment horizontal="right" vertical="center" wrapText="1"/>
    </xf>
    <xf numFmtId="0" fontId="2" fillId="4" borderId="27" xfId="1" applyFont="1" applyFill="1" applyBorder="1" applyAlignment="1">
      <alignment horizontal="center" vertical="center" wrapText="1"/>
    </xf>
    <xf numFmtId="0" fontId="2" fillId="4" borderId="36" xfId="1" applyFont="1" applyFill="1" applyBorder="1" applyAlignment="1">
      <alignment horizontal="center" vertical="center" wrapText="1"/>
    </xf>
    <xf numFmtId="0" fontId="2" fillId="4" borderId="54" xfId="1" applyFont="1" applyFill="1" applyBorder="1" applyAlignment="1">
      <alignment horizontal="center" vertical="center" wrapText="1"/>
    </xf>
    <xf numFmtId="0" fontId="2" fillId="0" borderId="44" xfId="1" applyFont="1" applyBorder="1" applyAlignment="1">
      <alignment horizontal="center" vertical="center" wrapText="1"/>
    </xf>
    <xf numFmtId="0" fontId="2" fillId="0" borderId="45"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21" xfId="1" applyFont="1" applyBorder="1" applyAlignment="1">
      <alignment horizontal="left" vertical="center" wrapText="1"/>
    </xf>
    <xf numFmtId="0" fontId="2" fillId="0" borderId="48" xfId="1" applyFont="1" applyBorder="1" applyAlignment="1">
      <alignment horizontal="left" vertical="center" wrapText="1"/>
    </xf>
    <xf numFmtId="0" fontId="2" fillId="0" borderId="49" xfId="1" applyFont="1" applyBorder="1" applyAlignment="1">
      <alignment horizontal="left" vertical="center" wrapText="1"/>
    </xf>
    <xf numFmtId="0" fontId="3" fillId="0" borderId="1" xfId="1" applyBorder="1" applyAlignment="1">
      <alignment horizontal="left" vertical="center" wrapText="1"/>
    </xf>
    <xf numFmtId="0" fontId="3" fillId="0" borderId="12" xfId="1" applyBorder="1" applyAlignment="1">
      <alignment horizontal="left" vertical="center" wrapText="1"/>
    </xf>
    <xf numFmtId="0" fontId="3" fillId="0" borderId="48" xfId="1" applyBorder="1" applyAlignment="1">
      <alignment horizontal="left" vertical="center" wrapText="1"/>
    </xf>
    <xf numFmtId="0" fontId="3" fillId="0" borderId="49" xfId="1" applyBorder="1" applyAlignment="1">
      <alignment horizontal="left" vertical="center" wrapText="1"/>
    </xf>
    <xf numFmtId="0" fontId="1" fillId="0" borderId="1" xfId="1" applyFont="1" applyBorder="1" applyAlignment="1">
      <alignment horizontal="left" vertical="center" wrapText="1"/>
    </xf>
    <xf numFmtId="0" fontId="3" fillId="0" borderId="17" xfId="1" applyBorder="1" applyAlignment="1">
      <alignment horizontal="left" vertical="center" wrapText="1"/>
    </xf>
    <xf numFmtId="0" fontId="1" fillId="0" borderId="12" xfId="1" applyFont="1" applyBorder="1" applyAlignment="1">
      <alignment horizontal="left" vertical="center" wrapText="1"/>
    </xf>
    <xf numFmtId="0" fontId="3" fillId="0" borderId="51" xfId="1" applyBorder="1" applyAlignment="1">
      <alignment horizontal="left" vertical="center" wrapText="1"/>
    </xf>
    <xf numFmtId="0" fontId="3" fillId="0" borderId="50" xfId="1" applyBorder="1" applyAlignment="1">
      <alignment horizontal="left" vertical="center" wrapText="1"/>
    </xf>
    <xf numFmtId="0" fontId="3" fillId="0" borderId="34" xfId="1" applyBorder="1" applyAlignment="1">
      <alignment horizontal="left" vertical="center" wrapText="1"/>
    </xf>
    <xf numFmtId="0" fontId="2" fillId="0" borderId="2" xfId="1" applyFont="1" applyBorder="1" applyAlignment="1">
      <alignment horizontal="right" vertical="center" wrapText="1"/>
    </xf>
    <xf numFmtId="0" fontId="2" fillId="0" borderId="1" xfId="1" applyFont="1" applyBorder="1" applyAlignment="1">
      <alignment horizontal="right" vertical="center" wrapText="1"/>
    </xf>
    <xf numFmtId="0" fontId="2" fillId="5" borderId="56" xfId="1" applyFont="1" applyFill="1" applyBorder="1" applyAlignment="1">
      <alignment horizontal="left" vertical="center" wrapText="1"/>
    </xf>
    <xf numFmtId="0" fontId="2" fillId="5" borderId="57" xfId="1" applyFont="1" applyFill="1" applyBorder="1" applyAlignment="1">
      <alignment horizontal="left" vertical="center" wrapText="1"/>
    </xf>
    <xf numFmtId="0" fontId="2" fillId="5" borderId="58" xfId="1" applyFont="1" applyFill="1" applyBorder="1" applyAlignment="1">
      <alignment horizontal="left" vertical="center" wrapText="1"/>
    </xf>
    <xf numFmtId="0" fontId="2" fillId="0" borderId="8" xfId="1" applyFont="1" applyBorder="1" applyAlignment="1">
      <alignment horizontal="right" vertical="center" wrapText="1"/>
    </xf>
    <xf numFmtId="0" fontId="2" fillId="0" borderId="14" xfId="1" applyFont="1" applyBorder="1" applyAlignment="1">
      <alignment horizontal="right" vertical="center" wrapText="1"/>
    </xf>
    <xf numFmtId="9" fontId="2" fillId="4" borderId="20" xfId="1" applyNumberFormat="1" applyFont="1" applyFill="1" applyBorder="1" applyAlignment="1">
      <alignment horizontal="center" vertical="center" wrapText="1"/>
    </xf>
    <xf numFmtId="9" fontId="2" fillId="4" borderId="55" xfId="1" applyNumberFormat="1" applyFont="1" applyFill="1" applyBorder="1" applyAlignment="1">
      <alignment horizontal="center" vertical="center" wrapText="1"/>
    </xf>
    <xf numFmtId="0" fontId="1" fillId="0" borderId="51" xfId="1" applyFont="1" applyBorder="1" applyAlignment="1">
      <alignment horizontal="left" vertical="center" wrapText="1"/>
    </xf>
    <xf numFmtId="0" fontId="19" fillId="0" borderId="1" xfId="1" applyFont="1" applyBorder="1" applyAlignment="1">
      <alignment horizontal="left" vertical="center" wrapText="1"/>
    </xf>
    <xf numFmtId="0" fontId="1" fillId="0" borderId="12" xfId="1" applyFont="1" applyBorder="1" applyAlignment="1">
      <alignment horizontal="left" vertical="top" wrapText="1"/>
    </xf>
    <xf numFmtId="0" fontId="3" fillId="0" borderId="48" xfId="1" applyBorder="1" applyAlignment="1">
      <alignment horizontal="left" vertical="top" wrapText="1"/>
    </xf>
    <xf numFmtId="0" fontId="3" fillId="0" borderId="49" xfId="1" applyBorder="1" applyAlignment="1">
      <alignment horizontal="left" vertical="top" wrapText="1"/>
    </xf>
    <xf numFmtId="0" fontId="2" fillId="5" borderId="44" xfId="1" applyFont="1" applyFill="1" applyBorder="1" applyAlignment="1">
      <alignment horizontal="center" vertical="center" wrapText="1"/>
    </xf>
    <xf numFmtId="0" fontId="2" fillId="5" borderId="45" xfId="1" applyFont="1" applyFill="1" applyBorder="1" applyAlignment="1">
      <alignment horizontal="center" vertical="center" wrapText="1"/>
    </xf>
    <xf numFmtId="0" fontId="2" fillId="5" borderId="25" xfId="1" applyFont="1" applyFill="1" applyBorder="1" applyAlignment="1">
      <alignment horizontal="center" vertical="center" wrapText="1"/>
    </xf>
    <xf numFmtId="0" fontId="2" fillId="0" borderId="35" xfId="1" applyFont="1" applyBorder="1" applyAlignment="1">
      <alignment horizontal="center" vertical="center" wrapText="1"/>
    </xf>
    <xf numFmtId="0" fontId="2" fillId="0" borderId="26" xfId="1" applyFont="1" applyBorder="1" applyAlignment="1">
      <alignment horizontal="center" vertical="center" wrapText="1"/>
    </xf>
    <xf numFmtId="0" fontId="3" fillId="0" borderId="1" xfId="1" applyBorder="1" applyAlignment="1">
      <alignment horizontal="left" vertical="top" wrapText="1"/>
    </xf>
    <xf numFmtId="0" fontId="3" fillId="0" borderId="12" xfId="1" applyBorder="1" applyAlignment="1">
      <alignment horizontal="left" vertical="top" wrapText="1"/>
    </xf>
    <xf numFmtId="0" fontId="1" fillId="0" borderId="48" xfId="1" applyFont="1" applyBorder="1" applyAlignment="1">
      <alignment horizontal="left" vertical="center" wrapText="1"/>
    </xf>
    <xf numFmtId="0" fontId="16" fillId="5" borderId="27" xfId="1" applyFont="1" applyFill="1" applyBorder="1" applyAlignment="1">
      <alignment horizontal="center" vertical="center" wrapText="1"/>
    </xf>
    <xf numFmtId="0" fontId="16" fillId="5" borderId="36" xfId="1" applyFont="1" applyFill="1" applyBorder="1" applyAlignment="1">
      <alignment horizontal="center" vertical="center" wrapText="1"/>
    </xf>
    <xf numFmtId="0" fontId="16" fillId="5" borderId="54" xfId="1" applyFont="1" applyFill="1" applyBorder="1" applyAlignment="1">
      <alignment horizontal="center" vertical="center" wrapText="1"/>
    </xf>
    <xf numFmtId="0" fontId="2" fillId="0" borderId="0" xfId="1" applyFont="1" applyAlignment="1">
      <alignment horizontal="left" vertical="center" wrapText="1"/>
    </xf>
    <xf numFmtId="0" fontId="2" fillId="5" borderId="41" xfId="1" applyFont="1" applyFill="1" applyBorder="1" applyAlignment="1">
      <alignment horizontal="center" vertical="center" wrapText="1"/>
    </xf>
    <xf numFmtId="0" fontId="2" fillId="5" borderId="42" xfId="1" applyFont="1" applyFill="1" applyBorder="1" applyAlignment="1">
      <alignment horizontal="center" vertical="center" wrapText="1"/>
    </xf>
    <xf numFmtId="0" fontId="2" fillId="5" borderId="43" xfId="1" applyFont="1" applyFill="1" applyBorder="1" applyAlignment="1">
      <alignment horizontal="center" vertical="center" wrapText="1"/>
    </xf>
    <xf numFmtId="0" fontId="2" fillId="5" borderId="32" xfId="1" applyFont="1" applyFill="1" applyBorder="1" applyAlignment="1">
      <alignment horizontal="center" vertical="center" wrapText="1"/>
    </xf>
    <xf numFmtId="0" fontId="2" fillId="5" borderId="0" xfId="1" applyFont="1" applyFill="1" applyAlignment="1">
      <alignment horizontal="center" vertical="center" wrapText="1"/>
    </xf>
    <xf numFmtId="0" fontId="2" fillId="5" borderId="30" xfId="1" applyFont="1" applyFill="1" applyBorder="1" applyAlignment="1">
      <alignment horizontal="center" vertical="center" wrapText="1"/>
    </xf>
    <xf numFmtId="0" fontId="2" fillId="5" borderId="35" xfId="1" applyFont="1" applyFill="1" applyBorder="1" applyAlignment="1">
      <alignment horizontal="center" vertical="center" wrapText="1"/>
    </xf>
    <xf numFmtId="0" fontId="2" fillId="5" borderId="23" xfId="1" applyFont="1" applyFill="1" applyBorder="1" applyAlignment="1">
      <alignment horizontal="center" vertical="center" wrapText="1"/>
    </xf>
    <xf numFmtId="0" fontId="2" fillId="5" borderId="26" xfId="1" applyFont="1" applyFill="1" applyBorder="1" applyAlignment="1">
      <alignment horizontal="center" vertical="center" wrapText="1"/>
    </xf>
    <xf numFmtId="0" fontId="2" fillId="5" borderId="27" xfId="1" applyFont="1" applyFill="1" applyBorder="1" applyAlignment="1">
      <alignment horizontal="left" vertical="center" wrapText="1"/>
    </xf>
    <xf numFmtId="0" fontId="2" fillId="5" borderId="36" xfId="1" applyFont="1" applyFill="1" applyBorder="1" applyAlignment="1">
      <alignment horizontal="left" vertical="center" wrapText="1"/>
    </xf>
    <xf numFmtId="0" fontId="2" fillId="5" borderId="54" xfId="1" applyFont="1" applyFill="1" applyBorder="1" applyAlignment="1">
      <alignment horizontal="left" vertical="center" wrapText="1"/>
    </xf>
    <xf numFmtId="0" fontId="2" fillId="0" borderId="24" xfId="1" applyFont="1" applyBorder="1" applyAlignment="1">
      <alignment horizontal="left" vertical="center" wrapText="1"/>
    </xf>
    <xf numFmtId="0" fontId="2" fillId="8" borderId="35" xfId="1" applyFont="1" applyFill="1" applyBorder="1" applyAlignment="1">
      <alignment horizontal="center" vertical="center" wrapText="1"/>
    </xf>
    <xf numFmtId="0" fontId="2" fillId="8" borderId="23" xfId="1" applyFont="1" applyFill="1" applyBorder="1" applyAlignment="1">
      <alignment horizontal="center" vertical="center" wrapText="1"/>
    </xf>
    <xf numFmtId="0" fontId="2" fillId="8" borderId="26" xfId="1" applyFont="1" applyFill="1" applyBorder="1" applyAlignment="1">
      <alignment horizontal="center" vertical="center" wrapText="1"/>
    </xf>
    <xf numFmtId="0" fontId="16" fillId="6" borderId="35" xfId="1" applyFont="1" applyFill="1" applyBorder="1" applyAlignment="1">
      <alignment horizontal="left" vertical="center" wrapText="1"/>
    </xf>
    <xf numFmtId="0" fontId="16" fillId="6" borderId="23" xfId="1" applyFont="1" applyFill="1" applyBorder="1" applyAlignment="1">
      <alignment horizontal="left" vertical="center" wrapText="1"/>
    </xf>
    <xf numFmtId="0" fontId="16" fillId="6" borderId="26" xfId="1" applyFont="1" applyFill="1" applyBorder="1" applyAlignment="1">
      <alignment horizontal="left" vertical="center" wrapText="1"/>
    </xf>
    <xf numFmtId="9" fontId="2" fillId="7" borderId="27" xfId="1" applyNumberFormat="1" applyFont="1" applyFill="1" applyBorder="1" applyAlignment="1">
      <alignment horizontal="center" vertical="center" wrapText="1"/>
    </xf>
    <xf numFmtId="9" fontId="2" fillId="7" borderId="36" xfId="1" applyNumberFormat="1" applyFont="1" applyFill="1" applyBorder="1" applyAlignment="1">
      <alignment horizontal="center" vertical="center" wrapText="1"/>
    </xf>
    <xf numFmtId="9" fontId="2" fillId="7" borderId="54" xfId="1" applyNumberFormat="1" applyFont="1" applyFill="1" applyBorder="1" applyAlignment="1">
      <alignment horizontal="center" vertical="center" wrapText="1"/>
    </xf>
    <xf numFmtId="9" fontId="2" fillId="4" borderId="14" xfId="1" applyNumberFormat="1" applyFont="1" applyFill="1" applyBorder="1" applyAlignment="1">
      <alignment horizontal="center" vertical="center" wrapText="1"/>
    </xf>
    <xf numFmtId="9" fontId="2" fillId="4" borderId="9" xfId="1" applyNumberFormat="1" applyFont="1" applyFill="1" applyBorder="1" applyAlignment="1">
      <alignment horizontal="center" vertical="center" wrapText="1"/>
    </xf>
    <xf numFmtId="0" fontId="2" fillId="0" borderId="16" xfId="1" applyFont="1" applyBorder="1" applyAlignment="1">
      <alignment horizontal="right" vertical="center" wrapText="1"/>
    </xf>
    <xf numFmtId="0" fontId="2" fillId="0" borderId="17" xfId="1" applyFont="1" applyBorder="1" applyAlignment="1">
      <alignment horizontal="right" vertical="center" wrapText="1"/>
    </xf>
    <xf numFmtId="0" fontId="3" fillId="0" borderId="18" xfId="1" applyBorder="1" applyAlignment="1">
      <alignment horizontal="left" vertical="center" wrapText="1"/>
    </xf>
    <xf numFmtId="0" fontId="3" fillId="0" borderId="52" xfId="1" applyBorder="1" applyAlignment="1">
      <alignment horizontal="left" vertical="center" wrapText="1"/>
    </xf>
    <xf numFmtId="0" fontId="3" fillId="0" borderId="53" xfId="1" applyBorder="1" applyAlignment="1">
      <alignment horizontal="left" vertical="center" wrapText="1"/>
    </xf>
    <xf numFmtId="0" fontId="2" fillId="0" borderId="50" xfId="1" applyFont="1" applyBorder="1" applyAlignment="1">
      <alignment horizontal="left" vertical="center" wrapText="1"/>
    </xf>
    <xf numFmtId="0" fontId="2" fillId="0" borderId="34" xfId="1" applyFont="1" applyBorder="1" applyAlignment="1">
      <alignment horizontal="left" vertical="center" wrapText="1"/>
    </xf>
    <xf numFmtId="0" fontId="2" fillId="0" borderId="46" xfId="1" applyFont="1" applyBorder="1" applyAlignment="1">
      <alignment horizontal="center" vertical="center" wrapText="1"/>
    </xf>
    <xf numFmtId="0" fontId="2" fillId="0" borderId="61" xfId="1" applyFont="1" applyBorder="1" applyAlignment="1">
      <alignment horizontal="center" vertical="center" wrapText="1"/>
    </xf>
    <xf numFmtId="0" fontId="2" fillId="0" borderId="6" xfId="1" applyFont="1" applyBorder="1" applyAlignment="1">
      <alignment horizontal="center" vertical="center" wrapText="1"/>
    </xf>
    <xf numFmtId="0" fontId="2" fillId="7" borderId="27" xfId="1" applyFont="1" applyFill="1" applyBorder="1" applyAlignment="1">
      <alignment horizontal="center" vertical="center" wrapText="1"/>
    </xf>
    <xf numFmtId="0" fontId="2" fillId="7" borderId="36" xfId="1" applyFont="1" applyFill="1" applyBorder="1" applyAlignment="1">
      <alignment horizontal="center" vertical="center" wrapText="1"/>
    </xf>
    <xf numFmtId="0" fontId="2" fillId="7" borderId="54" xfId="1" applyFont="1" applyFill="1" applyBorder="1" applyAlignment="1">
      <alignment horizontal="center" vertical="center" wrapText="1"/>
    </xf>
    <xf numFmtId="164" fontId="23" fillId="0" borderId="37" xfId="0" applyNumberFormat="1" applyFont="1" applyBorder="1" applyAlignment="1">
      <alignment horizontal="center" vertical="center" wrapText="1"/>
    </xf>
    <xf numFmtId="0" fontId="2" fillId="0" borderId="19" xfId="1" applyFont="1" applyBorder="1" applyAlignment="1">
      <alignment horizontal="center" vertical="center" wrapText="1"/>
    </xf>
    <xf numFmtId="0" fontId="2" fillId="0" borderId="62"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48" xfId="1" applyFont="1" applyBorder="1" applyAlignment="1">
      <alignment horizontal="center" vertical="center" wrapText="1"/>
    </xf>
    <xf numFmtId="0" fontId="2" fillId="0" borderId="59"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52" xfId="1" applyFont="1" applyBorder="1" applyAlignment="1">
      <alignment horizontal="center" vertical="center" wrapText="1"/>
    </xf>
    <xf numFmtId="0" fontId="2" fillId="0" borderId="63" xfId="1" applyFont="1" applyBorder="1" applyAlignment="1">
      <alignment horizontal="center" vertical="center" wrapText="1"/>
    </xf>
    <xf numFmtId="9" fontId="2" fillId="4" borderId="20" xfId="2" applyFont="1" applyFill="1" applyBorder="1" applyAlignment="1">
      <alignment horizontal="center" vertical="center" wrapText="1"/>
    </xf>
    <xf numFmtId="9" fontId="2" fillId="4" borderId="55" xfId="2" applyFont="1" applyFill="1" applyBorder="1" applyAlignment="1">
      <alignment horizontal="center" vertical="center" wrapText="1"/>
    </xf>
    <xf numFmtId="0" fontId="1" fillId="0" borderId="17" xfId="1" applyFont="1" applyBorder="1" applyAlignment="1">
      <alignment horizontal="left" vertical="center" wrapText="1"/>
    </xf>
    <xf numFmtId="0" fontId="18" fillId="9" borderId="27" xfId="1" applyFont="1" applyFill="1" applyBorder="1" applyAlignment="1">
      <alignment horizontal="center" vertical="center" wrapText="1"/>
    </xf>
    <xf numFmtId="0" fontId="18" fillId="9" borderId="36" xfId="1" applyFont="1" applyFill="1" applyBorder="1" applyAlignment="1">
      <alignment horizontal="center" vertical="center" wrapText="1"/>
    </xf>
    <xf numFmtId="0" fontId="18" fillId="9" borderId="54" xfId="1" applyFont="1" applyFill="1" applyBorder="1" applyAlignment="1">
      <alignment horizontal="center" vertical="center" wrapText="1"/>
    </xf>
  </cellXfs>
  <cellStyles count="3">
    <cellStyle name="Normal" xfId="0" builtinId="0"/>
    <cellStyle name="Normal 2" xfId="1" xr:uid="{00000000-0005-0000-0000-000001000000}"/>
    <cellStyle name="Porcentaje" xfId="2" builtinId="5"/>
  </cellStyles>
  <dxfs count="3">
    <dxf>
      <fill>
        <patternFill>
          <bgColor rgb="FFFF0000"/>
        </patternFill>
      </fill>
    </dxf>
    <dxf>
      <fill>
        <patternFill>
          <bgColor rgb="FFFFFF0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171452</xdr:colOff>
      <xdr:row>1</xdr:row>
      <xdr:rowOff>0</xdr:rowOff>
    </xdr:from>
    <xdr:to>
      <xdr:col>2</xdr:col>
      <xdr:colOff>805125</xdr:colOff>
      <xdr:row>4</xdr:row>
      <xdr:rowOff>60679</xdr:rowOff>
    </xdr:to>
    <xdr:pic>
      <xdr:nvPicPr>
        <xdr:cNvPr id="2" name="Imagen 1">
          <a:extLst>
            <a:ext uri="{FF2B5EF4-FFF2-40B4-BE49-F238E27FC236}">
              <a16:creationId xmlns:a16="http://schemas.microsoft.com/office/drawing/2014/main" id="{F180A22F-7D02-4378-9E80-142133990F5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20296" t="13445" r="17097" b="13445"/>
        <a:stretch>
          <a:fillRect/>
        </a:stretch>
      </xdr:blipFill>
      <xdr:spPr bwMode="auto">
        <a:xfrm>
          <a:off x="857252" y="161925"/>
          <a:ext cx="633673" cy="90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
  <sheetViews>
    <sheetView topLeftCell="A18" zoomScaleNormal="100" zoomScaleSheetLayoutView="100" workbookViewId="0">
      <selection activeCell="E2" sqref="E1:E65536"/>
    </sheetView>
  </sheetViews>
  <sheetFormatPr baseColWidth="10" defaultColWidth="11.42578125" defaultRowHeight="12.75" x14ac:dyDescent="0.2"/>
  <cols>
    <col min="1" max="1" width="5.140625" style="1" customWidth="1"/>
    <col min="2" max="4" width="29.140625" style="1" customWidth="1"/>
    <col min="5" max="6" width="19.42578125" style="1" hidden="1" customWidth="1"/>
    <col min="7" max="7" width="60" style="1" customWidth="1"/>
    <col min="8" max="8" width="42.28515625" style="1" hidden="1" customWidth="1"/>
    <col min="9" max="9" width="25.140625" style="1" customWidth="1"/>
    <col min="10" max="10" width="24.28515625" style="1" customWidth="1"/>
    <col min="11" max="16384" width="11.42578125" style="1"/>
  </cols>
  <sheetData>
    <row r="1" spans="1:10" ht="45" customHeight="1" x14ac:dyDescent="0.2">
      <c r="A1" s="118" t="s">
        <v>0</v>
      </c>
      <c r="B1" s="118"/>
      <c r="C1" s="118"/>
      <c r="D1" s="118"/>
      <c r="E1" s="118"/>
      <c r="F1" s="118"/>
      <c r="G1" s="118"/>
      <c r="H1" s="118"/>
    </row>
    <row r="2" spans="1:10" ht="13.5" thickBot="1" x14ac:dyDescent="0.25">
      <c r="A2" s="1" t="s">
        <v>1</v>
      </c>
    </row>
    <row r="3" spans="1:10" ht="25.5" x14ac:dyDescent="0.2">
      <c r="B3" s="9">
        <v>375.05208333333331</v>
      </c>
      <c r="C3" s="10" t="s">
        <v>2</v>
      </c>
      <c r="D3" s="10" t="s">
        <v>3</v>
      </c>
      <c r="E3" s="11" t="s">
        <v>4</v>
      </c>
      <c r="F3" s="12" t="s">
        <v>5</v>
      </c>
      <c r="G3" s="119" t="s">
        <v>6</v>
      </c>
      <c r="H3" s="121" t="s">
        <v>7</v>
      </c>
      <c r="I3" s="123" t="s">
        <v>8</v>
      </c>
      <c r="J3" s="116" t="s">
        <v>9</v>
      </c>
    </row>
    <row r="4" spans="1:10" ht="39" thickBot="1" x14ac:dyDescent="0.25">
      <c r="B4" s="13" t="s">
        <v>10</v>
      </c>
      <c r="C4" s="14" t="s">
        <v>10</v>
      </c>
      <c r="D4" s="14" t="s">
        <v>10</v>
      </c>
      <c r="E4" s="15" t="s">
        <v>11</v>
      </c>
      <c r="F4" s="16" t="s">
        <v>12</v>
      </c>
      <c r="G4" s="120"/>
      <c r="H4" s="122"/>
      <c r="I4" s="124"/>
      <c r="J4" s="117"/>
    </row>
    <row r="5" spans="1:10" ht="35.25" customHeight="1" x14ac:dyDescent="0.2">
      <c r="B5" s="4" t="s">
        <v>13</v>
      </c>
      <c r="C5" s="22" t="s">
        <v>13</v>
      </c>
      <c r="D5" s="22" t="s">
        <v>13</v>
      </c>
      <c r="E5" s="23" t="s">
        <v>14</v>
      </c>
      <c r="F5" s="24">
        <v>9</v>
      </c>
      <c r="G5" s="22" t="s">
        <v>13</v>
      </c>
      <c r="H5" s="33" t="s">
        <v>15</v>
      </c>
      <c r="I5" s="2"/>
      <c r="J5" s="2"/>
    </row>
    <row r="6" spans="1:10" ht="165.75" x14ac:dyDescent="0.2">
      <c r="B6" s="79" t="s">
        <v>16</v>
      </c>
      <c r="C6" s="80" t="s">
        <v>16</v>
      </c>
      <c r="D6" s="80" t="s">
        <v>16</v>
      </c>
      <c r="E6" s="80" t="s">
        <v>14</v>
      </c>
      <c r="F6" s="81">
        <v>14</v>
      </c>
      <c r="G6" s="82" t="s">
        <v>17</v>
      </c>
      <c r="H6" s="34" t="s">
        <v>18</v>
      </c>
      <c r="I6" s="2"/>
      <c r="J6" s="2"/>
    </row>
    <row r="7" spans="1:10" ht="89.25" x14ac:dyDescent="0.2">
      <c r="B7" s="5" t="s">
        <v>19</v>
      </c>
      <c r="C7" s="80" t="s">
        <v>20</v>
      </c>
      <c r="D7" s="80" t="s">
        <v>20</v>
      </c>
      <c r="E7" s="80" t="s">
        <v>21</v>
      </c>
      <c r="F7" s="81">
        <v>14</v>
      </c>
      <c r="G7" s="83" t="s">
        <v>22</v>
      </c>
      <c r="H7" s="34" t="s">
        <v>18</v>
      </c>
      <c r="I7" s="2"/>
      <c r="J7" s="2"/>
    </row>
    <row r="8" spans="1:10" ht="127.5" x14ac:dyDescent="0.2">
      <c r="B8" s="5" t="s">
        <v>23</v>
      </c>
      <c r="C8" s="6" t="s">
        <v>19</v>
      </c>
      <c r="D8" s="6" t="s">
        <v>19</v>
      </c>
      <c r="E8" s="84">
        <v>9</v>
      </c>
      <c r="F8" s="81">
        <v>9</v>
      </c>
      <c r="G8" s="6" t="s">
        <v>24</v>
      </c>
      <c r="H8" s="85" t="s">
        <v>15</v>
      </c>
      <c r="I8" s="2"/>
      <c r="J8" s="2"/>
    </row>
    <row r="9" spans="1:10" ht="38.25" x14ac:dyDescent="0.2">
      <c r="A9" s="85"/>
      <c r="B9" s="5" t="s">
        <v>19</v>
      </c>
      <c r="C9" s="6" t="s">
        <v>19</v>
      </c>
      <c r="D9" s="6" t="s">
        <v>19</v>
      </c>
      <c r="E9" s="84">
        <v>14</v>
      </c>
      <c r="F9" s="81">
        <v>14</v>
      </c>
      <c r="G9" s="86" t="s">
        <v>25</v>
      </c>
      <c r="H9" s="85" t="s">
        <v>15</v>
      </c>
      <c r="I9" s="2"/>
      <c r="J9" s="2"/>
    </row>
    <row r="10" spans="1:10" ht="204" x14ac:dyDescent="0.2">
      <c r="B10" s="5" t="s">
        <v>19</v>
      </c>
      <c r="C10" s="6" t="s">
        <v>26</v>
      </c>
      <c r="D10" s="6" t="s">
        <v>26</v>
      </c>
      <c r="E10" s="80">
        <v>18</v>
      </c>
      <c r="F10" s="6">
        <v>18</v>
      </c>
      <c r="G10" s="87" t="s">
        <v>27</v>
      </c>
      <c r="H10" s="31" t="s">
        <v>15</v>
      </c>
      <c r="I10" s="2"/>
      <c r="J10" s="2"/>
    </row>
    <row r="11" spans="1:10" ht="153" x14ac:dyDescent="0.2">
      <c r="B11" s="5" t="s">
        <v>20</v>
      </c>
      <c r="C11" s="6" t="s">
        <v>28</v>
      </c>
      <c r="D11" s="6" t="s">
        <v>28</v>
      </c>
      <c r="E11" s="80" t="s">
        <v>14</v>
      </c>
      <c r="F11" s="6">
        <v>14</v>
      </c>
      <c r="G11" s="6" t="s">
        <v>29</v>
      </c>
      <c r="H11" s="31" t="s">
        <v>15</v>
      </c>
      <c r="I11" s="2"/>
      <c r="J11" s="2"/>
    </row>
    <row r="12" spans="1:10" ht="76.5" x14ac:dyDescent="0.2">
      <c r="B12" s="5" t="s">
        <v>19</v>
      </c>
      <c r="C12" s="6" t="s">
        <v>19</v>
      </c>
      <c r="D12" s="6" t="s">
        <v>19</v>
      </c>
      <c r="E12" s="6">
        <v>14</v>
      </c>
      <c r="F12" s="6">
        <v>14</v>
      </c>
      <c r="G12" s="8" t="s">
        <v>30</v>
      </c>
      <c r="H12" s="31" t="s">
        <v>15</v>
      </c>
      <c r="I12" s="2"/>
      <c r="J12" s="2"/>
    </row>
    <row r="13" spans="1:10" ht="63.75" x14ac:dyDescent="0.2">
      <c r="B13" s="5" t="s">
        <v>19</v>
      </c>
      <c r="C13" s="6" t="s">
        <v>31</v>
      </c>
      <c r="D13" s="6" t="s">
        <v>31</v>
      </c>
      <c r="E13" s="6">
        <v>18</v>
      </c>
      <c r="F13" s="6">
        <v>18</v>
      </c>
      <c r="G13" s="88" t="s">
        <v>32</v>
      </c>
      <c r="H13" s="31" t="s">
        <v>15</v>
      </c>
      <c r="I13" s="2"/>
      <c r="J13" s="2"/>
    </row>
    <row r="14" spans="1:10" ht="42" customHeight="1" x14ac:dyDescent="0.2">
      <c r="B14" s="5" t="s">
        <v>33</v>
      </c>
      <c r="C14" s="6" t="s">
        <v>19</v>
      </c>
      <c r="D14" s="6" t="s">
        <v>19</v>
      </c>
      <c r="E14" s="6">
        <v>9</v>
      </c>
      <c r="F14" s="6">
        <v>9</v>
      </c>
      <c r="G14" s="8" t="s">
        <v>34</v>
      </c>
      <c r="H14" s="31" t="s">
        <v>15</v>
      </c>
      <c r="I14" s="2"/>
      <c r="J14" s="2"/>
    </row>
    <row r="15" spans="1:10" ht="42.75" customHeight="1" x14ac:dyDescent="0.2">
      <c r="B15" s="5" t="s">
        <v>35</v>
      </c>
      <c r="C15" s="6" t="s">
        <v>19</v>
      </c>
      <c r="D15" s="6" t="s">
        <v>19</v>
      </c>
      <c r="E15" s="80">
        <v>9</v>
      </c>
      <c r="F15" s="6">
        <v>9</v>
      </c>
      <c r="G15" s="8" t="s">
        <v>36</v>
      </c>
      <c r="H15" s="31" t="s">
        <v>15</v>
      </c>
      <c r="I15" s="2"/>
      <c r="J15" s="2"/>
    </row>
    <row r="16" spans="1:10" ht="23.45" customHeight="1" x14ac:dyDescent="0.2">
      <c r="B16" s="3" t="s">
        <v>37</v>
      </c>
      <c r="C16" s="2" t="s">
        <v>37</v>
      </c>
      <c r="D16" s="2" t="s">
        <v>37</v>
      </c>
      <c r="E16" s="19" t="s">
        <v>14</v>
      </c>
      <c r="F16" s="2">
        <v>9</v>
      </c>
      <c r="G16" s="2" t="s">
        <v>37</v>
      </c>
      <c r="H16" s="35" t="s">
        <v>15</v>
      </c>
      <c r="I16" s="2"/>
      <c r="J16" s="2"/>
    </row>
    <row r="17" spans="2:10" ht="102" x14ac:dyDescent="0.2">
      <c r="B17" s="5" t="s">
        <v>16</v>
      </c>
      <c r="C17" s="6" t="s">
        <v>16</v>
      </c>
      <c r="D17" s="6" t="s">
        <v>16</v>
      </c>
      <c r="E17" s="80" t="s">
        <v>14</v>
      </c>
      <c r="F17" s="6">
        <v>9</v>
      </c>
      <c r="G17" s="6" t="s">
        <v>38</v>
      </c>
      <c r="H17" s="31" t="s">
        <v>15</v>
      </c>
      <c r="I17" s="2"/>
      <c r="J17" s="2"/>
    </row>
    <row r="18" spans="2:10" ht="76.5" x14ac:dyDescent="0.2">
      <c r="B18" s="5" t="s">
        <v>20</v>
      </c>
      <c r="C18" s="6" t="s">
        <v>20</v>
      </c>
      <c r="D18" s="6" t="s">
        <v>20</v>
      </c>
      <c r="E18" s="80" t="s">
        <v>39</v>
      </c>
      <c r="F18" s="6">
        <v>9</v>
      </c>
      <c r="G18" s="6" t="s">
        <v>40</v>
      </c>
      <c r="H18" s="31" t="s">
        <v>15</v>
      </c>
      <c r="I18" s="2"/>
      <c r="J18" s="2"/>
    </row>
    <row r="19" spans="2:10" ht="38.25" x14ac:dyDescent="0.2">
      <c r="B19" s="5" t="s">
        <v>19</v>
      </c>
      <c r="C19" s="6" t="s">
        <v>28</v>
      </c>
      <c r="D19" s="6" t="s">
        <v>28</v>
      </c>
      <c r="E19" s="6">
        <v>18</v>
      </c>
      <c r="F19" s="6">
        <v>18</v>
      </c>
      <c r="G19" s="89" t="s">
        <v>41</v>
      </c>
      <c r="H19" s="31" t="s">
        <v>15</v>
      </c>
      <c r="I19" s="2"/>
      <c r="J19" s="2"/>
    </row>
    <row r="20" spans="2:10" x14ac:dyDescent="0.2">
      <c r="B20" s="20" t="s">
        <v>42</v>
      </c>
      <c r="C20" s="21" t="s">
        <v>42</v>
      </c>
      <c r="D20" s="21" t="s">
        <v>42</v>
      </c>
      <c r="E20" s="21" t="s">
        <v>14</v>
      </c>
      <c r="F20" s="21">
        <v>9</v>
      </c>
      <c r="G20" s="21" t="s">
        <v>42</v>
      </c>
      <c r="H20" s="36" t="s">
        <v>15</v>
      </c>
      <c r="I20" s="2"/>
      <c r="J20" s="2"/>
    </row>
    <row r="21" spans="2:10" s="17" customFormat="1" ht="39" thickBot="1" x14ac:dyDescent="0.25">
      <c r="B21" s="7" t="s">
        <v>16</v>
      </c>
      <c r="C21" s="18" t="s">
        <v>16</v>
      </c>
      <c r="D21" s="18" t="s">
        <v>16</v>
      </c>
      <c r="E21" s="90" t="s">
        <v>14</v>
      </c>
      <c r="F21" s="18">
        <v>9</v>
      </c>
      <c r="G21" s="18" t="s">
        <v>43</v>
      </c>
      <c r="H21" s="32" t="s">
        <v>15</v>
      </c>
      <c r="I21" s="6"/>
      <c r="J21" s="6"/>
    </row>
  </sheetData>
  <mergeCells count="5">
    <mergeCell ref="J3:J4"/>
    <mergeCell ref="A1:H1"/>
    <mergeCell ref="G3:G4"/>
    <mergeCell ref="H3:H4"/>
    <mergeCell ref="I3:I4"/>
  </mergeCells>
  <phoneticPr fontId="15" type="noConversion"/>
  <printOptions horizontalCentered="1" verticalCentered="1"/>
  <pageMargins left="0.78740157480314965" right="0.78740157480314965" top="0.38" bottom="0.48" header="0" footer="0"/>
  <pageSetup scale="69" orientation="landscape"/>
  <headerFooter alignWithMargins="0">
    <oddFooter>&amp;LDMI 06/08/01 V3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2:V254"/>
  <sheetViews>
    <sheetView tabSelected="1" zoomScale="85" zoomScaleNormal="85" zoomScaleSheetLayoutView="100" workbookViewId="0">
      <selection activeCell="J14" sqref="J14"/>
    </sheetView>
  </sheetViews>
  <sheetFormatPr baseColWidth="10" defaultColWidth="11.42578125" defaultRowHeight="12.75" x14ac:dyDescent="0.2"/>
  <cols>
    <col min="1" max="2" width="5.140625" style="25" customWidth="1"/>
    <col min="3" max="8" width="18.42578125" style="25" customWidth="1"/>
    <col min="9" max="9" width="23.28515625" style="25" customWidth="1"/>
    <col min="10" max="10" width="5.42578125" style="25" bestFit="1" customWidth="1"/>
    <col min="11" max="11" width="6" style="25" customWidth="1"/>
    <col min="12" max="12" width="5.42578125" style="25" customWidth="1"/>
    <col min="13" max="13" width="5.7109375" style="25" customWidth="1"/>
    <col min="14" max="14" width="68.7109375" style="25" customWidth="1"/>
    <col min="15" max="15" width="11.42578125" style="25"/>
    <col min="16" max="19" width="0" style="25" hidden="1" customWidth="1"/>
    <col min="20" max="16384" width="11.42578125" style="25"/>
  </cols>
  <sheetData>
    <row r="2" spans="1:19" ht="24" customHeight="1" x14ac:dyDescent="0.2">
      <c r="B2" s="127"/>
      <c r="C2" s="128"/>
      <c r="D2" s="125" t="s">
        <v>44</v>
      </c>
      <c r="E2" s="125"/>
      <c r="F2" s="125"/>
      <c r="G2" s="125"/>
      <c r="H2" s="125"/>
      <c r="I2" s="125"/>
      <c r="J2" s="125"/>
      <c r="K2" s="125"/>
      <c r="L2" s="125"/>
      <c r="M2" s="125"/>
      <c r="N2" s="125"/>
    </row>
    <row r="3" spans="1:19" ht="15" customHeight="1" x14ac:dyDescent="0.2">
      <c r="B3" s="127"/>
      <c r="C3" s="128"/>
      <c r="D3" s="126" t="s">
        <v>283</v>
      </c>
      <c r="E3" s="126"/>
      <c r="F3" s="126"/>
      <c r="G3" s="126"/>
      <c r="H3" s="126"/>
      <c r="I3" s="126"/>
      <c r="J3" s="126"/>
      <c r="K3" s="126"/>
      <c r="L3" s="126"/>
      <c r="M3" s="126"/>
      <c r="N3" s="126"/>
    </row>
    <row r="4" spans="1:19" ht="27.75" customHeight="1" x14ac:dyDescent="0.2">
      <c r="B4" s="127"/>
      <c r="C4" s="128"/>
      <c r="D4" s="126" t="s">
        <v>45</v>
      </c>
      <c r="E4" s="126"/>
      <c r="F4" s="111" t="s">
        <v>371</v>
      </c>
      <c r="G4" s="70" t="s">
        <v>46</v>
      </c>
      <c r="H4" s="214">
        <v>2</v>
      </c>
      <c r="I4" s="214"/>
      <c r="J4" s="126" t="s">
        <v>47</v>
      </c>
      <c r="K4" s="126"/>
      <c r="L4" s="126"/>
      <c r="M4" s="126"/>
      <c r="N4" s="115">
        <v>46098</v>
      </c>
    </row>
    <row r="5" spans="1:19" ht="13.5" thickBot="1" x14ac:dyDescent="0.25">
      <c r="B5" s="129"/>
      <c r="C5" s="129"/>
      <c r="D5" s="129"/>
      <c r="E5" s="129"/>
      <c r="F5" s="129"/>
      <c r="G5" s="129"/>
      <c r="H5" s="129"/>
      <c r="I5" s="129"/>
      <c r="J5" s="129"/>
      <c r="K5" s="129"/>
      <c r="L5" s="129"/>
      <c r="M5" s="129"/>
      <c r="N5" s="129"/>
    </row>
    <row r="6" spans="1:19" ht="36.75" customHeight="1" thickBot="1" x14ac:dyDescent="0.25">
      <c r="A6" s="38"/>
      <c r="B6" s="226" t="s">
        <v>284</v>
      </c>
      <c r="C6" s="227"/>
      <c r="D6" s="227"/>
      <c r="E6" s="227"/>
      <c r="F6" s="227"/>
      <c r="G6" s="227"/>
      <c r="H6" s="227"/>
      <c r="I6" s="227"/>
      <c r="J6" s="227"/>
      <c r="K6" s="227"/>
      <c r="L6" s="227"/>
      <c r="M6" s="227"/>
      <c r="N6" s="228"/>
    </row>
    <row r="7" spans="1:19" ht="13.5" customHeight="1" thickBot="1" x14ac:dyDescent="0.25">
      <c r="A7" s="38"/>
      <c r="B7" s="190" t="s">
        <v>285</v>
      </c>
      <c r="C7" s="191"/>
      <c r="D7" s="191"/>
      <c r="E7" s="191"/>
      <c r="F7" s="191"/>
      <c r="G7" s="191"/>
      <c r="H7" s="191"/>
      <c r="I7" s="191"/>
      <c r="J7" s="191"/>
      <c r="K7" s="191"/>
      <c r="L7" s="191"/>
      <c r="M7" s="191"/>
      <c r="N7" s="192"/>
    </row>
    <row r="8" spans="1:19" ht="72" customHeight="1" thickBot="1" x14ac:dyDescent="0.25">
      <c r="A8" s="38"/>
      <c r="B8" s="193" t="s">
        <v>48</v>
      </c>
      <c r="C8" s="194"/>
      <c r="D8" s="194"/>
      <c r="E8" s="194"/>
      <c r="F8" s="194"/>
      <c r="G8" s="194"/>
      <c r="H8" s="194"/>
      <c r="I8" s="194"/>
      <c r="J8" s="194"/>
      <c r="K8" s="194"/>
      <c r="L8" s="194"/>
      <c r="M8" s="194"/>
      <c r="N8" s="195"/>
    </row>
    <row r="9" spans="1:19" ht="21" customHeight="1" thickBot="1" x14ac:dyDescent="0.25">
      <c r="B9" s="165" t="s">
        <v>49</v>
      </c>
      <c r="C9" s="177" t="s">
        <v>50</v>
      </c>
      <c r="D9" s="178"/>
      <c r="E9" s="178"/>
      <c r="F9" s="178"/>
      <c r="G9" s="178"/>
      <c r="H9" s="179"/>
      <c r="I9" s="165" t="s">
        <v>232</v>
      </c>
      <c r="J9" s="173" t="s">
        <v>286</v>
      </c>
      <c r="K9" s="174"/>
      <c r="L9" s="174"/>
      <c r="M9" s="175"/>
      <c r="N9" s="165" t="s">
        <v>51</v>
      </c>
      <c r="P9" s="25">
        <v>10</v>
      </c>
      <c r="Q9" s="25">
        <v>6</v>
      </c>
      <c r="R9" s="25">
        <v>3</v>
      </c>
      <c r="S9" s="25">
        <v>0</v>
      </c>
    </row>
    <row r="10" spans="1:19" ht="15.75" customHeight="1" thickBot="1" x14ac:dyDescent="0.25">
      <c r="B10" s="166"/>
      <c r="C10" s="180"/>
      <c r="D10" s="181"/>
      <c r="E10" s="181"/>
      <c r="F10" s="181"/>
      <c r="G10" s="181"/>
      <c r="H10" s="182"/>
      <c r="I10" s="166"/>
      <c r="J10" s="51" t="s">
        <v>52</v>
      </c>
      <c r="K10" s="44" t="s">
        <v>53</v>
      </c>
      <c r="L10" s="52" t="s">
        <v>54</v>
      </c>
      <c r="M10" s="53" t="s">
        <v>55</v>
      </c>
      <c r="N10" s="166"/>
      <c r="P10" s="25">
        <v>9</v>
      </c>
      <c r="Q10" s="25">
        <v>5</v>
      </c>
      <c r="R10" s="25">
        <v>2</v>
      </c>
      <c r="S10" s="25" t="s">
        <v>56</v>
      </c>
    </row>
    <row r="11" spans="1:19" ht="15.75" customHeight="1" thickBot="1" x14ac:dyDescent="0.25">
      <c r="B11" s="167"/>
      <c r="C11" s="183"/>
      <c r="D11" s="184"/>
      <c r="E11" s="184"/>
      <c r="F11" s="184"/>
      <c r="G11" s="184"/>
      <c r="H11" s="185"/>
      <c r="I11" s="167"/>
      <c r="J11" s="49" t="s">
        <v>57</v>
      </c>
      <c r="K11" s="45" t="s">
        <v>58</v>
      </c>
      <c r="L11" s="49" t="s">
        <v>59</v>
      </c>
      <c r="M11" s="50" t="s">
        <v>60</v>
      </c>
      <c r="N11" s="166"/>
      <c r="P11" s="25">
        <v>8</v>
      </c>
      <c r="Q11" s="25">
        <v>4</v>
      </c>
      <c r="R11" s="25">
        <v>1</v>
      </c>
      <c r="S11" s="25" t="s">
        <v>61</v>
      </c>
    </row>
    <row r="12" spans="1:19" ht="18" customHeight="1" thickBot="1" x14ac:dyDescent="0.25">
      <c r="B12" s="186" t="s">
        <v>62</v>
      </c>
      <c r="C12" s="187"/>
      <c r="D12" s="187"/>
      <c r="E12" s="187"/>
      <c r="F12" s="187"/>
      <c r="G12" s="187"/>
      <c r="H12" s="187"/>
      <c r="I12" s="188"/>
      <c r="J12" s="46" t="s">
        <v>63</v>
      </c>
      <c r="K12" s="57" t="s">
        <v>64</v>
      </c>
      <c r="L12" s="46" t="s">
        <v>65</v>
      </c>
      <c r="M12" s="46">
        <v>0</v>
      </c>
      <c r="N12" s="167"/>
      <c r="P12" s="25">
        <v>7</v>
      </c>
    </row>
    <row r="13" spans="1:19" ht="12" customHeight="1" thickBot="1" x14ac:dyDescent="0.25">
      <c r="B13" s="189" t="s">
        <v>66</v>
      </c>
      <c r="C13" s="176"/>
      <c r="D13" s="176"/>
      <c r="E13" s="176"/>
      <c r="F13" s="176"/>
      <c r="G13" s="176"/>
      <c r="H13" s="176"/>
      <c r="I13" s="93"/>
      <c r="J13" s="25">
        <f>SUM(J14:J18)</f>
        <v>0</v>
      </c>
      <c r="K13" s="25">
        <f t="shared" ref="K13:L13" si="0">SUM(K14:K18)</f>
        <v>0</v>
      </c>
      <c r="L13" s="25">
        <f t="shared" si="0"/>
        <v>0</v>
      </c>
      <c r="M13" s="25">
        <f>SUM(M14:M18)</f>
        <v>0</v>
      </c>
      <c r="N13" s="59">
        <f>SUM(J13:L13)/50</f>
        <v>0</v>
      </c>
    </row>
    <row r="14" spans="1:19" ht="132.75" customHeight="1" x14ac:dyDescent="0.2">
      <c r="B14" s="109">
        <v>1</v>
      </c>
      <c r="C14" s="145" t="s">
        <v>230</v>
      </c>
      <c r="D14" s="141"/>
      <c r="E14" s="141"/>
      <c r="F14" s="141"/>
      <c r="G14" s="141"/>
      <c r="H14" s="141"/>
      <c r="I14" s="97" t="s">
        <v>231</v>
      </c>
      <c r="J14" s="30"/>
      <c r="K14" s="30"/>
      <c r="L14" s="30"/>
      <c r="M14" s="29"/>
      <c r="N14" s="95"/>
    </row>
    <row r="15" spans="1:19" ht="26.25" customHeight="1" x14ac:dyDescent="0.2">
      <c r="B15" s="27">
        <v>2</v>
      </c>
      <c r="C15" s="141" t="s">
        <v>67</v>
      </c>
      <c r="D15" s="141"/>
      <c r="E15" s="141"/>
      <c r="F15" s="141"/>
      <c r="G15" s="141"/>
      <c r="H15" s="141"/>
      <c r="I15" s="97" t="s">
        <v>227</v>
      </c>
      <c r="J15" s="30"/>
      <c r="K15" s="30"/>
      <c r="L15" s="30"/>
      <c r="M15" s="29"/>
      <c r="N15" s="95"/>
    </row>
    <row r="16" spans="1:19" ht="24" customHeight="1" x14ac:dyDescent="0.2">
      <c r="B16" s="27">
        <v>3</v>
      </c>
      <c r="C16" s="141" t="s">
        <v>68</v>
      </c>
      <c r="D16" s="141"/>
      <c r="E16" s="141"/>
      <c r="F16" s="141"/>
      <c r="G16" s="141"/>
      <c r="H16" s="141"/>
      <c r="I16" s="97" t="s">
        <v>228</v>
      </c>
      <c r="J16" s="30"/>
      <c r="K16" s="30"/>
      <c r="L16" s="30"/>
      <c r="M16" s="29"/>
      <c r="N16" s="95"/>
    </row>
    <row r="17" spans="2:22" ht="24" customHeight="1" x14ac:dyDescent="0.2">
      <c r="B17" s="27">
        <v>4</v>
      </c>
      <c r="C17" s="141" t="s">
        <v>69</v>
      </c>
      <c r="D17" s="141"/>
      <c r="E17" s="141"/>
      <c r="F17" s="141"/>
      <c r="G17" s="141"/>
      <c r="H17" s="141"/>
      <c r="I17" s="97" t="s">
        <v>229</v>
      </c>
      <c r="J17" s="30"/>
      <c r="K17" s="30"/>
      <c r="L17" s="30"/>
      <c r="M17" s="29"/>
      <c r="N17" s="95"/>
    </row>
    <row r="18" spans="2:22" ht="24" customHeight="1" x14ac:dyDescent="0.2">
      <c r="B18" s="27">
        <v>5</v>
      </c>
      <c r="C18" s="145" t="s">
        <v>372</v>
      </c>
      <c r="D18" s="141"/>
      <c r="E18" s="141"/>
      <c r="F18" s="141"/>
      <c r="G18" s="141"/>
      <c r="H18" s="141"/>
      <c r="I18" s="97" t="s">
        <v>373</v>
      </c>
      <c r="J18" s="30"/>
      <c r="K18" s="30"/>
      <c r="L18" s="30"/>
      <c r="M18" s="29"/>
      <c r="N18" s="95"/>
    </row>
    <row r="19" spans="2:22" ht="13.5" customHeight="1" thickBot="1" x14ac:dyDescent="0.25">
      <c r="B19" s="138" t="s">
        <v>70</v>
      </c>
      <c r="C19" s="139"/>
      <c r="D19" s="139"/>
      <c r="E19" s="139"/>
      <c r="F19" s="139"/>
      <c r="G19" s="139"/>
      <c r="H19" s="139"/>
      <c r="I19" s="93"/>
      <c r="J19" s="25">
        <f>SUM(J20:J21)</f>
        <v>0</v>
      </c>
      <c r="K19" s="25">
        <f>SUM(K20:K21)</f>
        <v>0</v>
      </c>
      <c r="L19" s="25">
        <f>SUM(L20:L21)</f>
        <v>0</v>
      </c>
      <c r="M19" s="25">
        <f>SUM(M20:M21)</f>
        <v>0</v>
      </c>
      <c r="N19" s="59">
        <f>SUM(J19:L19)/20</f>
        <v>0</v>
      </c>
    </row>
    <row r="20" spans="2:22" ht="42" customHeight="1" x14ac:dyDescent="0.2">
      <c r="B20" s="109">
        <v>6</v>
      </c>
      <c r="C20" s="145" t="s">
        <v>233</v>
      </c>
      <c r="D20" s="141"/>
      <c r="E20" s="141"/>
      <c r="F20" s="141"/>
      <c r="G20" s="141"/>
      <c r="H20" s="141"/>
      <c r="I20" s="97" t="s">
        <v>234</v>
      </c>
      <c r="J20" s="30"/>
      <c r="K20" s="30"/>
      <c r="L20" s="30"/>
      <c r="M20" s="29"/>
      <c r="N20" s="95"/>
    </row>
    <row r="21" spans="2:22" ht="23.1" customHeight="1" x14ac:dyDescent="0.2">
      <c r="B21" s="26">
        <v>7</v>
      </c>
      <c r="C21" s="141" t="s">
        <v>71</v>
      </c>
      <c r="D21" s="141"/>
      <c r="E21" s="141"/>
      <c r="F21" s="141"/>
      <c r="G21" s="141"/>
      <c r="H21" s="141"/>
      <c r="I21" s="97"/>
      <c r="J21" s="30"/>
      <c r="K21" s="30"/>
      <c r="L21" s="30"/>
      <c r="M21" s="29"/>
      <c r="N21" s="95"/>
    </row>
    <row r="22" spans="2:22" ht="12.75" customHeight="1" x14ac:dyDescent="0.2">
      <c r="B22" s="138" t="s">
        <v>287</v>
      </c>
      <c r="C22" s="139"/>
      <c r="D22" s="139"/>
      <c r="E22" s="139"/>
      <c r="F22" s="139"/>
      <c r="G22" s="139"/>
      <c r="H22" s="139"/>
      <c r="I22" s="93"/>
      <c r="J22" s="25">
        <f>SUM(J23:J25)</f>
        <v>0</v>
      </c>
      <c r="K22" s="25">
        <f>SUM(K23:K25)</f>
        <v>0</v>
      </c>
      <c r="L22" s="25">
        <f>SUM(L23:L25)</f>
        <v>0</v>
      </c>
      <c r="M22" s="25">
        <f>SUM(M23:M25)</f>
        <v>0</v>
      </c>
      <c r="N22" s="59">
        <f>SUM(J22:L22)/30</f>
        <v>0</v>
      </c>
      <c r="O22" s="176"/>
      <c r="P22" s="176"/>
      <c r="Q22" s="176"/>
      <c r="R22" s="176"/>
      <c r="S22" s="176"/>
      <c r="T22" s="176"/>
      <c r="U22" s="176"/>
      <c r="V22" s="176"/>
    </row>
    <row r="23" spans="2:22" ht="72" customHeight="1" x14ac:dyDescent="0.2">
      <c r="B23" s="26">
        <v>8</v>
      </c>
      <c r="C23" s="145" t="s">
        <v>235</v>
      </c>
      <c r="D23" s="141"/>
      <c r="E23" s="141"/>
      <c r="F23" s="141"/>
      <c r="G23" s="141"/>
      <c r="H23" s="141"/>
      <c r="I23" s="97" t="s">
        <v>241</v>
      </c>
      <c r="J23" s="30"/>
      <c r="K23" s="30"/>
      <c r="L23" s="30"/>
      <c r="M23" s="29"/>
      <c r="N23" s="95"/>
    </row>
    <row r="24" spans="2:22" ht="24" customHeight="1" x14ac:dyDescent="0.2">
      <c r="B24" s="26">
        <v>9</v>
      </c>
      <c r="C24" s="145" t="s">
        <v>288</v>
      </c>
      <c r="D24" s="141"/>
      <c r="E24" s="141"/>
      <c r="F24" s="141"/>
      <c r="G24" s="141"/>
      <c r="H24" s="141"/>
      <c r="I24" s="97" t="s">
        <v>241</v>
      </c>
      <c r="J24" s="30"/>
      <c r="K24" s="30"/>
      <c r="L24" s="30"/>
      <c r="M24" s="29"/>
      <c r="N24" s="95"/>
    </row>
    <row r="25" spans="2:22" ht="24" customHeight="1" x14ac:dyDescent="0.2">
      <c r="B25" s="26">
        <v>10</v>
      </c>
      <c r="C25" s="145" t="s">
        <v>289</v>
      </c>
      <c r="D25" s="141"/>
      <c r="E25" s="141"/>
      <c r="F25" s="141"/>
      <c r="G25" s="141"/>
      <c r="H25" s="141"/>
      <c r="I25" s="97" t="s">
        <v>241</v>
      </c>
      <c r="J25" s="30"/>
      <c r="K25" s="30"/>
      <c r="L25" s="30"/>
      <c r="M25" s="29"/>
      <c r="N25" s="95"/>
    </row>
    <row r="26" spans="2:22" ht="12.75" customHeight="1" x14ac:dyDescent="0.2">
      <c r="B26" s="138" t="s">
        <v>290</v>
      </c>
      <c r="C26" s="139"/>
      <c r="D26" s="139"/>
      <c r="E26" s="139"/>
      <c r="F26" s="139"/>
      <c r="G26" s="139"/>
      <c r="H26" s="139"/>
      <c r="I26" s="93"/>
      <c r="J26" s="25">
        <f>SUM(J27:J30)</f>
        <v>0</v>
      </c>
      <c r="K26" s="25">
        <f>SUM(K27:K30)</f>
        <v>0</v>
      </c>
      <c r="L26" s="25">
        <f>SUM(L27:L30)</f>
        <v>0</v>
      </c>
      <c r="M26" s="25">
        <f>SUM(M27:M30)</f>
        <v>0</v>
      </c>
      <c r="N26" s="59">
        <f>SUM(J26:L26)/40</f>
        <v>0</v>
      </c>
    </row>
    <row r="27" spans="2:22" ht="26.1" customHeight="1" x14ac:dyDescent="0.2">
      <c r="B27" s="26">
        <v>11</v>
      </c>
      <c r="C27" s="142" t="s">
        <v>72</v>
      </c>
      <c r="D27" s="143"/>
      <c r="E27" s="143"/>
      <c r="F27" s="143"/>
      <c r="G27" s="143"/>
      <c r="H27" s="144"/>
      <c r="I27" s="99" t="s">
        <v>242</v>
      </c>
      <c r="J27" s="30"/>
      <c r="K27" s="30"/>
      <c r="L27" s="30"/>
      <c r="M27" s="29"/>
      <c r="N27" s="95"/>
    </row>
    <row r="28" spans="2:22" ht="26.1" customHeight="1" x14ac:dyDescent="0.2">
      <c r="B28" s="26">
        <v>12</v>
      </c>
      <c r="C28" s="142" t="s">
        <v>240</v>
      </c>
      <c r="D28" s="143"/>
      <c r="E28" s="143"/>
      <c r="F28" s="143"/>
      <c r="G28" s="143"/>
      <c r="H28" s="144"/>
      <c r="I28" s="99" t="s">
        <v>242</v>
      </c>
      <c r="J28" s="30"/>
      <c r="K28" s="30"/>
      <c r="L28" s="30"/>
      <c r="M28" s="29"/>
      <c r="N28" s="95"/>
    </row>
    <row r="29" spans="2:22" ht="42.95" customHeight="1" x14ac:dyDescent="0.2">
      <c r="B29" s="26">
        <v>13</v>
      </c>
      <c r="C29" s="147" t="s">
        <v>291</v>
      </c>
      <c r="D29" s="143"/>
      <c r="E29" s="143"/>
      <c r="F29" s="143"/>
      <c r="G29" s="143"/>
      <c r="H29" s="144"/>
      <c r="I29" s="99" t="s">
        <v>242</v>
      </c>
      <c r="J29" s="30"/>
      <c r="K29" s="30"/>
      <c r="L29" s="30"/>
      <c r="M29" s="29"/>
      <c r="N29" s="95"/>
    </row>
    <row r="30" spans="2:22" ht="26.1" customHeight="1" x14ac:dyDescent="0.2">
      <c r="B30" s="26">
        <v>14</v>
      </c>
      <c r="C30" s="147" t="s">
        <v>292</v>
      </c>
      <c r="D30" s="143"/>
      <c r="E30" s="143"/>
      <c r="F30" s="143"/>
      <c r="G30" s="143"/>
      <c r="H30" s="144"/>
      <c r="I30" s="99" t="s">
        <v>242</v>
      </c>
      <c r="J30" s="30"/>
      <c r="K30" s="30"/>
      <c r="L30" s="30"/>
      <c r="M30" s="29"/>
      <c r="N30" s="95"/>
    </row>
    <row r="31" spans="2:22" ht="12.75" customHeight="1" x14ac:dyDescent="0.2">
      <c r="B31" s="138" t="s">
        <v>293</v>
      </c>
      <c r="C31" s="139"/>
      <c r="D31" s="139"/>
      <c r="E31" s="139"/>
      <c r="F31" s="139"/>
      <c r="G31" s="139"/>
      <c r="H31" s="139"/>
      <c r="I31" s="93"/>
      <c r="J31" s="25">
        <f>SUM(J32:J35)</f>
        <v>0</v>
      </c>
      <c r="K31" s="25">
        <f>SUM(K32:K35)</f>
        <v>0</v>
      </c>
      <c r="L31" s="25">
        <f>SUM(L32:L35)</f>
        <v>0</v>
      </c>
      <c r="M31" s="25">
        <f>SUM(M32:M35)</f>
        <v>0</v>
      </c>
      <c r="N31" s="59">
        <f>SUM(J31:L31)/40</f>
        <v>0</v>
      </c>
    </row>
    <row r="32" spans="2:22" ht="26.1" customHeight="1" x14ac:dyDescent="0.2">
      <c r="B32" s="26">
        <v>15</v>
      </c>
      <c r="C32" s="147" t="s">
        <v>294</v>
      </c>
      <c r="D32" s="143"/>
      <c r="E32" s="143"/>
      <c r="F32" s="143"/>
      <c r="G32" s="143"/>
      <c r="H32" s="144"/>
      <c r="I32" s="99" t="s">
        <v>236</v>
      </c>
      <c r="J32" s="30"/>
      <c r="K32" s="30"/>
      <c r="L32" s="30"/>
      <c r="M32" s="29"/>
      <c r="N32" s="103"/>
    </row>
    <row r="33" spans="2:14" ht="26.1" customHeight="1" x14ac:dyDescent="0.2">
      <c r="B33" s="26">
        <v>16</v>
      </c>
      <c r="C33" s="142" t="s">
        <v>73</v>
      </c>
      <c r="D33" s="143"/>
      <c r="E33" s="143"/>
      <c r="F33" s="143"/>
      <c r="G33" s="143"/>
      <c r="H33" s="144"/>
      <c r="I33" s="99" t="s">
        <v>237</v>
      </c>
      <c r="J33" s="30"/>
      <c r="K33" s="30"/>
      <c r="L33" s="30"/>
      <c r="M33" s="29"/>
      <c r="N33" s="103"/>
    </row>
    <row r="34" spans="2:14" ht="26.1" customHeight="1" x14ac:dyDescent="0.2">
      <c r="B34" s="26">
        <v>17</v>
      </c>
      <c r="C34" s="142" t="s">
        <v>74</v>
      </c>
      <c r="D34" s="143"/>
      <c r="E34" s="143"/>
      <c r="F34" s="143"/>
      <c r="G34" s="143"/>
      <c r="H34" s="144"/>
      <c r="I34" s="99" t="s">
        <v>238</v>
      </c>
      <c r="J34" s="30"/>
      <c r="K34" s="30"/>
      <c r="L34" s="30"/>
      <c r="M34" s="29"/>
      <c r="N34" s="60"/>
    </row>
    <row r="35" spans="2:14" ht="26.1" customHeight="1" x14ac:dyDescent="0.2">
      <c r="B35" s="26">
        <v>18</v>
      </c>
      <c r="C35" s="142" t="s">
        <v>75</v>
      </c>
      <c r="D35" s="143"/>
      <c r="E35" s="143"/>
      <c r="F35" s="143"/>
      <c r="G35" s="143"/>
      <c r="H35" s="144"/>
      <c r="I35" s="99" t="s">
        <v>239</v>
      </c>
      <c r="J35" s="30"/>
      <c r="K35" s="30"/>
      <c r="L35" s="30"/>
      <c r="M35" s="29"/>
      <c r="N35" s="60"/>
    </row>
    <row r="36" spans="2:14" x14ac:dyDescent="0.2">
      <c r="B36" s="151" t="s">
        <v>76</v>
      </c>
      <c r="C36" s="152"/>
      <c r="D36" s="152"/>
      <c r="E36" s="152"/>
      <c r="F36" s="152"/>
      <c r="G36" s="152"/>
      <c r="H36" s="152"/>
      <c r="I36" s="91"/>
      <c r="J36" s="37">
        <f>SUM(J13,J19,J22,J26,J31)</f>
        <v>0</v>
      </c>
      <c r="K36" s="37">
        <f>SUM(K13,K19,K22,K26,K31)</f>
        <v>0</v>
      </c>
      <c r="L36" s="37">
        <f>SUM(L13,L19,L22,L26,L31)</f>
        <v>0</v>
      </c>
      <c r="M36" s="37">
        <f>SUM(M13,M19,M22,M26,M31)</f>
        <v>0</v>
      </c>
      <c r="N36" s="60"/>
    </row>
    <row r="37" spans="2:14" ht="13.5" thickBot="1" x14ac:dyDescent="0.25">
      <c r="B37" s="156" t="s">
        <v>77</v>
      </c>
      <c r="C37" s="157"/>
      <c r="D37" s="157"/>
      <c r="E37" s="157"/>
      <c r="F37" s="157"/>
      <c r="G37" s="157"/>
      <c r="H37" s="157"/>
      <c r="I37" s="96"/>
      <c r="J37" s="158">
        <f>SUM(J36:L36)/180</f>
        <v>0</v>
      </c>
      <c r="K37" s="159"/>
      <c r="L37" s="159"/>
      <c r="M37" s="159"/>
      <c r="N37" s="60"/>
    </row>
    <row r="38" spans="2:14" ht="21" customHeight="1" thickBot="1" x14ac:dyDescent="0.25">
      <c r="B38" s="153" t="s">
        <v>78</v>
      </c>
      <c r="C38" s="154"/>
      <c r="D38" s="154"/>
      <c r="E38" s="154"/>
      <c r="F38" s="154"/>
      <c r="G38" s="154"/>
      <c r="H38" s="154"/>
      <c r="I38" s="154"/>
      <c r="J38" s="154"/>
      <c r="K38" s="154"/>
      <c r="L38" s="154"/>
      <c r="M38" s="155"/>
      <c r="N38" s="61"/>
    </row>
    <row r="39" spans="2:14" ht="14.1" customHeight="1" x14ac:dyDescent="0.2">
      <c r="B39" s="138" t="s">
        <v>79</v>
      </c>
      <c r="C39" s="139"/>
      <c r="D39" s="139"/>
      <c r="E39" s="139"/>
      <c r="F39" s="139"/>
      <c r="G39" s="139"/>
      <c r="H39" s="139"/>
      <c r="I39" s="93"/>
      <c r="J39" s="25">
        <f>SUM(J40:J53)</f>
        <v>0</v>
      </c>
      <c r="K39" s="25">
        <f>SUM(K40:K53)</f>
        <v>0</v>
      </c>
      <c r="L39" s="25">
        <f>SUM(L40:L53)</f>
        <v>0</v>
      </c>
      <c r="M39" s="25">
        <f>SUM(M40:M44)</f>
        <v>0</v>
      </c>
      <c r="N39" s="59">
        <f>SUM(J39:L39)/140</f>
        <v>0</v>
      </c>
    </row>
    <row r="40" spans="2:14" ht="37.5" customHeight="1" x14ac:dyDescent="0.2">
      <c r="B40" s="27">
        <v>1</v>
      </c>
      <c r="C40" s="160" t="s">
        <v>295</v>
      </c>
      <c r="D40" s="149"/>
      <c r="E40" s="149"/>
      <c r="F40" s="149"/>
      <c r="G40" s="149"/>
      <c r="H40" s="150"/>
      <c r="I40" s="101" t="s">
        <v>243</v>
      </c>
      <c r="J40" s="30"/>
      <c r="K40" s="30"/>
      <c r="L40" s="30"/>
      <c r="M40" s="29"/>
      <c r="N40" s="95"/>
    </row>
    <row r="41" spans="2:14" ht="44.25" customHeight="1" x14ac:dyDescent="0.2">
      <c r="B41" s="48">
        <v>2</v>
      </c>
      <c r="C41" s="148" t="s">
        <v>80</v>
      </c>
      <c r="D41" s="149"/>
      <c r="E41" s="149"/>
      <c r="F41" s="149"/>
      <c r="G41" s="149"/>
      <c r="H41" s="150"/>
      <c r="I41" s="102" t="s">
        <v>244</v>
      </c>
      <c r="J41" s="30"/>
      <c r="K41" s="30"/>
      <c r="L41" s="30"/>
      <c r="M41" s="29"/>
      <c r="N41" s="95"/>
    </row>
    <row r="42" spans="2:14" ht="39.75" customHeight="1" x14ac:dyDescent="0.2">
      <c r="B42" s="48">
        <v>3</v>
      </c>
      <c r="C42" s="148" t="s">
        <v>81</v>
      </c>
      <c r="D42" s="149"/>
      <c r="E42" s="149"/>
      <c r="F42" s="149"/>
      <c r="G42" s="149"/>
      <c r="H42" s="150"/>
      <c r="I42" s="102" t="s">
        <v>245</v>
      </c>
      <c r="J42" s="30"/>
      <c r="K42" s="30"/>
      <c r="L42" s="30"/>
      <c r="M42" s="29"/>
      <c r="N42" s="95"/>
    </row>
    <row r="43" spans="2:14" ht="39.75" customHeight="1" x14ac:dyDescent="0.2">
      <c r="B43" s="27">
        <v>4</v>
      </c>
      <c r="C43" s="145" t="s">
        <v>374</v>
      </c>
      <c r="D43" s="141"/>
      <c r="E43" s="141"/>
      <c r="F43" s="141"/>
      <c r="G43" s="141"/>
      <c r="H43" s="141"/>
      <c r="I43" s="102" t="s">
        <v>377</v>
      </c>
      <c r="J43" s="30"/>
      <c r="K43" s="30"/>
      <c r="L43" s="30"/>
      <c r="M43" s="29"/>
      <c r="N43" s="95"/>
    </row>
    <row r="44" spans="2:14" ht="23.1" customHeight="1" x14ac:dyDescent="0.2">
      <c r="B44" s="48">
        <v>5</v>
      </c>
      <c r="C44" s="148" t="s">
        <v>82</v>
      </c>
      <c r="D44" s="149"/>
      <c r="E44" s="149"/>
      <c r="F44" s="149"/>
      <c r="G44" s="149"/>
      <c r="H44" s="150"/>
      <c r="I44" s="102" t="s">
        <v>246</v>
      </c>
      <c r="J44" s="30"/>
      <c r="K44" s="30"/>
      <c r="L44" s="30"/>
      <c r="M44" s="29"/>
      <c r="N44" s="95"/>
    </row>
    <row r="45" spans="2:14" ht="37.5" customHeight="1" x14ac:dyDescent="0.2">
      <c r="B45" s="48">
        <v>6</v>
      </c>
      <c r="C45" s="160" t="s">
        <v>296</v>
      </c>
      <c r="D45" s="149"/>
      <c r="E45" s="149"/>
      <c r="F45" s="149"/>
      <c r="G45" s="149"/>
      <c r="H45" s="150"/>
      <c r="I45" s="113" t="s">
        <v>247</v>
      </c>
      <c r="J45" s="112"/>
      <c r="K45" s="30"/>
      <c r="L45" s="100"/>
      <c r="M45" s="29"/>
      <c r="N45" s="95"/>
    </row>
    <row r="46" spans="2:14" ht="23.1" customHeight="1" x14ac:dyDescent="0.2">
      <c r="B46" s="27">
        <v>7</v>
      </c>
      <c r="C46" s="148" t="s">
        <v>83</v>
      </c>
      <c r="D46" s="149"/>
      <c r="E46" s="149"/>
      <c r="F46" s="149"/>
      <c r="G46" s="149"/>
      <c r="H46" s="150"/>
      <c r="I46" s="104" t="s">
        <v>244</v>
      </c>
      <c r="J46" s="30"/>
      <c r="K46" s="30"/>
      <c r="L46" s="30"/>
      <c r="M46" s="29"/>
      <c r="N46" s="95"/>
    </row>
    <row r="47" spans="2:14" ht="40.5" customHeight="1" x14ac:dyDescent="0.2">
      <c r="B47" s="48">
        <v>8</v>
      </c>
      <c r="C47" s="148" t="s">
        <v>84</v>
      </c>
      <c r="D47" s="149"/>
      <c r="E47" s="149"/>
      <c r="F47" s="149"/>
      <c r="G47" s="149"/>
      <c r="H47" s="150"/>
      <c r="I47" s="104" t="s">
        <v>248</v>
      </c>
      <c r="J47" s="30"/>
      <c r="K47" s="30"/>
      <c r="L47" s="30"/>
      <c r="M47" s="29"/>
      <c r="N47" s="95"/>
    </row>
    <row r="48" spans="2:14" ht="27.75" customHeight="1" x14ac:dyDescent="0.2">
      <c r="B48" s="48">
        <v>9</v>
      </c>
      <c r="C48" s="141" t="s">
        <v>85</v>
      </c>
      <c r="D48" s="141"/>
      <c r="E48" s="141"/>
      <c r="F48" s="141"/>
      <c r="G48" s="141"/>
      <c r="H48" s="141"/>
      <c r="I48" s="97" t="s">
        <v>227</v>
      </c>
      <c r="J48" s="30"/>
      <c r="K48" s="30"/>
      <c r="L48" s="30"/>
      <c r="M48" s="29"/>
      <c r="N48" s="95"/>
    </row>
    <row r="49" spans="2:14" ht="27.75" customHeight="1" x14ac:dyDescent="0.2">
      <c r="B49" s="27">
        <v>10</v>
      </c>
      <c r="C49" s="141" t="s">
        <v>86</v>
      </c>
      <c r="D49" s="141"/>
      <c r="E49" s="141"/>
      <c r="F49" s="141"/>
      <c r="G49" s="141"/>
      <c r="H49" s="141"/>
      <c r="I49" s="97" t="s">
        <v>249</v>
      </c>
      <c r="J49" s="30"/>
      <c r="K49" s="30"/>
      <c r="L49" s="30"/>
      <c r="M49" s="29"/>
      <c r="N49" s="95"/>
    </row>
    <row r="50" spans="2:14" ht="27.75" customHeight="1" x14ac:dyDescent="0.2">
      <c r="B50" s="48">
        <v>11</v>
      </c>
      <c r="C50" s="141" t="s">
        <v>87</v>
      </c>
      <c r="D50" s="141"/>
      <c r="E50" s="141"/>
      <c r="F50" s="141"/>
      <c r="G50" s="141"/>
      <c r="H50" s="141"/>
      <c r="I50" s="97" t="s">
        <v>250</v>
      </c>
      <c r="J50" s="30"/>
      <c r="K50" s="30"/>
      <c r="L50" s="30"/>
      <c r="M50" s="29"/>
      <c r="N50" s="98"/>
    </row>
    <row r="51" spans="2:14" ht="27.75" customHeight="1" x14ac:dyDescent="0.2">
      <c r="B51" s="48">
        <v>12</v>
      </c>
      <c r="C51" s="141" t="s">
        <v>88</v>
      </c>
      <c r="D51" s="141"/>
      <c r="E51" s="141"/>
      <c r="F51" s="141"/>
      <c r="G51" s="141"/>
      <c r="H51" s="141"/>
      <c r="I51" s="97" t="s">
        <v>251</v>
      </c>
      <c r="J51" s="30"/>
      <c r="K51" s="30"/>
      <c r="L51" s="30"/>
      <c r="M51" s="29"/>
      <c r="N51" s="98"/>
    </row>
    <row r="52" spans="2:14" ht="50.25" customHeight="1" x14ac:dyDescent="0.2">
      <c r="B52" s="27">
        <v>13</v>
      </c>
      <c r="C52" s="161" t="s">
        <v>89</v>
      </c>
      <c r="D52" s="161"/>
      <c r="E52" s="161"/>
      <c r="F52" s="161"/>
      <c r="G52" s="161"/>
      <c r="H52" s="161"/>
      <c r="I52" s="94" t="s">
        <v>252</v>
      </c>
      <c r="J52" s="30"/>
      <c r="K52" s="30"/>
      <c r="L52" s="30"/>
      <c r="M52" s="29"/>
      <c r="N52" s="95"/>
    </row>
    <row r="53" spans="2:14" ht="27.75" customHeight="1" x14ac:dyDescent="0.2">
      <c r="B53" s="48">
        <v>14</v>
      </c>
      <c r="C53" s="141" t="s">
        <v>90</v>
      </c>
      <c r="D53" s="141"/>
      <c r="E53" s="141"/>
      <c r="F53" s="141"/>
      <c r="G53" s="141"/>
      <c r="H53" s="141"/>
      <c r="I53" s="97" t="s">
        <v>253</v>
      </c>
      <c r="J53" s="30"/>
      <c r="K53" s="30"/>
      <c r="L53" s="30"/>
      <c r="M53" s="29"/>
      <c r="N53" s="95"/>
    </row>
    <row r="54" spans="2:14" ht="14.1" customHeight="1" x14ac:dyDescent="0.2">
      <c r="B54" s="138" t="s">
        <v>297</v>
      </c>
      <c r="C54" s="139"/>
      <c r="D54" s="139"/>
      <c r="E54" s="139"/>
      <c r="F54" s="139"/>
      <c r="G54" s="139"/>
      <c r="H54" s="139"/>
      <c r="I54" s="93"/>
      <c r="J54" s="25">
        <f>SUM(J55:J57)</f>
        <v>0</v>
      </c>
      <c r="K54" s="25">
        <f>SUM(K55:K57)</f>
        <v>0</v>
      </c>
      <c r="L54" s="25">
        <f>SUM(L55:L57)</f>
        <v>0</v>
      </c>
      <c r="M54" s="25">
        <f>SUM(M55:M57)</f>
        <v>0</v>
      </c>
      <c r="N54" s="59">
        <f>SUM(J54:L54)/30</f>
        <v>0</v>
      </c>
    </row>
    <row r="55" spans="2:14" ht="84.75" customHeight="1" x14ac:dyDescent="0.2">
      <c r="B55" s="26">
        <v>15</v>
      </c>
      <c r="C55" s="147" t="s">
        <v>91</v>
      </c>
      <c r="D55" s="143"/>
      <c r="E55" s="143"/>
      <c r="F55" s="143"/>
      <c r="G55" s="143"/>
      <c r="H55" s="144"/>
      <c r="I55" s="99" t="s">
        <v>254</v>
      </c>
      <c r="J55" s="30"/>
      <c r="K55" s="30"/>
      <c r="L55" s="30"/>
      <c r="M55" s="29"/>
      <c r="N55" s="95"/>
    </row>
    <row r="56" spans="2:14" ht="32.25" customHeight="1" thickBot="1" x14ac:dyDescent="0.25">
      <c r="B56" s="26">
        <v>16</v>
      </c>
      <c r="C56" s="142" t="s">
        <v>92</v>
      </c>
      <c r="D56" s="143"/>
      <c r="E56" s="143"/>
      <c r="F56" s="143"/>
      <c r="G56" s="143"/>
      <c r="H56" s="144"/>
      <c r="I56" s="99" t="s">
        <v>255</v>
      </c>
      <c r="J56" s="30"/>
      <c r="K56" s="30"/>
      <c r="L56" s="30"/>
      <c r="M56" s="29"/>
      <c r="N56" s="95"/>
    </row>
    <row r="57" spans="2:14" ht="27.75" customHeight="1" x14ac:dyDescent="0.2">
      <c r="B57" s="109">
        <v>17</v>
      </c>
      <c r="C57" s="142" t="s">
        <v>93</v>
      </c>
      <c r="D57" s="143"/>
      <c r="E57" s="143"/>
      <c r="F57" s="143"/>
      <c r="G57" s="143"/>
      <c r="H57" s="144"/>
      <c r="I57" s="99" t="s">
        <v>255</v>
      </c>
      <c r="J57" s="30"/>
      <c r="K57" s="30"/>
      <c r="L57" s="30"/>
      <c r="M57" s="29"/>
      <c r="N57" s="95"/>
    </row>
    <row r="58" spans="2:14" ht="12.95" customHeight="1" x14ac:dyDescent="0.2">
      <c r="B58" s="138" t="s">
        <v>94</v>
      </c>
      <c r="C58" s="139"/>
      <c r="D58" s="139"/>
      <c r="E58" s="139"/>
      <c r="F58" s="139"/>
      <c r="G58" s="139"/>
      <c r="H58" s="140"/>
      <c r="I58" s="93"/>
      <c r="J58" s="25">
        <f>SUM(J59:J71)</f>
        <v>0</v>
      </c>
      <c r="K58" s="25">
        <f>SUM(K59:K71)</f>
        <v>0</v>
      </c>
      <c r="L58" s="25">
        <f>SUM(L59:L71)</f>
        <v>0</v>
      </c>
      <c r="M58" s="25">
        <f>SUM(M59:M61)</f>
        <v>0</v>
      </c>
      <c r="N58" s="59">
        <f>SUM(J58:L58)/130</f>
        <v>0</v>
      </c>
    </row>
    <row r="59" spans="2:14" ht="19.5" customHeight="1" x14ac:dyDescent="0.2">
      <c r="B59" s="26">
        <v>18</v>
      </c>
      <c r="C59" s="142" t="s">
        <v>95</v>
      </c>
      <c r="D59" s="143"/>
      <c r="E59" s="143"/>
      <c r="F59" s="143"/>
      <c r="G59" s="143"/>
      <c r="H59" s="144"/>
      <c r="I59" s="99" t="s">
        <v>256</v>
      </c>
      <c r="J59" s="30"/>
      <c r="K59" s="30"/>
      <c r="L59" s="30"/>
      <c r="M59" s="29"/>
      <c r="N59" s="98"/>
    </row>
    <row r="60" spans="2:14" ht="23.1" customHeight="1" x14ac:dyDescent="0.2">
      <c r="B60" s="26">
        <v>19</v>
      </c>
      <c r="C60" s="142" t="s">
        <v>96</v>
      </c>
      <c r="D60" s="143"/>
      <c r="E60" s="143"/>
      <c r="F60" s="143"/>
      <c r="G60" s="143"/>
      <c r="H60" s="144"/>
      <c r="I60" s="99" t="s">
        <v>256</v>
      </c>
      <c r="J60" s="30"/>
      <c r="K60" s="30"/>
      <c r="L60" s="30"/>
      <c r="M60" s="29"/>
      <c r="N60" s="98"/>
    </row>
    <row r="61" spans="2:14" ht="24" customHeight="1" x14ac:dyDescent="0.2">
      <c r="B61" s="26">
        <v>20</v>
      </c>
      <c r="C61" s="142" t="s">
        <v>97</v>
      </c>
      <c r="D61" s="143"/>
      <c r="E61" s="143"/>
      <c r="F61" s="143"/>
      <c r="G61" s="143"/>
      <c r="H61" s="144"/>
      <c r="I61" s="99" t="s">
        <v>256</v>
      </c>
      <c r="J61" s="30"/>
      <c r="K61" s="30"/>
      <c r="L61" s="30"/>
      <c r="M61" s="29"/>
      <c r="N61" s="60"/>
    </row>
    <row r="62" spans="2:14" ht="24" customHeight="1" x14ac:dyDescent="0.2">
      <c r="B62" s="26">
        <v>21</v>
      </c>
      <c r="C62" s="142" t="s">
        <v>98</v>
      </c>
      <c r="D62" s="143"/>
      <c r="E62" s="143"/>
      <c r="F62" s="143"/>
      <c r="G62" s="143"/>
      <c r="H62" s="144"/>
      <c r="I62" s="99" t="s">
        <v>256</v>
      </c>
      <c r="J62" s="30"/>
      <c r="K62" s="30"/>
      <c r="L62" s="30"/>
      <c r="M62" s="29"/>
      <c r="N62" s="60"/>
    </row>
    <row r="63" spans="2:14" ht="24" customHeight="1" x14ac:dyDescent="0.2">
      <c r="B63" s="26">
        <v>22</v>
      </c>
      <c r="C63" s="147" t="s">
        <v>386</v>
      </c>
      <c r="D63" s="143"/>
      <c r="E63" s="143"/>
      <c r="F63" s="143"/>
      <c r="G63" s="143"/>
      <c r="H63" s="144"/>
      <c r="I63" s="99" t="s">
        <v>387</v>
      </c>
      <c r="J63" s="30"/>
      <c r="K63" s="30"/>
      <c r="L63" s="30"/>
      <c r="M63" s="29"/>
      <c r="N63" s="60" t="s">
        <v>388</v>
      </c>
    </row>
    <row r="64" spans="2:14" ht="24" customHeight="1" x14ac:dyDescent="0.2">
      <c r="B64" s="26">
        <v>23</v>
      </c>
      <c r="C64" s="147" t="s">
        <v>389</v>
      </c>
      <c r="D64" s="143"/>
      <c r="E64" s="143"/>
      <c r="F64" s="143"/>
      <c r="G64" s="143"/>
      <c r="H64" s="144"/>
      <c r="I64" s="99" t="s">
        <v>301</v>
      </c>
      <c r="J64" s="30"/>
      <c r="K64" s="30"/>
      <c r="L64" s="30"/>
      <c r="M64" s="29"/>
      <c r="N64" s="98"/>
    </row>
    <row r="65" spans="2:14" ht="63" customHeight="1" x14ac:dyDescent="0.2">
      <c r="B65" s="26">
        <v>24</v>
      </c>
      <c r="C65" s="147" t="s">
        <v>390</v>
      </c>
      <c r="D65" s="143"/>
      <c r="E65" s="143"/>
      <c r="F65" s="143"/>
      <c r="G65" s="143"/>
      <c r="H65" s="144"/>
      <c r="I65" s="99" t="s">
        <v>302</v>
      </c>
      <c r="J65" s="30"/>
      <c r="K65" s="30"/>
      <c r="L65" s="30"/>
      <c r="M65" s="29"/>
      <c r="N65" s="98"/>
    </row>
    <row r="66" spans="2:14" ht="54.95" customHeight="1" x14ac:dyDescent="0.2">
      <c r="B66" s="26">
        <v>25</v>
      </c>
      <c r="C66" s="147" t="s">
        <v>99</v>
      </c>
      <c r="D66" s="143"/>
      <c r="E66" s="143"/>
      <c r="F66" s="143"/>
      <c r="G66" s="143"/>
      <c r="H66" s="144"/>
      <c r="I66" s="99" t="s">
        <v>303</v>
      </c>
      <c r="J66" s="30"/>
      <c r="K66" s="30"/>
      <c r="L66" s="30"/>
      <c r="M66" s="29"/>
      <c r="N66" s="98"/>
    </row>
    <row r="67" spans="2:14" ht="35.1" customHeight="1" x14ac:dyDescent="0.2">
      <c r="B67" s="26">
        <v>26</v>
      </c>
      <c r="C67" s="142" t="s">
        <v>100</v>
      </c>
      <c r="D67" s="143"/>
      <c r="E67" s="143"/>
      <c r="F67" s="143"/>
      <c r="G67" s="143"/>
      <c r="H67" s="144"/>
      <c r="I67" s="99" t="s">
        <v>303</v>
      </c>
      <c r="J67" s="30"/>
      <c r="K67" s="30"/>
      <c r="L67" s="30"/>
      <c r="M67" s="29"/>
      <c r="N67" s="95"/>
    </row>
    <row r="68" spans="2:14" ht="21.95" customHeight="1" x14ac:dyDescent="0.2">
      <c r="B68" s="26">
        <v>27</v>
      </c>
      <c r="C68" s="142" t="s">
        <v>101</v>
      </c>
      <c r="D68" s="143"/>
      <c r="E68" s="143"/>
      <c r="F68" s="143"/>
      <c r="G68" s="143"/>
      <c r="H68" s="144"/>
      <c r="I68" s="99" t="s">
        <v>303</v>
      </c>
      <c r="J68" s="30"/>
      <c r="K68" s="30"/>
      <c r="L68" s="30"/>
      <c r="M68" s="29"/>
      <c r="N68" s="95"/>
    </row>
    <row r="69" spans="2:14" ht="24.95" customHeight="1" x14ac:dyDescent="0.2">
      <c r="B69" s="26">
        <v>28</v>
      </c>
      <c r="C69" s="147" t="s">
        <v>375</v>
      </c>
      <c r="D69" s="143"/>
      <c r="E69" s="143"/>
      <c r="F69" s="143"/>
      <c r="G69" s="143"/>
      <c r="H69" s="144"/>
      <c r="I69" s="99" t="s">
        <v>300</v>
      </c>
      <c r="J69" s="30"/>
      <c r="K69" s="30"/>
      <c r="L69" s="30"/>
      <c r="M69" s="29"/>
      <c r="N69" s="60"/>
    </row>
    <row r="70" spans="2:14" ht="23.1" customHeight="1" x14ac:dyDescent="0.2">
      <c r="B70" s="26">
        <v>29</v>
      </c>
      <c r="C70" s="147" t="s">
        <v>376</v>
      </c>
      <c r="D70" s="143"/>
      <c r="E70" s="143"/>
      <c r="F70" s="143"/>
      <c r="G70" s="143"/>
      <c r="H70" s="144"/>
      <c r="I70" s="99" t="s">
        <v>300</v>
      </c>
      <c r="J70" s="30"/>
      <c r="K70" s="30"/>
      <c r="L70" s="30"/>
      <c r="M70" s="29"/>
      <c r="N70" s="60"/>
    </row>
    <row r="71" spans="2:14" ht="24" customHeight="1" x14ac:dyDescent="0.2">
      <c r="B71" s="26">
        <v>30</v>
      </c>
      <c r="C71" s="142" t="s">
        <v>102</v>
      </c>
      <c r="D71" s="143"/>
      <c r="E71" s="143"/>
      <c r="F71" s="143"/>
      <c r="G71" s="143"/>
      <c r="H71" s="144"/>
      <c r="I71" s="99" t="s">
        <v>300</v>
      </c>
      <c r="J71" s="30"/>
      <c r="K71" s="30"/>
      <c r="L71" s="30"/>
      <c r="M71" s="29"/>
      <c r="N71" s="60"/>
    </row>
    <row r="72" spans="2:14" x14ac:dyDescent="0.2">
      <c r="B72" s="151" t="s">
        <v>76</v>
      </c>
      <c r="C72" s="152"/>
      <c r="D72" s="152"/>
      <c r="E72" s="152"/>
      <c r="F72" s="152"/>
      <c r="G72" s="152"/>
      <c r="H72" s="152"/>
      <c r="I72" s="91"/>
      <c r="J72" s="30">
        <f>SUM(J39,J54,J58)</f>
        <v>0</v>
      </c>
      <c r="K72" s="30">
        <f>SUM(K39,K54,K58)</f>
        <v>0</v>
      </c>
      <c r="L72" s="30">
        <f>SUM(L39,L54,L58)</f>
        <v>0</v>
      </c>
      <c r="M72" s="47">
        <f>SUM(M40:M62)</f>
        <v>0</v>
      </c>
      <c r="N72" s="60"/>
    </row>
    <row r="73" spans="2:14" ht="13.5" thickBot="1" x14ac:dyDescent="0.25">
      <c r="B73" s="156" t="s">
        <v>77</v>
      </c>
      <c r="C73" s="157"/>
      <c r="D73" s="157"/>
      <c r="E73" s="157"/>
      <c r="F73" s="157"/>
      <c r="G73" s="157"/>
      <c r="H73" s="157"/>
      <c r="I73" s="96"/>
      <c r="J73" s="158">
        <f>SUM(J72:L72)/300</f>
        <v>0</v>
      </c>
      <c r="K73" s="159"/>
      <c r="L73" s="159"/>
      <c r="M73" s="159"/>
      <c r="N73" s="60"/>
    </row>
    <row r="74" spans="2:14" ht="21" customHeight="1" thickBot="1" x14ac:dyDescent="0.25">
      <c r="B74" s="153" t="s">
        <v>280</v>
      </c>
      <c r="C74" s="154"/>
      <c r="D74" s="154"/>
      <c r="E74" s="154"/>
      <c r="F74" s="154"/>
      <c r="G74" s="154"/>
      <c r="H74" s="154"/>
      <c r="I74" s="154"/>
      <c r="J74" s="154"/>
      <c r="K74" s="154"/>
      <c r="L74" s="154"/>
      <c r="M74" s="155"/>
      <c r="N74" s="61"/>
    </row>
    <row r="75" spans="2:14" ht="15.95" customHeight="1" x14ac:dyDescent="0.2">
      <c r="B75" s="138" t="s">
        <v>103</v>
      </c>
      <c r="C75" s="139"/>
      <c r="D75" s="139"/>
      <c r="E75" s="139"/>
      <c r="F75" s="139"/>
      <c r="G75" s="139"/>
      <c r="H75" s="140"/>
      <c r="I75" s="93"/>
      <c r="J75" s="25">
        <f>SUM(J76:J83)</f>
        <v>0</v>
      </c>
      <c r="K75" s="25">
        <f>SUM(K76:K83)</f>
        <v>0</v>
      </c>
      <c r="L75" s="25">
        <f>SUM(L76:L83)</f>
        <v>0</v>
      </c>
      <c r="M75" s="25">
        <f>SUM(M76:M84)</f>
        <v>0</v>
      </c>
      <c r="N75" s="59">
        <f>SUM(J75:L75)/80</f>
        <v>0</v>
      </c>
    </row>
    <row r="76" spans="2:14" ht="21.95" customHeight="1" x14ac:dyDescent="0.2">
      <c r="B76" s="27">
        <v>1</v>
      </c>
      <c r="C76" s="148" t="s">
        <v>104</v>
      </c>
      <c r="D76" s="149"/>
      <c r="E76" s="149"/>
      <c r="F76" s="149"/>
      <c r="G76" s="149"/>
      <c r="H76" s="150"/>
      <c r="I76" s="99" t="s">
        <v>304</v>
      </c>
      <c r="J76" s="30"/>
      <c r="K76" s="30"/>
      <c r="L76" s="30"/>
      <c r="M76" s="29"/>
      <c r="N76" s="95"/>
    </row>
    <row r="77" spans="2:14" ht="21.95" customHeight="1" x14ac:dyDescent="0.2">
      <c r="B77" s="27">
        <v>2</v>
      </c>
      <c r="C77" s="148" t="s">
        <v>105</v>
      </c>
      <c r="D77" s="149"/>
      <c r="E77" s="149"/>
      <c r="F77" s="149"/>
      <c r="G77" s="149"/>
      <c r="H77" s="150"/>
      <c r="I77" s="104" t="s">
        <v>305</v>
      </c>
      <c r="J77" s="30"/>
      <c r="K77" s="30"/>
      <c r="L77" s="30"/>
      <c r="M77" s="29"/>
      <c r="N77" s="60"/>
    </row>
    <row r="78" spans="2:14" ht="21.95" customHeight="1" x14ac:dyDescent="0.2">
      <c r="B78" s="27">
        <v>3</v>
      </c>
      <c r="C78" s="148" t="s">
        <v>106</v>
      </c>
      <c r="D78" s="149"/>
      <c r="E78" s="149"/>
      <c r="F78" s="149"/>
      <c r="G78" s="149"/>
      <c r="H78" s="150"/>
      <c r="I78" s="104" t="s">
        <v>245</v>
      </c>
      <c r="J78" s="30"/>
      <c r="K78" s="30"/>
      <c r="L78" s="30"/>
      <c r="M78" s="29"/>
      <c r="N78" s="60"/>
    </row>
    <row r="79" spans="2:14" ht="21.95" customHeight="1" x14ac:dyDescent="0.2">
      <c r="B79" s="27">
        <v>4</v>
      </c>
      <c r="C79" s="148" t="s">
        <v>107</v>
      </c>
      <c r="D79" s="149"/>
      <c r="E79" s="149"/>
      <c r="F79" s="149"/>
      <c r="G79" s="149"/>
      <c r="H79" s="150"/>
      <c r="I79" s="99" t="s">
        <v>248</v>
      </c>
      <c r="J79" s="30"/>
      <c r="K79" s="30"/>
      <c r="L79" s="30"/>
      <c r="M79" s="29"/>
      <c r="N79" s="98"/>
    </row>
    <row r="80" spans="2:14" ht="21.95" customHeight="1" x14ac:dyDescent="0.2">
      <c r="B80" s="27">
        <v>5</v>
      </c>
      <c r="C80" s="160" t="s">
        <v>108</v>
      </c>
      <c r="D80" s="149"/>
      <c r="E80" s="149"/>
      <c r="F80" s="149"/>
      <c r="G80" s="149"/>
      <c r="H80" s="150"/>
      <c r="I80" s="99" t="s">
        <v>248</v>
      </c>
      <c r="J80" s="30"/>
      <c r="K80" s="30"/>
      <c r="L80" s="30"/>
      <c r="M80" s="29"/>
      <c r="N80" s="98"/>
    </row>
    <row r="81" spans="2:14" ht="21.95" customHeight="1" x14ac:dyDescent="0.2">
      <c r="B81" s="27">
        <v>6</v>
      </c>
      <c r="C81" s="160" t="s">
        <v>378</v>
      </c>
      <c r="D81" s="149"/>
      <c r="E81" s="149"/>
      <c r="F81" s="149"/>
      <c r="G81" s="149"/>
      <c r="H81" s="150"/>
      <c r="I81" s="99" t="s">
        <v>379</v>
      </c>
      <c r="J81" s="30"/>
      <c r="K81" s="30"/>
      <c r="L81" s="30"/>
      <c r="M81" s="29"/>
      <c r="N81" s="98"/>
    </row>
    <row r="82" spans="2:14" ht="21.95" customHeight="1" x14ac:dyDescent="0.2">
      <c r="B82" s="27">
        <v>7</v>
      </c>
      <c r="C82" s="148" t="s">
        <v>109</v>
      </c>
      <c r="D82" s="149"/>
      <c r="E82" s="149"/>
      <c r="F82" s="149"/>
      <c r="G82" s="149"/>
      <c r="H82" s="150"/>
      <c r="I82" s="99" t="s">
        <v>248</v>
      </c>
      <c r="J82" s="30"/>
      <c r="K82" s="30"/>
      <c r="L82" s="30"/>
      <c r="M82" s="29"/>
      <c r="N82" s="60"/>
    </row>
    <row r="83" spans="2:14" ht="21.95" customHeight="1" x14ac:dyDescent="0.2">
      <c r="B83" s="27">
        <v>8</v>
      </c>
      <c r="C83" s="142" t="s">
        <v>110</v>
      </c>
      <c r="D83" s="143"/>
      <c r="E83" s="143"/>
      <c r="F83" s="143"/>
      <c r="G83" s="143"/>
      <c r="H83" s="144"/>
      <c r="I83" s="99" t="s">
        <v>248</v>
      </c>
      <c r="J83" s="30"/>
      <c r="K83" s="30"/>
      <c r="L83" s="30"/>
      <c r="M83" s="29"/>
      <c r="N83" s="98"/>
    </row>
    <row r="84" spans="2:14" ht="12.95" customHeight="1" x14ac:dyDescent="0.2">
      <c r="B84" s="138" t="s">
        <v>298</v>
      </c>
      <c r="C84" s="139"/>
      <c r="D84" s="139"/>
      <c r="E84" s="139"/>
      <c r="F84" s="139"/>
      <c r="G84" s="139"/>
      <c r="H84" s="139"/>
      <c r="I84" s="93"/>
      <c r="J84" s="25">
        <f>SUM(J85:J91)</f>
        <v>0</v>
      </c>
      <c r="K84" s="25">
        <f>SUM(K85:K91)</f>
        <v>0</v>
      </c>
      <c r="L84" s="25">
        <f>SUM(L85:L91)</f>
        <v>0</v>
      </c>
      <c r="M84" s="25">
        <f>SUM(M85:M91)</f>
        <v>0</v>
      </c>
      <c r="N84" s="59">
        <f>SUM(J84:L84)/70</f>
        <v>0</v>
      </c>
    </row>
    <row r="85" spans="2:14" ht="13.5" x14ac:dyDescent="0.2">
      <c r="B85" s="26">
        <v>9</v>
      </c>
      <c r="C85" s="142" t="s">
        <v>111</v>
      </c>
      <c r="D85" s="143"/>
      <c r="E85" s="143"/>
      <c r="F85" s="143"/>
      <c r="G85" s="143"/>
      <c r="H85" s="144"/>
      <c r="I85" s="99" t="s">
        <v>306</v>
      </c>
      <c r="J85" s="30"/>
      <c r="K85" s="30"/>
      <c r="L85" s="30"/>
      <c r="M85" s="29"/>
      <c r="N85" s="98"/>
    </row>
    <row r="86" spans="2:14" ht="15" customHeight="1" x14ac:dyDescent="0.2">
      <c r="B86" s="26">
        <v>10</v>
      </c>
      <c r="C86" s="142" t="s">
        <v>112</v>
      </c>
      <c r="D86" s="143"/>
      <c r="E86" s="143"/>
      <c r="F86" s="143"/>
      <c r="G86" s="143"/>
      <c r="H86" s="144"/>
      <c r="I86" s="99" t="s">
        <v>307</v>
      </c>
      <c r="J86" s="30"/>
      <c r="K86" s="30"/>
      <c r="L86" s="30"/>
      <c r="M86" s="29"/>
      <c r="N86" s="98"/>
    </row>
    <row r="87" spans="2:14" ht="13.5" x14ac:dyDescent="0.2">
      <c r="B87" s="26">
        <v>11</v>
      </c>
      <c r="C87" s="142" t="s">
        <v>113</v>
      </c>
      <c r="D87" s="143"/>
      <c r="E87" s="143"/>
      <c r="F87" s="143"/>
      <c r="G87" s="143"/>
      <c r="H87" s="144"/>
      <c r="I87" s="99" t="s">
        <v>227</v>
      </c>
      <c r="J87" s="30"/>
      <c r="K87" s="30"/>
      <c r="L87" s="30"/>
      <c r="M87" s="29"/>
      <c r="N87" s="98"/>
    </row>
    <row r="88" spans="2:14" ht="26.1" customHeight="1" x14ac:dyDescent="0.2">
      <c r="B88" s="26">
        <v>12</v>
      </c>
      <c r="C88" s="142" t="s">
        <v>114</v>
      </c>
      <c r="D88" s="143"/>
      <c r="E88" s="143"/>
      <c r="F88" s="143"/>
      <c r="G88" s="143"/>
      <c r="H88" s="144"/>
      <c r="I88" s="99" t="s">
        <v>228</v>
      </c>
      <c r="J88" s="30"/>
      <c r="K88" s="30"/>
      <c r="L88" s="30"/>
      <c r="M88" s="29"/>
      <c r="N88" s="98"/>
    </row>
    <row r="89" spans="2:14" ht="12.95" customHeight="1" x14ac:dyDescent="0.2">
      <c r="B89" s="26">
        <v>13</v>
      </c>
      <c r="C89" s="142" t="s">
        <v>115</v>
      </c>
      <c r="D89" s="143"/>
      <c r="E89" s="143"/>
      <c r="F89" s="143"/>
      <c r="G89" s="143"/>
      <c r="H89" s="144"/>
      <c r="I89" s="99" t="s">
        <v>308</v>
      </c>
      <c r="J89" s="30"/>
      <c r="K89" s="30"/>
      <c r="L89" s="30"/>
      <c r="M89" s="29"/>
      <c r="N89" s="98"/>
    </row>
    <row r="90" spans="2:14" ht="13.5" x14ac:dyDescent="0.2">
      <c r="B90" s="26">
        <v>14</v>
      </c>
      <c r="C90" s="142" t="s">
        <v>116</v>
      </c>
      <c r="D90" s="143"/>
      <c r="E90" s="143"/>
      <c r="F90" s="143"/>
      <c r="G90" s="143"/>
      <c r="H90" s="144"/>
      <c r="I90" s="99" t="s">
        <v>306</v>
      </c>
      <c r="J90" s="30"/>
      <c r="K90" s="30"/>
      <c r="L90" s="30"/>
      <c r="M90" s="29"/>
      <c r="N90" s="98"/>
    </row>
    <row r="91" spans="2:14" ht="34.5" customHeight="1" x14ac:dyDescent="0.2">
      <c r="B91" s="26">
        <v>15</v>
      </c>
      <c r="C91" s="142" t="s">
        <v>117</v>
      </c>
      <c r="D91" s="143"/>
      <c r="E91" s="143"/>
      <c r="F91" s="143"/>
      <c r="G91" s="143"/>
      <c r="H91" s="144"/>
      <c r="I91" s="99" t="s">
        <v>306</v>
      </c>
      <c r="J91" s="30"/>
      <c r="K91" s="30"/>
      <c r="L91" s="30"/>
      <c r="M91" s="29"/>
      <c r="N91" s="98"/>
    </row>
    <row r="92" spans="2:14" x14ac:dyDescent="0.2">
      <c r="B92" s="151" t="s">
        <v>76</v>
      </c>
      <c r="C92" s="152"/>
      <c r="D92" s="152"/>
      <c r="E92" s="152"/>
      <c r="F92" s="152"/>
      <c r="G92" s="152"/>
      <c r="H92" s="152"/>
      <c r="I92" s="91"/>
      <c r="J92" s="30">
        <f>SUM(J75,J84)</f>
        <v>0</v>
      </c>
      <c r="K92" s="30">
        <f>SUM(K75,K84)</f>
        <v>0</v>
      </c>
      <c r="L92" s="30">
        <f>SUM(L75,L84)</f>
        <v>0</v>
      </c>
      <c r="M92" s="47">
        <f>SUM(M76:M91)</f>
        <v>0</v>
      </c>
      <c r="N92" s="60"/>
    </row>
    <row r="93" spans="2:14" ht="13.5" thickBot="1" x14ac:dyDescent="0.25">
      <c r="B93" s="156" t="s">
        <v>77</v>
      </c>
      <c r="C93" s="157"/>
      <c r="D93" s="157"/>
      <c r="E93" s="157"/>
      <c r="F93" s="157"/>
      <c r="G93" s="157"/>
      <c r="H93" s="157"/>
      <c r="I93" s="96"/>
      <c r="J93" s="158">
        <f>SUM(J92:L92)/150</f>
        <v>0</v>
      </c>
      <c r="K93" s="159"/>
      <c r="L93" s="159"/>
      <c r="M93" s="159"/>
      <c r="N93" s="60"/>
    </row>
    <row r="94" spans="2:14" ht="18.95" customHeight="1" thickBot="1" x14ac:dyDescent="0.25">
      <c r="B94" s="153" t="s">
        <v>118</v>
      </c>
      <c r="C94" s="154"/>
      <c r="D94" s="154"/>
      <c r="E94" s="154"/>
      <c r="F94" s="154"/>
      <c r="G94" s="154"/>
      <c r="H94" s="154"/>
      <c r="I94" s="154"/>
      <c r="J94" s="154"/>
      <c r="K94" s="154"/>
      <c r="L94" s="154"/>
      <c r="M94" s="155"/>
      <c r="N94" s="61"/>
    </row>
    <row r="95" spans="2:14" ht="12.95" customHeight="1" x14ac:dyDescent="0.2">
      <c r="B95" s="138" t="s">
        <v>119</v>
      </c>
      <c r="C95" s="139"/>
      <c r="D95" s="139"/>
      <c r="E95" s="139"/>
      <c r="F95" s="139"/>
      <c r="G95" s="139"/>
      <c r="H95" s="139"/>
      <c r="I95" s="93"/>
      <c r="J95" s="25">
        <f>SUM(J96)</f>
        <v>0</v>
      </c>
      <c r="K95" s="25">
        <f>SUM(K96)</f>
        <v>0</v>
      </c>
      <c r="L95" s="25">
        <f>SUM(L96)</f>
        <v>0</v>
      </c>
      <c r="M95" s="25">
        <f>SUM(M96:M122)</f>
        <v>0</v>
      </c>
      <c r="N95" s="59">
        <f>SUM(J95:L95)/10</f>
        <v>0</v>
      </c>
    </row>
    <row r="96" spans="2:14" ht="23.1" customHeight="1" x14ac:dyDescent="0.2">
      <c r="B96" s="26">
        <v>1</v>
      </c>
      <c r="C96" s="142" t="s">
        <v>120</v>
      </c>
      <c r="D96" s="143"/>
      <c r="E96" s="143"/>
      <c r="F96" s="143"/>
      <c r="G96" s="143"/>
      <c r="H96" s="144"/>
      <c r="I96" s="99" t="s">
        <v>309</v>
      </c>
      <c r="J96" s="30"/>
      <c r="K96" s="30"/>
      <c r="L96" s="30"/>
      <c r="M96" s="29"/>
      <c r="N96" s="98"/>
    </row>
    <row r="97" spans="2:14" ht="12.95" customHeight="1" x14ac:dyDescent="0.2">
      <c r="B97" s="138" t="s">
        <v>121</v>
      </c>
      <c r="C97" s="139"/>
      <c r="D97" s="139"/>
      <c r="E97" s="139"/>
      <c r="F97" s="139"/>
      <c r="G97" s="139"/>
      <c r="H97" s="139"/>
      <c r="I97" s="93"/>
      <c r="J97" s="25">
        <f>SUM(J98:J109)</f>
        <v>0</v>
      </c>
      <c r="K97" s="25">
        <f>SUM(K98:K109)</f>
        <v>0</v>
      </c>
      <c r="L97" s="25">
        <f>SUM(L98:L109)</f>
        <v>0</v>
      </c>
      <c r="M97" s="25">
        <f>SUM(M98:M109)</f>
        <v>0</v>
      </c>
      <c r="N97" s="59">
        <f>SUM(J97:L97)/120</f>
        <v>0</v>
      </c>
    </row>
    <row r="98" spans="2:14" ht="21.95" customHeight="1" x14ac:dyDescent="0.2">
      <c r="B98" s="48">
        <v>2</v>
      </c>
      <c r="C98" s="142" t="s">
        <v>122</v>
      </c>
      <c r="D98" s="143"/>
      <c r="E98" s="143"/>
      <c r="F98" s="143"/>
      <c r="G98" s="143"/>
      <c r="H98" s="144"/>
      <c r="I98" s="99" t="s">
        <v>243</v>
      </c>
      <c r="J98" s="30"/>
      <c r="K98" s="30"/>
      <c r="L98" s="30"/>
      <c r="M98" s="29"/>
      <c r="N98" s="98"/>
    </row>
    <row r="99" spans="2:14" ht="21.95" customHeight="1" x14ac:dyDescent="0.2">
      <c r="B99" s="26">
        <v>3</v>
      </c>
      <c r="C99" s="142" t="s">
        <v>123</v>
      </c>
      <c r="D99" s="143"/>
      <c r="E99" s="143"/>
      <c r="F99" s="143"/>
      <c r="G99" s="143"/>
      <c r="H99" s="144"/>
      <c r="I99" s="99" t="s">
        <v>244</v>
      </c>
      <c r="J99" s="30"/>
      <c r="K99" s="30"/>
      <c r="L99" s="30"/>
      <c r="M99" s="29"/>
      <c r="N99" s="98"/>
    </row>
    <row r="100" spans="2:14" ht="21.95" customHeight="1" x14ac:dyDescent="0.2">
      <c r="B100" s="48">
        <v>4</v>
      </c>
      <c r="C100" s="142" t="s">
        <v>124</v>
      </c>
      <c r="D100" s="143"/>
      <c r="E100" s="143"/>
      <c r="F100" s="143"/>
      <c r="G100" s="143"/>
      <c r="H100" s="144"/>
      <c r="I100" s="99" t="s">
        <v>245</v>
      </c>
      <c r="J100" s="30"/>
      <c r="K100" s="30"/>
      <c r="L100" s="30"/>
      <c r="M100" s="29"/>
      <c r="N100" s="60"/>
    </row>
    <row r="101" spans="2:14" ht="21.95" customHeight="1" x14ac:dyDescent="0.2">
      <c r="B101" s="26">
        <v>5</v>
      </c>
      <c r="C101" s="142" t="s">
        <v>125</v>
      </c>
      <c r="D101" s="143"/>
      <c r="E101" s="143"/>
      <c r="F101" s="143"/>
      <c r="G101" s="143"/>
      <c r="H101" s="144"/>
      <c r="I101" s="99" t="s">
        <v>248</v>
      </c>
      <c r="J101" s="30"/>
      <c r="K101" s="30"/>
      <c r="L101" s="30"/>
      <c r="M101" s="29"/>
      <c r="N101" s="98"/>
    </row>
    <row r="102" spans="2:14" ht="21.95" customHeight="1" x14ac:dyDescent="0.2">
      <c r="B102" s="48">
        <v>6</v>
      </c>
      <c r="C102" s="147" t="s">
        <v>380</v>
      </c>
      <c r="D102" s="143"/>
      <c r="E102" s="143"/>
      <c r="F102" s="143"/>
      <c r="G102" s="143"/>
      <c r="H102" s="144"/>
      <c r="I102" s="99" t="s">
        <v>381</v>
      </c>
      <c r="J102" s="30"/>
      <c r="K102" s="30"/>
      <c r="L102" s="30"/>
      <c r="M102" s="29"/>
      <c r="N102" s="98"/>
    </row>
    <row r="103" spans="2:14" ht="21.95" customHeight="1" x14ac:dyDescent="0.2">
      <c r="B103" s="26">
        <v>7</v>
      </c>
      <c r="C103" s="147" t="s">
        <v>126</v>
      </c>
      <c r="D103" s="143"/>
      <c r="E103" s="143"/>
      <c r="F103" s="143"/>
      <c r="G103" s="143"/>
      <c r="H103" s="144"/>
      <c r="I103" s="99" t="s">
        <v>310</v>
      </c>
      <c r="J103" s="30"/>
      <c r="K103" s="30"/>
      <c r="L103" s="30"/>
      <c r="M103" s="29"/>
      <c r="N103" s="98"/>
    </row>
    <row r="104" spans="2:14" ht="21.95" customHeight="1" x14ac:dyDescent="0.2">
      <c r="B104" s="48">
        <v>8</v>
      </c>
      <c r="C104" s="142" t="s">
        <v>127</v>
      </c>
      <c r="D104" s="143"/>
      <c r="E104" s="143"/>
      <c r="F104" s="143"/>
      <c r="G104" s="143"/>
      <c r="H104" s="144"/>
      <c r="I104" s="99" t="s">
        <v>311</v>
      </c>
      <c r="J104" s="30"/>
      <c r="K104" s="30"/>
      <c r="L104" s="30"/>
      <c r="M104" s="29"/>
      <c r="N104" s="98"/>
    </row>
    <row r="105" spans="2:14" ht="21.95" customHeight="1" x14ac:dyDescent="0.2">
      <c r="B105" s="26">
        <v>9</v>
      </c>
      <c r="C105" s="142" t="s">
        <v>128</v>
      </c>
      <c r="D105" s="143"/>
      <c r="E105" s="143"/>
      <c r="F105" s="143"/>
      <c r="G105" s="143"/>
      <c r="H105" s="144"/>
      <c r="I105" s="99" t="s">
        <v>312</v>
      </c>
      <c r="J105" s="30"/>
      <c r="K105" s="30"/>
      <c r="L105" s="30"/>
      <c r="M105" s="29"/>
      <c r="N105" s="98"/>
    </row>
    <row r="106" spans="2:14" ht="75" customHeight="1" x14ac:dyDescent="0.2">
      <c r="B106" s="48">
        <v>10</v>
      </c>
      <c r="C106" s="142" t="s">
        <v>129</v>
      </c>
      <c r="D106" s="143"/>
      <c r="E106" s="143"/>
      <c r="F106" s="143"/>
      <c r="G106" s="143"/>
      <c r="H106" s="144"/>
      <c r="I106" s="99" t="s">
        <v>313</v>
      </c>
      <c r="J106" s="30"/>
      <c r="K106" s="30"/>
      <c r="L106" s="30"/>
      <c r="M106" s="29"/>
      <c r="N106" s="98"/>
    </row>
    <row r="107" spans="2:14" ht="65.25" customHeight="1" x14ac:dyDescent="0.2">
      <c r="B107" s="26">
        <v>11</v>
      </c>
      <c r="C107" s="142" t="s">
        <v>130</v>
      </c>
      <c r="D107" s="143"/>
      <c r="E107" s="143"/>
      <c r="F107" s="143"/>
      <c r="G107" s="143"/>
      <c r="H107" s="144"/>
      <c r="I107" s="99" t="s">
        <v>314</v>
      </c>
      <c r="J107" s="30"/>
      <c r="K107" s="30"/>
      <c r="L107" s="30"/>
      <c r="M107" s="29"/>
      <c r="N107" s="98"/>
    </row>
    <row r="108" spans="2:14" ht="57" customHeight="1" x14ac:dyDescent="0.2">
      <c r="B108" s="48">
        <v>12</v>
      </c>
      <c r="C108" s="142" t="s">
        <v>131</v>
      </c>
      <c r="D108" s="143"/>
      <c r="E108" s="143"/>
      <c r="F108" s="143"/>
      <c r="G108" s="143"/>
      <c r="H108" s="144"/>
      <c r="I108" s="99" t="s">
        <v>315</v>
      </c>
      <c r="J108" s="30"/>
      <c r="K108" s="30"/>
      <c r="L108" s="30"/>
      <c r="M108" s="29"/>
      <c r="N108" s="98"/>
    </row>
    <row r="109" spans="2:14" ht="53.25" customHeight="1" x14ac:dyDescent="0.2">
      <c r="B109" s="26">
        <v>13</v>
      </c>
      <c r="C109" s="147" t="s">
        <v>132</v>
      </c>
      <c r="D109" s="143"/>
      <c r="E109" s="143"/>
      <c r="F109" s="143"/>
      <c r="G109" s="143"/>
      <c r="H109" s="144"/>
      <c r="I109" s="99" t="s">
        <v>316</v>
      </c>
      <c r="J109" s="30"/>
      <c r="K109" s="30"/>
      <c r="L109" s="30"/>
      <c r="M109" s="29"/>
      <c r="N109" s="98"/>
    </row>
    <row r="110" spans="2:14" ht="12.95" customHeight="1" x14ac:dyDescent="0.2">
      <c r="B110" s="138" t="s">
        <v>299</v>
      </c>
      <c r="C110" s="139"/>
      <c r="D110" s="139"/>
      <c r="E110" s="139"/>
      <c r="F110" s="139"/>
      <c r="G110" s="139"/>
      <c r="H110" s="139"/>
      <c r="I110" s="93"/>
      <c r="J110" s="25">
        <f>SUM(J111:J122)</f>
        <v>0</v>
      </c>
      <c r="K110" s="25">
        <f>SUM(K111:K122)</f>
        <v>0</v>
      </c>
      <c r="L110" s="25">
        <f>SUM(L111:L122)</f>
        <v>0</v>
      </c>
      <c r="M110" s="25">
        <f>SUM(M111:M122)</f>
        <v>0</v>
      </c>
      <c r="N110" s="59">
        <f>SUM(J110:L110)/120</f>
        <v>0</v>
      </c>
    </row>
    <row r="111" spans="2:14" ht="21.95" customHeight="1" x14ac:dyDescent="0.2">
      <c r="B111" s="26">
        <v>14</v>
      </c>
      <c r="C111" s="142" t="s">
        <v>133</v>
      </c>
      <c r="D111" s="143"/>
      <c r="E111" s="143"/>
      <c r="F111" s="143"/>
      <c r="G111" s="143"/>
      <c r="H111" s="144"/>
      <c r="I111" s="99" t="s">
        <v>243</v>
      </c>
      <c r="J111" s="30"/>
      <c r="K111" s="30"/>
      <c r="L111" s="30"/>
      <c r="M111" s="29"/>
      <c r="N111" s="98"/>
    </row>
    <row r="112" spans="2:14" ht="27.95" customHeight="1" x14ac:dyDescent="0.2">
      <c r="B112" s="26">
        <v>15</v>
      </c>
      <c r="C112" s="147" t="s">
        <v>257</v>
      </c>
      <c r="D112" s="143"/>
      <c r="E112" s="143"/>
      <c r="F112" s="143"/>
      <c r="G112" s="143"/>
      <c r="H112" s="144"/>
      <c r="I112" s="99" t="s">
        <v>318</v>
      </c>
      <c r="J112" s="30"/>
      <c r="K112" s="30"/>
      <c r="L112" s="30"/>
      <c r="M112" s="29"/>
      <c r="N112" s="98"/>
    </row>
    <row r="113" spans="2:14" ht="27" customHeight="1" x14ac:dyDescent="0.2">
      <c r="B113" s="26">
        <v>16</v>
      </c>
      <c r="C113" s="147" t="s">
        <v>258</v>
      </c>
      <c r="D113" s="143"/>
      <c r="E113" s="143"/>
      <c r="F113" s="143"/>
      <c r="G113" s="143"/>
      <c r="H113" s="144"/>
      <c r="I113" s="99" t="s">
        <v>248</v>
      </c>
      <c r="J113" s="30"/>
      <c r="K113" s="30"/>
      <c r="L113" s="30"/>
      <c r="M113" s="29"/>
      <c r="N113" s="98"/>
    </row>
    <row r="114" spans="2:14" ht="27" customHeight="1" x14ac:dyDescent="0.2">
      <c r="B114" s="26">
        <v>17</v>
      </c>
      <c r="C114" s="142" t="s">
        <v>134</v>
      </c>
      <c r="D114" s="143"/>
      <c r="E114" s="143"/>
      <c r="F114" s="143"/>
      <c r="G114" s="143"/>
      <c r="H114" s="144"/>
      <c r="I114" s="99" t="s">
        <v>227</v>
      </c>
      <c r="J114" s="30"/>
      <c r="K114" s="30"/>
      <c r="L114" s="30"/>
      <c r="M114" s="29"/>
      <c r="N114" s="98"/>
    </row>
    <row r="115" spans="2:14" ht="27" customHeight="1" x14ac:dyDescent="0.2">
      <c r="B115" s="26">
        <v>18</v>
      </c>
      <c r="C115" s="147" t="s">
        <v>369</v>
      </c>
      <c r="D115" s="143"/>
      <c r="E115" s="143"/>
      <c r="F115" s="143"/>
      <c r="G115" s="143"/>
      <c r="H115" s="144"/>
      <c r="I115" s="99" t="s">
        <v>228</v>
      </c>
      <c r="J115" s="30"/>
      <c r="K115" s="30"/>
      <c r="L115" s="30"/>
      <c r="M115" s="29"/>
      <c r="N115" s="98"/>
    </row>
    <row r="116" spans="2:14" ht="27" customHeight="1" x14ac:dyDescent="0.2">
      <c r="B116" s="26">
        <v>19</v>
      </c>
      <c r="C116" s="142" t="s">
        <v>135</v>
      </c>
      <c r="D116" s="143"/>
      <c r="E116" s="143"/>
      <c r="F116" s="143"/>
      <c r="G116" s="143"/>
      <c r="H116" s="144"/>
      <c r="I116" s="99" t="s">
        <v>308</v>
      </c>
      <c r="J116" s="30"/>
      <c r="K116" s="30"/>
      <c r="L116" s="30"/>
      <c r="M116" s="29"/>
      <c r="N116" s="98"/>
    </row>
    <row r="117" spans="2:14" ht="27" customHeight="1" x14ac:dyDescent="0.2">
      <c r="B117" s="26">
        <v>20</v>
      </c>
      <c r="C117" s="142" t="s">
        <v>136</v>
      </c>
      <c r="D117" s="143"/>
      <c r="E117" s="143"/>
      <c r="F117" s="143"/>
      <c r="G117" s="143"/>
      <c r="H117" s="144"/>
      <c r="I117" s="99" t="s">
        <v>229</v>
      </c>
      <c r="J117" s="30"/>
      <c r="K117" s="30"/>
      <c r="L117" s="30"/>
      <c r="M117" s="29"/>
      <c r="N117" s="98"/>
    </row>
    <row r="118" spans="2:14" ht="27" customHeight="1" x14ac:dyDescent="0.2">
      <c r="B118" s="26">
        <v>21</v>
      </c>
      <c r="C118" s="142" t="s">
        <v>137</v>
      </c>
      <c r="D118" s="143"/>
      <c r="E118" s="143"/>
      <c r="F118" s="143"/>
      <c r="G118" s="143"/>
      <c r="H118" s="144"/>
      <c r="I118" s="99" t="s">
        <v>319</v>
      </c>
      <c r="J118" s="30"/>
      <c r="K118" s="30"/>
      <c r="L118" s="30"/>
      <c r="M118" s="29"/>
      <c r="N118" s="98"/>
    </row>
    <row r="119" spans="2:14" ht="56.1" customHeight="1" x14ac:dyDescent="0.2">
      <c r="B119" s="26">
        <v>22</v>
      </c>
      <c r="C119" s="142" t="s">
        <v>138</v>
      </c>
      <c r="D119" s="143"/>
      <c r="E119" s="143"/>
      <c r="F119" s="143"/>
      <c r="G119" s="143"/>
      <c r="H119" s="144"/>
      <c r="I119" s="99" t="s">
        <v>317</v>
      </c>
      <c r="J119" s="30"/>
      <c r="K119" s="30"/>
      <c r="L119" s="30"/>
      <c r="M119" s="29"/>
      <c r="N119" s="98"/>
    </row>
    <row r="120" spans="2:14" ht="54.95" customHeight="1" x14ac:dyDescent="0.2">
      <c r="B120" s="26">
        <v>23</v>
      </c>
      <c r="C120" s="142" t="s">
        <v>139</v>
      </c>
      <c r="D120" s="143"/>
      <c r="E120" s="143"/>
      <c r="F120" s="143"/>
      <c r="G120" s="143"/>
      <c r="H120" s="144"/>
      <c r="I120" s="99" t="s">
        <v>317</v>
      </c>
      <c r="J120" s="30"/>
      <c r="K120" s="30"/>
      <c r="L120" s="30"/>
      <c r="M120" s="29"/>
      <c r="N120" s="98"/>
    </row>
    <row r="121" spans="2:14" ht="27" customHeight="1" x14ac:dyDescent="0.2">
      <c r="B121" s="26">
        <v>24</v>
      </c>
      <c r="C121" s="141" t="s">
        <v>140</v>
      </c>
      <c r="D121" s="141"/>
      <c r="E121" s="141"/>
      <c r="F121" s="141"/>
      <c r="G121" s="141"/>
      <c r="H121" s="141"/>
      <c r="I121" s="99" t="s">
        <v>317</v>
      </c>
      <c r="J121" s="30"/>
      <c r="K121" s="30"/>
      <c r="L121" s="30"/>
      <c r="M121" s="29"/>
      <c r="N121" s="98"/>
    </row>
    <row r="122" spans="2:14" ht="54.95" customHeight="1" x14ac:dyDescent="0.2">
      <c r="B122" s="26">
        <v>25</v>
      </c>
      <c r="C122" s="147" t="s">
        <v>382</v>
      </c>
      <c r="D122" s="143"/>
      <c r="E122" s="143"/>
      <c r="F122" s="143"/>
      <c r="G122" s="143"/>
      <c r="H122" s="144"/>
      <c r="I122" s="99" t="s">
        <v>383</v>
      </c>
      <c r="J122" s="30"/>
      <c r="K122" s="30"/>
      <c r="L122" s="30"/>
      <c r="M122" s="29"/>
      <c r="N122" s="98"/>
    </row>
    <row r="123" spans="2:14" ht="12.95" customHeight="1" x14ac:dyDescent="0.2">
      <c r="B123" s="138" t="s">
        <v>141</v>
      </c>
      <c r="C123" s="139"/>
      <c r="D123" s="139"/>
      <c r="E123" s="139"/>
      <c r="F123" s="139"/>
      <c r="G123" s="139"/>
      <c r="H123" s="140"/>
      <c r="I123" s="93"/>
      <c r="J123" s="25">
        <f>SUM(J124:J125)</f>
        <v>0</v>
      </c>
      <c r="K123" s="25">
        <f>SUM(K124:K125)</f>
        <v>0</v>
      </c>
      <c r="L123" s="25">
        <f>SUM(L124:L125)</f>
        <v>0</v>
      </c>
      <c r="M123" s="25">
        <f>SUM(M124:M125)</f>
        <v>0</v>
      </c>
      <c r="N123" s="59">
        <f>SUM(J123:L123)/20</f>
        <v>0</v>
      </c>
    </row>
    <row r="124" spans="2:14" ht="23.25" customHeight="1" x14ac:dyDescent="0.2">
      <c r="B124" s="26">
        <v>26</v>
      </c>
      <c r="C124" s="142" t="s">
        <v>142</v>
      </c>
      <c r="D124" s="143"/>
      <c r="E124" s="143"/>
      <c r="F124" s="143"/>
      <c r="G124" s="143"/>
      <c r="H124" s="144"/>
      <c r="I124" s="99" t="s">
        <v>320</v>
      </c>
      <c r="J124" s="30"/>
      <c r="K124" s="30"/>
      <c r="L124" s="30"/>
      <c r="M124" s="29"/>
      <c r="N124" s="98"/>
    </row>
    <row r="125" spans="2:14" ht="42" customHeight="1" x14ac:dyDescent="0.2">
      <c r="B125" s="26">
        <v>27</v>
      </c>
      <c r="C125" s="142" t="s">
        <v>143</v>
      </c>
      <c r="D125" s="143"/>
      <c r="E125" s="143"/>
      <c r="F125" s="143"/>
      <c r="G125" s="143"/>
      <c r="H125" s="144"/>
      <c r="I125" s="99" t="s">
        <v>321</v>
      </c>
      <c r="J125" s="30"/>
      <c r="K125" s="30"/>
      <c r="L125" s="30"/>
      <c r="M125" s="29"/>
      <c r="N125" s="95"/>
    </row>
    <row r="126" spans="2:14" ht="12.95" customHeight="1" x14ac:dyDescent="0.2">
      <c r="B126" s="138" t="s">
        <v>259</v>
      </c>
      <c r="C126" s="139"/>
      <c r="D126" s="139"/>
      <c r="E126" s="139"/>
      <c r="F126" s="139"/>
      <c r="G126" s="139"/>
      <c r="H126" s="140"/>
      <c r="I126" s="93"/>
      <c r="J126" s="25">
        <f>SUM(J127:J132)</f>
        <v>0</v>
      </c>
      <c r="K126" s="25">
        <f>SUM(K127:K132)</f>
        <v>0</v>
      </c>
      <c r="L126" s="25">
        <f>SUM(L127:L132)</f>
        <v>0</v>
      </c>
      <c r="M126" s="25">
        <f>SUM(M127:M132)</f>
        <v>0</v>
      </c>
      <c r="N126" s="59">
        <f>SUM(J126:L126)/60</f>
        <v>0</v>
      </c>
    </row>
    <row r="127" spans="2:14" ht="21.95" customHeight="1" x14ac:dyDescent="0.2">
      <c r="B127" s="26">
        <v>28</v>
      </c>
      <c r="C127" s="141" t="s">
        <v>144</v>
      </c>
      <c r="D127" s="141"/>
      <c r="E127" s="141"/>
      <c r="F127" s="141"/>
      <c r="G127" s="141"/>
      <c r="H127" s="141"/>
      <c r="I127" s="97" t="s">
        <v>322</v>
      </c>
      <c r="J127" s="30"/>
      <c r="K127" s="30"/>
      <c r="L127" s="30"/>
      <c r="M127" s="29"/>
      <c r="N127" s="98"/>
    </row>
    <row r="128" spans="2:14" ht="42" customHeight="1" x14ac:dyDescent="0.2">
      <c r="B128" s="26">
        <v>29</v>
      </c>
      <c r="C128" s="145" t="s">
        <v>260</v>
      </c>
      <c r="D128" s="141"/>
      <c r="E128" s="141"/>
      <c r="F128" s="141"/>
      <c r="G128" s="141"/>
      <c r="H128" s="141"/>
      <c r="I128" s="97" t="s">
        <v>323</v>
      </c>
      <c r="J128" s="30"/>
      <c r="K128" s="30"/>
      <c r="L128" s="30"/>
      <c r="M128" s="29"/>
      <c r="N128" s="98"/>
    </row>
    <row r="129" spans="2:14" ht="24" customHeight="1" x14ac:dyDescent="0.2">
      <c r="B129" s="26">
        <v>30</v>
      </c>
      <c r="C129" s="142" t="s">
        <v>145</v>
      </c>
      <c r="D129" s="143"/>
      <c r="E129" s="143"/>
      <c r="F129" s="143"/>
      <c r="G129" s="143"/>
      <c r="H129" s="144"/>
      <c r="I129" s="99" t="s">
        <v>324</v>
      </c>
      <c r="J129" s="30"/>
      <c r="K129" s="30"/>
      <c r="L129" s="30"/>
      <c r="M129" s="43"/>
      <c r="N129" s="98"/>
    </row>
    <row r="130" spans="2:14" ht="43.5" customHeight="1" x14ac:dyDescent="0.2">
      <c r="B130" s="26">
        <v>31</v>
      </c>
      <c r="C130" s="147" t="s">
        <v>261</v>
      </c>
      <c r="D130" s="143"/>
      <c r="E130" s="143"/>
      <c r="F130" s="143"/>
      <c r="G130" s="143"/>
      <c r="H130" s="144"/>
      <c r="I130" s="99" t="s">
        <v>325</v>
      </c>
      <c r="J130" s="30"/>
      <c r="K130" s="30"/>
      <c r="L130" s="30"/>
      <c r="M130" s="29"/>
      <c r="N130" s="98"/>
    </row>
    <row r="131" spans="2:14" ht="27" customHeight="1" x14ac:dyDescent="0.2">
      <c r="B131" s="26">
        <v>32</v>
      </c>
      <c r="C131" s="142" t="s">
        <v>146</v>
      </c>
      <c r="D131" s="143"/>
      <c r="E131" s="143"/>
      <c r="F131" s="143"/>
      <c r="G131" s="143"/>
      <c r="H131" s="144"/>
      <c r="I131" s="99" t="s">
        <v>326</v>
      </c>
      <c r="J131" s="30"/>
      <c r="K131" s="30"/>
      <c r="L131" s="30"/>
      <c r="M131" s="29"/>
      <c r="N131" s="98"/>
    </row>
    <row r="132" spans="2:14" ht="27" customHeight="1" x14ac:dyDescent="0.2">
      <c r="B132" s="26">
        <v>33</v>
      </c>
      <c r="C132" s="142" t="s">
        <v>147</v>
      </c>
      <c r="D132" s="143"/>
      <c r="E132" s="143"/>
      <c r="F132" s="143"/>
      <c r="G132" s="143"/>
      <c r="H132" s="144"/>
      <c r="I132" s="99" t="s">
        <v>326</v>
      </c>
      <c r="J132" s="30"/>
      <c r="K132" s="30"/>
      <c r="L132" s="30"/>
      <c r="M132" s="29"/>
      <c r="N132" s="98"/>
    </row>
    <row r="133" spans="2:14" x14ac:dyDescent="0.2">
      <c r="B133" s="151" t="s">
        <v>76</v>
      </c>
      <c r="C133" s="152"/>
      <c r="D133" s="152"/>
      <c r="E133" s="152"/>
      <c r="F133" s="152"/>
      <c r="G133" s="152"/>
      <c r="H133" s="152"/>
      <c r="I133" s="91"/>
      <c r="J133" s="30">
        <f>SUM(J95,J97,J110,J123,J126)</f>
        <v>0</v>
      </c>
      <c r="K133" s="30">
        <f>SUM(K95,K97,K110,K123,K126)</f>
        <v>0</v>
      </c>
      <c r="L133" s="30">
        <f>SUM(L95,L97,L110,L123,L126)</f>
        <v>0</v>
      </c>
      <c r="M133" s="30">
        <f>SUM(M95,M97,M110,M123,M126)</f>
        <v>0</v>
      </c>
      <c r="N133" s="60"/>
    </row>
    <row r="134" spans="2:14" ht="13.5" thickBot="1" x14ac:dyDescent="0.25">
      <c r="B134" s="156" t="s">
        <v>77</v>
      </c>
      <c r="C134" s="157"/>
      <c r="D134" s="157"/>
      <c r="E134" s="157"/>
      <c r="F134" s="157"/>
      <c r="G134" s="157"/>
      <c r="H134" s="157"/>
      <c r="I134" s="96"/>
      <c r="J134" s="158">
        <f>SUM(J133:L133)/330</f>
        <v>0</v>
      </c>
      <c r="K134" s="159"/>
      <c r="L134" s="159"/>
      <c r="M134" s="159"/>
      <c r="N134" s="60"/>
    </row>
    <row r="135" spans="2:14" ht="18" customHeight="1" thickBot="1" x14ac:dyDescent="0.25">
      <c r="B135" s="153" t="s">
        <v>148</v>
      </c>
      <c r="C135" s="154"/>
      <c r="D135" s="154"/>
      <c r="E135" s="154"/>
      <c r="F135" s="154"/>
      <c r="G135" s="154"/>
      <c r="H135" s="154"/>
      <c r="I135" s="154"/>
      <c r="J135" s="154"/>
      <c r="K135" s="154"/>
      <c r="L135" s="154"/>
      <c r="M135" s="155"/>
      <c r="N135" s="61"/>
    </row>
    <row r="136" spans="2:14" ht="12.95" customHeight="1" x14ac:dyDescent="0.2">
      <c r="B136" s="138" t="s">
        <v>262</v>
      </c>
      <c r="C136" s="139"/>
      <c r="D136" s="139"/>
      <c r="E136" s="139"/>
      <c r="F136" s="139"/>
      <c r="G136" s="139"/>
      <c r="H136" s="140"/>
      <c r="I136" s="93"/>
      <c r="J136" s="25">
        <f>SUM(J137:J140)</f>
        <v>0</v>
      </c>
      <c r="K136" s="25">
        <f>SUM(K137:K140)</f>
        <v>0</v>
      </c>
      <c r="L136" s="25">
        <f>SUM(L137:L140)</f>
        <v>0</v>
      </c>
      <c r="M136" s="25">
        <f>SUM(M137:M142)</f>
        <v>0</v>
      </c>
      <c r="N136" s="59">
        <f>SUM(J136:L136)/40</f>
        <v>0</v>
      </c>
    </row>
    <row r="137" spans="2:14" ht="36" customHeight="1" x14ac:dyDescent="0.2">
      <c r="B137" s="27">
        <v>1</v>
      </c>
      <c r="C137" s="148" t="s">
        <v>149</v>
      </c>
      <c r="D137" s="149"/>
      <c r="E137" s="149"/>
      <c r="F137" s="149"/>
      <c r="G137" s="149"/>
      <c r="H137" s="150"/>
      <c r="I137" s="97" t="s">
        <v>327</v>
      </c>
      <c r="J137" s="30"/>
      <c r="K137" s="30"/>
      <c r="L137" s="30"/>
      <c r="M137" s="29"/>
      <c r="N137" s="98"/>
    </row>
    <row r="138" spans="2:14" ht="40.5" customHeight="1" x14ac:dyDescent="0.2">
      <c r="B138" s="26">
        <v>2</v>
      </c>
      <c r="C138" s="142" t="s">
        <v>150</v>
      </c>
      <c r="D138" s="143"/>
      <c r="E138" s="143"/>
      <c r="F138" s="143"/>
      <c r="G138" s="143"/>
      <c r="H138" s="144"/>
      <c r="I138" s="99" t="s">
        <v>328</v>
      </c>
      <c r="J138" s="30"/>
      <c r="K138" s="30"/>
      <c r="L138" s="30"/>
      <c r="M138" s="29"/>
      <c r="N138" s="98"/>
    </row>
    <row r="139" spans="2:14" ht="24" customHeight="1" x14ac:dyDescent="0.2">
      <c r="B139" s="26">
        <v>3</v>
      </c>
      <c r="C139" s="142" t="s">
        <v>151</v>
      </c>
      <c r="D139" s="143"/>
      <c r="E139" s="143"/>
      <c r="F139" s="143"/>
      <c r="G139" s="143"/>
      <c r="H139" s="144"/>
      <c r="I139" s="99" t="s">
        <v>328</v>
      </c>
      <c r="J139" s="30"/>
      <c r="K139" s="30"/>
      <c r="L139" s="30"/>
      <c r="M139" s="29"/>
      <c r="N139" s="60"/>
    </row>
    <row r="140" spans="2:14" ht="24.75" customHeight="1" x14ac:dyDescent="0.2">
      <c r="B140" s="26">
        <v>4</v>
      </c>
      <c r="C140" s="142" t="s">
        <v>152</v>
      </c>
      <c r="D140" s="143"/>
      <c r="E140" s="143"/>
      <c r="F140" s="143"/>
      <c r="G140" s="143"/>
      <c r="H140" s="144"/>
      <c r="I140" s="99" t="s">
        <v>328</v>
      </c>
      <c r="J140" s="30"/>
      <c r="K140" s="30"/>
      <c r="L140" s="30"/>
      <c r="M140" s="29"/>
      <c r="N140" s="98"/>
    </row>
    <row r="141" spans="2:14" ht="12.95" customHeight="1" x14ac:dyDescent="0.2">
      <c r="B141" s="138" t="s">
        <v>153</v>
      </c>
      <c r="C141" s="139"/>
      <c r="D141" s="139"/>
      <c r="E141" s="139"/>
      <c r="F141" s="139"/>
      <c r="G141" s="139"/>
      <c r="H141" s="140"/>
      <c r="I141" s="93"/>
      <c r="J141" s="25">
        <f>SUM(J142:J145)</f>
        <v>0</v>
      </c>
      <c r="K141" s="25">
        <f>SUM(K142:K145)</f>
        <v>0</v>
      </c>
      <c r="L141" s="25">
        <f>SUM(L142:L145)</f>
        <v>0</v>
      </c>
      <c r="M141" s="25">
        <f>SUM(M142:M145)</f>
        <v>0</v>
      </c>
      <c r="N141" s="59">
        <f>SUM(J141:L141)/40</f>
        <v>0</v>
      </c>
    </row>
    <row r="142" spans="2:14" ht="36.950000000000003" customHeight="1" x14ac:dyDescent="0.2">
      <c r="B142" s="26">
        <v>5</v>
      </c>
      <c r="C142" s="145" t="s">
        <v>370</v>
      </c>
      <c r="D142" s="141"/>
      <c r="E142" s="141"/>
      <c r="F142" s="141"/>
      <c r="G142" s="141"/>
      <c r="H142" s="141"/>
      <c r="I142" s="97" t="s">
        <v>243</v>
      </c>
      <c r="J142" s="30"/>
      <c r="K142" s="30"/>
      <c r="L142" s="30"/>
      <c r="M142" s="29"/>
      <c r="N142" s="98"/>
    </row>
    <row r="143" spans="2:14" ht="39" customHeight="1" x14ac:dyDescent="0.2">
      <c r="B143" s="42">
        <v>6</v>
      </c>
      <c r="C143" s="141" t="s">
        <v>154</v>
      </c>
      <c r="D143" s="141"/>
      <c r="E143" s="141"/>
      <c r="F143" s="141"/>
      <c r="G143" s="141"/>
      <c r="H143" s="141"/>
      <c r="I143" s="97" t="s">
        <v>244</v>
      </c>
      <c r="J143" s="30"/>
      <c r="K143" s="30"/>
      <c r="L143" s="30"/>
      <c r="M143" s="29"/>
      <c r="N143" s="98"/>
    </row>
    <row r="144" spans="2:14" ht="30" customHeight="1" x14ac:dyDescent="0.2">
      <c r="B144" s="26">
        <v>7</v>
      </c>
      <c r="C144" s="141" t="s">
        <v>155</v>
      </c>
      <c r="D144" s="141"/>
      <c r="E144" s="141"/>
      <c r="F144" s="141"/>
      <c r="G144" s="141"/>
      <c r="H144" s="141"/>
      <c r="I144" s="97" t="s">
        <v>245</v>
      </c>
      <c r="J144" s="30"/>
      <c r="K144" s="30"/>
      <c r="L144" s="30"/>
      <c r="M144" s="29"/>
      <c r="N144" s="98"/>
    </row>
    <row r="145" spans="2:19" ht="54.95" customHeight="1" x14ac:dyDescent="0.2">
      <c r="B145" s="26">
        <v>8</v>
      </c>
      <c r="C145" s="142" t="s">
        <v>156</v>
      </c>
      <c r="D145" s="143"/>
      <c r="E145" s="143"/>
      <c r="F145" s="143"/>
      <c r="G145" s="143"/>
      <c r="H145" s="144"/>
      <c r="I145" s="99" t="s">
        <v>329</v>
      </c>
      <c r="J145" s="30"/>
      <c r="K145" s="30"/>
      <c r="L145" s="30"/>
      <c r="M145" s="29"/>
      <c r="N145" s="98"/>
    </row>
    <row r="146" spans="2:19" ht="12.95" customHeight="1" x14ac:dyDescent="0.2">
      <c r="B146" s="138" t="s">
        <v>157</v>
      </c>
      <c r="C146" s="139"/>
      <c r="D146" s="139"/>
      <c r="E146" s="139"/>
      <c r="F146" s="139"/>
      <c r="G146" s="139"/>
      <c r="H146" s="140"/>
      <c r="I146" s="93"/>
      <c r="J146" s="25">
        <f>SUM(J147)</f>
        <v>0</v>
      </c>
      <c r="K146" s="25">
        <f>SUM(K147)</f>
        <v>0</v>
      </c>
      <c r="L146" s="25">
        <f>SUM(L147)</f>
        <v>0</v>
      </c>
      <c r="M146" s="25">
        <f>SUM(M147)</f>
        <v>0</v>
      </c>
      <c r="N146" s="59">
        <f>SUM(J146:L146)/10</f>
        <v>0</v>
      </c>
    </row>
    <row r="147" spans="2:19" ht="22.5" customHeight="1" x14ac:dyDescent="0.2">
      <c r="B147" s="26">
        <v>9</v>
      </c>
      <c r="C147" s="142" t="s">
        <v>158</v>
      </c>
      <c r="D147" s="143"/>
      <c r="E147" s="143"/>
      <c r="F147" s="143"/>
      <c r="G147" s="143"/>
      <c r="H147" s="144"/>
      <c r="I147" s="99" t="s">
        <v>330</v>
      </c>
      <c r="J147" s="30"/>
      <c r="K147" s="30"/>
      <c r="L147" s="30"/>
      <c r="M147" s="29"/>
      <c r="N147" s="98"/>
    </row>
    <row r="148" spans="2:19" ht="12.95" customHeight="1" x14ac:dyDescent="0.2">
      <c r="B148" s="138" t="s">
        <v>159</v>
      </c>
      <c r="C148" s="139"/>
      <c r="D148" s="139"/>
      <c r="E148" s="139"/>
      <c r="F148" s="139"/>
      <c r="G148" s="139"/>
      <c r="H148" s="140"/>
      <c r="I148" s="93"/>
      <c r="J148" s="25">
        <f>SUM(J149)</f>
        <v>0</v>
      </c>
      <c r="K148" s="25">
        <f>SUM(K149)</f>
        <v>0</v>
      </c>
      <c r="L148" s="25">
        <f>SUM(L149)</f>
        <v>0</v>
      </c>
      <c r="M148" s="25">
        <f>SUM(M149)</f>
        <v>0</v>
      </c>
      <c r="N148" s="59">
        <f>SUM(J148:L148)/10</f>
        <v>0</v>
      </c>
    </row>
    <row r="149" spans="2:19" ht="27" customHeight="1" x14ac:dyDescent="0.2">
      <c r="B149" s="26">
        <v>10</v>
      </c>
      <c r="C149" s="147" t="s">
        <v>263</v>
      </c>
      <c r="D149" s="143"/>
      <c r="E149" s="143"/>
      <c r="F149" s="143"/>
      <c r="G149" s="143"/>
      <c r="H149" s="144"/>
      <c r="I149" s="99" t="s">
        <v>331</v>
      </c>
      <c r="J149" s="30"/>
      <c r="K149" s="30"/>
      <c r="L149" s="30"/>
      <c r="M149" s="29"/>
      <c r="N149" s="98"/>
    </row>
    <row r="150" spans="2:19" ht="15.95" customHeight="1" x14ac:dyDescent="0.2">
      <c r="B150" s="138" t="s">
        <v>264</v>
      </c>
      <c r="C150" s="139"/>
      <c r="D150" s="139"/>
      <c r="E150" s="139"/>
      <c r="F150" s="139"/>
      <c r="G150" s="139"/>
      <c r="H150" s="140"/>
      <c r="I150" s="93"/>
      <c r="J150" s="25">
        <f>SUM(J151:J155)</f>
        <v>0</v>
      </c>
      <c r="K150" s="25">
        <f>SUM(K151:K155)</f>
        <v>0</v>
      </c>
      <c r="L150" s="25">
        <f>SUM(L151:L155)</f>
        <v>0</v>
      </c>
      <c r="M150" s="25">
        <f>SUM(M151:M155)</f>
        <v>0</v>
      </c>
      <c r="N150" s="59">
        <f>SUM(J150:L150)/50</f>
        <v>0</v>
      </c>
    </row>
    <row r="151" spans="2:19" ht="27.75" customHeight="1" x14ac:dyDescent="0.2">
      <c r="B151" s="26">
        <v>11</v>
      </c>
      <c r="C151" s="142" t="s">
        <v>160</v>
      </c>
      <c r="D151" s="143"/>
      <c r="E151" s="143"/>
      <c r="F151" s="143"/>
      <c r="G151" s="143"/>
      <c r="H151" s="144"/>
      <c r="I151" s="99" t="s">
        <v>332</v>
      </c>
      <c r="J151" s="30"/>
      <c r="K151" s="30"/>
      <c r="L151" s="30"/>
      <c r="M151" s="29"/>
      <c r="N151" s="98"/>
    </row>
    <row r="152" spans="2:19" ht="67.5" customHeight="1" x14ac:dyDescent="0.2">
      <c r="B152" s="26">
        <v>12</v>
      </c>
      <c r="C152" s="147" t="s">
        <v>265</v>
      </c>
      <c r="D152" s="143"/>
      <c r="E152" s="143"/>
      <c r="F152" s="143"/>
      <c r="G152" s="143"/>
      <c r="H152" s="144"/>
      <c r="I152" s="99" t="s">
        <v>333</v>
      </c>
      <c r="J152" s="30"/>
      <c r="K152" s="30"/>
      <c r="L152" s="30"/>
      <c r="M152" s="29"/>
      <c r="N152" s="98"/>
      <c r="P152" s="105" t="s">
        <v>368</v>
      </c>
      <c r="Q152" s="105" t="s">
        <v>368</v>
      </c>
      <c r="R152" s="105" t="s">
        <v>368</v>
      </c>
      <c r="S152" s="105" t="s">
        <v>368</v>
      </c>
    </row>
    <row r="153" spans="2:19" ht="68.25" customHeight="1" x14ac:dyDescent="0.2">
      <c r="B153" s="26">
        <v>13</v>
      </c>
      <c r="C153" s="142" t="s">
        <v>161</v>
      </c>
      <c r="D153" s="143"/>
      <c r="E153" s="143"/>
      <c r="F153" s="143"/>
      <c r="G153" s="143"/>
      <c r="H153" s="144"/>
      <c r="I153" s="99" t="s">
        <v>334</v>
      </c>
      <c r="J153" s="30"/>
      <c r="K153" s="30"/>
      <c r="L153" s="30"/>
      <c r="M153" s="29"/>
      <c r="N153" s="98"/>
    </row>
    <row r="154" spans="2:19" ht="21.95" customHeight="1" x14ac:dyDescent="0.2">
      <c r="B154" s="26">
        <v>14</v>
      </c>
      <c r="C154" s="142" t="s">
        <v>162</v>
      </c>
      <c r="D154" s="143"/>
      <c r="E154" s="143"/>
      <c r="F154" s="143"/>
      <c r="G154" s="143"/>
      <c r="H154" s="144"/>
      <c r="I154" s="99" t="s">
        <v>335</v>
      </c>
      <c r="J154" s="30"/>
      <c r="K154" s="30"/>
      <c r="L154" s="30"/>
      <c r="M154" s="29"/>
      <c r="N154" s="98"/>
    </row>
    <row r="155" spans="2:19" ht="24.95" customHeight="1" x14ac:dyDescent="0.2">
      <c r="B155" s="26">
        <v>15</v>
      </c>
      <c r="C155" s="142" t="s">
        <v>163</v>
      </c>
      <c r="D155" s="143"/>
      <c r="E155" s="143"/>
      <c r="F155" s="143"/>
      <c r="G155" s="143"/>
      <c r="H155" s="144"/>
      <c r="I155" s="99" t="s">
        <v>336</v>
      </c>
      <c r="J155" s="30"/>
      <c r="K155" s="30"/>
      <c r="L155" s="30"/>
      <c r="M155" s="29"/>
      <c r="N155" s="98"/>
    </row>
    <row r="156" spans="2:19" ht="12.95" customHeight="1" x14ac:dyDescent="0.2">
      <c r="B156" s="138" t="s">
        <v>164</v>
      </c>
      <c r="C156" s="139"/>
      <c r="D156" s="139"/>
      <c r="E156" s="139"/>
      <c r="F156" s="139"/>
      <c r="G156" s="139"/>
      <c r="H156" s="140"/>
      <c r="I156" s="93"/>
      <c r="J156" s="25">
        <f>SUM(J157:J159)</f>
        <v>0</v>
      </c>
      <c r="K156" s="25">
        <f>SUM(K157:K159)</f>
        <v>0</v>
      </c>
      <c r="L156" s="25">
        <f>SUM(L157:L159)</f>
        <v>0</v>
      </c>
      <c r="M156" s="25">
        <f>SUM(M157:M159)</f>
        <v>0</v>
      </c>
      <c r="N156" s="59">
        <f>SUM(J156:L156)/30</f>
        <v>0</v>
      </c>
    </row>
    <row r="157" spans="2:19" ht="38.1" customHeight="1" x14ac:dyDescent="0.2">
      <c r="B157" s="26">
        <v>16</v>
      </c>
      <c r="C157" s="145" t="s">
        <v>266</v>
      </c>
      <c r="D157" s="141"/>
      <c r="E157" s="141"/>
      <c r="F157" s="141"/>
      <c r="G157" s="141"/>
      <c r="H157" s="141"/>
      <c r="I157" s="97" t="s">
        <v>243</v>
      </c>
      <c r="J157" s="30"/>
      <c r="K157" s="30"/>
      <c r="L157" s="30"/>
      <c r="M157" s="29"/>
      <c r="N157" s="98"/>
    </row>
    <row r="158" spans="2:19" ht="39.950000000000003" customHeight="1" x14ac:dyDescent="0.2">
      <c r="B158" s="26">
        <v>17</v>
      </c>
      <c r="C158" s="141" t="s">
        <v>165</v>
      </c>
      <c r="D158" s="141"/>
      <c r="E158" s="141"/>
      <c r="F158" s="141"/>
      <c r="G158" s="141"/>
      <c r="H158" s="141"/>
      <c r="I158" s="97" t="s">
        <v>244</v>
      </c>
      <c r="J158" s="30"/>
      <c r="K158" s="30"/>
      <c r="L158" s="30"/>
      <c r="M158" s="29"/>
      <c r="N158" s="60"/>
    </row>
    <row r="159" spans="2:19" ht="39.950000000000003" customHeight="1" x14ac:dyDescent="0.2">
      <c r="B159" s="26">
        <v>18</v>
      </c>
      <c r="C159" s="142" t="s">
        <v>166</v>
      </c>
      <c r="D159" s="143"/>
      <c r="E159" s="143"/>
      <c r="F159" s="143"/>
      <c r="G159" s="143"/>
      <c r="H159" s="144"/>
      <c r="I159" s="97" t="s">
        <v>337</v>
      </c>
      <c r="J159" s="30"/>
      <c r="K159" s="30"/>
      <c r="L159" s="30"/>
      <c r="M159" s="29"/>
      <c r="N159" s="60"/>
    </row>
    <row r="160" spans="2:19" ht="12.95" customHeight="1" x14ac:dyDescent="0.2">
      <c r="B160" s="138" t="s">
        <v>167</v>
      </c>
      <c r="C160" s="139"/>
      <c r="D160" s="139"/>
      <c r="E160" s="139"/>
      <c r="F160" s="139"/>
      <c r="G160" s="139"/>
      <c r="H160" s="140"/>
      <c r="I160" s="93"/>
      <c r="J160" s="25">
        <f>SUM(J161)</f>
        <v>0</v>
      </c>
      <c r="K160" s="25">
        <f>SUM(K161)</f>
        <v>0</v>
      </c>
      <c r="L160" s="25">
        <f>SUM(L161)</f>
        <v>0</v>
      </c>
      <c r="M160" s="25">
        <f>SUM(M161)</f>
        <v>0</v>
      </c>
      <c r="N160" s="59">
        <f>SUM(J160:L160)/10</f>
        <v>0</v>
      </c>
    </row>
    <row r="161" spans="2:14" ht="30.75" customHeight="1" x14ac:dyDescent="0.2">
      <c r="B161" s="26">
        <v>19</v>
      </c>
      <c r="C161" s="170" t="s">
        <v>168</v>
      </c>
      <c r="D161" s="170"/>
      <c r="E161" s="170"/>
      <c r="F161" s="170"/>
      <c r="G161" s="170"/>
      <c r="H161" s="170"/>
      <c r="I161" s="106" t="s">
        <v>338</v>
      </c>
      <c r="J161" s="30"/>
      <c r="K161" s="30"/>
      <c r="L161" s="30"/>
      <c r="M161" s="29"/>
      <c r="N161" s="98"/>
    </row>
    <row r="162" spans="2:14" ht="12.95" customHeight="1" x14ac:dyDescent="0.2">
      <c r="B162" s="138" t="s">
        <v>267</v>
      </c>
      <c r="C162" s="139"/>
      <c r="D162" s="139"/>
      <c r="E162" s="139"/>
      <c r="F162" s="139"/>
      <c r="G162" s="139"/>
      <c r="H162" s="140"/>
      <c r="I162" s="93"/>
      <c r="J162" s="25">
        <f>SUM(J163:J165)</f>
        <v>0</v>
      </c>
      <c r="K162" s="25">
        <f t="shared" ref="K162:M162" si="1">SUM(K163:K165)</f>
        <v>0</v>
      </c>
      <c r="L162" s="25">
        <f t="shared" si="1"/>
        <v>0</v>
      </c>
      <c r="M162" s="25">
        <f t="shared" si="1"/>
        <v>0</v>
      </c>
      <c r="N162" s="59">
        <f>SUM(J162:L162)/30</f>
        <v>0</v>
      </c>
    </row>
    <row r="163" spans="2:14" ht="63" customHeight="1" x14ac:dyDescent="0.2">
      <c r="B163" s="26">
        <v>20</v>
      </c>
      <c r="C163" s="171" t="s">
        <v>169</v>
      </c>
      <c r="D163" s="163"/>
      <c r="E163" s="163"/>
      <c r="F163" s="163"/>
      <c r="G163" s="163"/>
      <c r="H163" s="164"/>
      <c r="I163" s="107" t="s">
        <v>243</v>
      </c>
      <c r="J163" s="30"/>
      <c r="K163" s="30"/>
      <c r="L163" s="30"/>
      <c r="M163" s="29"/>
      <c r="N163" s="98"/>
    </row>
    <row r="164" spans="2:14" ht="63.75" customHeight="1" x14ac:dyDescent="0.2">
      <c r="B164" s="26">
        <v>21</v>
      </c>
      <c r="C164" s="171" t="s">
        <v>170</v>
      </c>
      <c r="D164" s="163"/>
      <c r="E164" s="163"/>
      <c r="F164" s="163"/>
      <c r="G164" s="163"/>
      <c r="H164" s="164"/>
      <c r="I164" s="107" t="s">
        <v>244</v>
      </c>
      <c r="J164" s="30"/>
      <c r="K164" s="30"/>
      <c r="L164" s="30"/>
      <c r="M164" s="29"/>
      <c r="N164" s="60"/>
    </row>
    <row r="165" spans="2:14" ht="25.5" customHeight="1" x14ac:dyDescent="0.2">
      <c r="B165" s="26">
        <v>22</v>
      </c>
      <c r="C165" s="162" t="s">
        <v>384</v>
      </c>
      <c r="D165" s="163"/>
      <c r="E165" s="163"/>
      <c r="F165" s="163"/>
      <c r="G165" s="163"/>
      <c r="H165" s="164"/>
      <c r="I165" s="107" t="s">
        <v>379</v>
      </c>
      <c r="J165" s="30"/>
      <c r="K165" s="30"/>
      <c r="L165" s="30"/>
      <c r="M165" s="29"/>
      <c r="N165" s="60"/>
    </row>
    <row r="166" spans="2:14" ht="12.95" customHeight="1" x14ac:dyDescent="0.2">
      <c r="B166" s="138" t="s">
        <v>171</v>
      </c>
      <c r="C166" s="139"/>
      <c r="D166" s="139"/>
      <c r="E166" s="139"/>
      <c r="F166" s="139"/>
      <c r="G166" s="139"/>
      <c r="H166" s="140"/>
      <c r="I166" s="93"/>
      <c r="J166" s="25">
        <f>SUM(J167:J172)</f>
        <v>0</v>
      </c>
      <c r="K166" s="25">
        <f>SUM(K167:K172)</f>
        <v>0</v>
      </c>
      <c r="L166" s="25">
        <f>SUM(L167:L172)</f>
        <v>0</v>
      </c>
      <c r="M166" s="25">
        <f>SUM(M167:M172)</f>
        <v>0</v>
      </c>
      <c r="N166" s="59">
        <f>SUM(J166:L166)/60</f>
        <v>0</v>
      </c>
    </row>
    <row r="167" spans="2:14" ht="42.95" customHeight="1" x14ac:dyDescent="0.2">
      <c r="B167" s="26">
        <v>23</v>
      </c>
      <c r="C167" s="141" t="s">
        <v>172</v>
      </c>
      <c r="D167" s="141"/>
      <c r="E167" s="141"/>
      <c r="F167" s="141"/>
      <c r="G167" s="141"/>
      <c r="H167" s="141"/>
      <c r="I167" s="97" t="s">
        <v>243</v>
      </c>
      <c r="J167" s="30"/>
      <c r="K167" s="30"/>
      <c r="L167" s="30"/>
      <c r="M167" s="29"/>
      <c r="N167" s="98"/>
    </row>
    <row r="168" spans="2:14" ht="33" customHeight="1" x14ac:dyDescent="0.2">
      <c r="B168" s="26">
        <v>24</v>
      </c>
      <c r="C168" s="141" t="s">
        <v>173</v>
      </c>
      <c r="D168" s="141"/>
      <c r="E168" s="141"/>
      <c r="F168" s="141"/>
      <c r="G168" s="141"/>
      <c r="H168" s="141"/>
      <c r="I168" s="97" t="s">
        <v>244</v>
      </c>
      <c r="J168" s="30"/>
      <c r="K168" s="30"/>
      <c r="L168" s="30"/>
      <c r="M168" s="29"/>
      <c r="N168" s="98"/>
    </row>
    <row r="169" spans="2:14" ht="21" customHeight="1" x14ac:dyDescent="0.2">
      <c r="B169" s="26">
        <v>25</v>
      </c>
      <c r="C169" s="141" t="s">
        <v>174</v>
      </c>
      <c r="D169" s="141"/>
      <c r="E169" s="141"/>
      <c r="F169" s="141"/>
      <c r="G169" s="141"/>
      <c r="H169" s="141"/>
      <c r="I169" s="97" t="s">
        <v>245</v>
      </c>
      <c r="J169" s="30"/>
      <c r="K169" s="30"/>
      <c r="L169" s="30"/>
      <c r="M169" s="29"/>
      <c r="N169" s="98"/>
    </row>
    <row r="170" spans="2:14" ht="44.1" customHeight="1" x14ac:dyDescent="0.2">
      <c r="B170" s="26">
        <v>26</v>
      </c>
      <c r="C170" s="141" t="s">
        <v>175</v>
      </c>
      <c r="D170" s="141"/>
      <c r="E170" s="141"/>
      <c r="F170" s="141"/>
      <c r="G170" s="141"/>
      <c r="H170" s="141"/>
      <c r="I170" s="97" t="s">
        <v>248</v>
      </c>
      <c r="J170" s="30"/>
      <c r="K170" s="30"/>
      <c r="L170" s="30"/>
      <c r="M170" s="29"/>
      <c r="N170" s="98"/>
    </row>
    <row r="171" spans="2:14" ht="33" customHeight="1" x14ac:dyDescent="0.2">
      <c r="B171" s="26">
        <v>27</v>
      </c>
      <c r="C171" s="145" t="s">
        <v>268</v>
      </c>
      <c r="D171" s="141"/>
      <c r="E171" s="141"/>
      <c r="F171" s="141"/>
      <c r="G171" s="141"/>
      <c r="H171" s="141"/>
      <c r="I171" s="97" t="s">
        <v>227</v>
      </c>
      <c r="J171" s="30"/>
      <c r="K171" s="30"/>
      <c r="L171" s="30"/>
      <c r="M171" s="29"/>
      <c r="N171" s="98"/>
    </row>
    <row r="172" spans="2:14" ht="24.95" customHeight="1" x14ac:dyDescent="0.2">
      <c r="B172" s="26">
        <v>28</v>
      </c>
      <c r="C172" s="141" t="s">
        <v>176</v>
      </c>
      <c r="D172" s="141"/>
      <c r="E172" s="141"/>
      <c r="F172" s="141"/>
      <c r="G172" s="141"/>
      <c r="H172" s="141"/>
      <c r="I172" s="97" t="s">
        <v>339</v>
      </c>
      <c r="J172" s="30"/>
      <c r="K172" s="30"/>
      <c r="L172" s="30"/>
      <c r="M172" s="29"/>
      <c r="N172" s="60"/>
    </row>
    <row r="173" spans="2:14" ht="12.95" customHeight="1" x14ac:dyDescent="0.2">
      <c r="B173" s="138" t="s">
        <v>177</v>
      </c>
      <c r="C173" s="139"/>
      <c r="D173" s="139"/>
      <c r="E173" s="139"/>
      <c r="F173" s="139"/>
      <c r="G173" s="139"/>
      <c r="H173" s="140"/>
      <c r="I173" s="93"/>
      <c r="J173" s="25">
        <f>SUM(J174:J180)</f>
        <v>0</v>
      </c>
      <c r="K173" s="25">
        <f>SUM(K174:K180)</f>
        <v>0</v>
      </c>
      <c r="L173" s="25">
        <f>SUM(L174:L180)</f>
        <v>0</v>
      </c>
      <c r="M173" s="25">
        <f>SUM(M174:M180)</f>
        <v>0</v>
      </c>
      <c r="N173" s="59">
        <f>SUM(J173:L173)/70</f>
        <v>0</v>
      </c>
    </row>
    <row r="174" spans="2:14" ht="30.95" customHeight="1" x14ac:dyDescent="0.2">
      <c r="B174" s="26">
        <v>29</v>
      </c>
      <c r="C174" s="172" t="s">
        <v>269</v>
      </c>
      <c r="D174" s="143"/>
      <c r="E174" s="143"/>
      <c r="F174" s="143"/>
      <c r="G174" s="143"/>
      <c r="H174" s="143"/>
      <c r="I174" s="97" t="s">
        <v>243</v>
      </c>
      <c r="J174" s="30"/>
      <c r="K174" s="30"/>
      <c r="L174" s="30"/>
      <c r="M174" s="29"/>
      <c r="N174" s="98"/>
    </row>
    <row r="175" spans="2:14" ht="29.25" customHeight="1" x14ac:dyDescent="0.2">
      <c r="B175" s="26">
        <v>30</v>
      </c>
      <c r="C175" s="143" t="s">
        <v>178</v>
      </c>
      <c r="D175" s="143"/>
      <c r="E175" s="143"/>
      <c r="F175" s="143"/>
      <c r="G175" s="143"/>
      <c r="H175" s="143"/>
      <c r="I175" s="114" t="s">
        <v>244</v>
      </c>
      <c r="J175" s="30"/>
      <c r="K175" s="30"/>
      <c r="L175" s="30"/>
      <c r="M175" s="29"/>
      <c r="N175" s="98"/>
    </row>
    <row r="176" spans="2:14" ht="21" customHeight="1" x14ac:dyDescent="0.2">
      <c r="B176" s="26">
        <v>31</v>
      </c>
      <c r="C176" s="143" t="s">
        <v>179</v>
      </c>
      <c r="D176" s="143"/>
      <c r="E176" s="143"/>
      <c r="F176" s="143"/>
      <c r="G176" s="143"/>
      <c r="H176" s="143"/>
      <c r="I176" s="114" t="s">
        <v>245</v>
      </c>
      <c r="J176" s="30"/>
      <c r="K176" s="30"/>
      <c r="L176" s="30"/>
      <c r="M176" s="29"/>
      <c r="N176" s="98"/>
    </row>
    <row r="177" spans="2:14" ht="21.95" customHeight="1" x14ac:dyDescent="0.2">
      <c r="B177" s="26">
        <v>32</v>
      </c>
      <c r="C177" s="143" t="s">
        <v>180</v>
      </c>
      <c r="D177" s="143"/>
      <c r="E177" s="143"/>
      <c r="F177" s="143"/>
      <c r="G177" s="143"/>
      <c r="H177" s="143"/>
      <c r="I177" s="114" t="s">
        <v>248</v>
      </c>
      <c r="J177" s="30"/>
      <c r="K177" s="30"/>
      <c r="L177" s="30"/>
      <c r="M177" s="29"/>
      <c r="N177" s="98"/>
    </row>
    <row r="178" spans="2:14" ht="21.95" customHeight="1" x14ac:dyDescent="0.2">
      <c r="B178" s="26">
        <v>33</v>
      </c>
      <c r="C178" s="143" t="s">
        <v>181</v>
      </c>
      <c r="D178" s="143"/>
      <c r="E178" s="143"/>
      <c r="F178" s="143"/>
      <c r="G178" s="143"/>
      <c r="H178" s="143"/>
      <c r="I178" s="114" t="s">
        <v>227</v>
      </c>
      <c r="J178" s="30"/>
      <c r="K178" s="30"/>
      <c r="L178" s="30"/>
      <c r="M178" s="29"/>
      <c r="N178" s="98"/>
    </row>
    <row r="179" spans="2:14" ht="24" customHeight="1" x14ac:dyDescent="0.2">
      <c r="B179" s="26">
        <v>34</v>
      </c>
      <c r="C179" s="141" t="s">
        <v>182</v>
      </c>
      <c r="D179" s="141"/>
      <c r="E179" s="141"/>
      <c r="F179" s="141"/>
      <c r="G179" s="141"/>
      <c r="H179" s="142"/>
      <c r="I179" s="114" t="s">
        <v>228</v>
      </c>
      <c r="J179" s="30"/>
      <c r="K179" s="30"/>
      <c r="L179" s="30"/>
      <c r="M179" s="29"/>
      <c r="N179" s="98"/>
    </row>
    <row r="180" spans="2:14" ht="39" customHeight="1" x14ac:dyDescent="0.2">
      <c r="B180" s="26">
        <v>35</v>
      </c>
      <c r="C180" s="141" t="s">
        <v>183</v>
      </c>
      <c r="D180" s="141"/>
      <c r="E180" s="141"/>
      <c r="F180" s="141"/>
      <c r="G180" s="141"/>
      <c r="H180" s="142"/>
      <c r="I180" s="114" t="s">
        <v>340</v>
      </c>
      <c r="J180" s="30"/>
      <c r="K180" s="30"/>
      <c r="L180" s="30"/>
      <c r="M180" s="29"/>
      <c r="N180" s="98"/>
    </row>
    <row r="181" spans="2:14" x14ac:dyDescent="0.2">
      <c r="B181" s="151" t="s">
        <v>76</v>
      </c>
      <c r="C181" s="152"/>
      <c r="D181" s="152"/>
      <c r="E181" s="152"/>
      <c r="F181" s="152"/>
      <c r="G181" s="152"/>
      <c r="H181" s="152"/>
      <c r="I181" s="91"/>
      <c r="J181" s="30">
        <f>SUM(J136,J141,J146,J148,J150,J156,J160,J162,J166,J173)</f>
        <v>0</v>
      </c>
      <c r="K181" s="30">
        <f>SUM(K136,K141,K146,K148,K150,K156,K160,K162,K166,K173)</f>
        <v>0</v>
      </c>
      <c r="L181" s="30">
        <f>SUM(L136,L141,L146,L148,L150,L156,L160,L162,L166,L173)</f>
        <v>0</v>
      </c>
      <c r="M181" s="30">
        <f>SUM(M136,M141,M146,M148,M150,M156,M160,M162,M166,M173)</f>
        <v>0</v>
      </c>
      <c r="N181" s="62"/>
    </row>
    <row r="182" spans="2:14" ht="13.5" thickBot="1" x14ac:dyDescent="0.25">
      <c r="B182" s="156" t="s">
        <v>77</v>
      </c>
      <c r="C182" s="157"/>
      <c r="D182" s="157"/>
      <c r="E182" s="157"/>
      <c r="F182" s="157"/>
      <c r="G182" s="157"/>
      <c r="H182" s="157"/>
      <c r="I182" s="96"/>
      <c r="J182" s="223">
        <f>SUM(J181:L181)/350</f>
        <v>0</v>
      </c>
      <c r="K182" s="224"/>
      <c r="L182" s="224"/>
      <c r="M182" s="224"/>
      <c r="N182" s="62"/>
    </row>
    <row r="183" spans="2:14" ht="18" customHeight="1" thickBot="1" x14ac:dyDescent="0.25">
      <c r="B183" s="153" t="s">
        <v>270</v>
      </c>
      <c r="C183" s="154"/>
      <c r="D183" s="154"/>
      <c r="E183" s="154"/>
      <c r="F183" s="154"/>
      <c r="G183" s="154"/>
      <c r="H183" s="154"/>
      <c r="I183" s="154"/>
      <c r="J183" s="154"/>
      <c r="K183" s="154"/>
      <c r="L183" s="154"/>
      <c r="M183" s="155"/>
      <c r="N183" s="63"/>
    </row>
    <row r="184" spans="2:14" ht="12.95" customHeight="1" x14ac:dyDescent="0.2">
      <c r="B184" s="138" t="s">
        <v>271</v>
      </c>
      <c r="C184" s="139"/>
      <c r="D184" s="139"/>
      <c r="E184" s="139"/>
      <c r="F184" s="139"/>
      <c r="G184" s="139"/>
      <c r="H184" s="140"/>
      <c r="I184" s="93"/>
      <c r="J184" s="25">
        <f>SUM(J185:J191)</f>
        <v>0</v>
      </c>
      <c r="K184" s="25">
        <f>SUM(K185:K191)</f>
        <v>0</v>
      </c>
      <c r="L184" s="25">
        <f>SUM(L185:L191)</f>
        <v>0</v>
      </c>
      <c r="M184" s="25">
        <f>SUM(M185:M191)</f>
        <v>0</v>
      </c>
      <c r="N184" s="59">
        <f>SUM(J184:L184)/70</f>
        <v>0</v>
      </c>
    </row>
    <row r="185" spans="2:14" ht="19.5" customHeight="1" x14ac:dyDescent="0.2">
      <c r="B185" s="27">
        <v>1</v>
      </c>
      <c r="C185" s="146" t="s">
        <v>184</v>
      </c>
      <c r="D185" s="146"/>
      <c r="E185" s="146"/>
      <c r="F185" s="146"/>
      <c r="G185" s="146"/>
      <c r="H185" s="146"/>
      <c r="I185" s="110" t="s">
        <v>243</v>
      </c>
      <c r="J185" s="30"/>
      <c r="K185" s="30"/>
      <c r="L185" s="30"/>
      <c r="M185" s="29"/>
      <c r="N185" s="98"/>
    </row>
    <row r="186" spans="2:14" ht="24" customHeight="1" x14ac:dyDescent="0.2">
      <c r="B186" s="26">
        <v>2</v>
      </c>
      <c r="C186" s="146" t="s">
        <v>185</v>
      </c>
      <c r="D186" s="146"/>
      <c r="E186" s="146"/>
      <c r="F186" s="146"/>
      <c r="G186" s="146"/>
      <c r="H186" s="146"/>
      <c r="I186" s="110" t="s">
        <v>244</v>
      </c>
      <c r="J186" s="30"/>
      <c r="K186" s="30"/>
      <c r="L186" s="30"/>
      <c r="M186" s="29"/>
      <c r="N186" s="98"/>
    </row>
    <row r="187" spans="2:14" ht="24" customHeight="1" x14ac:dyDescent="0.2">
      <c r="B187" s="26">
        <v>3</v>
      </c>
      <c r="C187" s="146" t="s">
        <v>186</v>
      </c>
      <c r="D187" s="146"/>
      <c r="E187" s="146"/>
      <c r="F187" s="146"/>
      <c r="G187" s="146"/>
      <c r="H187" s="146"/>
      <c r="I187" s="110" t="s">
        <v>245</v>
      </c>
      <c r="J187" s="30"/>
      <c r="K187" s="30"/>
      <c r="L187" s="30"/>
      <c r="M187" s="29"/>
      <c r="N187" s="98"/>
    </row>
    <row r="188" spans="2:14" ht="24" customHeight="1" x14ac:dyDescent="0.2">
      <c r="B188" s="26">
        <v>4</v>
      </c>
      <c r="C188" s="225" t="s">
        <v>272</v>
      </c>
      <c r="D188" s="146"/>
      <c r="E188" s="146"/>
      <c r="F188" s="146"/>
      <c r="G188" s="146"/>
      <c r="H188" s="146"/>
      <c r="I188" s="110" t="s">
        <v>246</v>
      </c>
      <c r="J188" s="30"/>
      <c r="K188" s="30"/>
      <c r="L188" s="30"/>
      <c r="M188" s="29"/>
      <c r="N188" s="98"/>
    </row>
    <row r="189" spans="2:14" ht="24" customHeight="1" x14ac:dyDescent="0.2">
      <c r="B189" s="26">
        <v>5</v>
      </c>
      <c r="C189" s="146" t="s">
        <v>187</v>
      </c>
      <c r="D189" s="146"/>
      <c r="E189" s="146"/>
      <c r="F189" s="146"/>
      <c r="G189" s="146"/>
      <c r="H189" s="146"/>
      <c r="I189" s="110" t="s">
        <v>228</v>
      </c>
      <c r="J189" s="30"/>
      <c r="K189" s="30"/>
      <c r="L189" s="30"/>
      <c r="M189" s="29"/>
      <c r="N189" s="98"/>
    </row>
    <row r="190" spans="2:14" ht="24" customHeight="1" x14ac:dyDescent="0.2">
      <c r="B190" s="26">
        <v>6</v>
      </c>
      <c r="C190" s="146" t="s">
        <v>188</v>
      </c>
      <c r="D190" s="146"/>
      <c r="E190" s="146"/>
      <c r="F190" s="146"/>
      <c r="G190" s="146"/>
      <c r="H190" s="146"/>
      <c r="I190" s="110" t="s">
        <v>341</v>
      </c>
      <c r="J190" s="30"/>
      <c r="K190" s="30"/>
      <c r="L190" s="30"/>
      <c r="M190" s="29"/>
      <c r="N190" s="98"/>
    </row>
    <row r="191" spans="2:14" ht="24" customHeight="1" x14ac:dyDescent="0.2">
      <c r="B191" s="26">
        <v>7</v>
      </c>
      <c r="C191" s="146" t="s">
        <v>189</v>
      </c>
      <c r="D191" s="146"/>
      <c r="E191" s="146"/>
      <c r="F191" s="146"/>
      <c r="G191" s="146"/>
      <c r="H191" s="146"/>
      <c r="I191" s="110" t="s">
        <v>341</v>
      </c>
      <c r="J191" s="30"/>
      <c r="K191" s="30"/>
      <c r="L191" s="30"/>
      <c r="M191" s="29"/>
      <c r="N191" s="98"/>
    </row>
    <row r="192" spans="2:14" ht="12.95" customHeight="1" thickBot="1" x14ac:dyDescent="0.25">
      <c r="B192" s="138" t="s">
        <v>190</v>
      </c>
      <c r="C192" s="139"/>
      <c r="D192" s="139"/>
      <c r="E192" s="139"/>
      <c r="F192" s="139"/>
      <c r="G192" s="139"/>
      <c r="H192" s="140"/>
      <c r="I192" s="93"/>
      <c r="J192" s="25">
        <f>SUM(J193:J204)</f>
        <v>0</v>
      </c>
      <c r="K192" s="25">
        <f>SUM(K193:K204)</f>
        <v>0</v>
      </c>
      <c r="L192" s="25">
        <f>SUM(L193:L204)</f>
        <v>0</v>
      </c>
      <c r="M192" s="25">
        <f>SUM(M193:M204)</f>
        <v>0</v>
      </c>
      <c r="N192" s="59">
        <f>SUM(J192:L192)/120</f>
        <v>0</v>
      </c>
    </row>
    <row r="193" spans="2:14" ht="24.75" customHeight="1" thickBot="1" x14ac:dyDescent="0.25">
      <c r="B193" s="109">
        <v>8</v>
      </c>
      <c r="C193" s="142" t="s">
        <v>191</v>
      </c>
      <c r="D193" s="143"/>
      <c r="E193" s="143"/>
      <c r="F193" s="143"/>
      <c r="G193" s="143"/>
      <c r="H193" s="144"/>
      <c r="I193" s="99" t="s">
        <v>342</v>
      </c>
      <c r="J193" s="30"/>
      <c r="K193" s="30"/>
      <c r="L193" s="30"/>
      <c r="M193" s="29"/>
      <c r="N193" s="98"/>
    </row>
    <row r="194" spans="2:14" ht="30" customHeight="1" x14ac:dyDescent="0.2">
      <c r="B194" s="109">
        <v>9</v>
      </c>
      <c r="C194" s="142" t="s">
        <v>192</v>
      </c>
      <c r="D194" s="143"/>
      <c r="E194" s="143"/>
      <c r="F194" s="143"/>
      <c r="G194" s="143"/>
      <c r="H194" s="144"/>
      <c r="I194" s="99" t="s">
        <v>343</v>
      </c>
      <c r="J194" s="30"/>
      <c r="K194" s="30"/>
      <c r="L194" s="30"/>
      <c r="M194" s="29"/>
      <c r="N194" s="98"/>
    </row>
    <row r="195" spans="2:14" ht="30.75" customHeight="1" x14ac:dyDescent="0.2">
      <c r="B195" s="26">
        <v>10</v>
      </c>
      <c r="C195" s="142" t="s">
        <v>193</v>
      </c>
      <c r="D195" s="143"/>
      <c r="E195" s="143"/>
      <c r="F195" s="143"/>
      <c r="G195" s="143"/>
      <c r="H195" s="144"/>
      <c r="I195" s="99" t="s">
        <v>344</v>
      </c>
      <c r="J195" s="30"/>
      <c r="K195" s="30"/>
      <c r="L195" s="30"/>
      <c r="M195" s="29"/>
      <c r="N195" s="98"/>
    </row>
    <row r="196" spans="2:14" ht="47.1" customHeight="1" x14ac:dyDescent="0.2">
      <c r="B196" s="26">
        <v>11</v>
      </c>
      <c r="C196" s="147" t="s">
        <v>273</v>
      </c>
      <c r="D196" s="143"/>
      <c r="E196" s="143"/>
      <c r="F196" s="143"/>
      <c r="G196" s="143"/>
      <c r="H196" s="144"/>
      <c r="I196" s="99" t="s">
        <v>346</v>
      </c>
      <c r="J196" s="30"/>
      <c r="K196" s="30"/>
      <c r="L196" s="30"/>
      <c r="M196" s="29"/>
      <c r="N196" s="98"/>
    </row>
    <row r="197" spans="2:14" ht="26.25" customHeight="1" x14ac:dyDescent="0.2">
      <c r="B197" s="26">
        <v>12</v>
      </c>
      <c r="C197" s="142" t="s">
        <v>194</v>
      </c>
      <c r="D197" s="143"/>
      <c r="E197" s="143"/>
      <c r="F197" s="143"/>
      <c r="G197" s="143"/>
      <c r="H197" s="144"/>
      <c r="I197" s="99" t="s">
        <v>345</v>
      </c>
      <c r="J197" s="30"/>
      <c r="K197" s="30"/>
      <c r="L197" s="30"/>
      <c r="M197" s="29"/>
      <c r="N197" s="98"/>
    </row>
    <row r="198" spans="2:14" ht="21" customHeight="1" x14ac:dyDescent="0.2">
      <c r="B198" s="26">
        <v>13</v>
      </c>
      <c r="C198" s="142" t="s">
        <v>195</v>
      </c>
      <c r="D198" s="143"/>
      <c r="E198" s="143"/>
      <c r="F198" s="143"/>
      <c r="G198" s="143"/>
      <c r="H198" s="144"/>
      <c r="I198" s="99" t="s">
        <v>347</v>
      </c>
      <c r="J198" s="30"/>
      <c r="K198" s="30"/>
      <c r="L198" s="30"/>
      <c r="M198" s="29"/>
      <c r="N198" s="60"/>
    </row>
    <row r="199" spans="2:14" ht="23.1" customHeight="1" x14ac:dyDescent="0.2">
      <c r="B199" s="26">
        <v>14</v>
      </c>
      <c r="C199" s="147" t="s">
        <v>274</v>
      </c>
      <c r="D199" s="143"/>
      <c r="E199" s="143"/>
      <c r="F199" s="143"/>
      <c r="G199" s="143"/>
      <c r="H199" s="144"/>
      <c r="I199" s="99" t="s">
        <v>348</v>
      </c>
      <c r="J199" s="30"/>
      <c r="K199" s="30"/>
      <c r="L199" s="30"/>
      <c r="M199" s="29"/>
      <c r="N199" s="98"/>
    </row>
    <row r="200" spans="2:14" ht="23.1" customHeight="1" x14ac:dyDescent="0.2">
      <c r="B200" s="26">
        <v>15</v>
      </c>
      <c r="C200" s="142" t="s">
        <v>196</v>
      </c>
      <c r="D200" s="143"/>
      <c r="E200" s="143"/>
      <c r="F200" s="143"/>
      <c r="G200" s="143"/>
      <c r="H200" s="144"/>
      <c r="I200" s="99" t="s">
        <v>349</v>
      </c>
      <c r="J200" s="30"/>
      <c r="K200" s="30"/>
      <c r="L200" s="30"/>
      <c r="M200" s="29"/>
      <c r="N200" s="98"/>
    </row>
    <row r="201" spans="2:14" ht="23.1" customHeight="1" x14ac:dyDescent="0.2">
      <c r="B201" s="26">
        <v>16</v>
      </c>
      <c r="C201" s="142" t="s">
        <v>197</v>
      </c>
      <c r="D201" s="143"/>
      <c r="E201" s="143"/>
      <c r="F201" s="143"/>
      <c r="G201" s="143"/>
      <c r="H201" s="144"/>
      <c r="I201" s="99" t="s">
        <v>352</v>
      </c>
      <c r="J201" s="30"/>
      <c r="K201" s="30"/>
      <c r="L201" s="30"/>
      <c r="M201" s="29"/>
      <c r="N201" s="98"/>
    </row>
    <row r="202" spans="2:14" ht="51.95" customHeight="1" x14ac:dyDescent="0.2">
      <c r="B202" s="26">
        <v>17</v>
      </c>
      <c r="C202" s="147" t="s">
        <v>275</v>
      </c>
      <c r="D202" s="143"/>
      <c r="E202" s="143"/>
      <c r="F202" s="143"/>
      <c r="G202" s="143"/>
      <c r="H202" s="144"/>
      <c r="I202" s="99" t="s">
        <v>351</v>
      </c>
      <c r="J202" s="30"/>
      <c r="K202" s="30"/>
      <c r="L202" s="30"/>
      <c r="M202" s="29"/>
      <c r="N202" s="98"/>
    </row>
    <row r="203" spans="2:14" ht="36" customHeight="1" x14ac:dyDescent="0.2">
      <c r="B203" s="26">
        <v>18</v>
      </c>
      <c r="C203" s="147" t="s">
        <v>276</v>
      </c>
      <c r="D203" s="143"/>
      <c r="E203" s="143"/>
      <c r="F203" s="143"/>
      <c r="G203" s="143"/>
      <c r="H203" s="144"/>
      <c r="I203" s="99" t="s">
        <v>353</v>
      </c>
      <c r="J203" s="30"/>
      <c r="K203" s="30"/>
      <c r="L203" s="30"/>
      <c r="M203" s="29"/>
      <c r="N203" s="98"/>
    </row>
    <row r="204" spans="2:14" ht="36" customHeight="1" x14ac:dyDescent="0.2">
      <c r="B204" s="26">
        <v>19</v>
      </c>
      <c r="C204" s="142" t="s">
        <v>198</v>
      </c>
      <c r="D204" s="143"/>
      <c r="E204" s="143"/>
      <c r="F204" s="143"/>
      <c r="G204" s="143"/>
      <c r="H204" s="144"/>
      <c r="I204" s="99" t="s">
        <v>354</v>
      </c>
      <c r="J204" s="30"/>
      <c r="K204" s="30"/>
      <c r="L204" s="30"/>
      <c r="M204" s="29"/>
      <c r="N204" s="98"/>
    </row>
    <row r="205" spans="2:14" ht="12.95" customHeight="1" x14ac:dyDescent="0.2">
      <c r="B205" s="138" t="s">
        <v>277</v>
      </c>
      <c r="C205" s="139"/>
      <c r="D205" s="139"/>
      <c r="E205" s="139"/>
      <c r="F205" s="139"/>
      <c r="G205" s="139"/>
      <c r="H205" s="140"/>
      <c r="I205" s="93"/>
      <c r="J205" s="25">
        <f>SUM(J206:J215)</f>
        <v>0</v>
      </c>
      <c r="K205" s="25">
        <f>SUM(K206:K215)</f>
        <v>0</v>
      </c>
      <c r="L205" s="25">
        <f>SUM(L206:L215)</f>
        <v>0</v>
      </c>
      <c r="M205" s="25">
        <f>SUM(M206:M215)</f>
        <v>0</v>
      </c>
      <c r="N205" s="59">
        <f>SUM(J205:L205)/100</f>
        <v>0</v>
      </c>
    </row>
    <row r="206" spans="2:14" ht="23.1" customHeight="1" x14ac:dyDescent="0.2">
      <c r="B206" s="26">
        <v>20</v>
      </c>
      <c r="C206" s="142" t="s">
        <v>199</v>
      </c>
      <c r="D206" s="143"/>
      <c r="E206" s="143"/>
      <c r="F206" s="143"/>
      <c r="G206" s="143"/>
      <c r="H206" s="144"/>
      <c r="I206" s="99" t="s">
        <v>355</v>
      </c>
      <c r="J206" s="30"/>
      <c r="K206" s="30"/>
      <c r="L206" s="30"/>
      <c r="M206" s="29"/>
      <c r="N206" s="98"/>
    </row>
    <row r="207" spans="2:14" ht="24.95" customHeight="1" x14ac:dyDescent="0.2">
      <c r="B207" s="26">
        <v>21</v>
      </c>
      <c r="C207" s="142" t="s">
        <v>200</v>
      </c>
      <c r="D207" s="143"/>
      <c r="E207" s="143"/>
      <c r="F207" s="143"/>
      <c r="G207" s="143"/>
      <c r="H207" s="144"/>
      <c r="I207" s="99" t="s">
        <v>356</v>
      </c>
      <c r="J207" s="30"/>
      <c r="K207" s="30"/>
      <c r="L207" s="30"/>
      <c r="M207" s="29"/>
      <c r="N207" s="98"/>
    </row>
    <row r="208" spans="2:14" ht="24.95" customHeight="1" x14ac:dyDescent="0.2">
      <c r="B208" s="26">
        <v>22</v>
      </c>
      <c r="C208" s="142" t="s">
        <v>201</v>
      </c>
      <c r="D208" s="143"/>
      <c r="E208" s="143"/>
      <c r="F208" s="143"/>
      <c r="G208" s="143"/>
      <c r="H208" s="144"/>
      <c r="I208" s="99" t="s">
        <v>357</v>
      </c>
      <c r="J208" s="30"/>
      <c r="K208" s="30"/>
      <c r="L208" s="30"/>
      <c r="M208" s="29"/>
      <c r="N208" s="98"/>
    </row>
    <row r="209" spans="2:14" ht="42.95" customHeight="1" x14ac:dyDescent="0.2">
      <c r="B209" s="26">
        <v>23</v>
      </c>
      <c r="C209" s="142" t="s">
        <v>202</v>
      </c>
      <c r="D209" s="143"/>
      <c r="E209" s="143"/>
      <c r="F209" s="143"/>
      <c r="G209" s="143"/>
      <c r="H209" s="144"/>
      <c r="I209" s="99" t="s">
        <v>358</v>
      </c>
      <c r="J209" s="30"/>
      <c r="K209" s="30"/>
      <c r="L209" s="30"/>
      <c r="M209" s="29"/>
      <c r="N209" s="98"/>
    </row>
    <row r="210" spans="2:14" ht="24" customHeight="1" x14ac:dyDescent="0.2">
      <c r="B210" s="26">
        <v>24</v>
      </c>
      <c r="C210" s="142" t="s">
        <v>203</v>
      </c>
      <c r="D210" s="143"/>
      <c r="E210" s="143"/>
      <c r="F210" s="143"/>
      <c r="G210" s="143"/>
      <c r="H210" s="144"/>
      <c r="I210" s="99" t="s">
        <v>359</v>
      </c>
      <c r="J210" s="30"/>
      <c r="K210" s="30"/>
      <c r="L210" s="30"/>
      <c r="M210" s="29"/>
      <c r="N210" s="98"/>
    </row>
    <row r="211" spans="2:14" ht="27.95" customHeight="1" x14ac:dyDescent="0.2">
      <c r="B211" s="26">
        <v>25</v>
      </c>
      <c r="C211" s="142" t="s">
        <v>204</v>
      </c>
      <c r="D211" s="143"/>
      <c r="E211" s="143"/>
      <c r="F211" s="143"/>
      <c r="G211" s="143"/>
      <c r="H211" s="144"/>
      <c r="I211" s="99" t="s">
        <v>355</v>
      </c>
      <c r="J211" s="30"/>
      <c r="K211" s="30"/>
      <c r="L211" s="30"/>
      <c r="M211" s="29"/>
      <c r="N211" s="98"/>
    </row>
    <row r="212" spans="2:14" ht="27.95" customHeight="1" x14ac:dyDescent="0.2">
      <c r="B212" s="26">
        <v>26</v>
      </c>
      <c r="C212" s="142" t="s">
        <v>205</v>
      </c>
      <c r="D212" s="143"/>
      <c r="E212" s="143"/>
      <c r="F212" s="143"/>
      <c r="G212" s="143"/>
      <c r="H212" s="144"/>
      <c r="I212" s="99" t="s">
        <v>355</v>
      </c>
      <c r="J212" s="30"/>
      <c r="K212" s="30"/>
      <c r="L212" s="30"/>
      <c r="M212" s="29"/>
      <c r="N212" s="98"/>
    </row>
    <row r="213" spans="2:14" ht="24.95" customHeight="1" x14ac:dyDescent="0.2">
      <c r="B213" s="26">
        <v>27</v>
      </c>
      <c r="C213" s="142" t="s">
        <v>206</v>
      </c>
      <c r="D213" s="143"/>
      <c r="E213" s="143"/>
      <c r="F213" s="143"/>
      <c r="G213" s="143"/>
      <c r="H213" s="144"/>
      <c r="I213" s="99" t="s">
        <v>355</v>
      </c>
      <c r="J213" s="30"/>
      <c r="K213" s="30"/>
      <c r="L213" s="30"/>
      <c r="M213" s="29"/>
      <c r="N213" s="98"/>
    </row>
    <row r="214" spans="2:14" ht="23.25" customHeight="1" x14ac:dyDescent="0.2">
      <c r="B214" s="26">
        <v>28</v>
      </c>
      <c r="C214" s="141" t="s">
        <v>207</v>
      </c>
      <c r="D214" s="141"/>
      <c r="E214" s="141"/>
      <c r="F214" s="141"/>
      <c r="G214" s="141"/>
      <c r="H214" s="141"/>
      <c r="I214" s="99" t="s">
        <v>350</v>
      </c>
      <c r="J214" s="30"/>
      <c r="K214" s="30"/>
      <c r="L214" s="30"/>
      <c r="M214" s="29"/>
      <c r="N214" s="98"/>
    </row>
    <row r="215" spans="2:14" ht="27" customHeight="1" x14ac:dyDescent="0.2">
      <c r="B215" s="26">
        <v>29</v>
      </c>
      <c r="C215" s="141" t="s">
        <v>208</v>
      </c>
      <c r="D215" s="141"/>
      <c r="E215" s="141"/>
      <c r="F215" s="141"/>
      <c r="G215" s="141"/>
      <c r="H215" s="141"/>
      <c r="I215" s="99" t="s">
        <v>350</v>
      </c>
      <c r="J215" s="30"/>
      <c r="K215" s="30"/>
      <c r="L215" s="30"/>
      <c r="M215" s="29"/>
      <c r="N215" s="98"/>
    </row>
    <row r="216" spans="2:14" ht="12.95" customHeight="1" x14ac:dyDescent="0.2">
      <c r="B216" s="138" t="s">
        <v>278</v>
      </c>
      <c r="C216" s="139"/>
      <c r="D216" s="139"/>
      <c r="E216" s="139"/>
      <c r="F216" s="139"/>
      <c r="G216" s="139"/>
      <c r="H216" s="140"/>
      <c r="I216" s="93"/>
      <c r="J216" s="25">
        <f>SUM(J217:J220)</f>
        <v>0</v>
      </c>
      <c r="K216" s="25">
        <f>SUM(K217:K220)</f>
        <v>0</v>
      </c>
      <c r="L216" s="25">
        <f>SUM(L217:L220)</f>
        <v>0</v>
      </c>
      <c r="M216" s="25">
        <f>SUM(M217:M220)</f>
        <v>0</v>
      </c>
      <c r="N216" s="59">
        <f>SUM(J216:L216)/30</f>
        <v>0</v>
      </c>
    </row>
    <row r="217" spans="2:14" ht="27.95" customHeight="1" x14ac:dyDescent="0.2">
      <c r="B217" s="26">
        <v>30</v>
      </c>
      <c r="C217" s="141" t="s">
        <v>209</v>
      </c>
      <c r="D217" s="141"/>
      <c r="E217" s="141"/>
      <c r="F217" s="141"/>
      <c r="G217" s="141"/>
      <c r="H217" s="141"/>
      <c r="I217" s="97" t="s">
        <v>360</v>
      </c>
      <c r="J217" s="30"/>
      <c r="K217" s="30"/>
      <c r="L217" s="30"/>
      <c r="M217" s="29"/>
      <c r="N217" s="98"/>
    </row>
    <row r="218" spans="2:14" ht="13.5" x14ac:dyDescent="0.2">
      <c r="B218" s="26">
        <v>31</v>
      </c>
      <c r="C218" s="141" t="s">
        <v>210</v>
      </c>
      <c r="D218" s="141"/>
      <c r="E218" s="141"/>
      <c r="F218" s="141"/>
      <c r="G218" s="141"/>
      <c r="H218" s="141"/>
      <c r="I218" s="97" t="s">
        <v>361</v>
      </c>
      <c r="J218" s="30"/>
      <c r="K218" s="30"/>
      <c r="L218" s="30"/>
      <c r="M218" s="29"/>
      <c r="N218" s="98"/>
    </row>
    <row r="219" spans="2:14" ht="44.1" customHeight="1" x14ac:dyDescent="0.2">
      <c r="B219" s="26">
        <v>32</v>
      </c>
      <c r="C219" s="141" t="s">
        <v>211</v>
      </c>
      <c r="D219" s="141"/>
      <c r="E219" s="141"/>
      <c r="F219" s="141"/>
      <c r="G219" s="141"/>
      <c r="H219" s="141"/>
      <c r="I219" s="97" t="s">
        <v>362</v>
      </c>
      <c r="J219" s="30"/>
      <c r="K219" s="30"/>
      <c r="L219" s="30"/>
      <c r="M219" s="29"/>
      <c r="N219" s="98"/>
    </row>
    <row r="220" spans="2:14" ht="44.1" customHeight="1" x14ac:dyDescent="0.2">
      <c r="B220" s="26">
        <v>33</v>
      </c>
      <c r="C220" s="145" t="s">
        <v>385</v>
      </c>
      <c r="D220" s="141"/>
      <c r="E220" s="141"/>
      <c r="F220" s="141"/>
      <c r="G220" s="141"/>
      <c r="H220" s="141"/>
      <c r="I220" s="97" t="s">
        <v>379</v>
      </c>
      <c r="J220" s="30"/>
      <c r="K220" s="30"/>
      <c r="L220" s="30"/>
      <c r="M220" s="29"/>
      <c r="N220" s="98"/>
    </row>
    <row r="221" spans="2:14" x14ac:dyDescent="0.2">
      <c r="B221" s="151" t="s">
        <v>76</v>
      </c>
      <c r="C221" s="152"/>
      <c r="D221" s="152"/>
      <c r="E221" s="152"/>
      <c r="F221" s="152"/>
      <c r="G221" s="152"/>
      <c r="H221" s="152"/>
      <c r="I221" s="91"/>
      <c r="J221" s="30">
        <f>SUM(J184,J192,J205,J216)</f>
        <v>0</v>
      </c>
      <c r="K221" s="30">
        <f>SUM(K184,K192,K205,K216)</f>
        <v>0</v>
      </c>
      <c r="L221" s="30">
        <f>SUM(L184,L192,L205,L216)</f>
        <v>0</v>
      </c>
      <c r="M221" s="30">
        <f>SUM(M184,M192,M205,M216)</f>
        <v>0</v>
      </c>
      <c r="N221" s="60"/>
    </row>
    <row r="222" spans="2:14" ht="13.5" thickBot="1" x14ac:dyDescent="0.25">
      <c r="B222" s="156" t="s">
        <v>77</v>
      </c>
      <c r="C222" s="157"/>
      <c r="D222" s="157"/>
      <c r="E222" s="157"/>
      <c r="F222" s="157"/>
      <c r="G222" s="157"/>
      <c r="H222" s="157"/>
      <c r="I222" s="96"/>
      <c r="J222" s="158">
        <f>SUM(J221:L221)/320</f>
        <v>0</v>
      </c>
      <c r="K222" s="159"/>
      <c r="L222" s="159"/>
      <c r="M222" s="159"/>
      <c r="N222" s="64"/>
    </row>
    <row r="223" spans="2:14" ht="18" customHeight="1" thickBot="1" x14ac:dyDescent="0.25">
      <c r="B223" s="186" t="s">
        <v>212</v>
      </c>
      <c r="C223" s="187"/>
      <c r="D223" s="187"/>
      <c r="E223" s="187"/>
      <c r="F223" s="187"/>
      <c r="G223" s="187"/>
      <c r="H223" s="187"/>
      <c r="I223" s="187"/>
      <c r="J223" s="187"/>
      <c r="K223" s="187"/>
      <c r="L223" s="187"/>
      <c r="M223" s="187"/>
      <c r="N223" s="65"/>
    </row>
    <row r="224" spans="2:14" ht="12.95" customHeight="1" thickBot="1" x14ac:dyDescent="0.25">
      <c r="B224" s="189" t="s">
        <v>213</v>
      </c>
      <c r="C224" s="206"/>
      <c r="D224" s="206"/>
      <c r="E224" s="206"/>
      <c r="F224" s="206"/>
      <c r="G224" s="206"/>
      <c r="H224" s="207"/>
      <c r="I224" s="93"/>
      <c r="J224" s="25">
        <f>SUM(J225:J229)</f>
        <v>0</v>
      </c>
      <c r="K224" s="25">
        <f>SUM(K225:K229)</f>
        <v>0</v>
      </c>
      <c r="L224" s="25">
        <f>SUM(L225:L229)</f>
        <v>0</v>
      </c>
      <c r="M224" s="25">
        <f>SUM(M225:M229)</f>
        <v>0</v>
      </c>
      <c r="N224" s="59">
        <f>SUM(J224:L224)/50</f>
        <v>0</v>
      </c>
    </row>
    <row r="225" spans="2:14" ht="51.95" customHeight="1" x14ac:dyDescent="0.2">
      <c r="B225" s="109">
        <v>1</v>
      </c>
      <c r="C225" s="141" t="s">
        <v>214</v>
      </c>
      <c r="D225" s="141"/>
      <c r="E225" s="141"/>
      <c r="F225" s="141"/>
      <c r="G225" s="141"/>
      <c r="H225" s="141"/>
      <c r="I225" s="97" t="s">
        <v>363</v>
      </c>
      <c r="J225" s="30"/>
      <c r="K225" s="30"/>
      <c r="L225" s="30"/>
      <c r="M225" s="29"/>
      <c r="N225" s="98"/>
    </row>
    <row r="226" spans="2:14" ht="39" customHeight="1" x14ac:dyDescent="0.2">
      <c r="B226" s="26">
        <v>2</v>
      </c>
      <c r="C226" s="142" t="s">
        <v>215</v>
      </c>
      <c r="D226" s="143"/>
      <c r="E226" s="143"/>
      <c r="F226" s="143"/>
      <c r="G226" s="143"/>
      <c r="H226" s="144"/>
      <c r="I226" s="97" t="s">
        <v>364</v>
      </c>
      <c r="J226" s="30"/>
      <c r="K226" s="30"/>
      <c r="L226" s="30"/>
      <c r="M226" s="29"/>
      <c r="N226" s="98"/>
    </row>
    <row r="227" spans="2:14" ht="24" customHeight="1" x14ac:dyDescent="0.2">
      <c r="B227" s="26">
        <v>3</v>
      </c>
      <c r="C227" s="142" t="s">
        <v>216</v>
      </c>
      <c r="D227" s="143"/>
      <c r="E227" s="143"/>
      <c r="F227" s="143"/>
      <c r="G227" s="143"/>
      <c r="H227" s="144"/>
      <c r="I227" s="97" t="s">
        <v>365</v>
      </c>
      <c r="J227" s="30"/>
      <c r="K227" s="30"/>
      <c r="L227" s="30"/>
      <c r="M227" s="29"/>
      <c r="N227" s="98"/>
    </row>
    <row r="228" spans="2:14" ht="24" customHeight="1" x14ac:dyDescent="0.2">
      <c r="B228" s="26">
        <v>4</v>
      </c>
      <c r="C228" s="142" t="s">
        <v>217</v>
      </c>
      <c r="D228" s="143"/>
      <c r="E228" s="143"/>
      <c r="F228" s="143"/>
      <c r="G228" s="143"/>
      <c r="H228" s="144"/>
      <c r="I228" s="99" t="s">
        <v>366</v>
      </c>
      <c r="J228" s="30"/>
      <c r="K228" s="30"/>
      <c r="L228" s="30"/>
      <c r="M228" s="29"/>
      <c r="N228" s="98"/>
    </row>
    <row r="229" spans="2:14" ht="24" customHeight="1" x14ac:dyDescent="0.2">
      <c r="B229" s="26">
        <v>5</v>
      </c>
      <c r="C229" s="142" t="s">
        <v>218</v>
      </c>
      <c r="D229" s="143"/>
      <c r="E229" s="143"/>
      <c r="F229" s="143"/>
      <c r="G229" s="143"/>
      <c r="H229" s="144"/>
      <c r="I229" s="99" t="s">
        <v>366</v>
      </c>
      <c r="J229" s="30"/>
      <c r="K229" s="30"/>
      <c r="L229" s="30"/>
      <c r="M229" s="29"/>
      <c r="N229" s="98"/>
    </row>
    <row r="230" spans="2:14" ht="12.95" customHeight="1" thickBot="1" x14ac:dyDescent="0.25">
      <c r="B230" s="138" t="s">
        <v>219</v>
      </c>
      <c r="C230" s="139"/>
      <c r="D230" s="139"/>
      <c r="E230" s="139"/>
      <c r="F230" s="139"/>
      <c r="G230" s="139"/>
      <c r="H230" s="140"/>
      <c r="I230" s="93"/>
      <c r="J230" s="25">
        <f>SUM(J231)</f>
        <v>0</v>
      </c>
      <c r="K230" s="25">
        <f>SUM(K231)</f>
        <v>0</v>
      </c>
      <c r="L230" s="25">
        <f>SUM(L231)</f>
        <v>0</v>
      </c>
      <c r="M230" s="25">
        <f>SUM(M231)</f>
        <v>0</v>
      </c>
      <c r="N230" s="59">
        <f>SUM(J230:L230)/10</f>
        <v>0</v>
      </c>
    </row>
    <row r="231" spans="2:14" ht="47.1" customHeight="1" thickBot="1" x14ac:dyDescent="0.25">
      <c r="B231" s="109">
        <v>6</v>
      </c>
      <c r="C231" s="203" t="s">
        <v>220</v>
      </c>
      <c r="D231" s="204"/>
      <c r="E231" s="204"/>
      <c r="F231" s="204"/>
      <c r="G231" s="204"/>
      <c r="H231" s="205"/>
      <c r="I231" s="108" t="s">
        <v>367</v>
      </c>
      <c r="J231" s="30"/>
      <c r="K231" s="30"/>
      <c r="L231" s="30"/>
      <c r="M231" s="29"/>
      <c r="N231" s="98"/>
    </row>
    <row r="232" spans="2:14" x14ac:dyDescent="0.2">
      <c r="B232" s="201" t="s">
        <v>76</v>
      </c>
      <c r="C232" s="202"/>
      <c r="D232" s="202"/>
      <c r="E232" s="202"/>
      <c r="F232" s="202"/>
      <c r="G232" s="202"/>
      <c r="H232" s="202"/>
      <c r="I232" s="91"/>
      <c r="J232" s="28">
        <f>SUM(J224,J230)</f>
        <v>0</v>
      </c>
      <c r="K232" s="28">
        <f>SUM(K224,K230)</f>
        <v>0</v>
      </c>
      <c r="L232" s="28">
        <f>SUM(L224,L230)</f>
        <v>0</v>
      </c>
      <c r="M232" s="28">
        <f>SUM(M224,M230)</f>
        <v>0</v>
      </c>
    </row>
    <row r="233" spans="2:14" ht="13.5" thickBot="1" x14ac:dyDescent="0.25">
      <c r="B233" s="156" t="s">
        <v>77</v>
      </c>
      <c r="C233" s="157"/>
      <c r="D233" s="157"/>
      <c r="E233" s="157"/>
      <c r="F233" s="157"/>
      <c r="G233" s="157"/>
      <c r="H233" s="157"/>
      <c r="I233" s="92"/>
      <c r="J233" s="199">
        <f>SUM(J232:L232)/60</f>
        <v>0</v>
      </c>
      <c r="K233" s="199"/>
      <c r="L233" s="199"/>
      <c r="M233" s="200"/>
    </row>
    <row r="234" spans="2:14" ht="30.75" customHeight="1" thickBot="1" x14ac:dyDescent="0.25">
      <c r="B234" s="132" t="s">
        <v>221</v>
      </c>
      <c r="C234" s="133"/>
      <c r="D234" s="133"/>
      <c r="E234" s="133"/>
      <c r="F234" s="133"/>
      <c r="G234" s="133"/>
      <c r="H234" s="133"/>
      <c r="I234" s="133"/>
      <c r="J234" s="133"/>
      <c r="K234" s="133"/>
      <c r="L234" s="133"/>
      <c r="M234" s="133"/>
      <c r="N234" s="134"/>
    </row>
    <row r="235" spans="2:14" ht="27.75" customHeight="1" thickBot="1" x14ac:dyDescent="0.25">
      <c r="B235" s="208" t="s">
        <v>222</v>
      </c>
      <c r="C235" s="209"/>
      <c r="D235" s="209"/>
      <c r="E235" s="209"/>
      <c r="F235" s="209"/>
      <c r="G235" s="210"/>
      <c r="H235" s="40" t="s">
        <v>279</v>
      </c>
      <c r="I235" s="215" t="s">
        <v>223</v>
      </c>
      <c r="J235" s="209"/>
      <c r="K235" s="209"/>
      <c r="L235" s="209"/>
      <c r="M235" s="216"/>
      <c r="N235" s="75" t="s">
        <v>51</v>
      </c>
    </row>
    <row r="236" spans="2:14" ht="12.95" customHeight="1" x14ac:dyDescent="0.2">
      <c r="B236" s="138" t="s">
        <v>62</v>
      </c>
      <c r="C236" s="139"/>
      <c r="D236" s="139"/>
      <c r="E236" s="139"/>
      <c r="F236" s="139"/>
      <c r="G236" s="140"/>
      <c r="H236" s="39">
        <f>+J37</f>
        <v>0</v>
      </c>
      <c r="I236" s="217" t="str">
        <f t="shared" ref="I236:I242" si="2">IF(H236&gt;=80%,"MANTENER",IF(H236&gt;=50%,"MEJORAR","IMPLEMENTAR"))</f>
        <v>IMPLEMENTAR</v>
      </c>
      <c r="J236" s="218"/>
      <c r="K236" s="218"/>
      <c r="L236" s="218"/>
      <c r="M236" s="219"/>
      <c r="N236" s="135"/>
    </row>
    <row r="237" spans="2:14" ht="12.75" customHeight="1" x14ac:dyDescent="0.2">
      <c r="B237" s="138" t="s">
        <v>78</v>
      </c>
      <c r="C237" s="139"/>
      <c r="D237" s="139"/>
      <c r="E237" s="139"/>
      <c r="F237" s="139"/>
      <c r="G237" s="140"/>
      <c r="H237" s="39">
        <f>+J73</f>
        <v>0</v>
      </c>
      <c r="I237" s="217" t="str">
        <f t="shared" si="2"/>
        <v>IMPLEMENTAR</v>
      </c>
      <c r="J237" s="218"/>
      <c r="K237" s="218"/>
      <c r="L237" s="218"/>
      <c r="M237" s="219"/>
      <c r="N237" s="136"/>
    </row>
    <row r="238" spans="2:14" ht="12.75" customHeight="1" x14ac:dyDescent="0.2">
      <c r="B238" s="138" t="s">
        <v>280</v>
      </c>
      <c r="C238" s="139"/>
      <c r="D238" s="139"/>
      <c r="E238" s="139"/>
      <c r="F238" s="139"/>
      <c r="G238" s="140"/>
      <c r="H238" s="39">
        <f>+J93</f>
        <v>0</v>
      </c>
      <c r="I238" s="217" t="str">
        <f t="shared" si="2"/>
        <v>IMPLEMENTAR</v>
      </c>
      <c r="J238" s="218"/>
      <c r="K238" s="218"/>
      <c r="L238" s="218"/>
      <c r="M238" s="219"/>
      <c r="N238" s="136"/>
    </row>
    <row r="239" spans="2:14" ht="12.75" customHeight="1" x14ac:dyDescent="0.2">
      <c r="B239" s="138" t="s">
        <v>118</v>
      </c>
      <c r="C239" s="139"/>
      <c r="D239" s="139"/>
      <c r="E239" s="139"/>
      <c r="F239" s="139"/>
      <c r="G239" s="140"/>
      <c r="H239" s="39">
        <f>+J134</f>
        <v>0</v>
      </c>
      <c r="I239" s="217" t="str">
        <f t="shared" si="2"/>
        <v>IMPLEMENTAR</v>
      </c>
      <c r="J239" s="218"/>
      <c r="K239" s="218"/>
      <c r="L239" s="218"/>
      <c r="M239" s="219"/>
      <c r="N239" s="136"/>
    </row>
    <row r="240" spans="2:14" ht="12.75" customHeight="1" x14ac:dyDescent="0.2">
      <c r="B240" s="138" t="s">
        <v>148</v>
      </c>
      <c r="C240" s="139"/>
      <c r="D240" s="139"/>
      <c r="E240" s="139"/>
      <c r="F240" s="139"/>
      <c r="G240" s="140"/>
      <c r="H240" s="39">
        <f>+J182</f>
        <v>0</v>
      </c>
      <c r="I240" s="217" t="str">
        <f t="shared" si="2"/>
        <v>IMPLEMENTAR</v>
      </c>
      <c r="J240" s="218"/>
      <c r="K240" s="218"/>
      <c r="L240" s="218"/>
      <c r="M240" s="219"/>
      <c r="N240" s="136"/>
    </row>
    <row r="241" spans="1:14" ht="12.75" customHeight="1" x14ac:dyDescent="0.2">
      <c r="B241" s="138" t="s">
        <v>270</v>
      </c>
      <c r="C241" s="139"/>
      <c r="D241" s="139"/>
      <c r="E241" s="139"/>
      <c r="F241" s="139"/>
      <c r="G241" s="140"/>
      <c r="H241" s="39">
        <f>+J222</f>
        <v>0</v>
      </c>
      <c r="I241" s="217" t="str">
        <f t="shared" si="2"/>
        <v>IMPLEMENTAR</v>
      </c>
      <c r="J241" s="218"/>
      <c r="K241" s="218"/>
      <c r="L241" s="218"/>
      <c r="M241" s="219"/>
      <c r="N241" s="136"/>
    </row>
    <row r="242" spans="1:14" ht="12.75" customHeight="1" thickBot="1" x14ac:dyDescent="0.25">
      <c r="B242" s="138" t="s">
        <v>212</v>
      </c>
      <c r="C242" s="139"/>
      <c r="D242" s="139"/>
      <c r="E242" s="139"/>
      <c r="F242" s="139"/>
      <c r="G242" s="140"/>
      <c r="H242" s="41">
        <f>+J233</f>
        <v>0</v>
      </c>
      <c r="I242" s="220" t="str">
        <f t="shared" si="2"/>
        <v>IMPLEMENTAR</v>
      </c>
      <c r="J242" s="221"/>
      <c r="K242" s="221"/>
      <c r="L242" s="221"/>
      <c r="M242" s="222"/>
      <c r="N242" s="136"/>
    </row>
    <row r="243" spans="1:14" ht="14.1" customHeight="1" thickBot="1" x14ac:dyDescent="0.25">
      <c r="B243" s="211" t="s">
        <v>281</v>
      </c>
      <c r="C243" s="212"/>
      <c r="D243" s="212"/>
      <c r="E243" s="212"/>
      <c r="F243" s="212"/>
      <c r="G243" s="213"/>
      <c r="H243" s="196">
        <f>AVERAGE(H236:H242)</f>
        <v>0</v>
      </c>
      <c r="I243" s="197"/>
      <c r="J243" s="197"/>
      <c r="K243" s="197"/>
      <c r="L243" s="197"/>
      <c r="M243" s="198"/>
      <c r="N243" s="136"/>
    </row>
    <row r="244" spans="1:14" ht="43.5" customHeight="1" thickBot="1" x14ac:dyDescent="0.25">
      <c r="B244" s="132" t="s">
        <v>282</v>
      </c>
      <c r="C244" s="133"/>
      <c r="D244" s="133"/>
      <c r="E244" s="133"/>
      <c r="F244" s="133"/>
      <c r="G244" s="134"/>
      <c r="H244" s="168" t="str">
        <f>IF(H243&gt;=80%,"ALTO",IF(H243&gt;=50%,"MEDIO","BAJO"))</f>
        <v>BAJO</v>
      </c>
      <c r="I244" s="129"/>
      <c r="J244" s="129"/>
      <c r="K244" s="129"/>
      <c r="L244" s="129"/>
      <c r="M244" s="169"/>
      <c r="N244" s="137"/>
    </row>
    <row r="245" spans="1:14" ht="6.95" customHeight="1" x14ac:dyDescent="0.2">
      <c r="A245" s="38"/>
      <c r="B245" s="76"/>
      <c r="C245" s="77"/>
      <c r="D245" s="77"/>
      <c r="E245" s="77"/>
      <c r="F245" s="77"/>
      <c r="G245" s="77"/>
      <c r="H245" s="77"/>
      <c r="I245" s="77"/>
      <c r="J245" s="77"/>
      <c r="K245" s="77"/>
      <c r="L245" s="77"/>
      <c r="M245" s="77"/>
      <c r="N245" s="78"/>
    </row>
    <row r="246" spans="1:14" ht="15" customHeight="1" x14ac:dyDescent="0.2">
      <c r="A246" s="38"/>
      <c r="B246" s="130" t="s">
        <v>224</v>
      </c>
      <c r="C246" s="131"/>
      <c r="D246" s="71"/>
      <c r="E246" s="72"/>
      <c r="F246" s="69" t="s">
        <v>225</v>
      </c>
      <c r="G246" s="71"/>
      <c r="H246" s="72"/>
      <c r="I246" s="54"/>
      <c r="J246" s="56" t="s">
        <v>226</v>
      </c>
      <c r="K246" s="73"/>
      <c r="L246" s="73"/>
      <c r="M246" s="73"/>
      <c r="N246" s="74"/>
    </row>
    <row r="247" spans="1:14" ht="7.5" customHeight="1" x14ac:dyDescent="0.2">
      <c r="A247" s="38"/>
      <c r="B247" s="58"/>
      <c r="C247" s="54"/>
      <c r="D247" s="54"/>
      <c r="E247" s="54"/>
      <c r="F247" s="54"/>
      <c r="G247" s="54"/>
      <c r="H247" s="54"/>
      <c r="I247" s="54"/>
      <c r="J247" s="54"/>
      <c r="K247" s="54"/>
      <c r="L247" s="54"/>
      <c r="M247" s="54"/>
      <c r="N247" s="55"/>
    </row>
    <row r="248" spans="1:14" x14ac:dyDescent="0.2">
      <c r="B248" s="58"/>
      <c r="C248" s="54"/>
      <c r="D248" s="54"/>
      <c r="E248" s="54"/>
      <c r="F248" s="54"/>
      <c r="G248" s="54"/>
      <c r="H248" s="54"/>
      <c r="I248" s="54"/>
      <c r="J248" s="54"/>
      <c r="K248" s="54"/>
      <c r="L248" s="54"/>
      <c r="M248" s="54"/>
      <c r="N248" s="55"/>
    </row>
    <row r="249" spans="1:14" ht="14.1" customHeight="1" x14ac:dyDescent="0.2">
      <c r="B249" s="130" t="s">
        <v>224</v>
      </c>
      <c r="C249" s="131"/>
      <c r="D249" s="71"/>
      <c r="E249" s="72"/>
      <c r="F249" s="69" t="s">
        <v>225</v>
      </c>
      <c r="G249" s="71"/>
      <c r="H249" s="72"/>
      <c r="I249" s="54"/>
      <c r="J249" s="56" t="s">
        <v>226</v>
      </c>
      <c r="K249" s="73"/>
      <c r="L249" s="73"/>
      <c r="M249" s="73"/>
      <c r="N249" s="74"/>
    </row>
    <row r="250" spans="1:14" ht="8.25" customHeight="1" x14ac:dyDescent="0.2">
      <c r="B250" s="58"/>
      <c r="C250" s="54"/>
      <c r="D250" s="54"/>
      <c r="E250" s="54"/>
      <c r="F250" s="54"/>
      <c r="G250" s="54"/>
      <c r="H250" s="54"/>
      <c r="I250" s="54"/>
      <c r="J250" s="54"/>
      <c r="K250" s="54"/>
      <c r="L250" s="54"/>
      <c r="M250" s="54"/>
      <c r="N250" s="55"/>
    </row>
    <row r="251" spans="1:14" x14ac:dyDescent="0.2">
      <c r="B251" s="58"/>
      <c r="C251" s="54"/>
      <c r="D251" s="54"/>
      <c r="E251" s="54"/>
      <c r="F251" s="54"/>
      <c r="G251" s="54"/>
      <c r="H251" s="54"/>
      <c r="I251" s="54"/>
      <c r="J251" s="54"/>
      <c r="K251" s="54"/>
      <c r="L251" s="54"/>
      <c r="M251" s="54"/>
      <c r="N251" s="55"/>
    </row>
    <row r="252" spans="1:14" ht="14.1" customHeight="1" x14ac:dyDescent="0.2">
      <c r="B252" s="130" t="s">
        <v>224</v>
      </c>
      <c r="C252" s="131"/>
      <c r="D252" s="71"/>
      <c r="E252" s="72"/>
      <c r="F252" s="69" t="s">
        <v>225</v>
      </c>
      <c r="G252" s="71"/>
      <c r="H252" s="72"/>
      <c r="I252" s="54"/>
      <c r="J252" s="56" t="s">
        <v>226</v>
      </c>
      <c r="K252" s="73"/>
      <c r="L252" s="73"/>
      <c r="M252" s="73"/>
      <c r="N252" s="74"/>
    </row>
    <row r="253" spans="1:14" ht="9" customHeight="1" x14ac:dyDescent="0.2">
      <c r="B253" s="58"/>
      <c r="C253" s="54"/>
      <c r="D253" s="54"/>
      <c r="E253" s="54"/>
      <c r="F253" s="54"/>
      <c r="G253" s="54"/>
      <c r="H253" s="54"/>
      <c r="I253" s="54"/>
      <c r="J253" s="54"/>
      <c r="K253" s="54"/>
      <c r="L253" s="54"/>
      <c r="M253" s="54"/>
      <c r="N253" s="55"/>
    </row>
    <row r="254" spans="1:14" ht="13.5" thickBot="1" x14ac:dyDescent="0.25">
      <c r="B254" s="66"/>
      <c r="C254" s="67"/>
      <c r="D254" s="67"/>
      <c r="E254" s="67"/>
      <c r="F254" s="67"/>
      <c r="G254" s="67"/>
      <c r="H254" s="67"/>
      <c r="I254" s="67"/>
      <c r="J254" s="67"/>
      <c r="K254" s="67"/>
      <c r="L254" s="67"/>
      <c r="M254" s="67"/>
      <c r="N254" s="68"/>
    </row>
  </sheetData>
  <mergeCells count="270">
    <mergeCell ref="C122:H122"/>
    <mergeCell ref="C121:H121"/>
    <mergeCell ref="B148:H148"/>
    <mergeCell ref="B134:H134"/>
    <mergeCell ref="C144:H144"/>
    <mergeCell ref="C138:H138"/>
    <mergeCell ref="C137:H137"/>
    <mergeCell ref="C147:H147"/>
    <mergeCell ref="C132:H132"/>
    <mergeCell ref="B141:H141"/>
    <mergeCell ref="C142:H142"/>
    <mergeCell ref="C145:H145"/>
    <mergeCell ref="C140:H140"/>
    <mergeCell ref="B135:M135"/>
    <mergeCell ref="B136:H136"/>
    <mergeCell ref="B244:G244"/>
    <mergeCell ref="H4:I4"/>
    <mergeCell ref="B241:G241"/>
    <mergeCell ref="B242:G242"/>
    <mergeCell ref="B237:G237"/>
    <mergeCell ref="I235:M235"/>
    <mergeCell ref="I236:M236"/>
    <mergeCell ref="I238:M238"/>
    <mergeCell ref="I239:M239"/>
    <mergeCell ref="I240:M240"/>
    <mergeCell ref="I241:M241"/>
    <mergeCell ref="I242:M242"/>
    <mergeCell ref="I237:M237"/>
    <mergeCell ref="C49:H49"/>
    <mergeCell ref="C50:H50"/>
    <mergeCell ref="J182:M182"/>
    <mergeCell ref="C207:H207"/>
    <mergeCell ref="B181:H181"/>
    <mergeCell ref="C185:H185"/>
    <mergeCell ref="C188:H188"/>
    <mergeCell ref="B182:H182"/>
    <mergeCell ref="B183:M183"/>
    <mergeCell ref="C157:H157"/>
    <mergeCell ref="B6:N6"/>
    <mergeCell ref="B222:H222"/>
    <mergeCell ref="C210:H210"/>
    <mergeCell ref="C211:H211"/>
    <mergeCell ref="C220:H220"/>
    <mergeCell ref="C215:H215"/>
    <mergeCell ref="C53:H53"/>
    <mergeCell ref="C189:H189"/>
    <mergeCell ref="C200:H200"/>
    <mergeCell ref="C201:H201"/>
    <mergeCell ref="C202:H202"/>
    <mergeCell ref="C203:H203"/>
    <mergeCell ref="C206:H206"/>
    <mergeCell ref="C204:H204"/>
    <mergeCell ref="C213:H213"/>
    <mergeCell ref="C217:H217"/>
    <mergeCell ref="C196:H196"/>
    <mergeCell ref="B205:H205"/>
    <mergeCell ref="B216:H216"/>
    <mergeCell ref="C154:H154"/>
    <mergeCell ref="C164:H164"/>
    <mergeCell ref="C155:H155"/>
    <mergeCell ref="C143:H143"/>
    <mergeCell ref="B146:H146"/>
    <mergeCell ref="C149:H149"/>
    <mergeCell ref="B7:N7"/>
    <mergeCell ref="B8:N8"/>
    <mergeCell ref="H243:M243"/>
    <mergeCell ref="J233:M233"/>
    <mergeCell ref="B233:H233"/>
    <mergeCell ref="B223:M223"/>
    <mergeCell ref="J222:M222"/>
    <mergeCell ref="B232:H232"/>
    <mergeCell ref="C228:H228"/>
    <mergeCell ref="C229:H229"/>
    <mergeCell ref="C225:H225"/>
    <mergeCell ref="C227:H227"/>
    <mergeCell ref="C231:H231"/>
    <mergeCell ref="C226:H226"/>
    <mergeCell ref="B224:H224"/>
    <mergeCell ref="B230:H230"/>
    <mergeCell ref="B235:G235"/>
    <mergeCell ref="B236:G236"/>
    <mergeCell ref="B238:G238"/>
    <mergeCell ref="B239:G239"/>
    <mergeCell ref="B240:G240"/>
    <mergeCell ref="B243:G243"/>
    <mergeCell ref="J134:M134"/>
    <mergeCell ref="C139:H139"/>
    <mergeCell ref="J9:M9"/>
    <mergeCell ref="B9:B11"/>
    <mergeCell ref="O22:V22"/>
    <mergeCell ref="C20:H20"/>
    <mergeCell ref="J37:M37"/>
    <mergeCell ref="C25:H25"/>
    <mergeCell ref="C24:H24"/>
    <mergeCell ref="B19:H19"/>
    <mergeCell ref="B22:H22"/>
    <mergeCell ref="C15:H15"/>
    <mergeCell ref="C16:H16"/>
    <mergeCell ref="C17:H17"/>
    <mergeCell ref="C23:H23"/>
    <mergeCell ref="C21:H21"/>
    <mergeCell ref="C9:H11"/>
    <mergeCell ref="B36:H36"/>
    <mergeCell ref="I9:I11"/>
    <mergeCell ref="B12:I12"/>
    <mergeCell ref="C14:H14"/>
    <mergeCell ref="B13:H13"/>
    <mergeCell ref="C27:H27"/>
    <mergeCell ref="C18:H18"/>
    <mergeCell ref="C32:H32"/>
    <mergeCell ref="B37:H37"/>
    <mergeCell ref="N9:N12"/>
    <mergeCell ref="H244:M244"/>
    <mergeCell ref="C35:H35"/>
    <mergeCell ref="C55:H55"/>
    <mergeCell ref="C161:H161"/>
    <mergeCell ref="C163:H163"/>
    <mergeCell ref="C177:H177"/>
    <mergeCell ref="B173:H173"/>
    <mergeCell ref="C218:H218"/>
    <mergeCell ref="C174:H174"/>
    <mergeCell ref="C169:H169"/>
    <mergeCell ref="C170:H170"/>
    <mergeCell ref="C172:H172"/>
    <mergeCell ref="C171:H171"/>
    <mergeCell ref="C167:H167"/>
    <mergeCell ref="C178:H178"/>
    <mergeCell ref="C191:H191"/>
    <mergeCell ref="C193:H193"/>
    <mergeCell ref="C195:H195"/>
    <mergeCell ref="C175:H175"/>
    <mergeCell ref="C180:H180"/>
    <mergeCell ref="C179:H179"/>
    <mergeCell ref="B97:H97"/>
    <mergeCell ref="B221:H221"/>
    <mergeCell ref="C212:H212"/>
    <mergeCell ref="C176:H176"/>
    <mergeCell ref="C186:H186"/>
    <mergeCell ref="C187:H187"/>
    <mergeCell ref="C208:H208"/>
    <mergeCell ref="C209:H209"/>
    <mergeCell ref="C197:H197"/>
    <mergeCell ref="C214:H214"/>
    <mergeCell ref="C199:H199"/>
    <mergeCell ref="C194:H194"/>
    <mergeCell ref="C198:H198"/>
    <mergeCell ref="C152:H152"/>
    <mergeCell ref="C165:H165"/>
    <mergeCell ref="C219:H219"/>
    <mergeCell ref="B150:H150"/>
    <mergeCell ref="C153:H153"/>
    <mergeCell ref="C151:H151"/>
    <mergeCell ref="B94:M94"/>
    <mergeCell ref="C96:H96"/>
    <mergeCell ref="B92:H92"/>
    <mergeCell ref="B93:H93"/>
    <mergeCell ref="J93:M93"/>
    <mergeCell ref="C168:H168"/>
    <mergeCell ref="C112:H112"/>
    <mergeCell ref="B95:H95"/>
    <mergeCell ref="C98:H98"/>
    <mergeCell ref="C99:H99"/>
    <mergeCell ref="C103:H103"/>
    <mergeCell ref="C124:H124"/>
    <mergeCell ref="C113:H113"/>
    <mergeCell ref="C114:H114"/>
    <mergeCell ref="C117:H117"/>
    <mergeCell ref="C100:H100"/>
    <mergeCell ref="C104:H104"/>
    <mergeCell ref="C105:H105"/>
    <mergeCell ref="B31:H31"/>
    <mergeCell ref="C83:H83"/>
    <mergeCell ref="B58:H58"/>
    <mergeCell ref="C66:H66"/>
    <mergeCell ref="C67:H67"/>
    <mergeCell ref="C68:H68"/>
    <mergeCell ref="C80:H80"/>
    <mergeCell ref="B75:H75"/>
    <mergeCell ref="C76:H76"/>
    <mergeCell ref="C82:H82"/>
    <mergeCell ref="B38:M38"/>
    <mergeCell ref="C78:H78"/>
    <mergeCell ref="C79:H79"/>
    <mergeCell ref="C40:H40"/>
    <mergeCell ref="C48:H48"/>
    <mergeCell ref="C41:H41"/>
    <mergeCell ref="C42:H42"/>
    <mergeCell ref="C45:H45"/>
    <mergeCell ref="C46:H46"/>
    <mergeCell ref="C47:H47"/>
    <mergeCell ref="C51:H51"/>
    <mergeCell ref="C60:H60"/>
    <mergeCell ref="C52:H52"/>
    <mergeCell ref="B54:H54"/>
    <mergeCell ref="C106:H106"/>
    <mergeCell ref="C107:H107"/>
    <mergeCell ref="C108:H108"/>
    <mergeCell ref="B110:H110"/>
    <mergeCell ref="C109:H109"/>
    <mergeCell ref="C111:H111"/>
    <mergeCell ref="C101:H101"/>
    <mergeCell ref="J73:M73"/>
    <mergeCell ref="C64:H64"/>
    <mergeCell ref="C85:H85"/>
    <mergeCell ref="C70:H70"/>
    <mergeCell ref="C81:H81"/>
    <mergeCell ref="C102:H102"/>
    <mergeCell ref="C86:H86"/>
    <mergeCell ref="C87:H87"/>
    <mergeCell ref="C88:H88"/>
    <mergeCell ref="C90:H90"/>
    <mergeCell ref="C91:H91"/>
    <mergeCell ref="C89:H89"/>
    <mergeCell ref="C56:H56"/>
    <mergeCell ref="C57:H57"/>
    <mergeCell ref="B74:M74"/>
    <mergeCell ref="C62:H62"/>
    <mergeCell ref="B72:H72"/>
    <mergeCell ref="B73:H73"/>
    <mergeCell ref="C77:H77"/>
    <mergeCell ref="B84:H84"/>
    <mergeCell ref="C63:H63"/>
    <mergeCell ref="C43:H43"/>
    <mergeCell ref="B26:H26"/>
    <mergeCell ref="C34:H34"/>
    <mergeCell ref="C59:H59"/>
    <mergeCell ref="B184:H184"/>
    <mergeCell ref="C190:H190"/>
    <mergeCell ref="B192:H192"/>
    <mergeCell ref="C65:H65"/>
    <mergeCell ref="C71:H71"/>
    <mergeCell ref="C69:H69"/>
    <mergeCell ref="B39:H39"/>
    <mergeCell ref="C44:H44"/>
    <mergeCell ref="C33:H33"/>
    <mergeCell ref="C28:H28"/>
    <mergeCell ref="C29:H29"/>
    <mergeCell ref="C30:H30"/>
    <mergeCell ref="C127:H127"/>
    <mergeCell ref="B133:H133"/>
    <mergeCell ref="C130:H130"/>
    <mergeCell ref="C128:H128"/>
    <mergeCell ref="C129:H129"/>
    <mergeCell ref="C131:H131"/>
    <mergeCell ref="C115:H115"/>
    <mergeCell ref="C116:H116"/>
    <mergeCell ref="D2:N2"/>
    <mergeCell ref="D3:N3"/>
    <mergeCell ref="D4:E4"/>
    <mergeCell ref="B2:C4"/>
    <mergeCell ref="B5:N5"/>
    <mergeCell ref="B249:C249"/>
    <mergeCell ref="B252:C252"/>
    <mergeCell ref="J4:M4"/>
    <mergeCell ref="B234:N234"/>
    <mergeCell ref="N236:N244"/>
    <mergeCell ref="B246:C246"/>
    <mergeCell ref="B156:H156"/>
    <mergeCell ref="C158:H158"/>
    <mergeCell ref="C159:H159"/>
    <mergeCell ref="B160:H160"/>
    <mergeCell ref="B162:H162"/>
    <mergeCell ref="B166:H166"/>
    <mergeCell ref="C118:H118"/>
    <mergeCell ref="C120:H120"/>
    <mergeCell ref="C119:H119"/>
    <mergeCell ref="C125:H125"/>
    <mergeCell ref="B123:H123"/>
    <mergeCell ref="B126:H126"/>
    <mergeCell ref="C61:H61"/>
  </mergeCells>
  <phoneticPr fontId="15" type="noConversion"/>
  <conditionalFormatting sqref="H244:M244">
    <cfRule type="containsText" dxfId="2" priority="1" operator="containsText" text="ALTO">
      <formula>NOT(ISERROR(SEARCH("ALTO",H244)))</formula>
    </cfRule>
    <cfRule type="containsText" dxfId="1" priority="2" operator="containsText" text="MEDIO">
      <formula>NOT(ISERROR(SEARCH("MEDIO",H244)))</formula>
    </cfRule>
    <cfRule type="containsText" dxfId="0" priority="3" operator="containsText" text="BAJO">
      <formula>NOT(ISERROR(SEARCH("BAJO",H244)))</formula>
    </cfRule>
  </conditionalFormatting>
  <dataValidations count="4">
    <dataValidation type="list" allowBlank="1" showInputMessage="1" showErrorMessage="1" sqref="J14:J18 J40:J53 J111:J122 J231 J206:J215 J185:J191 J193:J204 J174:J180 J167:J172 J163:J165 J161 J157:J159 J151:J155 J149 J147 J142:J145 J137:J140 J127:J132 J124:J125 J225:J229 J98:J109 J96 J85:J91 J76:J83 J55:J57 J20:J21 J32:J35 J27:J30 J23:J25 J217:J220 J59:J71" xr:uid="{00000000-0002-0000-0100-000000000000}">
      <formula1>$P$9:$P$12</formula1>
    </dataValidation>
    <dataValidation type="list" allowBlank="1" showInputMessage="1" showErrorMessage="1" sqref="K14:K18 K206:K215 K225:K229 K231 K111:K122 K193:K204 K185:K191 K174:K180 K167:K172 K163:K165 K161 K157:K159 K151:K155 K149 K147 K142:K145 K137:K140 K127:K132 K124:K125 K40:K53 K98:K109 K96 K85:K91 K76:K83 K55:K57 K20:K21 K32:K35 K27:K30 K23:K25 K217:K220 K59:K71" xr:uid="{00000000-0002-0000-0100-000001000000}">
      <formula1>$Q$9:$Q$11</formula1>
    </dataValidation>
    <dataValidation type="list" allowBlank="1" showInputMessage="1" showErrorMessage="1" sqref="L14:L18 L206:L215 L225:L229 L231 L111:L122 L193:L204 L185:L191 L174:L180 L167:L172 L163:L165 L161 L157:L159 L151:L155 L149 L147 L142:L145 L137:L140 L127:L132 L124:L125 L40:L53 L98:L109 L96 L85:L91 L76:L83 L55:L57 L20:L21 L32:L35 L27:L30 L23:L25 L217:L220 L59:L71" xr:uid="{00000000-0002-0000-0100-000002000000}">
      <formula1>$R$9:$R$11</formula1>
    </dataValidation>
    <dataValidation type="list" allowBlank="1" showInputMessage="1" showErrorMessage="1" sqref="M14:M18 M206:M215 M225:M229 M231 M111:M122 M193:M204 M185:M191 M174:M180 M167:M172 M163:M165 M161 M157:M159 M151:M155 M149 M147 M142:M145 M137:M140 M127:M132 M124:M125 M40:M53 M98:M109 M96 M85:M91 M76:M83 M55:M57 M20:M21 M32:M35 M27:M30 M23:M25 M217:M220 M59:M71" xr:uid="{00000000-0002-0000-0100-000003000000}">
      <formula1>$S$9:$S$11</formula1>
    </dataValidation>
  </dataValidations>
  <printOptions horizontalCentered="1" verticalCentered="1"/>
  <pageMargins left="0.78740157480314998" right="0.78740157480314998" top="0.39370078740157499" bottom="0.47244094488188998" header="0" footer="0"/>
  <pageSetup scale="69" orientation="landscape" r:id="rId1"/>
  <headerFooter alignWithMargins="0">
    <oddFooter>&amp;LDMI 06/08/01 V3</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627327982EAC5468F32DF6C3420B1AA" ma:contentTypeVersion="21" ma:contentTypeDescription="Crear nuevo documento." ma:contentTypeScope="" ma:versionID="8868c2080b0d3f05ca8e880f72372bae">
  <xsd:schema xmlns:xsd="http://www.w3.org/2001/XMLSchema" xmlns:xs="http://www.w3.org/2001/XMLSchema" xmlns:p="http://schemas.microsoft.com/office/2006/metadata/properties" xmlns:ns1="http://schemas.microsoft.com/sharepoint/v3" xmlns:ns2="8065b5fd-482f-4e82-81e0-fa392c3a563f" xmlns:ns3="721853b8-d97a-4303-8bf9-1c8c7b1c2bc5" targetNamespace="http://schemas.microsoft.com/office/2006/metadata/properties" ma:root="true" ma:fieldsID="34cd25d2a5898f72b8d2fcfb1a3544c0" ns1:_="" ns2:_="" ns3:_="">
    <xsd:import namespace="http://schemas.microsoft.com/sharepoint/v3"/>
    <xsd:import namespace="8065b5fd-482f-4e82-81e0-fa392c3a563f"/>
    <xsd:import namespace="721853b8-d97a-4303-8bf9-1c8c7b1c2bc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1:_ip_UnifiedCompliancePolicyProperties" minOccurs="0"/>
                <xsd:element ref="ns1:_ip_UnifiedCompliancePolicyUIAc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Propiedades de la Directiva de cumplimiento unificado" ma:hidden="true" ma:internalName="_ip_UnifiedCompliancePolicyProperties">
      <xsd:simpleType>
        <xsd:restriction base="dms:Note"/>
      </xsd:simpleType>
    </xsd:element>
    <xsd:element name="_ip_UnifiedCompliancePolicyUIAction" ma:index="24"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65b5fd-482f-4e82-81e0-fa392c3a56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2e5d509d-97ca-41e2-ae05-ef8d2d27056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1853b8-d97a-4303-8bf9-1c8c7b1c2bc5"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41c50207-204c-4244-8481-d943f02c69e6}" ma:internalName="TaxCatchAll" ma:showField="CatchAllData" ma:web="721853b8-d97a-4303-8bf9-1c8c7b1c2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721853b8-d97a-4303-8bf9-1c8c7b1c2bc5" xsi:nil="true"/>
    <lcf76f155ced4ddcb4097134ff3c332f xmlns="8065b5fd-482f-4e82-81e0-fa392c3a563f">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0EF1308-711D-4A79-BD24-0AECFB5779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65b5fd-482f-4e82-81e0-fa392c3a563f"/>
    <ds:schemaRef ds:uri="721853b8-d97a-4303-8bf9-1c8c7b1c2b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C45077-8EE8-47E6-B0BE-77774BB1F48B}">
  <ds:schemaRefs>
    <ds:schemaRef ds:uri="http://schemas.microsoft.com/sharepoint/v3"/>
    <ds:schemaRef ds:uri="http://purl.org/dc/elements/1.1/"/>
    <ds:schemaRef ds:uri="8065b5fd-482f-4e82-81e0-fa392c3a563f"/>
    <ds:schemaRef ds:uri="http://schemas.microsoft.com/office/2006/documentManagement/types"/>
    <ds:schemaRef ds:uri="http://purl.org/dc/dcmitype/"/>
    <ds:schemaRef ds:uri="http://schemas.microsoft.com/office/infopath/2007/PartnerControls"/>
    <ds:schemaRef ds:uri="http://schemas.microsoft.com/office/2006/metadata/properties"/>
    <ds:schemaRef ds:uri="http://schemas.openxmlformats.org/package/2006/metadata/core-properties"/>
    <ds:schemaRef ds:uri="721853b8-d97a-4303-8bf9-1c8c7b1c2bc5"/>
    <ds:schemaRef ds:uri="http://www.w3.org/XML/1998/namespace"/>
    <ds:schemaRef ds:uri="http://purl.org/dc/terms/"/>
    <ds:schemaRef ds:uri="4dfaf93a-4b77-4ec3-86c3-3036a45ac1fa"/>
  </ds:schemaRefs>
</ds:datastoreItem>
</file>

<file path=customXml/itemProps3.xml><?xml version="1.0" encoding="utf-8"?>
<ds:datastoreItem xmlns:ds="http://schemas.openxmlformats.org/officeDocument/2006/customXml" ds:itemID="{58C0274B-A261-4FED-8AD4-A0576B62938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1-2-3</vt:lpstr>
      <vt:lpstr>ISO 37001-2016</vt:lpstr>
      <vt:lpstr>'ISO 37001-2016'!Títulos_a_imprimir</vt:lpstr>
    </vt:vector>
  </TitlesOfParts>
  <Manager/>
  <Company>SURATEP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SURATEP</dc:creator>
  <cp:keywords/>
  <dc:description/>
  <cp:lastModifiedBy>Cristian Leandro Muñoz Claros</cp:lastModifiedBy>
  <cp:revision/>
  <dcterms:created xsi:type="dcterms:W3CDTF">2006-03-27T13:26:26Z</dcterms:created>
  <dcterms:modified xsi:type="dcterms:W3CDTF">2026-03-25T22:09:18Z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ip_UnifiedCompliancePolicyUIAction">
    <vt:lpwstr/>
  </property>
  <property fmtid="{D5CDD505-2E9C-101B-9397-08002B2CF9AE}" pid="3" name="TaxCatchAll">
    <vt:lpwstr/>
  </property>
  <property fmtid="{D5CDD505-2E9C-101B-9397-08002B2CF9AE}" pid="4" name="_ip_UnifiedCompliancePolicyProperties">
    <vt:lpwstr/>
  </property>
  <property fmtid="{D5CDD505-2E9C-101B-9397-08002B2CF9AE}" pid="5" name="lcf76f155ced4ddcb4097134ff3c332f">
    <vt:lpwstr/>
  </property>
  <property fmtid="{D5CDD505-2E9C-101B-9397-08002B2CF9AE}" pid="6" name="MediaServiceImageTags">
    <vt:lpwstr/>
  </property>
  <property fmtid="{D5CDD505-2E9C-101B-9397-08002B2CF9AE}" pid="7" name="ContentTypeId">
    <vt:lpwstr>0x0101009627327982EAC5468F32DF6C3420B1AA</vt:lpwstr>
  </property>
</Properties>
</file>