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60" windowHeight="7020"/>
  </bookViews>
  <sheets>
    <sheet name="PRESUPUESTO OFICIAL" sheetId="1" r:id="rId1"/>
  </sheets>
  <definedNames>
    <definedName name="_xlnm.Print_Area" localSheetId="0">'PRESUPUESTO OFICIAL'!$A$1:$H$106</definedName>
  </definedNames>
  <calcPr calcId="125725"/>
</workbook>
</file>

<file path=xl/calcChain.xml><?xml version="1.0" encoding="utf-8"?>
<calcChain xmlns="http://schemas.openxmlformats.org/spreadsheetml/2006/main">
  <c r="H56" i="1"/>
  <c r="H16"/>
  <c r="H55" l="1"/>
  <c r="H54"/>
  <c r="H15"/>
  <c r="H14"/>
  <c r="H19" l="1"/>
  <c r="H84" l="1"/>
  <c r="H83"/>
  <c r="H82"/>
  <c r="H81"/>
  <c r="H80"/>
  <c r="H79"/>
  <c r="H78"/>
  <c r="H72"/>
  <c r="H71"/>
  <c r="H70"/>
  <c r="H69"/>
  <c r="H68"/>
  <c r="H67"/>
  <c r="H64"/>
  <c r="H63"/>
  <c r="H62"/>
  <c r="H61"/>
  <c r="H60"/>
  <c r="H59"/>
  <c r="H58"/>
  <c r="H57"/>
  <c r="H53"/>
  <c r="H44"/>
  <c r="H43"/>
  <c r="H42"/>
  <c r="H41"/>
  <c r="H40"/>
  <c r="H39"/>
  <c r="H38"/>
  <c r="H32"/>
  <c r="H31"/>
  <c r="H30"/>
  <c r="H29"/>
  <c r="H28"/>
  <c r="H27"/>
  <c r="H24"/>
  <c r="H23"/>
  <c r="H22"/>
  <c r="H21"/>
  <c r="H20"/>
  <c r="H18"/>
  <c r="H17"/>
  <c r="H13"/>
  <c r="H65" l="1"/>
  <c r="H73"/>
  <c r="H33"/>
  <c r="H85"/>
  <c r="H87" s="1"/>
  <c r="H45"/>
  <c r="H47" s="1"/>
  <c r="H74"/>
  <c r="H76" s="1"/>
  <c r="H25"/>
  <c r="H34" l="1"/>
  <c r="H36" s="1"/>
  <c r="H48" s="1"/>
  <c r="H88"/>
  <c r="H89" l="1"/>
  <c r="H90" s="1"/>
</calcChain>
</file>

<file path=xl/sharedStrings.xml><?xml version="1.0" encoding="utf-8"?>
<sst xmlns="http://schemas.openxmlformats.org/spreadsheetml/2006/main" count="123" uniqueCount="62">
  <si>
    <t>AGENCIA NACIONAL DE INFRAESTRUCTURA</t>
  </si>
  <si>
    <t>VICEPRESIDENCIA DE ESTRUCTURACIÓN</t>
  </si>
  <si>
    <t>TRAMO DORADA - CHIRIGUANÁ</t>
  </si>
  <si>
    <t>Cantidad</t>
  </si>
  <si>
    <t>Descripción</t>
  </si>
  <si>
    <t>Dedicación</t>
  </si>
  <si>
    <t>Categ. MT</t>
  </si>
  <si>
    <t>Salario Básico</t>
  </si>
  <si>
    <t>Prima</t>
  </si>
  <si>
    <t>Tiempo (Meses)</t>
  </si>
  <si>
    <t>Total mensual</t>
  </si>
  <si>
    <t>Mintransporte</t>
  </si>
  <si>
    <t>Localización:  %</t>
  </si>
  <si>
    <t>PERSONAL PROFESIONAL</t>
  </si>
  <si>
    <t xml:space="preserve"> </t>
  </si>
  <si>
    <t>Director de Interventoría</t>
  </si>
  <si>
    <t>Coordinador de construcción y mantenimiento</t>
  </si>
  <si>
    <t>Financiero</t>
  </si>
  <si>
    <t>Abogado</t>
  </si>
  <si>
    <t>Residente  de conservación del medio ambiente y social</t>
  </si>
  <si>
    <t>Ingenieros Residentes</t>
  </si>
  <si>
    <t>Ing. de Apoyo</t>
  </si>
  <si>
    <t>SUBTOTAL PERSONAL PROFESIONAL</t>
  </si>
  <si>
    <t>PERSONAL TÉCNICO</t>
  </si>
  <si>
    <t>Topógrafo</t>
  </si>
  <si>
    <t>Cadeneros</t>
  </si>
  <si>
    <t>Laboratorista</t>
  </si>
  <si>
    <t>Inspectores</t>
  </si>
  <si>
    <t>Secretaria</t>
  </si>
  <si>
    <t>Conductores</t>
  </si>
  <si>
    <t>SUBTOTAL PERSONAL TÉCNICO</t>
  </si>
  <si>
    <t>SUBTOTAL PERSONAL</t>
  </si>
  <si>
    <t>FACTOR MULTIPLICADOR</t>
  </si>
  <si>
    <t>SUBTOTAL GASTOS DE PERSONAL</t>
  </si>
  <si>
    <t>OTROS COSTOS Y GASTOS GENERALES</t>
  </si>
  <si>
    <t>Unidad</t>
  </si>
  <si>
    <t>Vr Unitario</t>
  </si>
  <si>
    <t>Total Mensual</t>
  </si>
  <si>
    <t xml:space="preserve">Alquiler Vehículos tipo camperos </t>
  </si>
  <si>
    <t>Mes</t>
  </si>
  <si>
    <t>Computadoras</t>
  </si>
  <si>
    <t xml:space="preserve">Comunicaciones </t>
  </si>
  <si>
    <t>Equipo de Topografía</t>
  </si>
  <si>
    <t>Informes, equipos de Fotografía y Video</t>
  </si>
  <si>
    <t>Ensayos de Laboratorio  de Suelos y Concretos</t>
  </si>
  <si>
    <t>Oficina y campamentos incluye servicios públicos</t>
  </si>
  <si>
    <t>SUBTOTAL</t>
  </si>
  <si>
    <t>SUBTOTAL OTROS COSTOS Y GASTOS GENERALES</t>
  </si>
  <si>
    <t>COSTO BASICO DE INTERVENTORÍA TRAMO DORADA - CHIRIGUANÁ</t>
  </si>
  <si>
    <t>TRAMO BOGOTÁ - BELENCITO</t>
  </si>
  <si>
    <t>Can.</t>
  </si>
  <si>
    <t>Part.</t>
  </si>
  <si>
    <t>COSTO BASICO DE INTERVENTORÍA TRAMO BOGOTÁ - BELENCITO</t>
  </si>
  <si>
    <t>IVA (0,16%)</t>
  </si>
  <si>
    <t>COSTO TOTAL DE LA INTERVENTORÍA</t>
  </si>
  <si>
    <t xml:space="preserve">Residente de  mantenimiento de infraestructura y control de operaciones ferroviarias </t>
  </si>
  <si>
    <t>Especialista en Geotecnia</t>
  </si>
  <si>
    <t>Especialista en Hidráulica</t>
  </si>
  <si>
    <t>Especialista en Estructuras</t>
  </si>
  <si>
    <t>Residente en Ingeniería Mecánica</t>
  </si>
  <si>
    <t>SELECCIONAR MEDIANTE CONCURSO DE MÉRITOS ABIERTO LA INTERVENTORÍA INTEGRAL QUE INCLUYE LA INTERVENTORÍA TÉCNICA, SOCIO-AMBIENTAL, LEGAL, ADMINISTRATIVA, PREDIAL, FINANCIERA Y OPERATIVA A LOS CONTRATOS DERIVADOS DEL MÓDULO 1 Y MÓDULO 2</t>
  </si>
  <si>
    <t>CONCURSO DE MÉRITOS ABIERTO VJ-VE-CM-011-2013</t>
  </si>
</sst>
</file>

<file path=xl/styles.xml><?xml version="1.0" encoding="utf-8"?>
<styleSheet xmlns="http://schemas.openxmlformats.org/spreadsheetml/2006/main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Año&quot;\ 0"/>
    <numFmt numFmtId="165" formatCode="_ * #,##0.00_ ;_ * \-#,##0.0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2" fillId="0" borderId="0" xfId="3" applyBorder="1"/>
    <xf numFmtId="0" fontId="2" fillId="0" borderId="0" xfId="3"/>
    <xf numFmtId="0" fontId="4" fillId="0" borderId="0" xfId="3" applyFont="1" applyAlignment="1">
      <alignment horizontal="center" vertical="center" wrapText="1"/>
    </xf>
    <xf numFmtId="0" fontId="9" fillId="4" borderId="4" xfId="3" applyFont="1" applyFill="1" applyBorder="1" applyAlignment="1">
      <alignment horizontal="center"/>
    </xf>
    <xf numFmtId="0" fontId="10" fillId="4" borderId="4" xfId="3" applyFont="1" applyFill="1" applyBorder="1" applyAlignment="1">
      <alignment horizontal="center"/>
    </xf>
    <xf numFmtId="165" fontId="9" fillId="4" borderId="4" xfId="4" applyNumberFormat="1" applyFont="1" applyFill="1" applyBorder="1"/>
    <xf numFmtId="0" fontId="9" fillId="4" borderId="4" xfId="3" applyFont="1" applyFill="1" applyBorder="1" applyAlignment="1">
      <alignment horizontal="right"/>
    </xf>
    <xf numFmtId="4" fontId="9" fillId="4" borderId="4" xfId="3" applyNumberFormat="1" applyFont="1" applyFill="1" applyBorder="1"/>
    <xf numFmtId="4" fontId="9" fillId="4" borderId="4" xfId="3" applyNumberFormat="1" applyFont="1" applyFill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9" fillId="0" borderId="4" xfId="3" applyFont="1" applyBorder="1" applyAlignment="1">
      <alignment horizontal="left"/>
    </xf>
    <xf numFmtId="9" fontId="9" fillId="0" borderId="4" xfId="2" applyFont="1" applyBorder="1" applyAlignment="1">
      <alignment horizontal="center"/>
    </xf>
    <xf numFmtId="3" fontId="9" fillId="0" borderId="4" xfId="3" applyNumberFormat="1" applyFont="1" applyBorder="1" applyAlignment="1">
      <alignment horizontal="right"/>
    </xf>
    <xf numFmtId="4" fontId="9" fillId="0" borderId="4" xfId="3" applyNumberFormat="1" applyFont="1" applyBorder="1"/>
    <xf numFmtId="4" fontId="9" fillId="0" borderId="4" xfId="3" applyNumberFormat="1" applyFont="1" applyBorder="1" applyAlignment="1">
      <alignment horizontal="center"/>
    </xf>
    <xf numFmtId="44" fontId="2" fillId="0" borderId="0" xfId="1" applyFont="1"/>
    <xf numFmtId="0" fontId="9" fillId="5" borderId="4" xfId="3" applyFont="1" applyFill="1" applyBorder="1"/>
    <xf numFmtId="9" fontId="9" fillId="5" borderId="4" xfId="2" applyFont="1" applyFill="1" applyBorder="1" applyAlignment="1">
      <alignment horizontal="center"/>
    </xf>
    <xf numFmtId="0" fontId="9" fillId="5" borderId="4" xfId="3" applyFont="1" applyFill="1" applyBorder="1" applyAlignment="1">
      <alignment horizontal="justify" vertical="center"/>
    </xf>
    <xf numFmtId="9" fontId="9" fillId="5" borderId="4" xfId="2" applyFont="1" applyFill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" fontId="9" fillId="0" borderId="4" xfId="3" applyNumberFormat="1" applyFont="1" applyBorder="1" applyAlignment="1">
      <alignment horizontal="center" vertical="center"/>
    </xf>
    <xf numFmtId="4" fontId="9" fillId="0" borderId="0" xfId="3" applyNumberFormat="1" applyFont="1" applyBorder="1" applyAlignment="1">
      <alignment vertical="center"/>
    </xf>
    <xf numFmtId="0" fontId="2" fillId="0" borderId="0" xfId="3" applyAlignment="1">
      <alignment vertical="center"/>
    </xf>
    <xf numFmtId="165" fontId="9" fillId="4" borderId="4" xfId="4" applyNumberFormat="1" applyFont="1" applyFill="1" applyBorder="1" applyAlignment="1">
      <alignment horizontal="center"/>
    </xf>
    <xf numFmtId="3" fontId="9" fillId="4" borderId="4" xfId="3" applyNumberFormat="1" applyFont="1" applyFill="1" applyBorder="1" applyAlignment="1">
      <alignment horizontal="right"/>
    </xf>
    <xf numFmtId="0" fontId="9" fillId="0" borderId="4" xfId="3" applyFont="1" applyBorder="1" applyAlignment="1">
      <alignment horizontal="left" vertical="center" wrapText="1"/>
    </xf>
    <xf numFmtId="9" fontId="9" fillId="0" borderId="4" xfId="2" applyFont="1" applyBorder="1" applyAlignment="1">
      <alignment horizontal="center" vertical="center" wrapText="1"/>
    </xf>
    <xf numFmtId="43" fontId="9" fillId="0" borderId="4" xfId="5" applyFont="1" applyBorder="1" applyAlignment="1">
      <alignment horizontal="center" vertical="center" wrapText="1"/>
    </xf>
    <xf numFmtId="0" fontId="9" fillId="0" borderId="4" xfId="3" applyFont="1" applyBorder="1"/>
    <xf numFmtId="44" fontId="5" fillId="0" borderId="0" xfId="1" applyFont="1"/>
    <xf numFmtId="3" fontId="10" fillId="4" borderId="4" xfId="3" applyNumberFormat="1" applyFont="1" applyFill="1" applyBorder="1" applyAlignment="1">
      <alignment horizontal="center" vertical="center" wrapText="1"/>
    </xf>
    <xf numFmtId="3" fontId="10" fillId="4" borderId="4" xfId="3" applyNumberFormat="1" applyFont="1" applyFill="1" applyBorder="1" applyAlignment="1">
      <alignment horizontal="right" vertical="center" wrapText="1"/>
    </xf>
    <xf numFmtId="4" fontId="9" fillId="4" borderId="4" xfId="3" applyNumberFormat="1" applyFont="1" applyFill="1" applyBorder="1" applyAlignment="1">
      <alignment horizontal="center" vertical="center" wrapText="1"/>
    </xf>
    <xf numFmtId="0" fontId="9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horizontal="right" vertical="center"/>
    </xf>
    <xf numFmtId="4" fontId="9" fillId="0" borderId="4" xfId="3" applyNumberFormat="1" applyFont="1" applyBorder="1" applyAlignment="1">
      <alignment vertical="center"/>
    </xf>
    <xf numFmtId="0" fontId="9" fillId="0" borderId="4" xfId="3" applyFont="1" applyBorder="1" applyAlignment="1">
      <alignment vertical="center"/>
    </xf>
    <xf numFmtId="4" fontId="9" fillId="5" borderId="4" xfId="3" applyNumberFormat="1" applyFont="1" applyFill="1" applyBorder="1" applyAlignment="1">
      <alignment horizontal="right" vertical="center"/>
    </xf>
    <xf numFmtId="0" fontId="9" fillId="0" borderId="5" xfId="3" applyFont="1" applyBorder="1" applyAlignment="1">
      <alignment vertical="center"/>
    </xf>
    <xf numFmtId="4" fontId="9" fillId="5" borderId="5" xfId="3" applyNumberFormat="1" applyFont="1" applyFill="1" applyBorder="1" applyAlignment="1">
      <alignment horizontal="right" vertical="center"/>
    </xf>
    <xf numFmtId="4" fontId="9" fillId="0" borderId="5" xfId="3" applyNumberFormat="1" applyFont="1" applyBorder="1" applyAlignment="1">
      <alignment vertical="center"/>
    </xf>
    <xf numFmtId="4" fontId="9" fillId="0" borderId="5" xfId="3" applyNumberFormat="1" applyFont="1" applyBorder="1" applyAlignment="1">
      <alignment horizontal="center" vertical="center"/>
    </xf>
    <xf numFmtId="44" fontId="12" fillId="0" borderId="0" xfId="1" applyFont="1"/>
    <xf numFmtId="165" fontId="9" fillId="4" borderId="4" xfId="6" applyNumberFormat="1" applyFont="1" applyFill="1" applyBorder="1"/>
    <xf numFmtId="44" fontId="2" fillId="0" borderId="0" xfId="1" applyFont="1" applyBorder="1"/>
    <xf numFmtId="4" fontId="2" fillId="0" borderId="0" xfId="3" applyNumberFormat="1"/>
    <xf numFmtId="4" fontId="2" fillId="0" borderId="0" xfId="3" applyNumberFormat="1" applyBorder="1"/>
    <xf numFmtId="44" fontId="2" fillId="0" borderId="0" xfId="1" applyFont="1" applyAlignment="1">
      <alignment horizontal="center"/>
    </xf>
    <xf numFmtId="165" fontId="9" fillId="4" borderId="4" xfId="6" applyNumberFormat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11" fillId="7" borderId="10" xfId="1" applyFont="1" applyFill="1" applyBorder="1" applyAlignment="1">
      <alignment horizontal="right" vertical="center"/>
    </xf>
    <xf numFmtId="44" fontId="12" fillId="0" borderId="0" xfId="1" applyFont="1" applyAlignment="1">
      <alignment horizontal="center"/>
    </xf>
    <xf numFmtId="0" fontId="9" fillId="0" borderId="0" xfId="3" applyFont="1"/>
    <xf numFmtId="165" fontId="2" fillId="0" borderId="0" xfId="4" applyNumberFormat="1"/>
    <xf numFmtId="0" fontId="2" fillId="0" borderId="0" xfId="3" applyAlignment="1">
      <alignment horizontal="center"/>
    </xf>
    <xf numFmtId="0" fontId="2" fillId="0" borderId="0" xfId="3" applyAlignment="1">
      <alignment horizontal="right"/>
    </xf>
    <xf numFmtId="4" fontId="2" fillId="0" borderId="0" xfId="3" applyNumberFormat="1" applyAlignment="1">
      <alignment horizontal="center"/>
    </xf>
    <xf numFmtId="44" fontId="2" fillId="0" borderId="0" xfId="1" applyFont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165" fontId="2" fillId="0" borderId="0" xfId="4" applyNumberFormat="1" applyBorder="1"/>
    <xf numFmtId="0" fontId="2" fillId="0" borderId="0" xfId="3" applyBorder="1" applyAlignment="1">
      <alignment horizontal="center"/>
    </xf>
    <xf numFmtId="0" fontId="2" fillId="0" borderId="0" xfId="3" applyBorder="1" applyAlignment="1">
      <alignment horizontal="right"/>
    </xf>
    <xf numFmtId="4" fontId="2" fillId="0" borderId="0" xfId="3" applyNumberFormat="1" applyBorder="1" applyAlignment="1">
      <alignment horizontal="center"/>
    </xf>
    <xf numFmtId="44" fontId="5" fillId="0" borderId="0" xfId="1" applyFont="1" applyBorder="1" applyAlignment="1">
      <alignment horizontal="right"/>
    </xf>
    <xf numFmtId="4" fontId="10" fillId="0" borderId="0" xfId="3" applyNumberFormat="1" applyFont="1" applyBorder="1" applyAlignment="1">
      <alignment horizontal="right" vertical="center"/>
    </xf>
    <xf numFmtId="0" fontId="2" fillId="0" borderId="0" xfId="3" applyBorder="1" applyAlignment="1">
      <alignment wrapText="1"/>
    </xf>
    <xf numFmtId="43" fontId="2" fillId="0" borderId="0" xfId="7" applyBorder="1"/>
    <xf numFmtId="4" fontId="2" fillId="0" borderId="0" xfId="3" applyNumberFormat="1" applyBorder="1" applyAlignment="1">
      <alignment horizontal="right"/>
    </xf>
    <xf numFmtId="0" fontId="2" fillId="0" borderId="0" xfId="3" applyFont="1" applyBorder="1"/>
    <xf numFmtId="0" fontId="2" fillId="0" borderId="0" xfId="3" applyFont="1" applyBorder="1" applyAlignment="1">
      <alignment horizontal="center"/>
    </xf>
    <xf numFmtId="0" fontId="2" fillId="0" borderId="0" xfId="3" applyAlignment="1">
      <alignment wrapText="1"/>
    </xf>
    <xf numFmtId="43" fontId="2" fillId="0" borderId="0" xfId="7"/>
    <xf numFmtId="4" fontId="2" fillId="0" borderId="0" xfId="3" applyNumberFormat="1" applyAlignment="1">
      <alignment horizontal="right"/>
    </xf>
    <xf numFmtId="44" fontId="13" fillId="9" borderId="12" xfId="1" applyFont="1" applyFill="1" applyBorder="1" applyAlignment="1">
      <alignment horizontal="right" vertical="center"/>
    </xf>
    <xf numFmtId="44" fontId="7" fillId="8" borderId="13" xfId="1" applyFont="1" applyFill="1" applyBorder="1" applyAlignment="1">
      <alignment horizontal="right" vertical="center"/>
    </xf>
    <xf numFmtId="4" fontId="8" fillId="3" borderId="4" xfId="3" applyNumberFormat="1" applyFont="1" applyFill="1" applyBorder="1" applyAlignment="1">
      <alignment horizontal="center" vertical="center" wrapText="1"/>
    </xf>
    <xf numFmtId="0" fontId="10" fillId="6" borderId="2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/>
    </xf>
    <xf numFmtId="0" fontId="9" fillId="4" borderId="12" xfId="3" applyFont="1" applyFill="1" applyBorder="1" applyAlignment="1">
      <alignment horizontal="right"/>
    </xf>
    <xf numFmtId="0" fontId="9" fillId="0" borderId="11" xfId="3" applyFont="1" applyBorder="1" applyAlignment="1">
      <alignment horizontal="center"/>
    </xf>
    <xf numFmtId="44" fontId="9" fillId="0" borderId="12" xfId="1" applyFont="1" applyBorder="1" applyAlignment="1">
      <alignment horizontal="right"/>
    </xf>
    <xf numFmtId="0" fontId="9" fillId="5" borderId="11" xfId="3" applyFont="1" applyFill="1" applyBorder="1" applyAlignment="1">
      <alignment horizontal="center"/>
    </xf>
    <xf numFmtId="0" fontId="9" fillId="5" borderId="11" xfId="3" applyFont="1" applyFill="1" applyBorder="1" applyAlignment="1">
      <alignment horizontal="center" vertical="center"/>
    </xf>
    <xf numFmtId="44" fontId="10" fillId="6" borderId="12" xfId="1" applyFont="1" applyFill="1" applyBorder="1" applyAlignment="1">
      <alignment horizontal="right" vertical="center"/>
    </xf>
    <xf numFmtId="4" fontId="9" fillId="4" borderId="12" xfId="3" applyNumberFormat="1" applyFont="1" applyFill="1" applyBorder="1" applyAlignment="1">
      <alignment horizontal="right"/>
    </xf>
    <xf numFmtId="3" fontId="9" fillId="4" borderId="11" xfId="3" applyNumberFormat="1" applyFont="1" applyFill="1" applyBorder="1" applyAlignment="1">
      <alignment horizontal="center" vertical="center" wrapText="1"/>
    </xf>
    <xf numFmtId="3" fontId="10" fillId="4" borderId="12" xfId="3" applyNumberFormat="1" applyFont="1" applyFill="1" applyBorder="1" applyAlignment="1">
      <alignment horizontal="right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4" fontId="10" fillId="6" borderId="12" xfId="3" applyNumberFormat="1" applyFont="1" applyFill="1" applyBorder="1" applyAlignment="1">
      <alignment horizontal="right" vertical="center"/>
    </xf>
    <xf numFmtId="44" fontId="11" fillId="7" borderId="12" xfId="1" applyFont="1" applyFill="1" applyBorder="1" applyAlignment="1">
      <alignment horizontal="right" vertical="center"/>
    </xf>
    <xf numFmtId="44" fontId="10" fillId="6" borderId="12" xfId="1" applyFont="1" applyFill="1" applyBorder="1" applyAlignment="1">
      <alignment horizontal="right"/>
    </xf>
    <xf numFmtId="44" fontId="14" fillId="0" borderId="0" xfId="1" applyFont="1" applyBorder="1"/>
    <xf numFmtId="44" fontId="14" fillId="0" borderId="0" xfId="1" applyFont="1" applyFill="1" applyBorder="1" applyAlignment="1">
      <alignment horizontal="center"/>
    </xf>
    <xf numFmtId="44" fontId="2" fillId="0" borderId="0" xfId="3" applyNumberFormat="1" applyFont="1" applyBorder="1"/>
    <xf numFmtId="0" fontId="10" fillId="6" borderId="16" xfId="3" applyFont="1" applyFill="1" applyBorder="1" applyAlignment="1">
      <alignment horizontal="right" vertical="center"/>
    </xf>
    <xf numFmtId="0" fontId="10" fillId="6" borderId="2" xfId="3" applyFont="1" applyFill="1" applyBorder="1" applyAlignment="1">
      <alignment horizontal="right" vertical="center"/>
    </xf>
    <xf numFmtId="0" fontId="10" fillId="6" borderId="3" xfId="3" applyFont="1" applyFill="1" applyBorder="1" applyAlignment="1">
      <alignment horizontal="right" vertical="center"/>
    </xf>
    <xf numFmtId="0" fontId="3" fillId="0" borderId="0" xfId="3" applyFont="1" applyAlignment="1">
      <alignment horizontal="center" vertical="center" wrapText="1"/>
    </xf>
    <xf numFmtId="0" fontId="7" fillId="2" borderId="7" xfId="3" applyFont="1" applyFill="1" applyBorder="1" applyAlignment="1">
      <alignment horizontal="left" vertical="center"/>
    </xf>
    <xf numFmtId="0" fontId="7" fillId="2" borderId="8" xfId="3" applyFont="1" applyFill="1" applyBorder="1" applyAlignment="1">
      <alignment horizontal="left" vertical="center"/>
    </xf>
    <xf numFmtId="0" fontId="7" fillId="2" borderId="18" xfId="3" applyFont="1" applyFill="1" applyBorder="1" applyAlignment="1">
      <alignment horizontal="left" vertical="center"/>
    </xf>
    <xf numFmtId="3" fontId="8" fillId="3" borderId="11" xfId="3" applyNumberFormat="1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3" fontId="8" fillId="3" borderId="4" xfId="3" applyNumberFormat="1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165" fontId="8" fillId="3" borderId="4" xfId="4" applyNumberFormat="1" applyFont="1" applyFill="1" applyBorder="1" applyAlignment="1">
      <alignment horizontal="center" vertical="center" wrapText="1"/>
    </xf>
    <xf numFmtId="4" fontId="8" fillId="3" borderId="4" xfId="3" applyNumberFormat="1" applyFont="1" applyFill="1" applyBorder="1" applyAlignment="1">
      <alignment horizontal="center" vertical="center" wrapText="1"/>
    </xf>
    <xf numFmtId="3" fontId="8" fillId="3" borderId="5" xfId="3" applyNumberFormat="1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3" fontId="8" fillId="3" borderId="12" xfId="3" applyNumberFormat="1" applyFont="1" applyFill="1" applyBorder="1" applyAlignment="1">
      <alignment horizontal="right" vertical="center" wrapText="1"/>
    </xf>
    <xf numFmtId="0" fontId="8" fillId="3" borderId="12" xfId="3" applyFont="1" applyFill="1" applyBorder="1" applyAlignment="1">
      <alignment horizontal="right" vertical="center" wrapText="1"/>
    </xf>
    <xf numFmtId="0" fontId="11" fillId="7" borderId="16" xfId="3" applyFont="1" applyFill="1" applyBorder="1" applyAlignment="1">
      <alignment horizontal="right" vertical="center"/>
    </xf>
    <xf numFmtId="0" fontId="11" fillId="7" borderId="2" xfId="3" applyFont="1" applyFill="1" applyBorder="1" applyAlignment="1">
      <alignment horizontal="right" vertical="center"/>
    </xf>
    <xf numFmtId="0" fontId="11" fillId="7" borderId="3" xfId="3" applyFont="1" applyFill="1" applyBorder="1" applyAlignment="1">
      <alignment horizontal="right" vertical="center"/>
    </xf>
    <xf numFmtId="43" fontId="9" fillId="0" borderId="0" xfId="5" applyFont="1" applyBorder="1" applyAlignment="1">
      <alignment horizontal="center" vertical="center" wrapText="1"/>
    </xf>
    <xf numFmtId="3" fontId="10" fillId="4" borderId="1" xfId="3" applyNumberFormat="1" applyFont="1" applyFill="1" applyBorder="1" applyAlignment="1">
      <alignment horizontal="center" vertical="center" wrapText="1"/>
    </xf>
    <xf numFmtId="3" fontId="10" fillId="4" borderId="3" xfId="3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0" fillId="6" borderId="16" xfId="3" applyFont="1" applyFill="1" applyBorder="1" applyAlignment="1">
      <alignment horizontal="right" vertical="center" wrapText="1"/>
    </xf>
    <xf numFmtId="0" fontId="10" fillId="6" borderId="2" xfId="3" applyFont="1" applyFill="1" applyBorder="1" applyAlignment="1">
      <alignment horizontal="right" vertical="center" wrapText="1"/>
    </xf>
    <xf numFmtId="0" fontId="10" fillId="6" borderId="3" xfId="3" applyFont="1" applyFill="1" applyBorder="1" applyAlignment="1">
      <alignment horizontal="right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6" borderId="16" xfId="3" applyFont="1" applyFill="1" applyBorder="1" applyAlignment="1">
      <alignment horizontal="right"/>
    </xf>
    <xf numFmtId="0" fontId="10" fillId="6" borderId="2" xfId="3" applyFont="1" applyFill="1" applyBorder="1" applyAlignment="1">
      <alignment horizontal="right"/>
    </xf>
    <xf numFmtId="0" fontId="10" fillId="6" borderId="3" xfId="3" applyFont="1" applyFill="1" applyBorder="1" applyAlignment="1">
      <alignment horizontal="right"/>
    </xf>
    <xf numFmtId="0" fontId="7" fillId="8" borderId="17" xfId="3" applyFont="1" applyFill="1" applyBorder="1" applyAlignment="1">
      <alignment horizontal="right" vertical="center"/>
    </xf>
    <xf numFmtId="0" fontId="7" fillId="8" borderId="14" xfId="3" applyFont="1" applyFill="1" applyBorder="1" applyAlignment="1">
      <alignment horizontal="right" vertical="center"/>
    </xf>
    <xf numFmtId="0" fontId="7" fillId="8" borderId="15" xfId="3" applyFont="1" applyFill="1" applyBorder="1" applyAlignment="1">
      <alignment horizontal="right" vertical="center"/>
    </xf>
    <xf numFmtId="0" fontId="11" fillId="7" borderId="7" xfId="3" applyFont="1" applyFill="1" applyBorder="1" applyAlignment="1">
      <alignment horizontal="right" vertical="center"/>
    </xf>
    <xf numFmtId="0" fontId="11" fillId="7" borderId="8" xfId="3" applyFont="1" applyFill="1" applyBorder="1" applyAlignment="1">
      <alignment horizontal="right" vertical="center"/>
    </xf>
    <xf numFmtId="0" fontId="11" fillId="7" borderId="9" xfId="3" applyFont="1" applyFill="1" applyBorder="1" applyAlignment="1">
      <alignment horizontal="right" vertical="center"/>
    </xf>
    <xf numFmtId="0" fontId="10" fillId="6" borderId="17" xfId="3" applyFont="1" applyFill="1" applyBorder="1" applyAlignment="1">
      <alignment horizontal="right" vertical="center"/>
    </xf>
    <xf numFmtId="0" fontId="10" fillId="6" borderId="14" xfId="3" applyFont="1" applyFill="1" applyBorder="1" applyAlignment="1">
      <alignment horizontal="right" vertical="center"/>
    </xf>
    <xf numFmtId="0" fontId="10" fillId="6" borderId="15" xfId="3" applyFont="1" applyFill="1" applyBorder="1" applyAlignment="1">
      <alignment horizontal="right" vertical="center"/>
    </xf>
    <xf numFmtId="0" fontId="13" fillId="9" borderId="16" xfId="3" applyFont="1" applyFill="1" applyBorder="1" applyAlignment="1">
      <alignment horizontal="right" vertical="center"/>
    </xf>
    <xf numFmtId="0" fontId="13" fillId="9" borderId="2" xfId="3" applyFont="1" applyFill="1" applyBorder="1" applyAlignment="1">
      <alignment horizontal="right" vertical="center"/>
    </xf>
    <xf numFmtId="0" fontId="13" fillId="9" borderId="3" xfId="3" applyFont="1" applyFill="1" applyBorder="1" applyAlignment="1">
      <alignment horizontal="right" vertical="center"/>
    </xf>
    <xf numFmtId="0" fontId="7" fillId="2" borderId="16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left" vertical="center"/>
    </xf>
    <xf numFmtId="0" fontId="7" fillId="2" borderId="20" xfId="3" applyFont="1" applyFill="1" applyBorder="1" applyAlignment="1">
      <alignment horizontal="left" vertical="center"/>
    </xf>
    <xf numFmtId="165" fontId="8" fillId="3" borderId="4" xfId="6" applyNumberFormat="1" applyFont="1" applyFill="1" applyBorder="1" applyAlignment="1">
      <alignment horizontal="center" vertical="center" wrapText="1"/>
    </xf>
    <xf numFmtId="3" fontId="8" fillId="3" borderId="4" xfId="3" applyNumberFormat="1" applyFont="1" applyFill="1" applyBorder="1" applyAlignment="1">
      <alignment horizontal="right" vertical="center" wrapText="1"/>
    </xf>
    <xf numFmtId="0" fontId="8" fillId="3" borderId="4" xfId="3" applyFont="1" applyFill="1" applyBorder="1" applyAlignment="1">
      <alignment horizontal="right" vertical="center" wrapText="1"/>
    </xf>
  </cellXfs>
  <cellStyles count="9">
    <cellStyle name="Millares 2" xfId="7"/>
    <cellStyle name="Millares_Ampliación alcance interventoría" xfId="4"/>
    <cellStyle name="Millares_Ampliación alcance interventoría 2" xfId="6"/>
    <cellStyle name="Millares_COSTOS DOBLE LINEA, BIENES MUEBLES, TRAMOS DESAFECTADOS" xfId="5"/>
    <cellStyle name="Moneda" xfId="1" builtinId="4"/>
    <cellStyle name="Normal" xfId="0" builtinId="0"/>
    <cellStyle name="Normal 2" xfId="3"/>
    <cellStyle name="Porcentual" xfId="2" builtinId="5"/>
    <cellStyle name="Porcentu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114299</xdr:rowOff>
    </xdr:from>
    <xdr:to>
      <xdr:col>7</xdr:col>
      <xdr:colOff>1238248</xdr:colOff>
      <xdr:row>5</xdr:row>
      <xdr:rowOff>143613</xdr:rowOff>
    </xdr:to>
    <xdr:pic>
      <xdr:nvPicPr>
        <xdr:cNvPr id="2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0" y="114299"/>
          <a:ext cx="809623" cy="991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56030</xdr:colOff>
      <xdr:row>1</xdr:row>
      <xdr:rowOff>11207</xdr:rowOff>
    </xdr:from>
    <xdr:to>
      <xdr:col>1</xdr:col>
      <xdr:colOff>695886</xdr:colOff>
      <xdr:row>5</xdr:row>
      <xdr:rowOff>49307</xdr:rowOff>
    </xdr:to>
    <xdr:pic>
      <xdr:nvPicPr>
        <xdr:cNvPr id="3" name="2 Imagen" descr="LOGO ANI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030" y="168089"/>
          <a:ext cx="1200150" cy="84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8"/>
  <sheetViews>
    <sheetView tabSelected="1" view="pageBreakPreview" topLeftCell="A79" zoomScale="85" zoomScaleNormal="85" zoomScaleSheetLayoutView="85" workbookViewId="0">
      <selection activeCell="A9" sqref="A9:H9"/>
    </sheetView>
  </sheetViews>
  <sheetFormatPr baseColWidth="10" defaultRowHeight="12.75"/>
  <cols>
    <col min="1" max="1" width="8.42578125" style="4" customWidth="1"/>
    <col min="2" max="2" width="61.5703125" style="4" customWidth="1"/>
    <col min="3" max="3" width="9.85546875" style="57" bestFit="1" customWidth="1"/>
    <col min="4" max="4" width="7.42578125" style="58" customWidth="1"/>
    <col min="5" max="5" width="13.140625" style="59" customWidth="1"/>
    <col min="6" max="6" width="8.28515625" style="49" hidden="1" customWidth="1"/>
    <col min="7" max="7" width="8.85546875" style="60" customWidth="1"/>
    <col min="8" max="8" width="23.7109375" style="65" customWidth="1"/>
    <col min="9" max="9" width="5.5703125" style="3" customWidth="1"/>
    <col min="10" max="10" width="18.140625" style="4" bestFit="1" customWidth="1"/>
    <col min="11" max="11" width="11.140625" style="4" customWidth="1"/>
    <col min="12" max="12" width="21" style="4" customWidth="1"/>
    <col min="13" max="18" width="11.140625" style="4" customWidth="1"/>
    <col min="19" max="19" width="11.28515625" style="4" customWidth="1"/>
    <col min="20" max="16384" width="11.42578125" style="4"/>
  </cols>
  <sheetData>
    <row r="2" spans="1:10" ht="15.75" customHeight="1">
      <c r="A2" s="1"/>
      <c r="B2" s="102" t="s">
        <v>0</v>
      </c>
      <c r="C2" s="102"/>
      <c r="D2" s="102"/>
      <c r="E2" s="102"/>
      <c r="F2" s="102"/>
      <c r="G2" s="102"/>
      <c r="H2" s="1"/>
    </row>
    <row r="3" spans="1:10" ht="15.75">
      <c r="A3" s="2"/>
      <c r="B3" s="129" t="s">
        <v>1</v>
      </c>
      <c r="C3" s="129"/>
      <c r="D3" s="129"/>
      <c r="E3" s="129"/>
      <c r="F3" s="129"/>
      <c r="G3" s="129"/>
      <c r="H3" s="2"/>
    </row>
    <row r="4" spans="1:10" ht="15.75">
      <c r="A4" s="2"/>
      <c r="B4" s="5"/>
      <c r="C4" s="5"/>
      <c r="D4" s="5"/>
      <c r="E4" s="5"/>
      <c r="F4" s="2"/>
      <c r="G4" s="2"/>
      <c r="H4" s="2"/>
    </row>
    <row r="5" spans="1:10" ht="15.75">
      <c r="A5" s="2"/>
      <c r="B5" s="128" t="s">
        <v>61</v>
      </c>
      <c r="C5" s="128"/>
      <c r="D5" s="128"/>
      <c r="E5" s="128"/>
      <c r="F5" s="128"/>
      <c r="G5" s="128"/>
      <c r="H5" s="2"/>
    </row>
    <row r="6" spans="1:10" ht="15.75">
      <c r="A6" s="2"/>
      <c r="B6" s="2"/>
      <c r="C6" s="2"/>
      <c r="D6" s="2"/>
      <c r="E6" s="2"/>
      <c r="F6" s="2"/>
      <c r="G6" s="2"/>
      <c r="H6" s="2"/>
    </row>
    <row r="7" spans="1:10" ht="66" customHeight="1">
      <c r="A7" s="1"/>
      <c r="B7" s="127" t="s">
        <v>60</v>
      </c>
      <c r="C7" s="127"/>
      <c r="D7" s="127"/>
      <c r="E7" s="127"/>
      <c r="F7" s="127"/>
      <c r="G7" s="127"/>
      <c r="H7" s="1"/>
    </row>
    <row r="8" spans="1:10" ht="12.75" customHeight="1" thickBot="1">
      <c r="A8" s="102"/>
      <c r="B8" s="102"/>
      <c r="C8" s="102"/>
      <c r="D8" s="102"/>
      <c r="E8" s="102"/>
      <c r="F8" s="102"/>
      <c r="G8" s="102"/>
      <c r="H8" s="102"/>
    </row>
    <row r="9" spans="1:10" ht="24" customHeight="1">
      <c r="A9" s="103" t="s">
        <v>2</v>
      </c>
      <c r="B9" s="104"/>
      <c r="C9" s="104"/>
      <c r="D9" s="104"/>
      <c r="E9" s="104"/>
      <c r="F9" s="104"/>
      <c r="G9" s="104"/>
      <c r="H9" s="105"/>
    </row>
    <row r="10" spans="1:10">
      <c r="A10" s="106" t="s">
        <v>3</v>
      </c>
      <c r="B10" s="108" t="s">
        <v>4</v>
      </c>
      <c r="C10" s="110" t="s">
        <v>5</v>
      </c>
      <c r="D10" s="108" t="s">
        <v>6</v>
      </c>
      <c r="E10" s="108" t="s">
        <v>7</v>
      </c>
      <c r="F10" s="111" t="s">
        <v>8</v>
      </c>
      <c r="G10" s="112" t="s">
        <v>9</v>
      </c>
      <c r="H10" s="114" t="s">
        <v>10</v>
      </c>
    </row>
    <row r="11" spans="1:10" ht="12.75" customHeight="1">
      <c r="A11" s="107"/>
      <c r="B11" s="109"/>
      <c r="C11" s="110"/>
      <c r="D11" s="109" t="s">
        <v>11</v>
      </c>
      <c r="E11" s="109"/>
      <c r="F11" s="111" t="s">
        <v>12</v>
      </c>
      <c r="G11" s="113"/>
      <c r="H11" s="115"/>
    </row>
    <row r="12" spans="1:10">
      <c r="A12" s="81"/>
      <c r="B12" s="7" t="s">
        <v>13</v>
      </c>
      <c r="C12" s="8"/>
      <c r="D12" s="6"/>
      <c r="E12" s="9"/>
      <c r="F12" s="10" t="s">
        <v>14</v>
      </c>
      <c r="G12" s="11"/>
      <c r="H12" s="82"/>
    </row>
    <row r="13" spans="1:10">
      <c r="A13" s="83">
        <v>1</v>
      </c>
      <c r="B13" s="13" t="s">
        <v>15</v>
      </c>
      <c r="C13" s="14">
        <v>0.5</v>
      </c>
      <c r="D13" s="12">
        <v>2</v>
      </c>
      <c r="E13" s="15"/>
      <c r="F13" s="16"/>
      <c r="G13" s="17">
        <v>25</v>
      </c>
      <c r="H13" s="84">
        <f>+A13*C13*E13*G13</f>
        <v>0</v>
      </c>
      <c r="J13" s="18"/>
    </row>
    <row r="14" spans="1:10">
      <c r="A14" s="83">
        <v>1</v>
      </c>
      <c r="B14" s="13" t="s">
        <v>56</v>
      </c>
      <c r="C14" s="14">
        <v>0.2</v>
      </c>
      <c r="D14" s="12">
        <v>3</v>
      </c>
      <c r="E14" s="15"/>
      <c r="F14" s="16"/>
      <c r="G14" s="17">
        <v>24</v>
      </c>
      <c r="H14" s="84">
        <f>+A14*C14*E14*G14</f>
        <v>0</v>
      </c>
      <c r="J14" s="18"/>
    </row>
    <row r="15" spans="1:10">
      <c r="A15" s="83">
        <v>1</v>
      </c>
      <c r="B15" s="13" t="s">
        <v>57</v>
      </c>
      <c r="C15" s="14">
        <v>0.1</v>
      </c>
      <c r="D15" s="12">
        <v>3</v>
      </c>
      <c r="E15" s="15"/>
      <c r="F15" s="16"/>
      <c r="G15" s="17">
        <v>24</v>
      </c>
      <c r="H15" s="84">
        <f>+A15*C15*E15*G15</f>
        <v>0</v>
      </c>
      <c r="J15" s="18"/>
    </row>
    <row r="16" spans="1:10">
      <c r="A16" s="83">
        <v>1</v>
      </c>
      <c r="B16" s="13" t="s">
        <v>58</v>
      </c>
      <c r="C16" s="14">
        <v>0.1</v>
      </c>
      <c r="D16" s="12">
        <v>3</v>
      </c>
      <c r="E16" s="15"/>
      <c r="F16" s="16"/>
      <c r="G16" s="17">
        <v>24</v>
      </c>
      <c r="H16" s="84">
        <f>+A16*C16*E16*G16</f>
        <v>0</v>
      </c>
      <c r="J16" s="18"/>
    </row>
    <row r="17" spans="1:10">
      <c r="A17" s="85">
        <v>1</v>
      </c>
      <c r="B17" s="19" t="s">
        <v>16</v>
      </c>
      <c r="C17" s="20">
        <v>1</v>
      </c>
      <c r="D17" s="12">
        <v>3</v>
      </c>
      <c r="E17" s="15"/>
      <c r="F17" s="16"/>
      <c r="G17" s="17">
        <v>25</v>
      </c>
      <c r="H17" s="84">
        <f t="shared" ref="H17:H24" si="0">+A17*C17*E17*G17</f>
        <v>0</v>
      </c>
      <c r="J17" s="18"/>
    </row>
    <row r="18" spans="1:10">
      <c r="A18" s="85">
        <v>1</v>
      </c>
      <c r="B18" s="19" t="s">
        <v>17</v>
      </c>
      <c r="C18" s="20">
        <v>0.1</v>
      </c>
      <c r="D18" s="12">
        <v>3</v>
      </c>
      <c r="E18" s="15"/>
      <c r="F18" s="16"/>
      <c r="G18" s="17">
        <v>24</v>
      </c>
      <c r="H18" s="84">
        <f t="shared" si="0"/>
        <v>0</v>
      </c>
      <c r="J18" s="18"/>
    </row>
    <row r="19" spans="1:10" s="26" customFormat="1">
      <c r="A19" s="86">
        <v>1</v>
      </c>
      <c r="B19" s="21" t="s">
        <v>18</v>
      </c>
      <c r="C19" s="22">
        <v>0.5</v>
      </c>
      <c r="D19" s="23">
        <v>3</v>
      </c>
      <c r="E19" s="15"/>
      <c r="F19" s="24"/>
      <c r="G19" s="24">
        <v>25</v>
      </c>
      <c r="H19" s="84">
        <f t="shared" si="0"/>
        <v>0</v>
      </c>
      <c r="I19" s="25"/>
      <c r="J19" s="18"/>
    </row>
    <row r="20" spans="1:10">
      <c r="A20" s="86">
        <v>2</v>
      </c>
      <c r="B20" s="21" t="s">
        <v>55</v>
      </c>
      <c r="C20" s="22">
        <v>1</v>
      </c>
      <c r="D20" s="23">
        <v>4</v>
      </c>
      <c r="E20" s="15"/>
      <c r="F20" s="24"/>
      <c r="G20" s="24">
        <v>24</v>
      </c>
      <c r="H20" s="84">
        <f t="shared" si="0"/>
        <v>0</v>
      </c>
      <c r="J20" s="18"/>
    </row>
    <row r="21" spans="1:10">
      <c r="A21" s="86">
        <v>1</v>
      </c>
      <c r="B21" s="21" t="s">
        <v>19</v>
      </c>
      <c r="C21" s="22">
        <v>1</v>
      </c>
      <c r="D21" s="23">
        <v>4</v>
      </c>
      <c r="E21" s="15"/>
      <c r="F21" s="24"/>
      <c r="G21" s="24">
        <v>24</v>
      </c>
      <c r="H21" s="84">
        <f t="shared" si="0"/>
        <v>0</v>
      </c>
      <c r="J21" s="18"/>
    </row>
    <row r="22" spans="1:10">
      <c r="A22" s="86">
        <v>1</v>
      </c>
      <c r="B22" s="21" t="s">
        <v>59</v>
      </c>
      <c r="C22" s="22">
        <v>1</v>
      </c>
      <c r="D22" s="23">
        <v>4</v>
      </c>
      <c r="E22" s="15"/>
      <c r="F22" s="24"/>
      <c r="G22" s="24">
        <v>3</v>
      </c>
      <c r="H22" s="84">
        <f t="shared" si="0"/>
        <v>0</v>
      </c>
      <c r="J22" s="18"/>
    </row>
    <row r="23" spans="1:10">
      <c r="A23" s="86">
        <v>2</v>
      </c>
      <c r="B23" s="21" t="s">
        <v>20</v>
      </c>
      <c r="C23" s="22">
        <v>1</v>
      </c>
      <c r="D23" s="23">
        <v>4</v>
      </c>
      <c r="E23" s="15"/>
      <c r="F23" s="24"/>
      <c r="G23" s="24">
        <v>24</v>
      </c>
      <c r="H23" s="84">
        <f t="shared" si="0"/>
        <v>0</v>
      </c>
      <c r="J23" s="18"/>
    </row>
    <row r="24" spans="1:10">
      <c r="A24" s="86">
        <v>2</v>
      </c>
      <c r="B24" s="21" t="s">
        <v>21</v>
      </c>
      <c r="C24" s="14">
        <v>1</v>
      </c>
      <c r="D24" s="12">
        <v>8</v>
      </c>
      <c r="E24" s="15"/>
      <c r="F24" s="16"/>
      <c r="G24" s="17">
        <v>24</v>
      </c>
      <c r="H24" s="84">
        <f t="shared" si="0"/>
        <v>0</v>
      </c>
      <c r="I24" s="119"/>
      <c r="J24" s="18"/>
    </row>
    <row r="25" spans="1:10" ht="12.75" customHeight="1">
      <c r="A25" s="99" t="s">
        <v>22</v>
      </c>
      <c r="B25" s="100"/>
      <c r="C25" s="100"/>
      <c r="D25" s="100"/>
      <c r="E25" s="100"/>
      <c r="F25" s="100"/>
      <c r="G25" s="80"/>
      <c r="H25" s="87">
        <f>+SUM(H13:H24)</f>
        <v>0</v>
      </c>
      <c r="I25" s="119"/>
      <c r="J25" s="18"/>
    </row>
    <row r="26" spans="1:10">
      <c r="A26" s="81"/>
      <c r="B26" s="7" t="s">
        <v>23</v>
      </c>
      <c r="C26" s="27"/>
      <c r="D26" s="6"/>
      <c r="E26" s="28"/>
      <c r="F26" s="10"/>
      <c r="G26" s="11"/>
      <c r="H26" s="88"/>
      <c r="J26" s="18"/>
    </row>
    <row r="27" spans="1:10">
      <c r="A27" s="83">
        <v>1</v>
      </c>
      <c r="B27" s="29" t="s">
        <v>24</v>
      </c>
      <c r="C27" s="30">
        <v>1</v>
      </c>
      <c r="D27" s="31"/>
      <c r="E27" s="15"/>
      <c r="F27" s="16"/>
      <c r="G27" s="17">
        <v>24</v>
      </c>
      <c r="H27" s="84">
        <f t="shared" ref="H27:H32" si="1">+A27*C27*E27*G27</f>
        <v>0</v>
      </c>
      <c r="J27" s="18"/>
    </row>
    <row r="28" spans="1:10">
      <c r="A28" s="83">
        <v>2</v>
      </c>
      <c r="B28" s="29" t="s">
        <v>25</v>
      </c>
      <c r="C28" s="30">
        <v>1</v>
      </c>
      <c r="D28" s="31"/>
      <c r="E28" s="15"/>
      <c r="F28" s="16"/>
      <c r="G28" s="17">
        <v>24</v>
      </c>
      <c r="H28" s="84">
        <f t="shared" si="1"/>
        <v>0</v>
      </c>
      <c r="J28" s="18"/>
    </row>
    <row r="29" spans="1:10">
      <c r="A29" s="83">
        <v>1</v>
      </c>
      <c r="B29" s="32" t="s">
        <v>26</v>
      </c>
      <c r="C29" s="14">
        <v>0.5</v>
      </c>
      <c r="D29" s="12"/>
      <c r="E29" s="15"/>
      <c r="F29" s="16"/>
      <c r="G29" s="17">
        <v>24</v>
      </c>
      <c r="H29" s="84">
        <f t="shared" si="1"/>
        <v>0</v>
      </c>
      <c r="J29" s="18"/>
    </row>
    <row r="30" spans="1:10">
      <c r="A30" s="83">
        <v>3</v>
      </c>
      <c r="B30" s="32" t="s">
        <v>27</v>
      </c>
      <c r="C30" s="14">
        <v>1</v>
      </c>
      <c r="D30" s="12"/>
      <c r="E30" s="15"/>
      <c r="F30" s="16"/>
      <c r="G30" s="17">
        <v>24</v>
      </c>
      <c r="H30" s="84">
        <f t="shared" si="1"/>
        <v>0</v>
      </c>
      <c r="J30" s="18"/>
    </row>
    <row r="31" spans="1:10">
      <c r="A31" s="83">
        <v>1</v>
      </c>
      <c r="B31" s="32" t="s">
        <v>28</v>
      </c>
      <c r="C31" s="14">
        <v>1</v>
      </c>
      <c r="D31" s="12"/>
      <c r="E31" s="15"/>
      <c r="F31" s="16"/>
      <c r="G31" s="17">
        <v>24</v>
      </c>
      <c r="H31" s="84">
        <f t="shared" si="1"/>
        <v>0</v>
      </c>
      <c r="J31" s="18"/>
    </row>
    <row r="32" spans="1:10">
      <c r="A32" s="83">
        <v>2</v>
      </c>
      <c r="B32" s="32" t="s">
        <v>29</v>
      </c>
      <c r="C32" s="14">
        <v>1</v>
      </c>
      <c r="D32" s="12"/>
      <c r="E32" s="15"/>
      <c r="F32" s="16"/>
      <c r="G32" s="17">
        <v>24</v>
      </c>
      <c r="H32" s="84">
        <f t="shared" si="1"/>
        <v>0</v>
      </c>
      <c r="J32" s="18"/>
    </row>
    <row r="33" spans="1:10">
      <c r="A33" s="99" t="s">
        <v>30</v>
      </c>
      <c r="B33" s="100"/>
      <c r="C33" s="100"/>
      <c r="D33" s="100"/>
      <c r="E33" s="100"/>
      <c r="F33" s="100"/>
      <c r="G33" s="101"/>
      <c r="H33" s="87">
        <f>SUM(H27:H32)</f>
        <v>0</v>
      </c>
      <c r="J33" s="18"/>
    </row>
    <row r="34" spans="1:10" ht="12.75" customHeight="1">
      <c r="A34" s="99" t="s">
        <v>31</v>
      </c>
      <c r="B34" s="100"/>
      <c r="C34" s="100"/>
      <c r="D34" s="100"/>
      <c r="E34" s="100"/>
      <c r="F34" s="100"/>
      <c r="G34" s="101"/>
      <c r="H34" s="87">
        <f>+H33+H25</f>
        <v>0</v>
      </c>
      <c r="J34" s="18"/>
    </row>
    <row r="35" spans="1:10" ht="12.75" customHeight="1">
      <c r="A35" s="99" t="s">
        <v>32</v>
      </c>
      <c r="B35" s="100"/>
      <c r="C35" s="100"/>
      <c r="D35" s="100"/>
      <c r="E35" s="100"/>
      <c r="F35" s="100"/>
      <c r="G35" s="101"/>
      <c r="H35" s="87"/>
      <c r="J35" s="18"/>
    </row>
    <row r="36" spans="1:10" ht="12.75" customHeight="1">
      <c r="A36" s="124" t="s">
        <v>33</v>
      </c>
      <c r="B36" s="125"/>
      <c r="C36" s="125"/>
      <c r="D36" s="125"/>
      <c r="E36" s="125"/>
      <c r="F36" s="125"/>
      <c r="G36" s="126"/>
      <c r="H36" s="87">
        <f>+ROUND(H34*H35,0)</f>
        <v>0</v>
      </c>
      <c r="J36" s="33"/>
    </row>
    <row r="37" spans="1:10" ht="15" customHeight="1">
      <c r="A37" s="89"/>
      <c r="B37" s="34" t="s">
        <v>34</v>
      </c>
      <c r="C37" s="120" t="s">
        <v>35</v>
      </c>
      <c r="D37" s="121"/>
      <c r="E37" s="35" t="s">
        <v>36</v>
      </c>
      <c r="F37" s="36"/>
      <c r="G37" s="36"/>
      <c r="H37" s="90" t="s">
        <v>37</v>
      </c>
      <c r="J37" s="18"/>
    </row>
    <row r="38" spans="1:10" ht="15" customHeight="1">
      <c r="A38" s="91">
        <v>2</v>
      </c>
      <c r="B38" s="37" t="s">
        <v>38</v>
      </c>
      <c r="C38" s="122" t="s">
        <v>39</v>
      </c>
      <c r="D38" s="123"/>
      <c r="E38" s="38"/>
      <c r="F38" s="39"/>
      <c r="G38" s="24">
        <v>24</v>
      </c>
      <c r="H38" s="84">
        <f>+A38*E38*G38</f>
        <v>0</v>
      </c>
      <c r="J38" s="18"/>
    </row>
    <row r="39" spans="1:10" ht="15" customHeight="1">
      <c r="A39" s="91">
        <v>3</v>
      </c>
      <c r="B39" s="40" t="s">
        <v>40</v>
      </c>
      <c r="C39" s="122" t="s">
        <v>39</v>
      </c>
      <c r="D39" s="123"/>
      <c r="E39" s="41"/>
      <c r="F39" s="39"/>
      <c r="G39" s="24">
        <v>24</v>
      </c>
      <c r="H39" s="84">
        <f t="shared" ref="H39:H44" si="2">+A39*E39*G39</f>
        <v>0</v>
      </c>
      <c r="J39" s="18"/>
    </row>
    <row r="40" spans="1:10" ht="15" customHeight="1">
      <c r="A40" s="91">
        <v>1</v>
      </c>
      <c r="B40" s="40" t="s">
        <v>41</v>
      </c>
      <c r="C40" s="122" t="s">
        <v>39</v>
      </c>
      <c r="D40" s="123"/>
      <c r="E40" s="41"/>
      <c r="F40" s="39"/>
      <c r="G40" s="24">
        <v>24</v>
      </c>
      <c r="H40" s="84">
        <f t="shared" si="2"/>
        <v>0</v>
      </c>
      <c r="J40" s="18"/>
    </row>
    <row r="41" spans="1:10" ht="15" customHeight="1">
      <c r="A41" s="91">
        <v>1</v>
      </c>
      <c r="B41" s="40" t="s">
        <v>42</v>
      </c>
      <c r="C41" s="122" t="s">
        <v>39</v>
      </c>
      <c r="D41" s="123"/>
      <c r="E41" s="41"/>
      <c r="F41" s="39"/>
      <c r="G41" s="24">
        <v>24</v>
      </c>
      <c r="H41" s="84">
        <f t="shared" si="2"/>
        <v>0</v>
      </c>
      <c r="J41" s="18"/>
    </row>
    <row r="42" spans="1:10" ht="15" customHeight="1">
      <c r="A42" s="91">
        <v>1</v>
      </c>
      <c r="B42" s="40" t="s">
        <v>43</v>
      </c>
      <c r="C42" s="122" t="s">
        <v>39</v>
      </c>
      <c r="D42" s="123"/>
      <c r="E42" s="41"/>
      <c r="F42" s="39"/>
      <c r="G42" s="24">
        <v>24</v>
      </c>
      <c r="H42" s="84">
        <f t="shared" si="2"/>
        <v>0</v>
      </c>
      <c r="J42" s="18"/>
    </row>
    <row r="43" spans="1:10" ht="15" customHeight="1">
      <c r="A43" s="91">
        <v>1</v>
      </c>
      <c r="B43" s="40" t="s">
        <v>44</v>
      </c>
      <c r="C43" s="122" t="s">
        <v>39</v>
      </c>
      <c r="D43" s="123"/>
      <c r="E43" s="41"/>
      <c r="F43" s="39"/>
      <c r="G43" s="24">
        <v>24</v>
      </c>
      <c r="H43" s="84">
        <f t="shared" si="2"/>
        <v>0</v>
      </c>
      <c r="J43" s="18"/>
    </row>
    <row r="44" spans="1:10">
      <c r="A44" s="92">
        <v>2</v>
      </c>
      <c r="B44" s="42" t="s">
        <v>45</v>
      </c>
      <c r="C44" s="122" t="s">
        <v>39</v>
      </c>
      <c r="D44" s="123"/>
      <c r="E44" s="43"/>
      <c r="F44" s="44"/>
      <c r="G44" s="45">
        <v>24</v>
      </c>
      <c r="H44" s="84">
        <f t="shared" si="2"/>
        <v>0</v>
      </c>
      <c r="J44" s="18"/>
    </row>
    <row r="45" spans="1:10">
      <c r="A45" s="99" t="s">
        <v>46</v>
      </c>
      <c r="B45" s="100"/>
      <c r="C45" s="100"/>
      <c r="D45" s="100"/>
      <c r="E45" s="100"/>
      <c r="F45" s="100"/>
      <c r="G45" s="101"/>
      <c r="H45" s="87">
        <f>+SUM(H38:H44)</f>
        <v>0</v>
      </c>
      <c r="J45" s="18"/>
    </row>
    <row r="46" spans="1:10">
      <c r="A46" s="99" t="s">
        <v>32</v>
      </c>
      <c r="B46" s="100"/>
      <c r="C46" s="100"/>
      <c r="D46" s="100"/>
      <c r="E46" s="100"/>
      <c r="F46" s="100"/>
      <c r="G46" s="101"/>
      <c r="H46" s="93"/>
      <c r="J46" s="18"/>
    </row>
    <row r="47" spans="1:10">
      <c r="A47" s="99" t="s">
        <v>47</v>
      </c>
      <c r="B47" s="100"/>
      <c r="C47" s="100"/>
      <c r="D47" s="100"/>
      <c r="E47" s="100"/>
      <c r="F47" s="100"/>
      <c r="G47" s="101"/>
      <c r="H47" s="87">
        <f>+H46*H45</f>
        <v>0</v>
      </c>
      <c r="J47" s="18"/>
    </row>
    <row r="48" spans="1:10" ht="20.25" customHeight="1">
      <c r="A48" s="116" t="s">
        <v>48</v>
      </c>
      <c r="B48" s="117"/>
      <c r="C48" s="117"/>
      <c r="D48" s="117"/>
      <c r="E48" s="117"/>
      <c r="F48" s="117"/>
      <c r="G48" s="118"/>
      <c r="H48" s="94">
        <f>+H36+H47</f>
        <v>0</v>
      </c>
      <c r="J48" s="46"/>
    </row>
    <row r="49" spans="1:14" ht="15.75">
      <c r="A49" s="145" t="s">
        <v>49</v>
      </c>
      <c r="B49" s="146"/>
      <c r="C49" s="146"/>
      <c r="D49" s="146"/>
      <c r="E49" s="146"/>
      <c r="F49" s="146"/>
      <c r="G49" s="146"/>
      <c r="H49" s="147"/>
      <c r="J49" s="18"/>
    </row>
    <row r="50" spans="1:14" ht="12.75" customHeight="1">
      <c r="A50" s="106" t="s">
        <v>50</v>
      </c>
      <c r="B50" s="108" t="s">
        <v>4</v>
      </c>
      <c r="C50" s="148" t="s">
        <v>51</v>
      </c>
      <c r="D50" s="108" t="s">
        <v>6</v>
      </c>
      <c r="E50" s="149" t="s">
        <v>7</v>
      </c>
      <c r="F50" s="111" t="s">
        <v>8</v>
      </c>
      <c r="G50" s="79"/>
      <c r="H50" s="114" t="s">
        <v>10</v>
      </c>
      <c r="J50" s="18"/>
    </row>
    <row r="51" spans="1:14">
      <c r="A51" s="107"/>
      <c r="B51" s="109"/>
      <c r="C51" s="148"/>
      <c r="D51" s="109" t="s">
        <v>11</v>
      </c>
      <c r="E51" s="150"/>
      <c r="F51" s="111" t="s">
        <v>12</v>
      </c>
      <c r="G51" s="79"/>
      <c r="H51" s="115"/>
      <c r="J51" s="18"/>
    </row>
    <row r="52" spans="1:14">
      <c r="A52" s="81"/>
      <c r="B52" s="7" t="s">
        <v>13</v>
      </c>
      <c r="C52" s="47"/>
      <c r="D52" s="6"/>
      <c r="E52" s="9"/>
      <c r="F52" s="10" t="s">
        <v>14</v>
      </c>
      <c r="G52" s="11"/>
      <c r="H52" s="82"/>
      <c r="J52" s="18"/>
      <c r="K52" s="18"/>
      <c r="L52" s="18"/>
      <c r="M52" s="18"/>
      <c r="N52" s="18"/>
    </row>
    <row r="53" spans="1:14" s="3" customFormat="1">
      <c r="A53" s="83">
        <v>1</v>
      </c>
      <c r="B53" s="13" t="s">
        <v>15</v>
      </c>
      <c r="C53" s="14">
        <v>0.5</v>
      </c>
      <c r="D53" s="12">
        <v>2</v>
      </c>
      <c r="E53" s="15"/>
      <c r="F53" s="16"/>
      <c r="G53" s="17">
        <v>25</v>
      </c>
      <c r="H53" s="84">
        <f>+A53*C53*E53*G53</f>
        <v>0</v>
      </c>
      <c r="J53" s="18"/>
      <c r="K53" s="48"/>
      <c r="L53" s="48"/>
      <c r="M53" s="48"/>
      <c r="N53" s="48"/>
    </row>
    <row r="54" spans="1:14" s="3" customFormat="1">
      <c r="A54" s="83">
        <v>1</v>
      </c>
      <c r="B54" s="13" t="s">
        <v>56</v>
      </c>
      <c r="C54" s="14">
        <v>0.2</v>
      </c>
      <c r="D54" s="12">
        <v>3</v>
      </c>
      <c r="E54" s="15"/>
      <c r="F54" s="16"/>
      <c r="G54" s="17">
        <v>24</v>
      </c>
      <c r="H54" s="84">
        <f>+A54*C54*E54*G54</f>
        <v>0</v>
      </c>
      <c r="J54" s="18"/>
      <c r="K54" s="48"/>
      <c r="L54" s="48"/>
      <c r="M54" s="48"/>
      <c r="N54" s="48"/>
    </row>
    <row r="55" spans="1:14" s="3" customFormat="1">
      <c r="A55" s="83">
        <v>1</v>
      </c>
      <c r="B55" s="13" t="s">
        <v>57</v>
      </c>
      <c r="C55" s="14">
        <v>0.1</v>
      </c>
      <c r="D55" s="12">
        <v>3</v>
      </c>
      <c r="E55" s="15"/>
      <c r="F55" s="16"/>
      <c r="G55" s="17">
        <v>24</v>
      </c>
      <c r="H55" s="84">
        <f>+A55*C55*E55*G55</f>
        <v>0</v>
      </c>
      <c r="J55" s="18"/>
      <c r="K55" s="48"/>
      <c r="L55" s="48"/>
      <c r="M55" s="48"/>
      <c r="N55" s="48"/>
    </row>
    <row r="56" spans="1:14" s="3" customFormat="1">
      <c r="A56" s="83">
        <v>1</v>
      </c>
      <c r="B56" s="13" t="s">
        <v>58</v>
      </c>
      <c r="C56" s="14">
        <v>0.1</v>
      </c>
      <c r="D56" s="12">
        <v>3</v>
      </c>
      <c r="E56" s="15"/>
      <c r="F56" s="16"/>
      <c r="G56" s="17">
        <v>24</v>
      </c>
      <c r="H56" s="84">
        <f>+A56*C56*E56*G56</f>
        <v>0</v>
      </c>
      <c r="J56" s="18"/>
      <c r="K56" s="48"/>
      <c r="L56" s="48"/>
      <c r="M56" s="48"/>
      <c r="N56" s="48"/>
    </row>
    <row r="57" spans="1:14" s="3" customFormat="1">
      <c r="A57" s="85">
        <v>1</v>
      </c>
      <c r="B57" s="19" t="s">
        <v>16</v>
      </c>
      <c r="C57" s="20">
        <v>1</v>
      </c>
      <c r="D57" s="12">
        <v>3</v>
      </c>
      <c r="E57" s="15"/>
      <c r="F57" s="16"/>
      <c r="G57" s="17">
        <v>25</v>
      </c>
      <c r="H57" s="84">
        <f t="shared" ref="H57:H64" si="3">+A57*C57*E57*G57</f>
        <v>0</v>
      </c>
      <c r="J57" s="18"/>
      <c r="K57" s="48"/>
      <c r="L57" s="48"/>
      <c r="M57" s="48"/>
      <c r="N57" s="48"/>
    </row>
    <row r="58" spans="1:14" s="3" customFormat="1">
      <c r="A58" s="85">
        <v>1</v>
      </c>
      <c r="B58" s="19" t="s">
        <v>17</v>
      </c>
      <c r="C58" s="20">
        <v>0.1</v>
      </c>
      <c r="D58" s="12">
        <v>3</v>
      </c>
      <c r="E58" s="15"/>
      <c r="F58" s="16"/>
      <c r="G58" s="17">
        <v>24</v>
      </c>
      <c r="H58" s="84">
        <f t="shared" si="3"/>
        <v>0</v>
      </c>
      <c r="J58" s="18"/>
      <c r="K58" s="48"/>
      <c r="L58" s="48"/>
      <c r="M58" s="48"/>
      <c r="N58" s="48"/>
    </row>
    <row r="59" spans="1:14" s="3" customFormat="1">
      <c r="A59" s="86">
        <v>1</v>
      </c>
      <c r="B59" s="21" t="s">
        <v>18</v>
      </c>
      <c r="C59" s="22">
        <v>0.5</v>
      </c>
      <c r="D59" s="23">
        <v>3</v>
      </c>
      <c r="E59" s="15"/>
      <c r="F59" s="24"/>
      <c r="G59" s="24">
        <v>25</v>
      </c>
      <c r="H59" s="84">
        <f t="shared" si="3"/>
        <v>0</v>
      </c>
      <c r="J59" s="18"/>
      <c r="K59" s="48"/>
      <c r="L59" s="48"/>
      <c r="M59" s="48"/>
      <c r="N59" s="48"/>
    </row>
    <row r="60" spans="1:14">
      <c r="A60" s="86">
        <v>2</v>
      </c>
      <c r="B60" s="21" t="s">
        <v>55</v>
      </c>
      <c r="C60" s="22">
        <v>1</v>
      </c>
      <c r="D60" s="23">
        <v>4</v>
      </c>
      <c r="E60" s="15"/>
      <c r="F60" s="24"/>
      <c r="G60" s="24">
        <v>24</v>
      </c>
      <c r="H60" s="84">
        <f t="shared" si="3"/>
        <v>0</v>
      </c>
      <c r="I60" s="50"/>
      <c r="J60" s="18"/>
      <c r="K60" s="51"/>
      <c r="L60" s="51"/>
      <c r="M60" s="51"/>
      <c r="N60" s="18"/>
    </row>
    <row r="61" spans="1:14">
      <c r="A61" s="86">
        <v>2</v>
      </c>
      <c r="B61" s="21" t="s">
        <v>19</v>
      </c>
      <c r="C61" s="22">
        <v>1</v>
      </c>
      <c r="D61" s="23">
        <v>4</v>
      </c>
      <c r="E61" s="15"/>
      <c r="F61" s="24"/>
      <c r="G61" s="24">
        <v>24</v>
      </c>
      <c r="H61" s="84">
        <f t="shared" si="3"/>
        <v>0</v>
      </c>
      <c r="I61" s="49"/>
      <c r="J61" s="18"/>
      <c r="K61" s="18"/>
      <c r="L61" s="18"/>
      <c r="M61" s="51"/>
      <c r="N61" s="18"/>
    </row>
    <row r="62" spans="1:14">
      <c r="A62" s="86">
        <v>1</v>
      </c>
      <c r="B62" s="21" t="s">
        <v>59</v>
      </c>
      <c r="C62" s="22">
        <v>1</v>
      </c>
      <c r="D62" s="23">
        <v>4</v>
      </c>
      <c r="E62" s="15"/>
      <c r="F62" s="24"/>
      <c r="G62" s="24">
        <v>3</v>
      </c>
      <c r="H62" s="84">
        <f t="shared" si="3"/>
        <v>0</v>
      </c>
      <c r="I62" s="49"/>
      <c r="J62" s="18"/>
      <c r="K62" s="18"/>
      <c r="L62" s="18"/>
      <c r="M62" s="51"/>
      <c r="N62" s="18"/>
    </row>
    <row r="63" spans="1:14" ht="15" customHeight="1">
      <c r="A63" s="86">
        <v>2</v>
      </c>
      <c r="B63" s="21" t="s">
        <v>20</v>
      </c>
      <c r="C63" s="22">
        <v>1</v>
      </c>
      <c r="D63" s="23">
        <v>4</v>
      </c>
      <c r="E63" s="15"/>
      <c r="F63" s="24"/>
      <c r="G63" s="24">
        <v>24</v>
      </c>
      <c r="H63" s="84">
        <f t="shared" si="3"/>
        <v>0</v>
      </c>
      <c r="I63" s="49"/>
      <c r="J63" s="18"/>
      <c r="K63" s="18"/>
      <c r="L63" s="18"/>
      <c r="M63" s="51"/>
      <c r="N63" s="18"/>
    </row>
    <row r="64" spans="1:14">
      <c r="A64" s="86">
        <v>2</v>
      </c>
      <c r="B64" s="21" t="s">
        <v>21</v>
      </c>
      <c r="C64" s="14">
        <v>1</v>
      </c>
      <c r="D64" s="12">
        <v>8</v>
      </c>
      <c r="E64" s="15"/>
      <c r="F64" s="16"/>
      <c r="G64" s="17">
        <v>24</v>
      </c>
      <c r="H64" s="84">
        <f t="shared" si="3"/>
        <v>0</v>
      </c>
      <c r="I64" s="49"/>
      <c r="J64" s="18"/>
      <c r="K64" s="18"/>
      <c r="L64" s="18"/>
      <c r="M64" s="51"/>
      <c r="N64" s="18"/>
    </row>
    <row r="65" spans="1:14">
      <c r="A65" s="130" t="s">
        <v>22</v>
      </c>
      <c r="B65" s="131"/>
      <c r="C65" s="131"/>
      <c r="D65" s="131"/>
      <c r="E65" s="131"/>
      <c r="F65" s="131"/>
      <c r="G65" s="132"/>
      <c r="H65" s="95">
        <f>SUM(H53:H64)</f>
        <v>0</v>
      </c>
      <c r="I65" s="49"/>
      <c r="J65" s="18"/>
      <c r="K65" s="18"/>
      <c r="L65" s="18"/>
      <c r="M65" s="51"/>
      <c r="N65" s="18"/>
    </row>
    <row r="66" spans="1:14">
      <c r="A66" s="81"/>
      <c r="B66" s="7" t="s">
        <v>23</v>
      </c>
      <c r="C66" s="52"/>
      <c r="D66" s="6"/>
      <c r="E66" s="28"/>
      <c r="F66" s="10"/>
      <c r="G66" s="11"/>
      <c r="H66" s="88"/>
      <c r="I66" s="49"/>
      <c r="J66" s="18"/>
      <c r="K66" s="18"/>
      <c r="L66" s="18"/>
      <c r="M66" s="51"/>
      <c r="N66" s="18"/>
    </row>
    <row r="67" spans="1:14">
      <c r="A67" s="83">
        <v>1</v>
      </c>
      <c r="B67" s="29" t="s">
        <v>24</v>
      </c>
      <c r="C67" s="30">
        <v>1</v>
      </c>
      <c r="D67" s="31"/>
      <c r="E67" s="15"/>
      <c r="F67" s="16"/>
      <c r="G67" s="17">
        <v>24</v>
      </c>
      <c r="H67" s="84">
        <f t="shared" ref="H67:H72" si="4">+A67*C67*E67*G67</f>
        <v>0</v>
      </c>
      <c r="I67" s="49"/>
      <c r="J67" s="18"/>
      <c r="K67" s="18"/>
      <c r="L67" s="18"/>
      <c r="M67" s="51"/>
      <c r="N67" s="18"/>
    </row>
    <row r="68" spans="1:14">
      <c r="A68" s="83">
        <v>2</v>
      </c>
      <c r="B68" s="29" t="s">
        <v>25</v>
      </c>
      <c r="C68" s="30">
        <v>1</v>
      </c>
      <c r="D68" s="31"/>
      <c r="E68" s="15"/>
      <c r="F68" s="16"/>
      <c r="G68" s="17">
        <v>24</v>
      </c>
      <c r="H68" s="84">
        <f t="shared" si="4"/>
        <v>0</v>
      </c>
      <c r="I68" s="49"/>
      <c r="J68" s="18"/>
      <c r="K68" s="18"/>
      <c r="L68" s="18"/>
      <c r="M68" s="51"/>
      <c r="N68" s="18"/>
    </row>
    <row r="69" spans="1:14">
      <c r="A69" s="83">
        <v>1</v>
      </c>
      <c r="B69" s="32" t="s">
        <v>26</v>
      </c>
      <c r="C69" s="14">
        <v>1</v>
      </c>
      <c r="D69" s="12"/>
      <c r="E69" s="15"/>
      <c r="F69" s="16"/>
      <c r="G69" s="17">
        <v>24</v>
      </c>
      <c r="H69" s="84">
        <f t="shared" si="4"/>
        <v>0</v>
      </c>
      <c r="J69" s="18"/>
      <c r="K69" s="18"/>
      <c r="L69" s="18"/>
      <c r="M69" s="51"/>
      <c r="N69" s="18"/>
    </row>
    <row r="70" spans="1:14" s="3" customFormat="1">
      <c r="A70" s="83">
        <v>3</v>
      </c>
      <c r="B70" s="32" t="s">
        <v>27</v>
      </c>
      <c r="C70" s="14">
        <v>1</v>
      </c>
      <c r="D70" s="12"/>
      <c r="E70" s="15"/>
      <c r="F70" s="16"/>
      <c r="G70" s="17">
        <v>24</v>
      </c>
      <c r="H70" s="84">
        <f t="shared" si="4"/>
        <v>0</v>
      </c>
      <c r="J70" s="18"/>
      <c r="K70" s="51"/>
      <c r="L70" s="51"/>
      <c r="M70" s="51"/>
      <c r="N70" s="48"/>
    </row>
    <row r="71" spans="1:14">
      <c r="A71" s="83">
        <v>1</v>
      </c>
      <c r="B71" s="32" t="s">
        <v>28</v>
      </c>
      <c r="C71" s="14">
        <v>1</v>
      </c>
      <c r="D71" s="12"/>
      <c r="E71" s="15"/>
      <c r="F71" s="16"/>
      <c r="G71" s="17">
        <v>24</v>
      </c>
      <c r="H71" s="84">
        <f t="shared" si="4"/>
        <v>0</v>
      </c>
      <c r="J71" s="18"/>
      <c r="K71" s="18"/>
      <c r="L71" s="18"/>
      <c r="M71" s="51"/>
      <c r="N71" s="18"/>
    </row>
    <row r="72" spans="1:14">
      <c r="A72" s="83">
        <v>2</v>
      </c>
      <c r="B72" s="32" t="s">
        <v>29</v>
      </c>
      <c r="C72" s="14">
        <v>1</v>
      </c>
      <c r="D72" s="12"/>
      <c r="E72" s="15"/>
      <c r="F72" s="16"/>
      <c r="G72" s="17">
        <v>24</v>
      </c>
      <c r="H72" s="84">
        <f t="shared" si="4"/>
        <v>0</v>
      </c>
      <c r="J72" s="18"/>
      <c r="K72" s="18"/>
      <c r="L72" s="18"/>
      <c r="M72" s="51"/>
      <c r="N72" s="18"/>
    </row>
    <row r="73" spans="1:14">
      <c r="A73" s="99" t="s">
        <v>30</v>
      </c>
      <c r="B73" s="100"/>
      <c r="C73" s="100"/>
      <c r="D73" s="100"/>
      <c r="E73" s="100"/>
      <c r="F73" s="100"/>
      <c r="G73" s="101"/>
      <c r="H73" s="87">
        <f>SUM(H67:H72)</f>
        <v>0</v>
      </c>
      <c r="J73" s="48"/>
      <c r="K73" s="48"/>
      <c r="L73" s="48"/>
      <c r="M73" s="53"/>
      <c r="N73" s="18"/>
    </row>
    <row r="74" spans="1:14" ht="12.75" customHeight="1">
      <c r="A74" s="99" t="s">
        <v>31</v>
      </c>
      <c r="B74" s="100"/>
      <c r="C74" s="100"/>
      <c r="D74" s="100"/>
      <c r="E74" s="100"/>
      <c r="F74" s="100"/>
      <c r="G74" s="101"/>
      <c r="H74" s="87">
        <f>+H73+H65</f>
        <v>0</v>
      </c>
      <c r="J74" s="48"/>
      <c r="K74" s="48"/>
      <c r="L74" s="48"/>
      <c r="M74" s="48"/>
      <c r="N74" s="18"/>
    </row>
    <row r="75" spans="1:14" ht="15" customHeight="1">
      <c r="A75" s="99" t="s">
        <v>32</v>
      </c>
      <c r="B75" s="100"/>
      <c r="C75" s="100"/>
      <c r="D75" s="100"/>
      <c r="E75" s="100"/>
      <c r="F75" s="100"/>
      <c r="G75" s="101"/>
      <c r="H75" s="87"/>
      <c r="J75" s="48"/>
      <c r="K75" s="48"/>
      <c r="L75" s="48"/>
      <c r="M75" s="48"/>
      <c r="N75" s="18"/>
    </row>
    <row r="76" spans="1:14" ht="15" customHeight="1">
      <c r="A76" s="124" t="s">
        <v>33</v>
      </c>
      <c r="B76" s="125"/>
      <c r="C76" s="125"/>
      <c r="D76" s="125"/>
      <c r="E76" s="125"/>
      <c r="F76" s="125"/>
      <c r="G76" s="126"/>
      <c r="H76" s="87">
        <f>+ROUND(H74*H75,0)</f>
        <v>0</v>
      </c>
      <c r="J76" s="18"/>
      <c r="K76" s="18"/>
      <c r="L76" s="18"/>
      <c r="M76" s="18"/>
      <c r="N76" s="18"/>
    </row>
    <row r="77" spans="1:14" ht="15" customHeight="1">
      <c r="A77" s="89"/>
      <c r="B77" s="34" t="s">
        <v>34</v>
      </c>
      <c r="C77" s="120" t="s">
        <v>35</v>
      </c>
      <c r="D77" s="121"/>
      <c r="E77" s="35" t="s">
        <v>36</v>
      </c>
      <c r="F77" s="36"/>
      <c r="G77" s="36"/>
      <c r="H77" s="90" t="s">
        <v>37</v>
      </c>
      <c r="J77" s="18"/>
      <c r="K77" s="18"/>
      <c r="L77" s="18"/>
      <c r="M77" s="18"/>
      <c r="N77" s="18"/>
    </row>
    <row r="78" spans="1:14" ht="15" customHeight="1">
      <c r="A78" s="91">
        <v>2</v>
      </c>
      <c r="B78" s="37" t="s">
        <v>38</v>
      </c>
      <c r="C78" s="122" t="s">
        <v>39</v>
      </c>
      <c r="D78" s="123"/>
      <c r="E78" s="38"/>
      <c r="F78" s="39"/>
      <c r="G78" s="24">
        <v>24</v>
      </c>
      <c r="H78" s="84">
        <f>+A78*E78*G78</f>
        <v>0</v>
      </c>
      <c r="J78" s="18"/>
      <c r="K78" s="18"/>
      <c r="L78" s="18"/>
      <c r="M78" s="18"/>
      <c r="N78" s="18"/>
    </row>
    <row r="79" spans="1:14" ht="15" customHeight="1">
      <c r="A79" s="91">
        <v>4</v>
      </c>
      <c r="B79" s="40" t="s">
        <v>40</v>
      </c>
      <c r="C79" s="122" t="s">
        <v>39</v>
      </c>
      <c r="D79" s="123"/>
      <c r="E79" s="41"/>
      <c r="F79" s="39"/>
      <c r="G79" s="24">
        <v>24</v>
      </c>
      <c r="H79" s="84">
        <f t="shared" ref="H79:H84" si="5">+A79*E79*G79</f>
        <v>0</v>
      </c>
      <c r="J79" s="18"/>
      <c r="K79" s="18"/>
      <c r="L79" s="18"/>
      <c r="M79" s="18"/>
      <c r="N79" s="18"/>
    </row>
    <row r="80" spans="1:14" ht="15" customHeight="1">
      <c r="A80" s="91">
        <v>1</v>
      </c>
      <c r="B80" s="40" t="s">
        <v>41</v>
      </c>
      <c r="C80" s="122" t="s">
        <v>39</v>
      </c>
      <c r="D80" s="123"/>
      <c r="E80" s="41"/>
      <c r="F80" s="39"/>
      <c r="G80" s="24">
        <v>24</v>
      </c>
      <c r="H80" s="84">
        <f t="shared" si="5"/>
        <v>0</v>
      </c>
      <c r="J80" s="18"/>
      <c r="K80" s="51"/>
      <c r="L80" s="51"/>
      <c r="M80" s="18"/>
      <c r="N80" s="18"/>
    </row>
    <row r="81" spans="1:14" ht="15" customHeight="1">
      <c r="A81" s="91">
        <v>1</v>
      </c>
      <c r="B81" s="40" t="s">
        <v>42</v>
      </c>
      <c r="C81" s="122" t="s">
        <v>39</v>
      </c>
      <c r="D81" s="123"/>
      <c r="E81" s="41"/>
      <c r="F81" s="39"/>
      <c r="G81" s="24">
        <v>24</v>
      </c>
      <c r="H81" s="84">
        <f t="shared" si="5"/>
        <v>0</v>
      </c>
      <c r="J81" s="18"/>
      <c r="K81" s="18"/>
      <c r="L81" s="18"/>
      <c r="M81" s="18"/>
      <c r="N81" s="18"/>
    </row>
    <row r="82" spans="1:14" ht="15" customHeight="1">
      <c r="A82" s="91">
        <v>1</v>
      </c>
      <c r="B82" s="40" t="s">
        <v>43</v>
      </c>
      <c r="C82" s="122" t="s">
        <v>39</v>
      </c>
      <c r="D82" s="123"/>
      <c r="E82" s="41"/>
      <c r="F82" s="39"/>
      <c r="G82" s="24">
        <v>24</v>
      </c>
      <c r="H82" s="84">
        <f t="shared" si="5"/>
        <v>0</v>
      </c>
      <c r="J82" s="18"/>
      <c r="K82" s="48"/>
      <c r="L82" s="48"/>
      <c r="M82" s="48"/>
      <c r="N82" s="18"/>
    </row>
    <row r="83" spans="1:14">
      <c r="A83" s="91">
        <v>1</v>
      </c>
      <c r="B83" s="40" t="s">
        <v>44</v>
      </c>
      <c r="C83" s="122" t="s">
        <v>39</v>
      </c>
      <c r="D83" s="123"/>
      <c r="E83" s="41"/>
      <c r="F83" s="39"/>
      <c r="G83" s="24">
        <v>24</v>
      </c>
      <c r="H83" s="84">
        <f t="shared" si="5"/>
        <v>0</v>
      </c>
      <c r="J83" s="18"/>
      <c r="K83" s="48"/>
      <c r="L83" s="48"/>
      <c r="M83" s="48"/>
      <c r="N83" s="18"/>
    </row>
    <row r="84" spans="1:14">
      <c r="A84" s="92">
        <v>2</v>
      </c>
      <c r="B84" s="42" t="s">
        <v>45</v>
      </c>
      <c r="C84" s="122" t="s">
        <v>39</v>
      </c>
      <c r="D84" s="123"/>
      <c r="E84" s="43"/>
      <c r="F84" s="44"/>
      <c r="G84" s="45">
        <v>24</v>
      </c>
      <c r="H84" s="84">
        <f t="shared" si="5"/>
        <v>0</v>
      </c>
      <c r="J84" s="18"/>
      <c r="K84" s="48"/>
      <c r="L84" s="48"/>
      <c r="M84" s="48"/>
      <c r="N84" s="18"/>
    </row>
    <row r="85" spans="1:14">
      <c r="A85" s="99" t="s">
        <v>46</v>
      </c>
      <c r="B85" s="100"/>
      <c r="C85" s="100"/>
      <c r="D85" s="100"/>
      <c r="E85" s="100"/>
      <c r="F85" s="100"/>
      <c r="G85" s="101"/>
      <c r="H85" s="87">
        <f>+SUM(H78:H84)</f>
        <v>0</v>
      </c>
      <c r="J85" s="18"/>
      <c r="K85" s="18"/>
      <c r="L85" s="18"/>
      <c r="M85" s="18"/>
      <c r="N85" s="18"/>
    </row>
    <row r="86" spans="1:14">
      <c r="A86" s="99" t="s">
        <v>32</v>
      </c>
      <c r="B86" s="100"/>
      <c r="C86" s="100"/>
      <c r="D86" s="100"/>
      <c r="E86" s="100"/>
      <c r="F86" s="100"/>
      <c r="G86" s="101"/>
      <c r="H86" s="93"/>
      <c r="J86" s="18"/>
      <c r="K86" s="18"/>
      <c r="L86" s="18"/>
      <c r="M86" s="18"/>
      <c r="N86" s="18"/>
    </row>
    <row r="87" spans="1:14" ht="15.75" customHeight="1" thickBot="1">
      <c r="A87" s="139" t="s">
        <v>47</v>
      </c>
      <c r="B87" s="140"/>
      <c r="C87" s="140"/>
      <c r="D87" s="140"/>
      <c r="E87" s="140"/>
      <c r="F87" s="140"/>
      <c r="G87" s="141"/>
      <c r="H87" s="87">
        <f>+H86*H85</f>
        <v>0</v>
      </c>
      <c r="J87" s="18"/>
      <c r="K87" s="18"/>
      <c r="L87" s="18"/>
      <c r="M87" s="18"/>
      <c r="N87" s="18"/>
    </row>
    <row r="88" spans="1:14" ht="21" customHeight="1">
      <c r="A88" s="136" t="s">
        <v>52</v>
      </c>
      <c r="B88" s="137"/>
      <c r="C88" s="137"/>
      <c r="D88" s="137"/>
      <c r="E88" s="137"/>
      <c r="F88" s="137"/>
      <c r="G88" s="138"/>
      <c r="H88" s="54">
        <f>+H76+H87</f>
        <v>0</v>
      </c>
      <c r="J88" s="55"/>
      <c r="K88" s="51"/>
      <c r="L88" s="51"/>
      <c r="M88" s="18"/>
      <c r="N88" s="18"/>
    </row>
    <row r="89" spans="1:14" ht="20.25" customHeight="1">
      <c r="A89" s="142" t="s">
        <v>53</v>
      </c>
      <c r="B89" s="143"/>
      <c r="C89" s="143"/>
      <c r="D89" s="143"/>
      <c r="E89" s="143"/>
      <c r="F89" s="143"/>
      <c r="G89" s="144"/>
      <c r="H89" s="77">
        <f>+ROUND(H48*0.16,0)+ROUND(H88*0.16,0)</f>
        <v>0</v>
      </c>
      <c r="J89" s="18"/>
      <c r="K89" s="18"/>
      <c r="L89" s="18"/>
      <c r="M89" s="18"/>
      <c r="N89" s="18"/>
    </row>
    <row r="90" spans="1:14" s="3" customFormat="1" ht="23.25" customHeight="1" thickBot="1">
      <c r="A90" s="133" t="s">
        <v>54</v>
      </c>
      <c r="B90" s="134"/>
      <c r="C90" s="134"/>
      <c r="D90" s="134"/>
      <c r="E90" s="134"/>
      <c r="F90" s="134"/>
      <c r="G90" s="135"/>
      <c r="H90" s="78">
        <f>+H89+H88+H48</f>
        <v>0</v>
      </c>
      <c r="J90" s="48"/>
      <c r="K90" s="48"/>
      <c r="L90" s="48"/>
      <c r="M90" s="48"/>
      <c r="N90" s="48"/>
    </row>
    <row r="91" spans="1:14" s="3" customFormat="1">
      <c r="A91" s="56"/>
      <c r="B91" s="4"/>
      <c r="C91" s="57"/>
      <c r="D91" s="58"/>
      <c r="E91" s="59"/>
      <c r="F91" s="49"/>
      <c r="G91" s="60"/>
      <c r="H91" s="61"/>
    </row>
    <row r="92" spans="1:14" s="3" customFormat="1">
      <c r="A92" s="4"/>
      <c r="B92" s="62"/>
      <c r="C92" s="63"/>
      <c r="D92" s="64"/>
      <c r="E92" s="65"/>
      <c r="F92" s="50"/>
      <c r="G92" s="66"/>
      <c r="H92" s="61"/>
    </row>
    <row r="93" spans="1:14" s="3" customFormat="1">
      <c r="A93" s="4"/>
      <c r="B93" s="62"/>
      <c r="C93" s="63"/>
      <c r="D93" s="64"/>
      <c r="E93" s="65"/>
      <c r="F93" s="50"/>
      <c r="G93" s="66"/>
      <c r="H93" s="61"/>
    </row>
    <row r="94" spans="1:14" s="3" customFormat="1">
      <c r="A94" s="4"/>
      <c r="B94" s="96"/>
      <c r="C94" s="63"/>
      <c r="D94" s="64"/>
      <c r="E94" s="65"/>
      <c r="F94" s="50"/>
      <c r="G94" s="66"/>
      <c r="H94" s="67"/>
    </row>
    <row r="95" spans="1:14" s="3" customFormat="1">
      <c r="A95" s="4"/>
      <c r="B95" s="97"/>
      <c r="C95" s="63"/>
      <c r="D95" s="64"/>
      <c r="E95" s="65"/>
      <c r="F95" s="50"/>
      <c r="G95" s="66"/>
      <c r="H95" s="68"/>
    </row>
    <row r="96" spans="1:14" s="3" customFormat="1">
      <c r="A96" s="4"/>
      <c r="B96" s="97"/>
      <c r="C96" s="70"/>
      <c r="D96" s="64"/>
      <c r="E96" s="71"/>
      <c r="F96" s="50"/>
      <c r="G96" s="66"/>
      <c r="H96" s="71"/>
    </row>
    <row r="97" spans="1:8" s="3" customFormat="1">
      <c r="A97" s="4"/>
      <c r="B97" s="98"/>
      <c r="D97" s="73"/>
      <c r="E97" s="71"/>
      <c r="F97" s="50"/>
      <c r="G97" s="66"/>
      <c r="H97" s="71"/>
    </row>
    <row r="98" spans="1:8" s="3" customFormat="1">
      <c r="A98" s="4"/>
      <c r="B98" s="62"/>
      <c r="D98" s="73"/>
      <c r="E98" s="71"/>
      <c r="F98" s="50"/>
      <c r="G98" s="66"/>
      <c r="H98" s="71"/>
    </row>
    <row r="99" spans="1:8" s="3" customFormat="1">
      <c r="A99" s="4"/>
      <c r="B99" s="72"/>
      <c r="D99" s="64"/>
      <c r="E99" s="71"/>
      <c r="F99" s="50"/>
      <c r="G99" s="66"/>
      <c r="H99" s="71"/>
    </row>
    <row r="100" spans="1:8" s="3" customFormat="1">
      <c r="A100" s="4"/>
      <c r="B100" s="72"/>
      <c r="D100" s="64"/>
      <c r="E100" s="71"/>
      <c r="F100" s="50"/>
      <c r="G100" s="66"/>
      <c r="H100" s="68"/>
    </row>
    <row r="101" spans="1:8" s="3" customFormat="1">
      <c r="A101" s="4"/>
      <c r="B101" s="69"/>
      <c r="C101" s="70"/>
      <c r="D101" s="64"/>
      <c r="E101" s="71"/>
      <c r="F101" s="50"/>
      <c r="G101" s="66"/>
      <c r="H101" s="71"/>
    </row>
    <row r="102" spans="1:8" s="3" customFormat="1">
      <c r="A102" s="4"/>
      <c r="B102" s="69"/>
      <c r="C102" s="70"/>
      <c r="D102" s="64"/>
      <c r="E102" s="71"/>
      <c r="F102" s="50"/>
      <c r="G102" s="66"/>
      <c r="H102" s="71"/>
    </row>
    <row r="103" spans="1:8" s="3" customFormat="1">
      <c r="A103" s="4"/>
      <c r="B103" s="72"/>
      <c r="D103" s="64"/>
      <c r="E103" s="71"/>
      <c r="F103" s="50"/>
      <c r="G103" s="66"/>
      <c r="H103" s="71"/>
    </row>
    <row r="104" spans="1:8" s="3" customFormat="1">
      <c r="A104" s="4"/>
      <c r="B104" s="72"/>
      <c r="D104" s="64"/>
      <c r="E104" s="71"/>
      <c r="F104" s="50"/>
      <c r="G104" s="66"/>
      <c r="H104" s="71"/>
    </row>
    <row r="105" spans="1:8">
      <c r="B105" s="3"/>
      <c r="C105" s="63"/>
      <c r="D105" s="64"/>
      <c r="E105" s="65"/>
      <c r="F105" s="50"/>
      <c r="G105" s="66"/>
    </row>
    <row r="106" spans="1:8" s="3" customFormat="1">
      <c r="A106" s="4"/>
      <c r="B106" s="74"/>
      <c r="C106" s="75"/>
      <c r="D106" s="58"/>
      <c r="E106" s="76"/>
      <c r="F106" s="49"/>
      <c r="G106" s="60"/>
      <c r="H106" s="76"/>
    </row>
    <row r="108" spans="1:8">
      <c r="H108" s="71"/>
    </row>
  </sheetData>
  <mergeCells count="59">
    <mergeCell ref="A46:G46"/>
    <mergeCell ref="A47:G47"/>
    <mergeCell ref="A90:G90"/>
    <mergeCell ref="A88:G88"/>
    <mergeCell ref="A85:G85"/>
    <mergeCell ref="A86:G86"/>
    <mergeCell ref="A87:G87"/>
    <mergeCell ref="A89:G89"/>
    <mergeCell ref="A76:G76"/>
    <mergeCell ref="A49:H49"/>
    <mergeCell ref="A50:A51"/>
    <mergeCell ref="B50:B51"/>
    <mergeCell ref="C50:C51"/>
    <mergeCell ref="D50:D51"/>
    <mergeCell ref="E50:E51"/>
    <mergeCell ref="F50:F51"/>
    <mergeCell ref="B7:G7"/>
    <mergeCell ref="B5:G5"/>
    <mergeCell ref="B2:G2"/>
    <mergeCell ref="B3:G3"/>
    <mergeCell ref="C84:D84"/>
    <mergeCell ref="C78:D78"/>
    <mergeCell ref="C79:D79"/>
    <mergeCell ref="C80:D80"/>
    <mergeCell ref="C81:D81"/>
    <mergeCell ref="C82:D82"/>
    <mergeCell ref="C83:D83"/>
    <mergeCell ref="C77:D77"/>
    <mergeCell ref="A65:G65"/>
    <mergeCell ref="A73:G73"/>
    <mergeCell ref="A74:G74"/>
    <mergeCell ref="A75:G75"/>
    <mergeCell ref="H50:H51"/>
    <mergeCell ref="A48:G48"/>
    <mergeCell ref="I24:I25"/>
    <mergeCell ref="A25:F25"/>
    <mergeCell ref="C37:D37"/>
    <mergeCell ref="C38:D38"/>
    <mergeCell ref="C39:D39"/>
    <mergeCell ref="C40:D40"/>
    <mergeCell ref="C41:D41"/>
    <mergeCell ref="C42:D42"/>
    <mergeCell ref="C43:D43"/>
    <mergeCell ref="C44:D44"/>
    <mergeCell ref="A33:G33"/>
    <mergeCell ref="A34:G34"/>
    <mergeCell ref="A35:G35"/>
    <mergeCell ref="A36:G36"/>
    <mergeCell ref="A45:G45"/>
    <mergeCell ref="A8:H8"/>
    <mergeCell ref="A9:H9"/>
    <mergeCell ref="A10:A11"/>
    <mergeCell ref="B10:B11"/>
    <mergeCell ref="C10:C11"/>
    <mergeCell ref="D10:D11"/>
    <mergeCell ref="E10:E11"/>
    <mergeCell ref="F10:F11"/>
    <mergeCell ref="G10:G11"/>
    <mergeCell ref="H10:H11"/>
  </mergeCells>
  <printOptions horizontalCentered="1" verticalCentered="1"/>
  <pageMargins left="0.27559055118110237" right="0.43307086614173229" top="0.98425196850393704" bottom="0.98425196850393704" header="0" footer="0"/>
  <pageSetup paperSize="9" scale="69" orientation="portrait" r:id="rId1"/>
  <headerFooter alignWithMargins="0"/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Alberto Lopez Luna</dc:creator>
  <cp:lastModifiedBy>rperez</cp:lastModifiedBy>
  <cp:lastPrinted>2013-04-09T19:43:47Z</cp:lastPrinted>
  <dcterms:created xsi:type="dcterms:W3CDTF">2013-04-09T19:36:11Z</dcterms:created>
  <dcterms:modified xsi:type="dcterms:W3CDTF">2013-08-12T22:54:51Z</dcterms:modified>
</cp:coreProperties>
</file>