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220" activeTab="0"/>
  </bookViews>
  <sheets>
    <sheet name="Indicadores Financieros" sheetId="1" r:id="rId1"/>
    <sheet name="INPUT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<sst xmlns="http://schemas.openxmlformats.org/spreadsheetml/2006/main" count="134" uniqueCount="37">
  <si>
    <t>PROPONENTE</t>
  </si>
  <si>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</si>
  <si>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</si>
  <si>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</si>
  <si>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</si>
  <si>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</si>
  <si>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</si>
  <si>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</si>
  <si>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</si>
  <si>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</si>
  <si>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</si>
  <si>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</si>
  <si>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OBSERVACIONES</t>
  </si>
  <si>
    <t>IL = Activo Corriente / Pasivo Corriente (= ó &gt;  a 2)</t>
  </si>
  <si>
    <t>INDICE DE ENDEUDAMIENTO</t>
  </si>
  <si>
    <t>RAZON DE COBERTURA DE INTERESES</t>
  </si>
  <si>
    <t>Gastos de Interes</t>
  </si>
  <si>
    <t>RCI = Utilidad Operacional / Gastos de Interes (= ó &gt; a 1)</t>
  </si>
  <si>
    <t>CAPACIDAD OPERACIONAL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</si>
  <si>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</si>
  <si>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</si>
  <si>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</si>
  <si>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</si>
  <si>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</si>
  <si>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</si>
  <si>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</si>
  <si>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</si>
  <si>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OBJETO: SUMINISTRAR TIQUETES AEREOS EN RUTAS NACIONALES Y/O INTERNACIONALES, PARA EL DESPALZAMIENTO DE LOS FUNCIONARIOS DE LA ANI QUE ASI LO REQUIERAN</t>
  </si>
  <si>
    <t>FESTIVAL TOUR L´ALIANXA S.A.S</t>
  </si>
  <si>
    <t>COBERTURA DE INTERESES</t>
  </si>
  <si>
    <t>ESCOBAR OSPINA S.A.S. - VIAJES CALITOUR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</si>
  <si>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</si>
  <si>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</si>
  <si>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>CAPACIDAD ORGANIZACIONAL</t>
  </si>
  <si>
    <t>NOVATOURS LTDA.</t>
  </si>
  <si>
    <t>SUBATOURS SAS</t>
  </si>
  <si>
    <t>PROCESO DE SELECCIÓN ABREVIADA DE MENOR CUANTIA VJ - VAF - SA 004 - 2014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</si>
</sst>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0" fontId="2" fillId="0" borderId="0" xfId="55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55" applyNumberFormat="1" applyFont="1" applyBorder="1" applyAlignment="1">
      <alignment vertical="center"/>
    </xf>
    <xf numFmtId="179" fontId="3" fillId="0" borderId="0" xfId="49" applyFont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180" fontId="3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55" applyFont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200" fontId="28" fillId="18" borderId="11" xfId="0" applyNumberFormat="1" applyFont="1" applyFill="1" applyBorder="1" applyAlignment="1">
      <alignment/>
    </xf>
    <xf numFmtId="0" fontId="28" fillId="18" borderId="12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200" fontId="28" fillId="18" borderId="0" xfId="0" applyNumberFormat="1" applyFont="1" applyFill="1" applyBorder="1" applyAlignment="1">
      <alignment/>
    </xf>
    <xf numFmtId="0" fontId="28" fillId="18" borderId="14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2" fontId="28" fillId="18" borderId="0" xfId="0" applyNumberFormat="1" applyFont="1" applyFill="1" applyBorder="1" applyAlignment="1">
      <alignment vertical="center"/>
    </xf>
    <xf numFmtId="0" fontId="28" fillId="18" borderId="14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10" fontId="28" fillId="18" borderId="0" xfId="55" applyNumberFormat="1" applyFont="1" applyFill="1" applyBorder="1" applyAlignment="1">
      <alignment vertical="center"/>
    </xf>
    <xf numFmtId="9" fontId="28" fillId="18" borderId="14" xfId="55" applyFont="1" applyFill="1" applyBorder="1" applyAlignment="1">
      <alignment/>
    </xf>
    <xf numFmtId="0" fontId="3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8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 indent="1"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0" borderId="18" xfId="5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0"/>
  <sheetViews>
    <sheetView tabSelected="1" zoomScalePageLayoutView="0" workbookViewId="0" topLeftCell="A26">
      <selection activeCell="D16" sqref="D16"/>
    </sheetView>
  </sheetViews>
  <sheetFormatPr defaultColWidth="11.421875" defaultRowHeight="12.75"/>
  <cols>
    <col min="1" max="1" width="4.7109375" style="2" customWidth="1"/>
    <col min="2" max="2" width="2.140625" style="2" customWidth="1"/>
    <col min="3" max="3" width="5.8515625" style="2" customWidth="1"/>
    <col min="4" max="4" width="69.8515625" style="2" bestFit="1" customWidth="1"/>
    <col min="5" max="5" width="21.140625" style="2" customWidth="1"/>
    <col min="6" max="6" width="14.28125" style="2" bestFit="1" customWidth="1"/>
    <col min="7" max="7" width="15.140625" style="2" customWidth="1"/>
    <col min="8" max="8" width="4.7109375" style="2" customWidth="1"/>
    <col min="9" max="9" width="11.421875" style="2" customWidth="1"/>
    <col min="10" max="10" width="18.57421875" style="2" bestFit="1" customWidth="1"/>
    <col min="11" max="16384" width="11.421875" style="2" customWidth="1"/>
  </cols>
  <sheetData>
    <row r="2" spans="2:8" ht="15.75">
      <c r="B2" s="72" t="s">
        <v>36</v>
      </c>
      <c r="C2" s="73"/>
      <c r="D2" s="73"/>
      <c r="E2" s="73"/>
      <c r="F2" s="73"/>
      <c r="G2" s="73"/>
      <c r="H2" s="73"/>
    </row>
    <row r="3" spans="3:7" s="3" customFormat="1" ht="12.75">
      <c r="C3" s="4"/>
      <c r="D3" s="4"/>
      <c r="E3" s="4"/>
      <c r="F3" s="4"/>
      <c r="G3" s="4"/>
    </row>
    <row r="4" spans="2:8" ht="36.75" customHeight="1">
      <c r="B4" s="74" t="s">
        <v>27</v>
      </c>
      <c r="C4" s="74"/>
      <c r="D4" s="74"/>
      <c r="E4" s="74"/>
      <c r="F4" s="74"/>
      <c r="G4" s="74"/>
      <c r="H4" s="74"/>
    </row>
    <row r="5" spans="2:8" s="3" customFormat="1" ht="9.75" customHeight="1">
      <c r="B5" s="5"/>
      <c r="C5" s="5"/>
      <c r="D5" s="5"/>
      <c r="E5" s="5"/>
      <c r="F5" s="5"/>
      <c r="G5" s="5"/>
      <c r="H5" s="5"/>
    </row>
    <row r="6" spans="3:7" ht="15.75">
      <c r="C6" s="6"/>
      <c r="D6" s="6"/>
      <c r="E6" s="6"/>
      <c r="F6" s="6"/>
      <c r="G6" s="6"/>
    </row>
    <row r="7" spans="2:8" ht="15.75">
      <c r="B7" s="7"/>
      <c r="C7" s="8"/>
      <c r="D7" s="9"/>
      <c r="E7" s="9"/>
      <c r="F7" s="9"/>
      <c r="G7" s="9"/>
      <c r="H7" s="10"/>
    </row>
    <row r="8" spans="2:10" ht="15.75">
      <c r="B8" s="11"/>
      <c r="C8" s="12"/>
      <c r="D8" s="13" t="s">
        <v>0</v>
      </c>
      <c r="E8" s="12"/>
      <c r="F8" s="12"/>
      <c r="G8" s="12"/>
      <c r="H8" s="14"/>
      <c r="J8" s="15"/>
    </row>
    <row r="9" spans="2:8" ht="25.5">
      <c r="B9" s="11"/>
      <c r="C9" s="16"/>
      <c r="D9" s="50" t="s">
        <v>28</v>
      </c>
      <c r="E9" s="12"/>
      <c r="F9" s="12"/>
      <c r="G9" s="12"/>
      <c r="H9" s="14"/>
    </row>
    <row r="10" spans="2:10" ht="5.25" customHeight="1">
      <c r="B10" s="11"/>
      <c r="C10" s="16"/>
      <c r="D10" s="13"/>
      <c r="E10" s="12"/>
      <c r="F10" s="12"/>
      <c r="G10" s="12"/>
      <c r="H10" s="14"/>
      <c r="J10" s="15"/>
    </row>
    <row r="11" spans="2:8" ht="15.75">
      <c r="B11" s="11"/>
      <c r="C11" s="16" t="s">
        <v>26</v>
      </c>
      <c r="D11" s="13" t="s">
        <v>25</v>
      </c>
      <c r="E11" s="12"/>
      <c r="F11" s="12"/>
      <c r="G11" s="12"/>
      <c r="H11" s="14"/>
    </row>
    <row r="12" spans="2:8" s="56" customFormat="1" ht="8.25">
      <c r="B12" s="52"/>
      <c r="C12" s="53"/>
      <c r="D12" s="54"/>
      <c r="E12" s="57"/>
      <c r="F12" s="57"/>
      <c r="G12" s="57"/>
      <c r="H12" s="55"/>
    </row>
    <row r="13" spans="2:8" ht="15.75">
      <c r="B13" s="11"/>
      <c r="C13" s="13"/>
      <c r="D13" s="12"/>
      <c r="F13" s="17" t="s">
        <v>3</v>
      </c>
      <c r="G13" s="17"/>
      <c r="H13" s="14"/>
    </row>
    <row r="14" spans="2:8" ht="15.75">
      <c r="B14" s="11"/>
      <c r="C14" s="17" t="s">
        <v>9</v>
      </c>
      <c r="D14" s="13" t="s">
        <v>6</v>
      </c>
      <c r="E14" s="12"/>
      <c r="F14" s="12"/>
      <c r="G14" s="12"/>
      <c r="H14" s="14"/>
    </row>
    <row r="15" spans="2:8" ht="15.75">
      <c r="B15" s="11"/>
      <c r="C15" s="18"/>
      <c r="D15" s="12" t="s">
        <v>13</v>
      </c>
      <c r="E15" s="19"/>
      <c r="F15" s="32"/>
      <c r="G15" s="13"/>
      <c r="H15" s="14"/>
    </row>
    <row r="16" spans="2:8" ht="15.75">
      <c r="B16" s="11"/>
      <c r="C16" s="16"/>
      <c r="D16" s="12" t="s">
        <v>1</v>
      </c>
      <c r="E16" s="31">
        <v>1057688044</v>
      </c>
      <c r="F16" s="69">
        <f>+E16/E17</f>
        <v>9.68661468176588</v>
      </c>
      <c r="G16" s="70"/>
      <c r="H16" s="14"/>
    </row>
    <row r="17" spans="2:8" ht="15.75">
      <c r="B17" s="11"/>
      <c r="C17" s="16"/>
      <c r="D17" s="12" t="s">
        <v>2</v>
      </c>
      <c r="E17" s="31">
        <v>109190680</v>
      </c>
      <c r="F17" s="69"/>
      <c r="G17" s="70"/>
      <c r="H17" s="14"/>
    </row>
    <row r="18" spans="2:8" s="56" customFormat="1" ht="8.25">
      <c r="B18" s="52"/>
      <c r="C18" s="53"/>
      <c r="D18" s="54"/>
      <c r="E18" s="54"/>
      <c r="F18" s="54"/>
      <c r="G18" s="54"/>
      <c r="H18" s="55"/>
    </row>
    <row r="19" spans="2:8" ht="13.5" customHeight="1">
      <c r="B19" s="11"/>
      <c r="C19" s="17" t="s">
        <v>9</v>
      </c>
      <c r="D19" s="13" t="s">
        <v>14</v>
      </c>
      <c r="E19" s="12"/>
      <c r="F19" s="12"/>
      <c r="G19" s="12"/>
      <c r="H19" s="14"/>
    </row>
    <row r="20" spans="2:8" ht="15.75">
      <c r="B20" s="11"/>
      <c r="C20" s="16"/>
      <c r="D20" s="12" t="s">
        <v>8</v>
      </c>
      <c r="E20" s="21"/>
      <c r="F20" s="33"/>
      <c r="G20" s="13"/>
      <c r="H20" s="22"/>
    </row>
    <row r="21" spans="2:10" ht="15.75">
      <c r="B21" s="11"/>
      <c r="C21" s="16"/>
      <c r="D21" s="12" t="s">
        <v>5</v>
      </c>
      <c r="E21" s="31">
        <v>2079833017</v>
      </c>
      <c r="F21" s="71">
        <f>+E22/E21</f>
        <v>0.20401763436376874</v>
      </c>
      <c r="G21" s="70"/>
      <c r="H21" s="14"/>
      <c r="J21" s="23"/>
    </row>
    <row r="22" spans="2:10" ht="15.75">
      <c r="B22" s="11"/>
      <c r="C22" s="16"/>
      <c r="D22" s="12" t="s">
        <v>4</v>
      </c>
      <c r="E22" s="31">
        <v>424322612</v>
      </c>
      <c r="F22" s="71"/>
      <c r="G22" s="70"/>
      <c r="H22" s="14"/>
      <c r="J22" s="23"/>
    </row>
    <row r="23" spans="2:8" s="56" customFormat="1" ht="8.25">
      <c r="B23" s="52"/>
      <c r="C23" s="53"/>
      <c r="D23" s="54"/>
      <c r="E23" s="54"/>
      <c r="F23" s="54"/>
      <c r="G23" s="54"/>
      <c r="H23" s="55"/>
    </row>
    <row r="24" spans="2:8" s="56" customFormat="1" ht="15.75">
      <c r="B24" s="52"/>
      <c r="C24" s="17" t="s">
        <v>9</v>
      </c>
      <c r="D24" s="13" t="s">
        <v>15</v>
      </c>
      <c r="E24" s="54"/>
      <c r="F24" s="54"/>
      <c r="G24" s="54"/>
      <c r="H24" s="55"/>
    </row>
    <row r="25" spans="2:8" s="56" customFormat="1" ht="15.75">
      <c r="B25" s="52"/>
      <c r="C25" s="53"/>
      <c r="D25" s="12" t="s">
        <v>17</v>
      </c>
      <c r="E25" s="54"/>
      <c r="F25" s="54"/>
      <c r="G25" s="54"/>
      <c r="H25" s="55"/>
    </row>
    <row r="26" spans="2:8" s="56" customFormat="1" ht="15.75">
      <c r="B26" s="52"/>
      <c r="C26" s="53"/>
      <c r="D26" s="12" t="s">
        <v>11</v>
      </c>
      <c r="E26" s="31">
        <v>366054646</v>
      </c>
      <c r="F26" s="69">
        <f>+E26/E27</f>
        <v>16.025582730818325</v>
      </c>
      <c r="G26" s="70"/>
      <c r="H26" s="55"/>
    </row>
    <row r="27" spans="2:8" s="56" customFormat="1" ht="15.75">
      <c r="B27" s="52"/>
      <c r="C27" s="53"/>
      <c r="D27" s="12" t="s">
        <v>16</v>
      </c>
      <c r="E27" s="31">
        <v>22841893</v>
      </c>
      <c r="F27" s="69"/>
      <c r="G27" s="70"/>
      <c r="H27" s="55"/>
    </row>
    <row r="28" spans="2:8" s="56" customFormat="1" ht="15.75">
      <c r="B28" s="52"/>
      <c r="C28" s="53"/>
      <c r="D28" s="12"/>
      <c r="E28" s="54"/>
      <c r="F28" s="54"/>
      <c r="G28" s="54"/>
      <c r="H28" s="55"/>
    </row>
    <row r="29" spans="2:8" ht="15.75">
      <c r="B29" s="11"/>
      <c r="C29" s="17" t="s">
        <v>9</v>
      </c>
      <c r="D29" s="13" t="s">
        <v>33</v>
      </c>
      <c r="E29" s="12"/>
      <c r="F29" s="12"/>
      <c r="G29" s="12"/>
      <c r="H29" s="14"/>
    </row>
    <row r="30" spans="2:8" s="56" customFormat="1" ht="8.25">
      <c r="B30" s="52"/>
      <c r="C30" s="53"/>
      <c r="D30" s="57"/>
      <c r="E30" s="58"/>
      <c r="F30" s="54"/>
      <c r="G30" s="59"/>
      <c r="H30" s="55"/>
    </row>
    <row r="31" spans="2:8" ht="15.75">
      <c r="B31" s="11"/>
      <c r="C31" s="17"/>
      <c r="D31" s="13" t="s">
        <v>19</v>
      </c>
      <c r="E31" s="19"/>
      <c r="F31" s="32"/>
      <c r="G31" s="13"/>
      <c r="H31" s="14"/>
    </row>
    <row r="32" spans="2:8" ht="15.75">
      <c r="B32" s="11"/>
      <c r="C32" s="16"/>
      <c r="D32" s="12" t="s">
        <v>21</v>
      </c>
      <c r="E32" s="26"/>
      <c r="F32" s="54"/>
      <c r="G32" s="54"/>
      <c r="H32" s="14"/>
    </row>
    <row r="33" spans="2:8" ht="15.75">
      <c r="B33" s="11"/>
      <c r="C33" s="16"/>
      <c r="D33" s="12" t="s">
        <v>11</v>
      </c>
      <c r="E33" s="31">
        <f>+E26</f>
        <v>366054646</v>
      </c>
      <c r="F33" s="69">
        <f>+E33/E34</f>
        <v>0.22111286337701996</v>
      </c>
      <c r="G33" s="70"/>
      <c r="H33" s="14"/>
    </row>
    <row r="34" spans="2:8" ht="15.75">
      <c r="B34" s="11"/>
      <c r="C34" s="16"/>
      <c r="D34" s="12" t="s">
        <v>22</v>
      </c>
      <c r="E34" s="31">
        <f>+E21-E22</f>
        <v>1655510405</v>
      </c>
      <c r="F34" s="69"/>
      <c r="G34" s="70"/>
      <c r="H34" s="14"/>
    </row>
    <row r="35" spans="2:8" s="56" customFormat="1" ht="8.25">
      <c r="B35" s="52"/>
      <c r="C35" s="53"/>
      <c r="D35" s="57"/>
      <c r="E35" s="58"/>
      <c r="F35" s="57"/>
      <c r="G35" s="54"/>
      <c r="H35" s="55"/>
    </row>
    <row r="36" spans="2:8" ht="15.75">
      <c r="B36" s="11"/>
      <c r="C36" s="17"/>
      <c r="D36" s="13" t="s">
        <v>20</v>
      </c>
      <c r="E36" s="12"/>
      <c r="F36" s="51"/>
      <c r="G36" s="12"/>
      <c r="H36" s="14"/>
    </row>
    <row r="37" spans="2:10" ht="15.75">
      <c r="B37" s="11"/>
      <c r="C37" s="18"/>
      <c r="D37" s="12" t="s">
        <v>23</v>
      </c>
      <c r="E37" s="24"/>
      <c r="F37" s="54"/>
      <c r="G37" s="54"/>
      <c r="H37" s="14"/>
      <c r="J37" s="25"/>
    </row>
    <row r="38" spans="2:8" s="56" customFormat="1" ht="15.75">
      <c r="B38" s="52"/>
      <c r="C38" s="60"/>
      <c r="D38" s="12" t="s">
        <v>11</v>
      </c>
      <c r="E38" s="31">
        <f>+E33</f>
        <v>366054646</v>
      </c>
      <c r="F38" s="69">
        <f>+E38/E39</f>
        <v>0.17600194006344116</v>
      </c>
      <c r="G38" s="70"/>
      <c r="H38" s="55"/>
    </row>
    <row r="39" spans="2:8" s="56" customFormat="1" ht="15.75">
      <c r="B39" s="52"/>
      <c r="C39" s="60"/>
      <c r="D39" s="12" t="s">
        <v>24</v>
      </c>
      <c r="E39" s="31">
        <f>+E21</f>
        <v>2079833017</v>
      </c>
      <c r="F39" s="69"/>
      <c r="G39" s="70"/>
      <c r="H39" s="55"/>
    </row>
    <row r="40" spans="2:8" ht="15.75">
      <c r="B40" s="11"/>
      <c r="C40" s="12"/>
      <c r="D40" s="12"/>
      <c r="E40" s="20"/>
      <c r="F40" s="12"/>
      <c r="G40" s="12"/>
      <c r="H40" s="14"/>
    </row>
    <row r="41" spans="2:8" ht="15.75">
      <c r="B41" s="11"/>
      <c r="C41" s="13" t="s">
        <v>31</v>
      </c>
      <c r="D41" s="12"/>
      <c r="E41" s="12"/>
      <c r="F41" s="12"/>
      <c r="G41" s="12"/>
      <c r="H41" s="14"/>
    </row>
    <row r="42" spans="2:8" ht="34.5" customHeight="1">
      <c r="B42" s="11"/>
      <c r="C42" s="68" t="s">
        <v>32</v>
      </c>
      <c r="D42" s="68"/>
      <c r="E42" s="68"/>
      <c r="F42" s="68"/>
      <c r="G42" s="68"/>
      <c r="H42" s="14"/>
    </row>
    <row r="43" spans="2:8" ht="15.75">
      <c r="B43" s="27"/>
      <c r="C43" s="28"/>
      <c r="D43" s="28"/>
      <c r="E43" s="28"/>
      <c r="F43" s="28"/>
      <c r="G43" s="28"/>
      <c r="H43" s="29"/>
    </row>
    <row r="45" spans="2:8" ht="15.75">
      <c r="B45" s="7"/>
      <c r="C45" s="8"/>
      <c r="D45" s="9"/>
      <c r="E45" s="9"/>
      <c r="F45" s="9"/>
      <c r="G45" s="9"/>
      <c r="H45" s="10"/>
    </row>
    <row r="46" spans="2:8" ht="15.75">
      <c r="B46" s="11"/>
      <c r="C46" s="12"/>
      <c r="D46" s="13" t="s">
        <v>0</v>
      </c>
      <c r="E46" s="12"/>
      <c r="F46" s="12"/>
      <c r="G46" s="12"/>
      <c r="H46" s="14"/>
    </row>
    <row r="47" spans="2:8" ht="25.5">
      <c r="B47" s="11"/>
      <c r="C47" s="16"/>
      <c r="D47" s="50" t="s">
        <v>30</v>
      </c>
      <c r="E47" s="12"/>
      <c r="F47" s="12"/>
      <c r="G47" s="12"/>
      <c r="H47" s="14"/>
    </row>
    <row r="48" spans="2:8" ht="15.75">
      <c r="B48" s="11"/>
      <c r="C48" s="16"/>
      <c r="D48" s="13"/>
      <c r="E48" s="12"/>
      <c r="F48" s="12"/>
      <c r="G48" s="12"/>
      <c r="H48" s="14"/>
    </row>
    <row r="49" spans="2:8" ht="15.75">
      <c r="B49" s="11"/>
      <c r="C49" s="16" t="s">
        <v>26</v>
      </c>
      <c r="D49" s="13" t="s">
        <v>25</v>
      </c>
      <c r="E49" s="12"/>
      <c r="F49" s="12"/>
      <c r="G49" s="12"/>
      <c r="H49" s="14"/>
    </row>
    <row r="50" spans="2:8" s="56" customFormat="1" ht="8.25">
      <c r="B50" s="52"/>
      <c r="C50" s="53"/>
      <c r="D50" s="54"/>
      <c r="E50" s="57"/>
      <c r="F50" s="57"/>
      <c r="G50" s="57"/>
      <c r="H50" s="55"/>
    </row>
    <row r="51" spans="2:8" ht="15.75">
      <c r="B51" s="11"/>
      <c r="C51" s="13"/>
      <c r="D51" s="12"/>
      <c r="F51" s="17" t="s">
        <v>3</v>
      </c>
      <c r="G51" s="17"/>
      <c r="H51" s="14"/>
    </row>
    <row r="52" spans="2:8" ht="15.75">
      <c r="B52" s="11"/>
      <c r="C52" s="17" t="s">
        <v>9</v>
      </c>
      <c r="D52" s="13" t="s">
        <v>6</v>
      </c>
      <c r="E52" s="12"/>
      <c r="F52" s="12"/>
      <c r="G52" s="12"/>
      <c r="H52" s="14"/>
    </row>
    <row r="53" spans="2:8" ht="15.75">
      <c r="B53" s="11"/>
      <c r="C53" s="18"/>
      <c r="D53" s="12" t="s">
        <v>13</v>
      </c>
      <c r="E53" s="19"/>
      <c r="F53" s="32"/>
      <c r="G53" s="13"/>
      <c r="H53" s="14"/>
    </row>
    <row r="54" spans="2:8" ht="15.75">
      <c r="B54" s="11"/>
      <c r="C54" s="16"/>
      <c r="D54" s="12" t="s">
        <v>1</v>
      </c>
      <c r="E54" s="31">
        <v>8861267362</v>
      </c>
      <c r="F54" s="69">
        <f>+E54/E55</f>
        <v>2.274819779176062</v>
      </c>
      <c r="G54" s="70"/>
      <c r="H54" s="14"/>
    </row>
    <row r="55" spans="2:8" ht="15.75">
      <c r="B55" s="11"/>
      <c r="C55" s="16"/>
      <c r="D55" s="12" t="s">
        <v>2</v>
      </c>
      <c r="E55" s="31">
        <v>3895371160</v>
      </c>
      <c r="F55" s="69"/>
      <c r="G55" s="70"/>
      <c r="H55" s="14"/>
    </row>
    <row r="56" spans="2:8" s="56" customFormat="1" ht="8.25">
      <c r="B56" s="52"/>
      <c r="C56" s="53"/>
      <c r="D56" s="54"/>
      <c r="E56" s="54"/>
      <c r="F56" s="54"/>
      <c r="G56" s="54"/>
      <c r="H56" s="55"/>
    </row>
    <row r="57" spans="2:8" ht="15.75">
      <c r="B57" s="11"/>
      <c r="C57" s="17" t="s">
        <v>9</v>
      </c>
      <c r="D57" s="13" t="s">
        <v>14</v>
      </c>
      <c r="E57" s="12"/>
      <c r="F57" s="12"/>
      <c r="G57" s="12"/>
      <c r="H57" s="14"/>
    </row>
    <row r="58" spans="2:8" ht="15.75">
      <c r="B58" s="11"/>
      <c r="C58" s="16"/>
      <c r="D58" s="12" t="s">
        <v>8</v>
      </c>
      <c r="E58" s="21"/>
      <c r="F58" s="33"/>
      <c r="G58" s="13"/>
      <c r="H58" s="22"/>
    </row>
    <row r="59" spans="2:8" ht="15.75">
      <c r="B59" s="11"/>
      <c r="C59" s="16"/>
      <c r="D59" s="12" t="s">
        <v>5</v>
      </c>
      <c r="E59" s="31">
        <v>9125297989</v>
      </c>
      <c r="F59" s="71">
        <f>+E60/E59</f>
        <v>0.4887710149713994</v>
      </c>
      <c r="G59" s="70"/>
      <c r="H59" s="14"/>
    </row>
    <row r="60" spans="2:8" ht="15.75">
      <c r="B60" s="11"/>
      <c r="C60" s="16"/>
      <c r="D60" s="12" t="s">
        <v>4</v>
      </c>
      <c r="E60" s="31">
        <v>4460181160</v>
      </c>
      <c r="F60" s="71"/>
      <c r="G60" s="70"/>
      <c r="H60" s="14"/>
    </row>
    <row r="61" spans="2:8" s="56" customFormat="1" ht="8.25">
      <c r="B61" s="52"/>
      <c r="C61" s="53"/>
      <c r="D61" s="54"/>
      <c r="E61" s="54"/>
      <c r="F61" s="54"/>
      <c r="G61" s="54"/>
      <c r="H61" s="55"/>
    </row>
    <row r="62" spans="2:8" ht="15.75">
      <c r="B62" s="52"/>
      <c r="C62" s="17" t="s">
        <v>9</v>
      </c>
      <c r="D62" s="13" t="s">
        <v>15</v>
      </c>
      <c r="E62" s="54"/>
      <c r="F62" s="54"/>
      <c r="G62" s="54"/>
      <c r="H62" s="14"/>
    </row>
    <row r="63" spans="2:8" ht="15.75">
      <c r="B63" s="52"/>
      <c r="C63" s="53"/>
      <c r="D63" s="12" t="s">
        <v>17</v>
      </c>
      <c r="E63" s="54"/>
      <c r="F63" s="54"/>
      <c r="G63" s="54"/>
      <c r="H63" s="14"/>
    </row>
    <row r="64" spans="2:8" ht="15.75">
      <c r="B64" s="52"/>
      <c r="C64" s="53"/>
      <c r="D64" s="12" t="s">
        <v>11</v>
      </c>
      <c r="E64" s="31">
        <v>1599134630</v>
      </c>
      <c r="F64" s="69">
        <f>+E64/E65</f>
        <v>9.264037542899773</v>
      </c>
      <c r="G64" s="70"/>
      <c r="H64" s="14"/>
    </row>
    <row r="65" spans="2:8" ht="15.75">
      <c r="B65" s="52"/>
      <c r="C65" s="53"/>
      <c r="D65" s="12" t="s">
        <v>16</v>
      </c>
      <c r="E65" s="31">
        <v>172617460</v>
      </c>
      <c r="F65" s="69"/>
      <c r="G65" s="70"/>
      <c r="H65" s="14"/>
    </row>
    <row r="66" spans="2:8" s="56" customFormat="1" ht="15.75">
      <c r="B66" s="52"/>
      <c r="C66" s="53"/>
      <c r="D66" s="12"/>
      <c r="E66" s="54"/>
      <c r="F66" s="54"/>
      <c r="G66" s="54"/>
      <c r="H66" s="55"/>
    </row>
    <row r="67" spans="2:8" ht="15.75">
      <c r="B67" s="11"/>
      <c r="C67" s="17" t="s">
        <v>9</v>
      </c>
      <c r="D67" s="13" t="s">
        <v>33</v>
      </c>
      <c r="E67" s="12"/>
      <c r="F67" s="12"/>
      <c r="G67" s="12"/>
      <c r="H67" s="14"/>
    </row>
    <row r="68" spans="2:8" ht="15.75">
      <c r="B68" s="52"/>
      <c r="C68" s="53"/>
      <c r="D68" s="57"/>
      <c r="E68" s="58"/>
      <c r="F68" s="54"/>
      <c r="G68" s="59"/>
      <c r="H68" s="14"/>
    </row>
    <row r="69" spans="2:8" ht="15.75">
      <c r="B69" s="11"/>
      <c r="C69" s="17"/>
      <c r="D69" s="13" t="s">
        <v>19</v>
      </c>
      <c r="E69" s="19"/>
      <c r="F69" s="32"/>
      <c r="G69" s="13"/>
      <c r="H69" s="14"/>
    </row>
    <row r="70" spans="2:8" ht="15.75">
      <c r="B70" s="11"/>
      <c r="C70" s="16"/>
      <c r="D70" s="12" t="s">
        <v>21</v>
      </c>
      <c r="E70" s="26"/>
      <c r="F70" s="54"/>
      <c r="G70" s="54"/>
      <c r="H70" s="14"/>
    </row>
    <row r="71" spans="2:8" s="56" customFormat="1" ht="15.75">
      <c r="B71" s="11"/>
      <c r="C71" s="16"/>
      <c r="D71" s="12" t="s">
        <v>11</v>
      </c>
      <c r="E71" s="31">
        <f>+E64</f>
        <v>1599134630</v>
      </c>
      <c r="F71" s="69">
        <f>+E71/E72</f>
        <v>0.34278554827592295</v>
      </c>
      <c r="G71" s="70"/>
      <c r="H71" s="55"/>
    </row>
    <row r="72" spans="2:8" ht="15.75">
      <c r="B72" s="11"/>
      <c r="C72" s="16"/>
      <c r="D72" s="12" t="s">
        <v>22</v>
      </c>
      <c r="E72" s="31">
        <f>+E59-E60</f>
        <v>4665116829</v>
      </c>
      <c r="F72" s="69"/>
      <c r="G72" s="70"/>
      <c r="H72" s="14"/>
    </row>
    <row r="73" spans="2:8" ht="15.75">
      <c r="B73" s="52"/>
      <c r="C73" s="53"/>
      <c r="D73" s="57"/>
      <c r="E73" s="58"/>
      <c r="F73" s="57"/>
      <c r="G73" s="54"/>
      <c r="H73" s="14"/>
    </row>
    <row r="74" spans="2:8" ht="15.75">
      <c r="B74" s="11"/>
      <c r="C74" s="17"/>
      <c r="D74" s="13" t="s">
        <v>20</v>
      </c>
      <c r="E74" s="12"/>
      <c r="F74" s="51"/>
      <c r="G74" s="12"/>
      <c r="H74" s="14"/>
    </row>
    <row r="75" spans="2:8" ht="15.75">
      <c r="B75" s="11"/>
      <c r="C75" s="18"/>
      <c r="D75" s="12" t="s">
        <v>23</v>
      </c>
      <c r="E75" s="24"/>
      <c r="F75" s="54"/>
      <c r="G75" s="54"/>
      <c r="H75" s="14"/>
    </row>
    <row r="76" spans="2:8" ht="15.75">
      <c r="B76" s="52"/>
      <c r="C76" s="60"/>
      <c r="D76" s="12" t="s">
        <v>11</v>
      </c>
      <c r="E76" s="31">
        <f>+E71</f>
        <v>1599134630</v>
      </c>
      <c r="F76" s="69">
        <f>+E76/E77</f>
        <v>0.17524190792757244</v>
      </c>
      <c r="G76" s="70"/>
      <c r="H76" s="14"/>
    </row>
    <row r="77" spans="2:8" ht="15.75">
      <c r="B77" s="52"/>
      <c r="C77" s="60"/>
      <c r="D77" s="12" t="s">
        <v>24</v>
      </c>
      <c r="E77" s="31">
        <f>+E59</f>
        <v>9125297989</v>
      </c>
      <c r="F77" s="69"/>
      <c r="G77" s="70"/>
      <c r="H77" s="14"/>
    </row>
    <row r="78" spans="2:8" s="56" customFormat="1" ht="8.25">
      <c r="B78" s="52"/>
      <c r="C78" s="60"/>
      <c r="D78" s="57"/>
      <c r="E78" s="58"/>
      <c r="F78" s="54"/>
      <c r="G78" s="54"/>
      <c r="H78" s="55"/>
    </row>
    <row r="79" spans="2:8" ht="15.75">
      <c r="B79" s="11"/>
      <c r="C79" s="12"/>
      <c r="D79" s="12"/>
      <c r="E79" s="20"/>
      <c r="F79" s="12"/>
      <c r="G79" s="12"/>
      <c r="H79" s="14"/>
    </row>
    <row r="80" spans="2:8" ht="15.75">
      <c r="B80" s="11"/>
      <c r="C80" s="13" t="s">
        <v>12</v>
      </c>
      <c r="D80" s="12"/>
      <c r="E80" s="12"/>
      <c r="F80" s="12"/>
      <c r="G80" s="12"/>
      <c r="H80" s="14"/>
    </row>
    <row r="81" spans="2:8" ht="43.5" customHeight="1">
      <c r="B81" s="11"/>
      <c r="C81" s="68" t="s">
        <v>32</v>
      </c>
      <c r="D81" s="68"/>
      <c r="E81" s="68"/>
      <c r="F81" s="68"/>
      <c r="G81" s="68"/>
      <c r="H81" s="14"/>
    </row>
    <row r="82" spans="2:8" ht="15.75">
      <c r="B82" s="27"/>
      <c r="C82" s="28"/>
      <c r="D82" s="28"/>
      <c r="E82" s="28"/>
      <c r="F82" s="28"/>
      <c r="G82" s="28"/>
      <c r="H82" s="29"/>
    </row>
    <row r="84" spans="2:8" ht="15.75">
      <c r="B84" s="7"/>
      <c r="C84" s="8"/>
      <c r="D84" s="9"/>
      <c r="E84" s="9"/>
      <c r="F84" s="9"/>
      <c r="G84" s="9"/>
      <c r="H84" s="10"/>
    </row>
    <row r="85" spans="2:8" ht="15.75">
      <c r="B85" s="11"/>
      <c r="C85" s="12"/>
      <c r="D85" s="13" t="s">
        <v>0</v>
      </c>
      <c r="E85" s="12"/>
      <c r="F85" s="12"/>
      <c r="G85" s="12"/>
      <c r="H85" s="14"/>
    </row>
    <row r="86" spans="2:8" ht="25.5">
      <c r="B86" s="11"/>
      <c r="C86" s="16"/>
      <c r="D86" s="50" t="s">
        <v>35</v>
      </c>
      <c r="E86" s="12"/>
      <c r="F86" s="12"/>
      <c r="G86" s="12"/>
      <c r="H86" s="14"/>
    </row>
    <row r="87" spans="2:8" ht="15.75">
      <c r="B87" s="11"/>
      <c r="C87" s="16"/>
      <c r="D87" s="13"/>
      <c r="E87" s="12"/>
      <c r="F87" s="12"/>
      <c r="G87" s="12"/>
      <c r="H87" s="14"/>
    </row>
    <row r="88" spans="2:8" ht="15.75">
      <c r="B88" s="11"/>
      <c r="C88" s="16" t="s">
        <v>26</v>
      </c>
      <c r="D88" s="13" t="s">
        <v>25</v>
      </c>
      <c r="E88" s="12"/>
      <c r="F88" s="12"/>
      <c r="G88" s="12"/>
      <c r="H88" s="14"/>
    </row>
    <row r="89" spans="2:8" ht="15.75">
      <c r="B89" s="52"/>
      <c r="C89" s="53"/>
      <c r="D89" s="54"/>
      <c r="E89" s="57"/>
      <c r="F89" s="57"/>
      <c r="G89" s="57"/>
      <c r="H89" s="55"/>
    </row>
    <row r="90" spans="2:8" ht="15.75">
      <c r="B90" s="11"/>
      <c r="C90" s="13"/>
      <c r="D90" s="12"/>
      <c r="F90" s="17" t="s">
        <v>3</v>
      </c>
      <c r="G90" s="17"/>
      <c r="H90" s="14"/>
    </row>
    <row r="91" spans="2:8" ht="15.75">
      <c r="B91" s="11"/>
      <c r="C91" s="17" t="s">
        <v>9</v>
      </c>
      <c r="D91" s="13" t="s">
        <v>6</v>
      </c>
      <c r="E91" s="12"/>
      <c r="F91" s="12"/>
      <c r="G91" s="12"/>
      <c r="H91" s="14"/>
    </row>
    <row r="92" spans="2:8" ht="15.75">
      <c r="B92" s="11"/>
      <c r="C92" s="18"/>
      <c r="D92" s="12" t="s">
        <v>13</v>
      </c>
      <c r="E92" s="19"/>
      <c r="F92" s="32"/>
      <c r="G92" s="13"/>
      <c r="H92" s="14"/>
    </row>
    <row r="93" spans="2:8" ht="15.75">
      <c r="B93" s="11"/>
      <c r="C93" s="16"/>
      <c r="D93" s="12" t="s">
        <v>1</v>
      </c>
      <c r="E93" s="31">
        <v>6625222000</v>
      </c>
      <c r="F93" s="69">
        <f>+E93/E94</f>
        <v>2.776221423162842</v>
      </c>
      <c r="G93" s="70"/>
      <c r="H93" s="14"/>
    </row>
    <row r="94" spans="2:8" ht="15.75">
      <c r="B94" s="11"/>
      <c r="C94" s="16"/>
      <c r="D94" s="12" t="s">
        <v>2</v>
      </c>
      <c r="E94" s="31">
        <v>2386417000</v>
      </c>
      <c r="F94" s="69"/>
      <c r="G94" s="70"/>
      <c r="H94" s="14"/>
    </row>
    <row r="95" spans="2:8" ht="15.75">
      <c r="B95" s="52"/>
      <c r="C95" s="53"/>
      <c r="D95" s="54"/>
      <c r="E95" s="54"/>
      <c r="F95" s="54"/>
      <c r="G95" s="54"/>
      <c r="H95" s="55"/>
    </row>
    <row r="96" spans="2:8" ht="15.75">
      <c r="B96" s="11"/>
      <c r="C96" s="17" t="s">
        <v>9</v>
      </c>
      <c r="D96" s="13" t="s">
        <v>14</v>
      </c>
      <c r="E96" s="12"/>
      <c r="F96" s="12"/>
      <c r="G96" s="12"/>
      <c r="H96" s="14"/>
    </row>
    <row r="97" spans="2:8" ht="15.75">
      <c r="B97" s="11"/>
      <c r="C97" s="16"/>
      <c r="D97" s="12" t="s">
        <v>8</v>
      </c>
      <c r="E97" s="21"/>
      <c r="F97" s="33"/>
      <c r="G97" s="13"/>
      <c r="H97" s="22"/>
    </row>
    <row r="98" spans="2:8" ht="15.75">
      <c r="B98" s="11"/>
      <c r="C98" s="16"/>
      <c r="D98" s="12" t="s">
        <v>5</v>
      </c>
      <c r="E98" s="31">
        <v>7378583000</v>
      </c>
      <c r="F98" s="71">
        <f>+E99/E98</f>
        <v>0.5650011662130792</v>
      </c>
      <c r="G98" s="70"/>
      <c r="H98" s="14"/>
    </row>
    <row r="99" spans="2:8" ht="15.75">
      <c r="B99" s="11"/>
      <c r="C99" s="16"/>
      <c r="D99" s="12" t="s">
        <v>4</v>
      </c>
      <c r="E99" s="31">
        <v>4168908000</v>
      </c>
      <c r="F99" s="71"/>
      <c r="G99" s="70"/>
      <c r="H99" s="14"/>
    </row>
    <row r="100" spans="2:8" ht="15.75">
      <c r="B100" s="52"/>
      <c r="C100" s="53"/>
      <c r="D100" s="54"/>
      <c r="E100" s="54"/>
      <c r="F100" s="54"/>
      <c r="G100" s="54"/>
      <c r="H100" s="55"/>
    </row>
    <row r="101" spans="2:8" ht="15.75">
      <c r="B101" s="52"/>
      <c r="C101" s="17" t="s">
        <v>9</v>
      </c>
      <c r="D101" s="13" t="s">
        <v>15</v>
      </c>
      <c r="E101" s="54"/>
      <c r="F101" s="54"/>
      <c r="G101" s="54"/>
      <c r="H101" s="14"/>
    </row>
    <row r="102" spans="2:8" ht="15.75">
      <c r="B102" s="52"/>
      <c r="C102" s="53"/>
      <c r="D102" s="12" t="s">
        <v>17</v>
      </c>
      <c r="E102" s="54"/>
      <c r="F102" s="54"/>
      <c r="G102" s="54"/>
      <c r="H102" s="14"/>
    </row>
    <row r="103" spans="2:8" ht="15.75">
      <c r="B103" s="52"/>
      <c r="C103" s="53"/>
      <c r="D103" s="12" t="s">
        <v>11</v>
      </c>
      <c r="E103" s="31">
        <v>4642628000</v>
      </c>
      <c r="F103" s="69">
        <f>+E103/E104</f>
        <v>29.292876522178055</v>
      </c>
      <c r="G103" s="70"/>
      <c r="H103" s="14"/>
    </row>
    <row r="104" spans="2:8" ht="15.75">
      <c r="B104" s="52"/>
      <c r="C104" s="53"/>
      <c r="D104" s="12" t="s">
        <v>16</v>
      </c>
      <c r="E104" s="31">
        <v>158490000</v>
      </c>
      <c r="F104" s="69"/>
      <c r="G104" s="70"/>
      <c r="H104" s="14"/>
    </row>
    <row r="105" spans="2:8" ht="15.75">
      <c r="B105" s="52"/>
      <c r="C105" s="53"/>
      <c r="D105" s="12"/>
      <c r="E105" s="54"/>
      <c r="F105" s="54"/>
      <c r="G105" s="54"/>
      <c r="H105" s="55"/>
    </row>
    <row r="106" spans="2:8" ht="15.75">
      <c r="B106" s="11"/>
      <c r="C106" s="17" t="s">
        <v>9</v>
      </c>
      <c r="D106" s="13" t="s">
        <v>18</v>
      </c>
      <c r="E106" s="12"/>
      <c r="F106" s="12"/>
      <c r="G106" s="12"/>
      <c r="H106" s="14"/>
    </row>
    <row r="107" spans="2:8" ht="15.75">
      <c r="B107" s="52"/>
      <c r="C107" s="53"/>
      <c r="D107" s="57"/>
      <c r="E107" s="58"/>
      <c r="F107" s="54"/>
      <c r="G107" s="59"/>
      <c r="H107" s="14"/>
    </row>
    <row r="108" spans="2:8" ht="15.75">
      <c r="B108" s="11"/>
      <c r="C108" s="17"/>
      <c r="D108" s="13" t="s">
        <v>19</v>
      </c>
      <c r="E108" s="19"/>
      <c r="F108" s="32"/>
      <c r="G108" s="13"/>
      <c r="H108" s="14"/>
    </row>
    <row r="109" spans="2:8" ht="15.75">
      <c r="B109" s="11"/>
      <c r="C109" s="16"/>
      <c r="D109" s="12" t="s">
        <v>21</v>
      </c>
      <c r="E109" s="26"/>
      <c r="F109" s="54"/>
      <c r="G109" s="54"/>
      <c r="H109" s="14"/>
    </row>
    <row r="110" spans="2:8" ht="15.75">
      <c r="B110" s="11"/>
      <c r="C110" s="16"/>
      <c r="D110" s="12" t="s">
        <v>11</v>
      </c>
      <c r="E110" s="31">
        <f>+E103</f>
        <v>4642628000</v>
      </c>
      <c r="F110" s="69">
        <f>+E110/E111</f>
        <v>1.4464480048603052</v>
      </c>
      <c r="G110" s="70"/>
      <c r="H110" s="55"/>
    </row>
    <row r="111" spans="2:8" ht="15.75">
      <c r="B111" s="11"/>
      <c r="C111" s="16"/>
      <c r="D111" s="12" t="s">
        <v>22</v>
      </c>
      <c r="E111" s="31">
        <f>+E98-E99</f>
        <v>3209675000</v>
      </c>
      <c r="F111" s="69"/>
      <c r="G111" s="70"/>
      <c r="H111" s="14"/>
    </row>
    <row r="112" spans="2:8" ht="15.75">
      <c r="B112" s="52"/>
      <c r="C112" s="53"/>
      <c r="D112" s="57"/>
      <c r="E112" s="58"/>
      <c r="F112" s="57"/>
      <c r="G112" s="54"/>
      <c r="H112" s="14"/>
    </row>
    <row r="113" spans="2:8" ht="15.75">
      <c r="B113" s="11"/>
      <c r="C113" s="17"/>
      <c r="D113" s="13" t="s">
        <v>20</v>
      </c>
      <c r="E113" s="12"/>
      <c r="F113" s="51"/>
      <c r="G113" s="12"/>
      <c r="H113" s="14"/>
    </row>
    <row r="114" spans="2:8" ht="15.75">
      <c r="B114" s="11"/>
      <c r="C114" s="18"/>
      <c r="D114" s="12" t="s">
        <v>23</v>
      </c>
      <c r="E114" s="24"/>
      <c r="F114" s="54"/>
      <c r="G114" s="54"/>
      <c r="H114" s="14"/>
    </row>
    <row r="115" spans="2:8" ht="15.75">
      <c r="B115" s="52"/>
      <c r="C115" s="60"/>
      <c r="D115" s="12" t="s">
        <v>11</v>
      </c>
      <c r="E115" s="31">
        <f>+E110</f>
        <v>4642628000</v>
      </c>
      <c r="F115" s="69">
        <f>+E115/E116</f>
        <v>0.6292031952476512</v>
      </c>
      <c r="G115" s="70"/>
      <c r="H115" s="14"/>
    </row>
    <row r="116" spans="2:8" ht="15.75">
      <c r="B116" s="52"/>
      <c r="C116" s="60"/>
      <c r="D116" s="12" t="s">
        <v>24</v>
      </c>
      <c r="E116" s="31">
        <f>+E98</f>
        <v>7378583000</v>
      </c>
      <c r="F116" s="69"/>
      <c r="G116" s="70"/>
      <c r="H116" s="14"/>
    </row>
    <row r="117" spans="2:8" ht="15.75">
      <c r="B117" s="52"/>
      <c r="C117" s="60"/>
      <c r="D117" s="57"/>
      <c r="E117" s="58"/>
      <c r="F117" s="54"/>
      <c r="G117" s="54"/>
      <c r="H117" s="55"/>
    </row>
    <row r="118" spans="2:8" ht="15.75">
      <c r="B118" s="11"/>
      <c r="C118" s="12"/>
      <c r="D118" s="12"/>
      <c r="E118" s="20"/>
      <c r="F118" s="12"/>
      <c r="G118" s="12"/>
      <c r="H118" s="14"/>
    </row>
    <row r="119" spans="2:8" ht="15.75">
      <c r="B119" s="11"/>
      <c r="C119" s="13" t="s">
        <v>12</v>
      </c>
      <c r="D119" s="12"/>
      <c r="E119" s="12"/>
      <c r="F119" s="12"/>
      <c r="G119" s="12"/>
      <c r="H119" s="14"/>
    </row>
    <row r="120" spans="2:8" ht="36.75" customHeight="1">
      <c r="B120" s="11"/>
      <c r="C120" s="68" t="s">
        <v>32</v>
      </c>
      <c r="D120" s="68"/>
      <c r="E120" s="68"/>
      <c r="F120" s="68"/>
      <c r="G120" s="68"/>
      <c r="H120" s="14"/>
    </row>
    <row r="121" spans="2:8" ht="15.75">
      <c r="B121" s="27"/>
      <c r="C121" s="28"/>
      <c r="D121" s="28"/>
      <c r="E121" s="28"/>
      <c r="F121" s="28"/>
      <c r="G121" s="28"/>
      <c r="H121" s="29"/>
    </row>
    <row r="123" spans="2:8" ht="15.75">
      <c r="B123" s="7"/>
      <c r="C123" s="8"/>
      <c r="D123" s="9"/>
      <c r="E123" s="9"/>
      <c r="F123" s="9"/>
      <c r="G123" s="9"/>
      <c r="H123" s="10"/>
    </row>
    <row r="124" spans="2:8" ht="15.75">
      <c r="B124" s="11"/>
      <c r="C124" s="12"/>
      <c r="D124" s="13" t="s">
        <v>0</v>
      </c>
      <c r="E124" s="12"/>
      <c r="F124" s="12"/>
      <c r="G124" s="12"/>
      <c r="H124" s="14"/>
    </row>
    <row r="125" spans="2:8" ht="25.5">
      <c r="B125" s="11"/>
      <c r="C125" s="16"/>
      <c r="D125" s="50" t="s">
        <v>34</v>
      </c>
      <c r="E125" s="12"/>
      <c r="F125" s="12"/>
      <c r="G125" s="12"/>
      <c r="H125" s="14"/>
    </row>
    <row r="126" spans="2:8" ht="15.75">
      <c r="B126" s="11"/>
      <c r="C126" s="16"/>
      <c r="D126" s="13"/>
      <c r="E126" s="12"/>
      <c r="F126" s="12"/>
      <c r="G126" s="12"/>
      <c r="H126" s="14"/>
    </row>
    <row r="127" spans="2:8" ht="15.75">
      <c r="B127" s="11"/>
      <c r="C127" s="16" t="s">
        <v>26</v>
      </c>
      <c r="D127" s="13" t="s">
        <v>25</v>
      </c>
      <c r="E127" s="12"/>
      <c r="F127" s="12"/>
      <c r="G127" s="12"/>
      <c r="H127" s="14"/>
    </row>
    <row r="128" spans="2:8" ht="15.75">
      <c r="B128" s="52"/>
      <c r="C128" s="53"/>
      <c r="D128" s="54"/>
      <c r="E128" s="57"/>
      <c r="F128" s="57"/>
      <c r="G128" s="57"/>
      <c r="H128" s="55"/>
    </row>
    <row r="129" spans="2:8" ht="15.75">
      <c r="B129" s="11"/>
      <c r="C129" s="13"/>
      <c r="D129" s="12"/>
      <c r="F129" s="17" t="s">
        <v>3</v>
      </c>
      <c r="G129" s="17"/>
      <c r="H129" s="14"/>
    </row>
    <row r="130" spans="2:8" ht="15.75">
      <c r="B130" s="11"/>
      <c r="C130" s="17" t="s">
        <v>9</v>
      </c>
      <c r="D130" s="13" t="s">
        <v>6</v>
      </c>
      <c r="E130" s="12"/>
      <c r="F130" s="12"/>
      <c r="G130" s="12"/>
      <c r="H130" s="14"/>
    </row>
    <row r="131" spans="2:8" ht="15.75">
      <c r="B131" s="11"/>
      <c r="C131" s="18"/>
      <c r="D131" s="12" t="s">
        <v>13</v>
      </c>
      <c r="E131" s="19"/>
      <c r="F131" s="32"/>
      <c r="G131" s="13"/>
      <c r="H131" s="14"/>
    </row>
    <row r="132" spans="2:8" ht="15.75">
      <c r="B132" s="11"/>
      <c r="C132" s="16"/>
      <c r="D132" s="12" t="s">
        <v>1</v>
      </c>
      <c r="E132" s="31">
        <v>1832132170</v>
      </c>
      <c r="F132" s="69">
        <f>+E132/E133</f>
        <v>3.777734184843847</v>
      </c>
      <c r="G132" s="70"/>
      <c r="H132" s="14"/>
    </row>
    <row r="133" spans="2:8" ht="15.75">
      <c r="B133" s="11"/>
      <c r="C133" s="16"/>
      <c r="D133" s="12" t="s">
        <v>2</v>
      </c>
      <c r="E133" s="31">
        <v>484981759</v>
      </c>
      <c r="F133" s="69"/>
      <c r="G133" s="70"/>
      <c r="H133" s="14"/>
    </row>
    <row r="134" spans="2:8" ht="15.75">
      <c r="B134" s="52"/>
      <c r="C134" s="53"/>
      <c r="D134" s="54"/>
      <c r="E134" s="54"/>
      <c r="F134" s="54"/>
      <c r="G134" s="54"/>
      <c r="H134" s="55"/>
    </row>
    <row r="135" spans="2:8" ht="15.75">
      <c r="B135" s="11"/>
      <c r="C135" s="17" t="s">
        <v>9</v>
      </c>
      <c r="D135" s="13" t="s">
        <v>14</v>
      </c>
      <c r="E135" s="12"/>
      <c r="F135" s="12"/>
      <c r="G135" s="12"/>
      <c r="H135" s="14"/>
    </row>
    <row r="136" spans="2:8" ht="15.75">
      <c r="B136" s="11"/>
      <c r="C136" s="16"/>
      <c r="D136" s="12" t="s">
        <v>8</v>
      </c>
      <c r="E136" s="21"/>
      <c r="F136" s="33"/>
      <c r="G136" s="13"/>
      <c r="H136" s="22"/>
    </row>
    <row r="137" spans="2:8" ht="15.75">
      <c r="B137" s="11"/>
      <c r="C137" s="16"/>
      <c r="D137" s="12" t="s">
        <v>5</v>
      </c>
      <c r="E137" s="31">
        <v>2002455663</v>
      </c>
      <c r="F137" s="71">
        <f>+E138/E137</f>
        <v>0.24219350668339867</v>
      </c>
      <c r="G137" s="70"/>
      <c r="H137" s="14"/>
    </row>
    <row r="138" spans="2:8" ht="15.75">
      <c r="B138" s="11"/>
      <c r="C138" s="16"/>
      <c r="D138" s="12" t="s">
        <v>4</v>
      </c>
      <c r="E138" s="31">
        <f>+E133</f>
        <v>484981759</v>
      </c>
      <c r="F138" s="71"/>
      <c r="G138" s="70"/>
      <c r="H138" s="14"/>
    </row>
    <row r="139" spans="2:8" ht="15.75">
      <c r="B139" s="52"/>
      <c r="C139" s="53"/>
      <c r="D139" s="54"/>
      <c r="E139" s="54"/>
      <c r="F139" s="54"/>
      <c r="G139" s="54"/>
      <c r="H139" s="55"/>
    </row>
    <row r="140" spans="2:8" ht="15.75">
      <c r="B140" s="52"/>
      <c r="C140" s="17" t="s">
        <v>9</v>
      </c>
      <c r="D140" s="13" t="s">
        <v>15</v>
      </c>
      <c r="E140" s="54"/>
      <c r="F140" s="54"/>
      <c r="G140" s="54"/>
      <c r="H140" s="14"/>
    </row>
    <row r="141" spans="2:8" ht="15.75">
      <c r="B141" s="52"/>
      <c r="C141" s="53"/>
      <c r="D141" s="12" t="s">
        <v>17</v>
      </c>
      <c r="E141" s="54"/>
      <c r="F141" s="54"/>
      <c r="G141" s="54"/>
      <c r="H141" s="14"/>
    </row>
    <row r="142" spans="2:8" ht="15.75">
      <c r="B142" s="52"/>
      <c r="C142" s="53"/>
      <c r="D142" s="12" t="s">
        <v>11</v>
      </c>
      <c r="E142" s="31">
        <v>233013812</v>
      </c>
      <c r="F142" s="69">
        <f>+E142/E143</f>
        <v>26.946025107118555</v>
      </c>
      <c r="G142" s="70"/>
      <c r="H142" s="14"/>
    </row>
    <row r="143" spans="2:8" ht="15.75">
      <c r="B143" s="52"/>
      <c r="C143" s="53"/>
      <c r="D143" s="12" t="s">
        <v>16</v>
      </c>
      <c r="E143" s="31">
        <v>8647428</v>
      </c>
      <c r="F143" s="69"/>
      <c r="G143" s="70"/>
      <c r="H143" s="14"/>
    </row>
    <row r="144" spans="2:8" ht="15.75">
      <c r="B144" s="52"/>
      <c r="C144" s="53"/>
      <c r="D144" s="12"/>
      <c r="E144" s="54"/>
      <c r="F144" s="54"/>
      <c r="G144" s="54"/>
      <c r="H144" s="55"/>
    </row>
    <row r="145" spans="2:8" ht="15.75">
      <c r="B145" s="11"/>
      <c r="C145" s="17" t="s">
        <v>9</v>
      </c>
      <c r="D145" s="13" t="s">
        <v>33</v>
      </c>
      <c r="E145" s="12"/>
      <c r="F145" s="12"/>
      <c r="G145" s="12"/>
      <c r="H145" s="14"/>
    </row>
    <row r="146" spans="2:8" ht="15.75">
      <c r="B146" s="52"/>
      <c r="C146" s="53"/>
      <c r="D146" s="57"/>
      <c r="E146" s="58"/>
      <c r="F146" s="54"/>
      <c r="G146" s="59"/>
      <c r="H146" s="14"/>
    </row>
    <row r="147" spans="2:8" ht="15.75">
      <c r="B147" s="11"/>
      <c r="C147" s="17"/>
      <c r="D147" s="13" t="s">
        <v>19</v>
      </c>
      <c r="E147" s="19"/>
      <c r="F147" s="32"/>
      <c r="G147" s="13"/>
      <c r="H147" s="14"/>
    </row>
    <row r="148" spans="2:8" ht="15.75">
      <c r="B148" s="11"/>
      <c r="C148" s="16"/>
      <c r="D148" s="12" t="s">
        <v>21</v>
      </c>
      <c r="E148" s="26"/>
      <c r="F148" s="54"/>
      <c r="G148" s="54"/>
      <c r="H148" s="14"/>
    </row>
    <row r="149" spans="2:8" ht="15.75">
      <c r="B149" s="11"/>
      <c r="C149" s="16"/>
      <c r="D149" s="12" t="s">
        <v>11</v>
      </c>
      <c r="E149" s="31">
        <f>+E142</f>
        <v>233013812</v>
      </c>
      <c r="F149" s="69">
        <f>+E149/E150</f>
        <v>0.1535537523154665</v>
      </c>
      <c r="G149" s="70"/>
      <c r="H149" s="55"/>
    </row>
    <row r="150" spans="2:8" ht="15.75">
      <c r="B150" s="11"/>
      <c r="C150" s="16"/>
      <c r="D150" s="12" t="s">
        <v>22</v>
      </c>
      <c r="E150" s="31">
        <f>+E137-E138</f>
        <v>1517473904</v>
      </c>
      <c r="F150" s="69"/>
      <c r="G150" s="70"/>
      <c r="H150" s="14"/>
    </row>
    <row r="151" spans="2:8" ht="15.75">
      <c r="B151" s="52"/>
      <c r="C151" s="53"/>
      <c r="D151" s="57"/>
      <c r="E151" s="58"/>
      <c r="F151" s="57"/>
      <c r="G151" s="54"/>
      <c r="H151" s="14"/>
    </row>
    <row r="152" spans="2:8" ht="15.75">
      <c r="B152" s="11"/>
      <c r="C152" s="17"/>
      <c r="D152" s="13" t="s">
        <v>20</v>
      </c>
      <c r="E152" s="12"/>
      <c r="F152" s="51"/>
      <c r="G152" s="12"/>
      <c r="H152" s="14"/>
    </row>
    <row r="153" spans="2:8" ht="15.75">
      <c r="B153" s="11"/>
      <c r="C153" s="18"/>
      <c r="D153" s="12" t="s">
        <v>23</v>
      </c>
      <c r="E153" s="24"/>
      <c r="F153" s="54"/>
      <c r="G153" s="54"/>
      <c r="H153" s="14"/>
    </row>
    <row r="154" spans="2:8" ht="15.75">
      <c r="B154" s="52"/>
      <c r="C154" s="60"/>
      <c r="D154" s="12" t="s">
        <v>11</v>
      </c>
      <c r="E154" s="31">
        <f>+E149</f>
        <v>233013812</v>
      </c>
      <c r="F154" s="69">
        <f>+E154/E155</f>
        <v>0.11636403057778963</v>
      </c>
      <c r="G154" s="70"/>
      <c r="H154" s="14"/>
    </row>
    <row r="155" spans="2:8" ht="15.75">
      <c r="B155" s="52"/>
      <c r="C155" s="60"/>
      <c r="D155" s="12" t="s">
        <v>24</v>
      </c>
      <c r="E155" s="31">
        <f>+E137</f>
        <v>2002455663</v>
      </c>
      <c r="F155" s="69"/>
      <c r="G155" s="70"/>
      <c r="H155" s="14"/>
    </row>
    <row r="156" spans="2:8" ht="15.75">
      <c r="B156" s="52"/>
      <c r="C156" s="60"/>
      <c r="D156" s="57"/>
      <c r="E156" s="58"/>
      <c r="F156" s="54"/>
      <c r="G156" s="54"/>
      <c r="H156" s="55"/>
    </row>
    <row r="157" spans="2:8" ht="15.75">
      <c r="B157" s="11"/>
      <c r="C157" s="12"/>
      <c r="D157" s="12"/>
      <c r="E157" s="20"/>
      <c r="F157" s="12"/>
      <c r="G157" s="12"/>
      <c r="H157" s="14"/>
    </row>
    <row r="158" spans="2:8" ht="15.75">
      <c r="B158" s="11"/>
      <c r="C158" s="13" t="s">
        <v>12</v>
      </c>
      <c r="D158" s="12"/>
      <c r="E158" s="12"/>
      <c r="F158" s="12"/>
      <c r="G158" s="12"/>
      <c r="H158" s="14"/>
    </row>
    <row r="159" spans="2:8" ht="40.5" customHeight="1">
      <c r="B159" s="11"/>
      <c r="C159" s="68" t="s">
        <v>32</v>
      </c>
      <c r="D159" s="68"/>
      <c r="E159" s="68"/>
      <c r="F159" s="68"/>
      <c r="G159" s="68"/>
      <c r="H159" s="14"/>
    </row>
    <row r="160" spans="2:8" ht="15.75">
      <c r="B160" s="27"/>
      <c r="C160" s="28"/>
      <c r="D160" s="28"/>
      <c r="E160" s="28"/>
      <c r="F160" s="28"/>
      <c r="G160" s="28"/>
      <c r="H160" s="29"/>
    </row>
  </sheetData>
  <sheetProtection/>
  <mergeCells count="46">
    <mergeCell ref="F64:F65"/>
    <mergeCell ref="G64:G65"/>
    <mergeCell ref="F33:F34"/>
    <mergeCell ref="G33:G34"/>
    <mergeCell ref="F38:F39"/>
    <mergeCell ref="F26:F27"/>
    <mergeCell ref="G26:G27"/>
    <mergeCell ref="F59:F60"/>
    <mergeCell ref="G59:G60"/>
    <mergeCell ref="G38:G39"/>
    <mergeCell ref="C42:G42"/>
    <mergeCell ref="F54:F55"/>
    <mergeCell ref="G54:G55"/>
    <mergeCell ref="B2:H2"/>
    <mergeCell ref="F16:F17"/>
    <mergeCell ref="G16:G17"/>
    <mergeCell ref="F21:F22"/>
    <mergeCell ref="G21:G22"/>
    <mergeCell ref="B4:H4"/>
    <mergeCell ref="F71:F72"/>
    <mergeCell ref="G71:G72"/>
    <mergeCell ref="F76:F77"/>
    <mergeCell ref="G76:G77"/>
    <mergeCell ref="C81:G81"/>
    <mergeCell ref="F93:F94"/>
    <mergeCell ref="G93:G94"/>
    <mergeCell ref="F98:F99"/>
    <mergeCell ref="G98:G99"/>
    <mergeCell ref="F103:F104"/>
    <mergeCell ref="G103:G104"/>
    <mergeCell ref="F110:F111"/>
    <mergeCell ref="G110:G111"/>
    <mergeCell ref="F115:F116"/>
    <mergeCell ref="G115:G116"/>
    <mergeCell ref="C120:G120"/>
    <mergeCell ref="F132:F133"/>
    <mergeCell ref="G132:G133"/>
    <mergeCell ref="F137:F138"/>
    <mergeCell ref="G137:G138"/>
    <mergeCell ref="C159:G159"/>
    <mergeCell ref="F142:F143"/>
    <mergeCell ref="G142:G143"/>
    <mergeCell ref="F149:F150"/>
    <mergeCell ref="G149:G150"/>
    <mergeCell ref="F154:F155"/>
    <mergeCell ref="G154:G15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7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4" t="s">
        <v>10</v>
      </c>
      <c r="C2" s="35">
        <v>600000000</v>
      </c>
      <c r="D2" s="36"/>
    </row>
    <row r="3" spans="2:4" ht="15.75">
      <c r="B3" s="37"/>
      <c r="C3" s="38"/>
      <c r="D3" s="39"/>
    </row>
    <row r="4" spans="2:5" ht="15.75">
      <c r="B4" s="37" t="s">
        <v>6</v>
      </c>
      <c r="C4" s="41">
        <v>2</v>
      </c>
      <c r="D4" s="42"/>
      <c r="E4" s="30"/>
    </row>
    <row r="5" spans="2:5" ht="15.75">
      <c r="B5" s="37"/>
      <c r="C5" s="43"/>
      <c r="D5" s="42"/>
      <c r="E5" s="30"/>
    </row>
    <row r="6" spans="2:5" ht="15.75">
      <c r="B6" s="37" t="s">
        <v>7</v>
      </c>
      <c r="C6" s="44">
        <v>0.7</v>
      </c>
      <c r="D6" s="42"/>
      <c r="E6" s="30"/>
    </row>
    <row r="7" spans="2:5" ht="15.75">
      <c r="B7" s="37"/>
      <c r="C7" s="43"/>
      <c r="D7" s="42"/>
      <c r="E7" s="30"/>
    </row>
    <row r="8" spans="2:4" ht="15.75">
      <c r="B8" s="37"/>
      <c r="C8" s="38"/>
      <c r="D8" s="45"/>
    </row>
    <row r="9" spans="2:4" ht="15.75">
      <c r="B9" s="46"/>
      <c r="C9" s="40"/>
      <c r="D9" s="39"/>
    </row>
    <row r="10" spans="2:4" ht="15.75">
      <c r="B10" s="37"/>
      <c r="C10" s="38"/>
      <c r="D10" s="45"/>
    </row>
    <row r="11" spans="2:4" ht="15.75">
      <c r="B11" s="37" t="s">
        <v>29</v>
      </c>
      <c r="C11" s="40">
        <v>1</v>
      </c>
      <c r="D11" s="39"/>
    </row>
    <row r="12" spans="2:4" ht="15.75">
      <c r="B12" s="37"/>
      <c r="C12" s="38"/>
      <c r="D12" s="39"/>
    </row>
    <row r="13" spans="2:4" ht="15.75">
      <c r="B13" s="46"/>
      <c r="C13" s="40"/>
      <c r="D13" s="39"/>
    </row>
    <row r="14" spans="2:4" ht="15.75">
      <c r="B14" s="37"/>
      <c r="C14" s="40"/>
      <c r="D14" s="39"/>
    </row>
    <row r="15" spans="2:4" ht="15.75">
      <c r="B15" s="46"/>
      <c r="C15" s="40"/>
      <c r="D15" s="39"/>
    </row>
    <row r="16" spans="2:4" ht="15.75">
      <c r="B16" s="47"/>
      <c r="C16" s="48"/>
      <c r="D16" s="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B13" sqref="B13"/>
    </sheetView>
  </sheetViews>
  <sheetFormatPr defaultColWidth="11.421875" defaultRowHeight="12.75"/>
  <sheetData>
    <row r="7" spans="2:5" ht="12.75">
      <c r="B7" s="62"/>
      <c r="C7" s="62"/>
      <c r="D7" s="62"/>
      <c r="E7" s="62"/>
    </row>
    <row r="8" spans="2:6" ht="12.75">
      <c r="B8" s="63">
        <v>1.1</v>
      </c>
      <c r="C8" s="64">
        <v>2.17</v>
      </c>
      <c r="D8" s="65">
        <v>1.7</v>
      </c>
      <c r="E8" s="66">
        <v>5</v>
      </c>
      <c r="F8" s="62">
        <f>+(B8+C8+D8+E8)/4</f>
        <v>2.4924999999999997</v>
      </c>
    </row>
    <row r="10" spans="2:7" ht="12.75">
      <c r="B10" s="61">
        <f>+(B8/F8)+1</f>
        <v>1.4413239719157473</v>
      </c>
      <c r="C10" s="61">
        <v>1.87</v>
      </c>
      <c r="D10" s="61">
        <v>1.68</v>
      </c>
      <c r="E10" s="61">
        <f>+(E8/F8)-1</f>
        <v>1.006018054162488</v>
      </c>
      <c r="G10" s="61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67">
        <f>+B12/C10</f>
        <v>53.953303761552036</v>
      </c>
      <c r="C13" s="67"/>
      <c r="D13" s="67">
        <f>+D12/C10</f>
        <v>62.887700534759354</v>
      </c>
      <c r="E13" s="67">
        <f>+E12/C10</f>
        <v>37.65842983495944</v>
      </c>
    </row>
    <row r="20" ht="12.75">
      <c r="C20" s="61"/>
    </row>
    <row r="27" ht="12.75">
      <c r="C27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Juan Gabriel Arias Morales</cp:lastModifiedBy>
  <cp:lastPrinted>2012-12-24T14:31:42Z</cp:lastPrinted>
  <dcterms:created xsi:type="dcterms:W3CDTF">2011-03-16T15:21:58Z</dcterms:created>
  <dcterms:modified xsi:type="dcterms:W3CDTF">2014-05-15T20:56:01Z</dcterms:modified>
  <cp:category/>
  <cp:version/>
  <cp:contentType/>
  <cp:contentStatus/>
</cp:coreProperties>
</file>