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oarenas\Documents\ANI-2014\CM-05-2014-AEROPUERTOS-NORORIENTE\JUNIO-27-DEFINITIVOS\"/>
    </mc:Choice>
  </mc:AlternateContent>
  <bookViews>
    <workbookView xWindow="0" yWindow="0" windowWidth="24000" windowHeight="10425" activeTab="1"/>
  </bookViews>
  <sheets>
    <sheet name="PERSONAL" sheetId="37" r:id="rId1"/>
    <sheet name="Formato 7 Oferta Economica" sheetId="35" r:id="rId2"/>
    <sheet name="Hoja1" sheetId="36" r:id="rId3"/>
  </sheets>
  <definedNames>
    <definedName name="_xlnm.Print_Area" localSheetId="0">PERSONAL!$A$1:$M$66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6" i="37" l="1"/>
  <c r="I6" i="37"/>
  <c r="H7" i="37"/>
  <c r="I7" i="37" s="1"/>
  <c r="H8" i="37"/>
  <c r="I8" i="37"/>
  <c r="H9" i="37"/>
  <c r="I9" i="37" s="1"/>
  <c r="H10" i="37"/>
  <c r="I10" i="37"/>
  <c r="H11" i="37"/>
  <c r="I11" i="37" s="1"/>
  <c r="K11" i="37"/>
  <c r="H12" i="37"/>
  <c r="I12" i="37"/>
  <c r="H13" i="37"/>
  <c r="I13" i="37" s="1"/>
  <c r="H14" i="37"/>
  <c r="I14" i="37"/>
  <c r="H15" i="37"/>
  <c r="I15" i="37" s="1"/>
  <c r="H18" i="37"/>
  <c r="I18" i="37" s="1"/>
  <c r="I17" i="37" s="1"/>
  <c r="H19" i="37"/>
  <c r="I19" i="37"/>
  <c r="H20" i="37"/>
  <c r="I20" i="37" s="1"/>
  <c r="H21" i="37"/>
  <c r="I21" i="37"/>
  <c r="H22" i="37"/>
  <c r="I22" i="37" s="1"/>
  <c r="K22" i="37"/>
  <c r="H23" i="37"/>
  <c r="I23" i="37"/>
  <c r="H24" i="37"/>
  <c r="I24" i="37" s="1"/>
  <c r="H25" i="37"/>
  <c r="I25" i="37"/>
  <c r="H27" i="37"/>
  <c r="I27" i="37"/>
  <c r="H28" i="37"/>
  <c r="I28" i="37" s="1"/>
  <c r="H29" i="37"/>
  <c r="I29" i="37"/>
  <c r="H30" i="37"/>
  <c r="I30" i="37" s="1"/>
  <c r="H31" i="37"/>
  <c r="I31" i="37"/>
  <c r="H32" i="37"/>
  <c r="I32" i="37" s="1"/>
  <c r="H34" i="37"/>
  <c r="I34" i="37"/>
  <c r="H35" i="37"/>
  <c r="I35" i="37" s="1"/>
  <c r="H36" i="37"/>
  <c r="I36" i="37"/>
  <c r="H37" i="37"/>
  <c r="I37" i="37" s="1"/>
  <c r="H38" i="37"/>
  <c r="I38" i="37"/>
  <c r="H39" i="37"/>
  <c r="I39" i="37" s="1"/>
  <c r="H40" i="37"/>
  <c r="I40" i="37"/>
  <c r="H41" i="37"/>
  <c r="I41" i="37" s="1"/>
  <c r="H43" i="37"/>
  <c r="I43" i="37" s="1"/>
  <c r="I42" i="37" s="1"/>
  <c r="H44" i="37"/>
  <c r="I44" i="37"/>
  <c r="H46" i="37"/>
  <c r="I46" i="37" s="1"/>
  <c r="I45" i="37" s="1"/>
  <c r="H54" i="37"/>
  <c r="I54" i="37"/>
  <c r="H55" i="37"/>
  <c r="I55" i="37" s="1"/>
  <c r="H56" i="37"/>
  <c r="I56" i="37"/>
  <c r="H57" i="37"/>
  <c r="I57" i="37" s="1"/>
  <c r="H58" i="37"/>
  <c r="I58" i="37"/>
  <c r="C62" i="37"/>
  <c r="D62" i="37"/>
  <c r="C63" i="37"/>
  <c r="C64" i="37"/>
  <c r="D64" i="37"/>
  <c r="C65" i="37"/>
  <c r="I33" i="37" l="1"/>
  <c r="I26" i="37"/>
  <c r="I53" i="37"/>
  <c r="I5" i="37"/>
  <c r="F32" i="35"/>
  <c r="F35" i="35" s="1"/>
  <c r="F21" i="35"/>
  <c r="F24" i="35" s="1"/>
  <c r="I47" i="37" l="1"/>
  <c r="I51" i="37" s="1"/>
  <c r="I59" i="37" s="1"/>
  <c r="F36" i="35"/>
  <c r="F39" i="35" s="1"/>
  <c r="F25" i="35"/>
  <c r="I60" i="37" l="1"/>
  <c r="I61" i="37" s="1"/>
  <c r="E62" i="37" s="1"/>
  <c r="F37" i="35"/>
  <c r="F26" i="35"/>
  <c r="F10" i="35"/>
  <c r="F13" i="35" s="1"/>
  <c r="F14" i="35" l="1"/>
  <c r="F15" i="35" l="1"/>
</calcChain>
</file>

<file path=xl/sharedStrings.xml><?xml version="1.0" encoding="utf-8"?>
<sst xmlns="http://schemas.openxmlformats.org/spreadsheetml/2006/main" count="119" uniqueCount="91">
  <si>
    <t>SUBTOTAL</t>
  </si>
  <si>
    <t>REMUNERACIÓN</t>
  </si>
  <si>
    <t>i. Personal</t>
  </si>
  <si>
    <t>ii. Factor Multiplicador</t>
  </si>
  <si>
    <t>iii. Otros Costos Directos</t>
  </si>
  <si>
    <t>COSTO TOTAL DEL PRESUPUESTO *</t>
  </si>
  <si>
    <t>________________________________________________</t>
  </si>
  <si>
    <t xml:space="preserve">Firma del Representante Legal </t>
  </si>
  <si>
    <t xml:space="preserve">Nombre Proponente </t>
  </si>
  <si>
    <t>iv. Bolsa de Viajes (Pasajes y Viaticos)</t>
  </si>
  <si>
    <r>
      <t xml:space="preserve">(B) SUBTOTAL COSTO BÁSICO                              </t>
    </r>
    <r>
      <rPr>
        <sz val="11"/>
        <rFont val="Arial Narrow"/>
        <family val="2"/>
      </rPr>
      <t>(B) = (A) + (iii) + (iv)</t>
    </r>
  </si>
  <si>
    <r>
      <t xml:space="preserve">(C) IVA                                                                                   </t>
    </r>
    <r>
      <rPr>
        <sz val="11"/>
        <rFont val="Arial Narrow"/>
        <family val="2"/>
      </rPr>
      <t>(C) = (B) x 16%</t>
    </r>
  </si>
  <si>
    <r>
      <t xml:space="preserve">(A) SUBTOTAL PERSONAL                                             </t>
    </r>
    <r>
      <rPr>
        <sz val="11"/>
        <rFont val="Arial Narrow"/>
        <family val="2"/>
      </rPr>
      <t>(A) =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(i) * (ii)</t>
    </r>
  </si>
  <si>
    <t>Formato 7 Oferta Economica</t>
  </si>
  <si>
    <t xml:space="preserve">* El Costo Total del Presupuesto no podrá exceder el valor indicado como Presupuesto Oficial en el Pliego de Condiciones, determinado en CUATRO MIL SEISCIENTOS TREINTA Y DOS MILLONES QUINIENTOS CATORCE MIL OCHOCIENTO CINCO PESOS ($4,632,514,805.oo) M/CTE  </t>
  </si>
  <si>
    <t xml:space="preserve">
PROCESO VJ-VGC-CM-05-2014
"interventoría integral del Contrato de Concesión, que incluye pero no se limita a la Interventoría financiera, administrativa, técnica, legal, operativa, ambiental, y de seguridad del Contrato de Concesión No. 10000078 OK de 2010 y sus apéndices y   Otrosí No.1,  y demás documentos que lo aclaran, modifican, complementan o sustituyen, cuyo objeto es la “Concesión de las terminales aeroportuarias de Nororiente: Aeropuertos Camilo Daza de Cúcuta, Palonegro de Bucaramanga, Yariguíes de Barrancabermeja, Alfonso López de Valledupar, Simón Bolívar de Santa Marta y Almirante Padilla de Riohacha”
</t>
  </si>
  <si>
    <r>
      <t xml:space="preserve">(1) COSTO TOTAL        </t>
    </r>
    <r>
      <rPr>
        <sz val="11"/>
        <rFont val="Arial Narrow"/>
        <family val="2"/>
      </rPr>
      <t xml:space="preserve"> = (B) + (C)</t>
    </r>
  </si>
  <si>
    <r>
      <t xml:space="preserve">(2) COSTO TOTAL  </t>
    </r>
    <r>
      <rPr>
        <sz val="11"/>
        <rFont val="Arial Narrow"/>
        <family val="2"/>
      </rPr>
      <t xml:space="preserve"> = (B) + (C)</t>
    </r>
  </si>
  <si>
    <r>
      <t xml:space="preserve">(3) COSTO TOTAL </t>
    </r>
    <r>
      <rPr>
        <sz val="11"/>
        <rFont val="Arial Narrow"/>
        <family val="2"/>
      </rPr>
      <t xml:space="preserve"> = (B) + (C)</t>
    </r>
  </si>
  <si>
    <t>ii. Otros costos y gastos reembolsables</t>
  </si>
  <si>
    <t>(1) Para efectos de la presentación de la oferta económica, el proponente deberá tener en cuenta que el plazo estimado del contrato es de 17 meses.</t>
  </si>
  <si>
    <t xml:space="preserve">Nota :  El valor Total Bolsa de Viajes inlcuido en el presente formato aplica para ticketes de viaje y viaticos para la Interventoria, conforme a los requerimientos del presente contrato o los establecidos por la ANI. El equipamiento, mobiliario y los servicios públicos para las oficinas dispuesta en los aeropuertos está incluido en el valor del contrato </t>
  </si>
  <si>
    <t>A. Personal de Operación y Mantenimiento de los seis (6) aeropuertos, Personal Administrativo y Personal de Apoyo de la ANI.</t>
  </si>
  <si>
    <t>B. Personal necesario para la verificación de obras de los Aeropuertos Almirante Padilla de la ciudad Riohacha y Alfonso López de la ciudad de Valledupar.</t>
  </si>
  <si>
    <t>C. Personal durante la ejecución de las obras de Modernización y/o Complementaria del aeropuerto Simón Bolivar de la ciudad de Santa Marta.</t>
  </si>
  <si>
    <t xml:space="preserve">(2) Para efectos de la presentación de la oferta económica, el proponente deberá tener en cuenta que el plazo estimado del contrato es de 2 meses. </t>
  </si>
  <si>
    <t xml:space="preserve">(3) Para efectos de la presentación de la oferta económica, el proponente deberá tener en cuenta que el plazo estimado del contrato es de 15 meses. </t>
  </si>
  <si>
    <t>VALOR A FINANCIAR CON LA FIDUCIA - Operación - (VP-RH - SM) - meses</t>
  </si>
  <si>
    <t>VALOR A FINANCIAR CON LA FIDUCIA  - Seguimiento Obra - (SKSM) - meses</t>
  </si>
  <si>
    <t>VALOR A FINANCIAR POR LA AGENCIA  -Seguimiento de Obras (SKVP - SKRH) - meses</t>
  </si>
  <si>
    <t>VALOR A FINANCIAR POR LA AGENCIA  - Recibo de Obras (SKVP - SKRH) - meses</t>
  </si>
  <si>
    <t xml:space="preserve">TOTAL </t>
  </si>
  <si>
    <t>IVA 16%</t>
  </si>
  <si>
    <t>GL</t>
  </si>
  <si>
    <t xml:space="preserve">Viajes - Viaticos - pasajes aereos </t>
  </si>
  <si>
    <t>Laboratorio y ensayos de comprobacion</t>
  </si>
  <si>
    <t>Comisión de topografia</t>
  </si>
  <si>
    <t>Vehiculos tipo campero (SKSM)</t>
  </si>
  <si>
    <t>Vehiculos tipo campero (VP-RH)</t>
  </si>
  <si>
    <t>OTROS COSTOS Y GASTOS REEMBOLSABLES</t>
  </si>
  <si>
    <t>TOTAL COSTO DE PERSONAL</t>
  </si>
  <si>
    <t>FACTOR MULTIPLICADOR</t>
  </si>
  <si>
    <t>TOTAL PERSONAL</t>
  </si>
  <si>
    <t xml:space="preserve">Asistente a la supervisión ANI </t>
  </si>
  <si>
    <t>PERSONAL APOYO - ANI</t>
  </si>
  <si>
    <t xml:space="preserve">Conductor </t>
  </si>
  <si>
    <t>Secretaria</t>
  </si>
  <si>
    <t>PERSONAL ADMINISTRATIVO</t>
  </si>
  <si>
    <t>Residente  ambiental</t>
  </si>
  <si>
    <t>Residente de Mantenimiento</t>
  </si>
  <si>
    <t>Profesional Administrativo y Financiero</t>
  </si>
  <si>
    <t>Residente de Operación (lado aire y lado tierra)</t>
  </si>
  <si>
    <t>Director de Mantenimiento</t>
  </si>
  <si>
    <t>Director Financiero y Administrativo</t>
  </si>
  <si>
    <t>Director de mantenimiento</t>
  </si>
  <si>
    <t>Director operativo (Lado aire y lado tierra)</t>
  </si>
  <si>
    <t>Coordinador de Operación (Lado aire o lado tierra)</t>
  </si>
  <si>
    <t>Coordinador SEDE skvp - skrh ( Para recibo de obras Hito 2 y apoyo a la gestión contractual</t>
  </si>
  <si>
    <t>PERSONAL - OPERACIÓN - MANTENIMIENTO (SKBG, SKCC, SKEJ, SKVP-SKRH - SKSM)</t>
  </si>
  <si>
    <t>Especialista Voz/Datos</t>
  </si>
  <si>
    <t>Especialista Electrico</t>
  </si>
  <si>
    <t>Especialista en instalciones hidraulicas y sanitarias</t>
  </si>
  <si>
    <t xml:space="preserve">Especialista de Acabados </t>
  </si>
  <si>
    <t>Especialista de Estructuras</t>
  </si>
  <si>
    <t>Especialista en pavimentos o aeropistas</t>
  </si>
  <si>
    <t>PERSONAL ESPECIALISTAS APOYO CONTROL Y SEGUIMIENTO DE LAS OBRAS COMPLEMENTARIAS</t>
  </si>
  <si>
    <t>Profesional Predial</t>
  </si>
  <si>
    <t>Profesional Social</t>
  </si>
  <si>
    <t>Especialista juridico</t>
  </si>
  <si>
    <t>SKSM</t>
  </si>
  <si>
    <t>Especialista SISOMA</t>
  </si>
  <si>
    <t>Residente obras de modernización</t>
  </si>
  <si>
    <t xml:space="preserve">Coordinador </t>
  </si>
  <si>
    <t>Director  Obras de Modernización</t>
  </si>
  <si>
    <t>Gerente de interventoría</t>
  </si>
  <si>
    <t>PERSONALCONTROL Y SEGUIMIENTO DE LAS OBRAS COMPLEMENTARIAS</t>
  </si>
  <si>
    <t>meses</t>
  </si>
  <si>
    <t>RH-VP</t>
  </si>
  <si>
    <t>Especialista en instalaciones hidraulicas y sanitarias</t>
  </si>
  <si>
    <t>Coordinador</t>
  </si>
  <si>
    <t>PERSONAL EN LA SEDE SKVP- SKRH (para recibo de obras - Hito 2 y apoyo gestión contractual)</t>
  </si>
  <si>
    <t>TOTAL</t>
  </si>
  <si>
    <t xml:space="preserve">Valor mensual </t>
  </si>
  <si>
    <t>Factor prestacional</t>
  </si>
  <si>
    <t>SALARIO BASICO 2014</t>
  </si>
  <si>
    <t>TIEMPO (MESES)</t>
  </si>
  <si>
    <t xml:space="preserve">DEDICACIÓN </t>
  </si>
  <si>
    <t>CANTIDAD</t>
  </si>
  <si>
    <t>DESCRIPCION</t>
  </si>
  <si>
    <t>PERSONAL</t>
  </si>
  <si>
    <t>Interventoría financiera, administrativa, técnica, legal, operativa, ambiental, y de seguridad”, del Contrato No. 10000078 OK de 2010 y sus apéndices y otrosí No.1, cuyo objeto es “Concesión de las terminales aeroportuarias de Nororiente: Aeropuertos Camilo Daza de Cúcuta, Palonegro de Bucaramanga, Yariguíes de Barrancabermeja, Alfonso López de Valledupar, Simón Bolívar de Santa Marta y Almirante Padilla de Riohacha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</si>
</sst>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_(* #,##0_);_(* \(#,##0\);_(* &quot;-&quot;??_);_(@_)"/>
    <numFmt numFmtId="167" formatCode="&quot;$&quot;\ #,##0.00"/>
    <numFmt numFmtId="168" formatCode="&quot;$&quot;#,##0"/>
    <numFmt numFmtId="169" formatCode="0.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Arial"/>
      <family val="2"/>
    </font>
    <font>
      <b/>
      <sz val="12"/>
      <name val="Arial Narrow"/>
      <family val="2"/>
    </font>
    <font>
      <sz val="9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4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166" fontId="22" fillId="0" borderId="0" applyFont="0" applyFill="0" applyBorder="0" applyAlignment="0" applyProtection="0"/>
    <xf numFmtId="165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0" borderId="0"/>
    <xf numFmtId="0" fontId="4" fillId="23" borderId="4" applyNumberFormat="0" applyFont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0" fillId="0" borderId="8" applyNumberFormat="0" applyFill="0" applyAlignment="0" applyProtection="0"/>
    <xf numFmtId="0" fontId="20" fillId="0" borderId="9" applyNumberFormat="0" applyFill="0" applyAlignment="0" applyProtection="0"/>
    <xf numFmtId="0" fontId="1" fillId="0" borderId="0"/>
    <xf numFmtId="44" fontId="1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26" fillId="0" borderId="0" xfId="0" applyFont="1"/>
    <xf numFmtId="0" fontId="30" fillId="0" borderId="14" xfId="0" applyFont="1" applyBorder="1"/>
    <xf numFmtId="0" fontId="30" fillId="0" borderId="0" xfId="0" applyFont="1" applyBorder="1"/>
    <xf numFmtId="0" fontId="30" fillId="0" borderId="15" xfId="0" applyFont="1" applyBorder="1"/>
    <xf numFmtId="0" fontId="26" fillId="0" borderId="0" xfId="0" applyFont="1" applyBorder="1"/>
    <xf numFmtId="167" fontId="29" fillId="24" borderId="0" xfId="48" applyNumberFormat="1" applyFont="1" applyFill="1" applyBorder="1" applyAlignment="1">
      <alignment vertical="center" wrapText="1"/>
    </xf>
    <xf numFmtId="0" fontId="26" fillId="0" borderId="0" xfId="0" applyFont="1" applyAlignment="1">
      <alignment horizontal="left" wrapText="1"/>
    </xf>
    <xf numFmtId="0" fontId="31" fillId="0" borderId="0" xfId="0" applyFont="1"/>
    <xf numFmtId="0" fontId="0" fillId="0" borderId="0" xfId="0" applyFill="1"/>
    <xf numFmtId="0" fontId="32" fillId="0" borderId="0" xfId="36" applyFont="1" applyFill="1" applyBorder="1" applyAlignment="1" applyProtection="1">
      <alignment horizontal="center" vertical="center" wrapText="1"/>
      <protection locked="0"/>
    </xf>
    <xf numFmtId="167" fontId="21" fillId="0" borderId="0" xfId="48" applyNumberFormat="1" applyFont="1" applyFill="1" applyBorder="1" applyAlignment="1">
      <alignment horizontal="center"/>
    </xf>
    <xf numFmtId="0" fontId="33" fillId="0" borderId="0" xfId="36" applyFont="1" applyBorder="1" applyAlignment="1">
      <alignment wrapText="1"/>
    </xf>
    <xf numFmtId="0" fontId="33" fillId="0" borderId="0" xfId="36" applyFont="1" applyBorder="1" applyAlignment="1">
      <alignment horizontal="left" wrapText="1"/>
    </xf>
    <xf numFmtId="0" fontId="34" fillId="0" borderId="0" xfId="0" applyFont="1" applyAlignment="1">
      <alignment vertical="center" wrapText="1"/>
    </xf>
    <xf numFmtId="0" fontId="0" fillId="24" borderId="0" xfId="0" applyFill="1"/>
    <xf numFmtId="168" fontId="34" fillId="0" borderId="0" xfId="0" applyNumberFormat="1" applyFont="1" applyAlignment="1">
      <alignment horizontal="right" vertical="center" wrapText="1"/>
    </xf>
    <xf numFmtId="2" fontId="34" fillId="0" borderId="0" xfId="0" applyNumberFormat="1" applyFont="1" applyAlignment="1">
      <alignment horizontal="center" vertical="center" wrapText="1"/>
    </xf>
    <xf numFmtId="1" fontId="34" fillId="0" borderId="0" xfId="0" applyNumberFormat="1" applyFont="1" applyAlignment="1">
      <alignment vertical="center" wrapText="1"/>
    </xf>
    <xf numFmtId="2" fontId="34" fillId="0" borderId="0" xfId="0" applyNumberFormat="1" applyFont="1" applyAlignment="1">
      <alignment vertical="center" wrapText="1"/>
    </xf>
    <xf numFmtId="1" fontId="34" fillId="0" borderId="0" xfId="0" applyNumberFormat="1" applyFont="1" applyAlignment="1">
      <alignment horizontal="center" vertical="center" wrapText="1"/>
    </xf>
    <xf numFmtId="0" fontId="2" fillId="24" borderId="21" xfId="0" applyFont="1" applyFill="1" applyBorder="1" applyAlignment="1">
      <alignment horizontal="center" vertical="center"/>
    </xf>
    <xf numFmtId="168" fontId="34" fillId="24" borderId="21" xfId="0" applyNumberFormat="1" applyFont="1" applyFill="1" applyBorder="1" applyAlignment="1">
      <alignment horizontal="center" vertical="center" wrapText="1"/>
    </xf>
    <xf numFmtId="0" fontId="34" fillId="0" borderId="0" xfId="0" applyFont="1" applyFill="1" applyAlignment="1">
      <alignment vertical="center" wrapText="1"/>
    </xf>
    <xf numFmtId="1" fontId="34" fillId="0" borderId="21" xfId="0" applyNumberFormat="1" applyFont="1" applyBorder="1" applyAlignment="1">
      <alignment horizontal="center" vertical="center" wrapText="1"/>
    </xf>
    <xf numFmtId="0" fontId="26" fillId="0" borderId="21" xfId="0" applyFont="1" applyBorder="1" applyAlignment="1">
      <alignment horizontal="right" vertical="center" wrapText="1"/>
    </xf>
    <xf numFmtId="3" fontId="34" fillId="24" borderId="0" xfId="0" applyNumberFormat="1" applyFont="1" applyFill="1" applyAlignment="1">
      <alignment vertical="center" wrapText="1"/>
    </xf>
    <xf numFmtId="0" fontId="34" fillId="24" borderId="0" xfId="0" applyFont="1" applyFill="1" applyAlignment="1">
      <alignment vertical="center" wrapText="1"/>
    </xf>
    <xf numFmtId="168" fontId="26" fillId="24" borderId="24" xfId="0" applyNumberFormat="1" applyFont="1" applyFill="1" applyBorder="1" applyAlignment="1">
      <alignment horizontal="right" vertical="center" wrapText="1"/>
    </xf>
    <xf numFmtId="44" fontId="34" fillId="24" borderId="0" xfId="0" applyNumberFormat="1" applyFont="1" applyFill="1" applyAlignment="1">
      <alignment vertical="center" wrapText="1"/>
    </xf>
    <xf numFmtId="168" fontId="35" fillId="27" borderId="21" xfId="0" applyNumberFormat="1" applyFont="1" applyFill="1" applyBorder="1" applyAlignment="1">
      <alignment horizontal="right" vertical="center" wrapText="1"/>
    </xf>
    <xf numFmtId="44" fontId="34" fillId="24" borderId="0" xfId="51" applyFont="1" applyFill="1" applyAlignment="1">
      <alignment vertical="center" wrapText="1"/>
    </xf>
    <xf numFmtId="168" fontId="21" fillId="28" borderId="21" xfId="0" applyNumberFormat="1" applyFont="1" applyFill="1" applyBorder="1" applyAlignment="1">
      <alignment horizontal="right" vertical="center" wrapText="1"/>
    </xf>
    <xf numFmtId="168" fontId="21" fillId="29" borderId="21" xfId="0" applyNumberFormat="1" applyFont="1" applyFill="1" applyBorder="1" applyAlignment="1">
      <alignment horizontal="right" vertical="center" wrapText="1"/>
    </xf>
    <xf numFmtId="168" fontId="34" fillId="24" borderId="21" xfId="0" applyNumberFormat="1" applyFont="1" applyFill="1" applyBorder="1" applyAlignment="1">
      <alignment horizontal="right" vertical="center" wrapText="1"/>
    </xf>
    <xf numFmtId="2" fontId="34" fillId="24" borderId="21" xfId="0" applyNumberFormat="1" applyFont="1" applyFill="1" applyBorder="1" applyAlignment="1">
      <alignment horizontal="center" vertical="center" wrapText="1"/>
    </xf>
    <xf numFmtId="1" fontId="34" fillId="24" borderId="21" xfId="52" applyNumberFormat="1" applyFont="1" applyFill="1" applyBorder="1" applyAlignment="1">
      <alignment horizontal="center" vertical="center" wrapText="1"/>
    </xf>
    <xf numFmtId="9" fontId="34" fillId="24" borderId="21" xfId="53" applyFont="1" applyFill="1" applyBorder="1" applyAlignment="1">
      <alignment horizontal="center" vertical="center" wrapText="1"/>
    </xf>
    <xf numFmtId="1" fontId="34" fillId="24" borderId="21" xfId="0" applyNumberFormat="1" applyFont="1" applyFill="1" applyBorder="1" applyAlignment="1">
      <alignment horizontal="center" vertical="center" wrapText="1"/>
    </xf>
    <xf numFmtId="0" fontId="34" fillId="24" borderId="21" xfId="0" applyFont="1" applyFill="1" applyBorder="1" applyAlignment="1">
      <alignment vertical="center" wrapText="1"/>
    </xf>
    <xf numFmtId="168" fontId="35" fillId="30" borderId="21" xfId="0" applyNumberFormat="1" applyFont="1" applyFill="1" applyBorder="1" applyAlignment="1">
      <alignment horizontal="right" vertical="center" wrapText="1"/>
    </xf>
    <xf numFmtId="2" fontId="34" fillId="24" borderId="26" xfId="0" applyNumberFormat="1" applyFont="1" applyFill="1" applyBorder="1" applyAlignment="1">
      <alignment horizontal="center" vertical="center" wrapText="1"/>
    </xf>
    <xf numFmtId="168" fontId="34" fillId="24" borderId="27" xfId="0" applyNumberFormat="1" applyFont="1" applyFill="1" applyBorder="1" applyAlignment="1">
      <alignment horizontal="right" vertical="center" wrapText="1"/>
    </xf>
    <xf numFmtId="169" fontId="34" fillId="24" borderId="27" xfId="52" applyNumberFormat="1" applyFont="1" applyFill="1" applyBorder="1" applyAlignment="1">
      <alignment horizontal="center" vertical="center" wrapText="1"/>
    </xf>
    <xf numFmtId="9" fontId="34" fillId="24" borderId="27" xfId="53" applyFont="1" applyFill="1" applyBorder="1" applyAlignment="1">
      <alignment horizontal="center" vertical="center" wrapText="1"/>
    </xf>
    <xf numFmtId="1" fontId="34" fillId="24" borderId="27" xfId="0" applyNumberFormat="1" applyFont="1" applyFill="1" applyBorder="1" applyAlignment="1">
      <alignment horizontal="center" vertical="center" wrapText="1"/>
    </xf>
    <xf numFmtId="0" fontId="34" fillId="24" borderId="25" xfId="0" applyFont="1" applyFill="1" applyBorder="1" applyAlignment="1">
      <alignment vertical="center" wrapText="1"/>
    </xf>
    <xf numFmtId="4" fontId="35" fillId="30" borderId="21" xfId="0" applyNumberFormat="1" applyFont="1" applyFill="1" applyBorder="1" applyAlignment="1">
      <alignment horizontal="center" vertical="center" wrapText="1"/>
    </xf>
    <xf numFmtId="169" fontId="34" fillId="0" borderId="21" xfId="52" applyNumberFormat="1" applyFont="1" applyFill="1" applyBorder="1" applyAlignment="1">
      <alignment horizontal="center" vertical="center" wrapText="1"/>
    </xf>
    <xf numFmtId="0" fontId="34" fillId="31" borderId="0" xfId="0" applyFont="1" applyFill="1" applyAlignment="1">
      <alignment horizontal="center" vertical="center" wrapText="1"/>
    </xf>
    <xf numFmtId="0" fontId="34" fillId="24" borderId="0" xfId="0" applyFont="1" applyFill="1" applyAlignment="1">
      <alignment horizontal="center" vertical="center" wrapText="1"/>
    </xf>
    <xf numFmtId="169" fontId="34" fillId="24" borderId="21" xfId="52" applyNumberFormat="1" applyFont="1" applyFill="1" applyBorder="1" applyAlignment="1">
      <alignment horizontal="center" vertical="center" wrapText="1"/>
    </xf>
    <xf numFmtId="0" fontId="34" fillId="32" borderId="0" xfId="0" applyFont="1" applyFill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168" fontId="21" fillId="0" borderId="21" xfId="0" applyNumberFormat="1" applyFont="1" applyBorder="1" applyAlignment="1">
      <alignment horizontal="center" vertical="center" wrapText="1"/>
    </xf>
    <xf numFmtId="2" fontId="21" fillId="0" borderId="21" xfId="0" applyNumberFormat="1" applyFont="1" applyBorder="1" applyAlignment="1">
      <alignment horizontal="center" vertical="center" wrapText="1"/>
    </xf>
    <xf numFmtId="1" fontId="21" fillId="0" borderId="21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35" fillId="30" borderId="25" xfId="0" applyFont="1" applyFill="1" applyBorder="1" applyAlignment="1">
      <alignment horizontal="center" vertical="center" wrapText="1"/>
    </xf>
    <xf numFmtId="0" fontId="35" fillId="30" borderId="27" xfId="0" applyFont="1" applyFill="1" applyBorder="1" applyAlignment="1">
      <alignment horizontal="center" vertical="center" wrapText="1"/>
    </xf>
    <xf numFmtId="0" fontId="35" fillId="30" borderId="26" xfId="0" applyFont="1" applyFill="1" applyBorder="1" applyAlignment="1">
      <alignment horizontal="center" vertical="center" wrapText="1"/>
    </xf>
    <xf numFmtId="0" fontId="35" fillId="27" borderId="25" xfId="0" applyFont="1" applyFill="1" applyBorder="1" applyAlignment="1">
      <alignment horizontal="center" vertical="center" wrapText="1"/>
    </xf>
    <xf numFmtId="0" fontId="35" fillId="27" borderId="12" xfId="0" applyFont="1" applyFill="1" applyBorder="1" applyAlignment="1">
      <alignment horizontal="center" vertical="center" wrapText="1"/>
    </xf>
    <xf numFmtId="0" fontId="35" fillId="27" borderId="13" xfId="0" applyFont="1" applyFill="1" applyBorder="1" applyAlignment="1">
      <alignment horizontal="center" vertical="center" wrapText="1"/>
    </xf>
    <xf numFmtId="0" fontId="21" fillId="28" borderId="25" xfId="0" applyFont="1" applyFill="1" applyBorder="1" applyAlignment="1">
      <alignment horizontal="center" vertical="center" wrapText="1"/>
    </xf>
    <xf numFmtId="0" fontId="21" fillId="28" borderId="27" xfId="0" applyFont="1" applyFill="1" applyBorder="1" applyAlignment="1">
      <alignment horizontal="center" vertical="center" wrapText="1"/>
    </xf>
    <xf numFmtId="0" fontId="21" fillId="28" borderId="26" xfId="0" applyFont="1" applyFill="1" applyBorder="1" applyAlignment="1">
      <alignment horizontal="center" vertical="center" wrapText="1"/>
    </xf>
    <xf numFmtId="0" fontId="21" fillId="29" borderId="25" xfId="0" applyFont="1" applyFill="1" applyBorder="1" applyAlignment="1">
      <alignment horizontal="center" vertical="center" wrapText="1"/>
    </xf>
    <xf numFmtId="0" fontId="21" fillId="29" borderId="27" xfId="0" applyFont="1" applyFill="1" applyBorder="1" applyAlignment="1">
      <alignment horizontal="center" vertical="center" wrapText="1"/>
    </xf>
    <xf numFmtId="0" fontId="21" fillId="29" borderId="26" xfId="0" applyFont="1" applyFill="1" applyBorder="1" applyAlignment="1">
      <alignment horizontal="center" vertical="center" wrapText="1"/>
    </xf>
    <xf numFmtId="0" fontId="35" fillId="30" borderId="21" xfId="0" applyFont="1" applyFill="1" applyBorder="1" applyAlignment="1">
      <alignment horizontal="center" vertical="center" wrapText="1"/>
    </xf>
    <xf numFmtId="168" fontId="34" fillId="24" borderId="24" xfId="0" applyNumberFormat="1" applyFont="1" applyFill="1" applyBorder="1" applyAlignment="1">
      <alignment horizontal="center" vertical="center" wrapText="1"/>
    </xf>
    <xf numFmtId="168" fontId="34" fillId="24" borderId="22" xfId="0" applyNumberFormat="1" applyFont="1" applyFill="1" applyBorder="1" applyAlignment="1">
      <alignment horizontal="center" vertical="center" wrapText="1"/>
    </xf>
    <xf numFmtId="168" fontId="34" fillId="24" borderId="23" xfId="0" applyNumberFormat="1" applyFont="1" applyFill="1" applyBorder="1" applyAlignment="1">
      <alignment horizontal="center" vertical="center" wrapText="1"/>
    </xf>
    <xf numFmtId="0" fontId="33" fillId="0" borderId="0" xfId="36" applyFont="1" applyBorder="1" applyAlignment="1">
      <alignment horizontal="left" wrapText="1"/>
    </xf>
    <xf numFmtId="0" fontId="28" fillId="0" borderId="11" xfId="36" applyFont="1" applyFill="1" applyBorder="1" applyAlignment="1">
      <alignment horizontal="center" vertical="center" wrapText="1"/>
    </xf>
    <xf numFmtId="0" fontId="28" fillId="0" borderId="12" xfId="36" applyFont="1" applyFill="1" applyBorder="1" applyAlignment="1">
      <alignment horizontal="center" vertical="center" wrapText="1"/>
    </xf>
    <xf numFmtId="0" fontId="28" fillId="0" borderId="13" xfId="36" applyFont="1" applyFill="1" applyBorder="1" applyAlignment="1">
      <alignment horizontal="center" vertical="center" wrapText="1"/>
    </xf>
    <xf numFmtId="0" fontId="28" fillId="26" borderId="11" xfId="36" applyFont="1" applyFill="1" applyBorder="1" applyAlignment="1" applyProtection="1">
      <alignment horizontal="left" vertical="center" wrapText="1"/>
      <protection locked="0"/>
    </xf>
    <xf numFmtId="0" fontId="28" fillId="26" borderId="12" xfId="36" applyFont="1" applyFill="1" applyBorder="1" applyAlignment="1" applyProtection="1">
      <alignment horizontal="left" vertical="center" wrapText="1"/>
      <protection locked="0"/>
    </xf>
    <xf numFmtId="0" fontId="28" fillId="26" borderId="13" xfId="36" applyFont="1" applyFill="1" applyBorder="1" applyAlignment="1" applyProtection="1">
      <alignment horizontal="left" vertical="center" wrapText="1"/>
      <protection locked="0"/>
    </xf>
    <xf numFmtId="0" fontId="28" fillId="26" borderId="18" xfId="36" applyFont="1" applyFill="1" applyBorder="1" applyAlignment="1" applyProtection="1">
      <alignment horizontal="left" vertical="center" wrapText="1"/>
      <protection locked="0"/>
    </xf>
    <xf numFmtId="0" fontId="28" fillId="26" borderId="19" xfId="36" applyFont="1" applyFill="1" applyBorder="1" applyAlignment="1" applyProtection="1">
      <alignment horizontal="left" vertical="center" wrapText="1"/>
      <protection locked="0"/>
    </xf>
    <xf numFmtId="0" fontId="28" fillId="26" borderId="20" xfId="36" applyFont="1" applyFill="1" applyBorder="1" applyAlignment="1" applyProtection="1">
      <alignment horizontal="left" vertical="center" wrapText="1"/>
      <protection locked="0"/>
    </xf>
    <xf numFmtId="0" fontId="29" fillId="24" borderId="14" xfId="36" applyFont="1" applyFill="1" applyBorder="1" applyAlignment="1">
      <alignment horizontal="left" vertical="center" wrapText="1" indent="3"/>
    </xf>
    <xf numFmtId="0" fontId="29" fillId="24" borderId="0" xfId="36" applyFont="1" applyFill="1" applyBorder="1" applyAlignment="1">
      <alignment horizontal="left" vertical="center" wrapText="1" indent="3"/>
    </xf>
    <xf numFmtId="167" fontId="29" fillId="24" borderId="16" xfId="48" applyNumberFormat="1" applyFont="1" applyFill="1" applyBorder="1" applyAlignment="1">
      <alignment horizontal="center" vertical="center" wrapText="1"/>
    </xf>
    <xf numFmtId="167" fontId="29" fillId="24" borderId="10" xfId="48" applyNumberFormat="1" applyFont="1" applyFill="1" applyBorder="1" applyAlignment="1">
      <alignment horizontal="center" vertical="center" wrapText="1"/>
    </xf>
    <xf numFmtId="167" fontId="29" fillId="24" borderId="17" xfId="48" applyNumberFormat="1" applyFont="1" applyFill="1" applyBorder="1" applyAlignment="1">
      <alignment horizontal="center" vertical="center" wrapText="1"/>
    </xf>
    <xf numFmtId="0" fontId="28" fillId="24" borderId="11" xfId="36" applyFont="1" applyFill="1" applyBorder="1" applyAlignment="1">
      <alignment horizontal="left" vertical="center" wrapText="1" indent="2"/>
    </xf>
    <xf numFmtId="0" fontId="28" fillId="24" borderId="12" xfId="36" applyFont="1" applyFill="1" applyBorder="1" applyAlignment="1">
      <alignment horizontal="left" vertical="center" wrapText="1" indent="2"/>
    </xf>
    <xf numFmtId="167" fontId="28" fillId="24" borderId="11" xfId="48" applyNumberFormat="1" applyFont="1" applyFill="1" applyBorder="1" applyAlignment="1">
      <alignment horizontal="center" vertical="center" wrapText="1"/>
    </xf>
    <xf numFmtId="167" fontId="28" fillId="24" borderId="12" xfId="48" applyNumberFormat="1" applyFont="1" applyFill="1" applyBorder="1" applyAlignment="1">
      <alignment horizontal="center" vertical="center" wrapText="1"/>
    </xf>
    <xf numFmtId="167" fontId="28" fillId="24" borderId="13" xfId="48" applyNumberFormat="1" applyFont="1" applyFill="1" applyBorder="1" applyAlignment="1">
      <alignment horizontal="center" vertical="center" wrapText="1"/>
    </xf>
    <xf numFmtId="0" fontId="28" fillId="25" borderId="11" xfId="36" applyFont="1" applyFill="1" applyBorder="1" applyAlignment="1">
      <alignment horizontal="left" vertical="center" wrapText="1" indent="2"/>
    </xf>
    <xf numFmtId="0" fontId="28" fillId="25" borderId="12" xfId="36" applyFont="1" applyFill="1" applyBorder="1" applyAlignment="1">
      <alignment horizontal="left" vertical="center" wrapText="1" indent="2"/>
    </xf>
    <xf numFmtId="167" fontId="28" fillId="25" borderId="11" xfId="48" applyNumberFormat="1" applyFont="1" applyFill="1" applyBorder="1" applyAlignment="1">
      <alignment horizontal="center" vertical="center" wrapText="1"/>
    </xf>
    <xf numFmtId="167" fontId="28" fillId="25" borderId="12" xfId="48" applyNumberFormat="1" applyFont="1" applyFill="1" applyBorder="1" applyAlignment="1">
      <alignment horizontal="center" vertical="center" wrapText="1"/>
    </xf>
    <xf numFmtId="167" fontId="28" fillId="25" borderId="13" xfId="48" applyNumberFormat="1" applyFont="1" applyFill="1" applyBorder="1" applyAlignment="1">
      <alignment horizontal="center" vertical="center" wrapText="1"/>
    </xf>
    <xf numFmtId="0" fontId="32" fillId="25" borderId="11" xfId="36" applyFont="1" applyFill="1" applyBorder="1" applyAlignment="1" applyProtection="1">
      <alignment horizontal="center" vertical="center" wrapText="1"/>
      <protection locked="0"/>
    </xf>
    <xf numFmtId="0" fontId="32" fillId="25" borderId="12" xfId="36" applyFont="1" applyFill="1" applyBorder="1" applyAlignment="1" applyProtection="1">
      <alignment horizontal="center" vertical="center" wrapText="1"/>
      <protection locked="0"/>
    </xf>
    <xf numFmtId="0" fontId="32" fillId="25" borderId="13" xfId="36" applyFont="1" applyFill="1" applyBorder="1" applyAlignment="1" applyProtection="1">
      <alignment horizontal="center" vertical="center" wrapText="1"/>
      <protection locked="0"/>
    </xf>
    <xf numFmtId="167" fontId="21" fillId="25" borderId="11" xfId="48" applyNumberFormat="1" applyFont="1" applyFill="1" applyBorder="1" applyAlignment="1">
      <alignment horizontal="center"/>
    </xf>
    <xf numFmtId="167" fontId="21" fillId="25" borderId="12" xfId="48" applyNumberFormat="1" applyFont="1" applyFill="1" applyBorder="1" applyAlignment="1">
      <alignment horizontal="center"/>
    </xf>
    <xf numFmtId="167" fontId="21" fillId="25" borderId="13" xfId="48" applyNumberFormat="1" applyFont="1" applyFill="1" applyBorder="1" applyAlignment="1">
      <alignment horizontal="center"/>
    </xf>
    <xf numFmtId="0" fontId="29" fillId="24" borderId="16" xfId="36" applyFont="1" applyFill="1" applyBorder="1" applyAlignment="1">
      <alignment horizontal="left" vertical="center" wrapText="1" indent="3"/>
    </xf>
    <xf numFmtId="0" fontId="29" fillId="24" borderId="10" xfId="36" applyFont="1" applyFill="1" applyBorder="1" applyAlignment="1">
      <alignment horizontal="left" vertical="center" wrapText="1" indent="3"/>
    </xf>
    <xf numFmtId="167" fontId="29" fillId="24" borderId="11" xfId="48" applyNumberFormat="1" applyFont="1" applyFill="1" applyBorder="1" applyAlignment="1">
      <alignment horizontal="center" vertical="center" wrapText="1"/>
    </xf>
    <xf numFmtId="167" fontId="29" fillId="24" borderId="12" xfId="48" applyNumberFormat="1" applyFont="1" applyFill="1" applyBorder="1" applyAlignment="1">
      <alignment horizontal="center" vertical="center" wrapText="1"/>
    </xf>
    <xf numFmtId="167" fontId="29" fillId="24" borderId="13" xfId="48" applyNumberFormat="1" applyFont="1" applyFill="1" applyBorder="1" applyAlignment="1">
      <alignment horizontal="center" vertical="center" wrapText="1"/>
    </xf>
    <xf numFmtId="0" fontId="28" fillId="25" borderId="16" xfId="36" applyFont="1" applyFill="1" applyBorder="1" applyAlignment="1">
      <alignment horizontal="left" vertical="center" wrapText="1" indent="2"/>
    </xf>
    <xf numFmtId="0" fontId="28" fillId="25" borderId="10" xfId="36" applyFont="1" applyFill="1" applyBorder="1" applyAlignment="1">
      <alignment horizontal="left" vertical="center" wrapText="1" indent="2"/>
    </xf>
    <xf numFmtId="167" fontId="28" fillId="25" borderId="16" xfId="48" applyNumberFormat="1" applyFont="1" applyFill="1" applyBorder="1" applyAlignment="1">
      <alignment horizontal="center" vertical="center" wrapText="1"/>
    </xf>
    <xf numFmtId="167" fontId="28" fillId="25" borderId="10" xfId="48" applyNumberFormat="1" applyFont="1" applyFill="1" applyBorder="1" applyAlignment="1">
      <alignment horizontal="center" vertical="center" wrapText="1"/>
    </xf>
    <xf numFmtId="167" fontId="28" fillId="25" borderId="17" xfId="48" applyNumberFormat="1" applyFont="1" applyFill="1" applyBorder="1" applyAlignment="1">
      <alignment horizontal="center" vertical="center" wrapText="1"/>
    </xf>
    <xf numFmtId="0" fontId="25" fillId="24" borderId="0" xfId="36" applyFont="1" applyFill="1" applyBorder="1" applyAlignment="1">
      <alignment horizontal="center" vertical="center" wrapText="1"/>
    </xf>
    <xf numFmtId="0" fontId="27" fillId="24" borderId="0" xfId="36" applyFont="1" applyFill="1" applyBorder="1" applyAlignment="1">
      <alignment horizontal="center"/>
    </xf>
    <xf numFmtId="0" fontId="28" fillId="0" borderId="11" xfId="36" applyFont="1" applyFill="1" applyBorder="1" applyAlignment="1">
      <alignment horizontal="center" vertical="center"/>
    </xf>
    <xf numFmtId="0" fontId="28" fillId="0" borderId="12" xfId="36" applyFont="1" applyFill="1" applyBorder="1" applyAlignment="1">
      <alignment horizontal="center" vertical="center"/>
    </xf>
    <xf numFmtId="0" fontId="28" fillId="0" borderId="13" xfId="36" applyFont="1" applyFill="1" applyBorder="1" applyAlignment="1">
      <alignment horizontal="center" vertical="center"/>
    </xf>
    <xf numFmtId="0" fontId="28" fillId="0" borderId="11" xfId="36" applyFont="1" applyFill="1" applyBorder="1" applyAlignment="1" applyProtection="1">
      <alignment horizontal="center" vertical="center" wrapText="1"/>
      <protection hidden="1"/>
    </xf>
    <xf numFmtId="0" fontId="28" fillId="0" borderId="12" xfId="36" applyFont="1" applyFill="1" applyBorder="1" applyAlignment="1" applyProtection="1">
      <alignment horizontal="center" vertical="center" wrapText="1"/>
      <protection hidden="1"/>
    </xf>
    <xf numFmtId="0" fontId="28" fillId="0" borderId="13" xfId="36" applyFont="1" applyFill="1" applyBorder="1" applyAlignment="1" applyProtection="1">
      <alignment horizontal="center" vertical="center" wrapText="1"/>
      <protection hidden="1"/>
    </xf>
  </cellXfs>
  <cellStyles count="5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Currency 2" xfId="49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2" xfId="32"/>
    <cellStyle name="Millares 2 2" xfId="52"/>
    <cellStyle name="Millares 3" xfId="33"/>
    <cellStyle name="Moneda" xfId="48" builtinId="4"/>
    <cellStyle name="Moneda 2" xfId="34"/>
    <cellStyle name="Moneda 3" xfId="47"/>
    <cellStyle name="Moneda 4" xfId="51"/>
    <cellStyle name="Neutral" xfId="35" builtinId="28" customBuiltin="1"/>
    <cellStyle name="Normal" xfId="0" builtinId="0"/>
    <cellStyle name="Normal 2" xfId="36"/>
    <cellStyle name="Normal 3" xfId="46"/>
    <cellStyle name="Notas" xfId="37" builtinId="10" customBuiltin="1"/>
    <cellStyle name="Percent 2" xfId="50"/>
    <cellStyle name="Porcentaje 2" xfId="53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9" defaultPivotStyle="PivotStyleLight16"/>
  <colors>
    <mruColors>
      <color rgb="FF99FF33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M72"/>
  <sheetViews>
    <sheetView showGridLines="0" zoomScale="70" zoomScaleNormal="70" zoomScaleSheetLayoutView="80" zoomScalePageLayoutView="70" workbookViewId="0">
      <selection activeCell="S9" sqref="S9"/>
    </sheetView>
  </sheetViews>
  <sheetFormatPr baseColWidth="10" defaultColWidth="11.5703125" defaultRowHeight="15" x14ac:dyDescent="0.2"/>
  <cols>
    <col min="1" max="1" width="2.85546875" style="15" customWidth="1"/>
    <col min="2" max="2" width="48.28515625" style="15" customWidth="1"/>
    <col min="3" max="3" width="14.5703125" style="21" customWidth="1"/>
    <col min="4" max="4" width="19.140625" style="20" customWidth="1"/>
    <col min="5" max="5" width="17.140625" style="19" customWidth="1"/>
    <col min="6" max="6" width="20.42578125" style="17" customWidth="1"/>
    <col min="7" max="7" width="15.5703125" style="18" hidden="1" customWidth="1"/>
    <col min="8" max="8" width="20.85546875" style="17" customWidth="1"/>
    <col min="9" max="9" width="18.5703125" style="17" customWidth="1"/>
    <col min="10" max="10" width="21.7109375" style="16" hidden="1" customWidth="1"/>
    <col min="11" max="11" width="22.42578125" style="16" hidden="1" customWidth="1"/>
    <col min="12" max="12" width="12.85546875" style="16" hidden="1" customWidth="1"/>
    <col min="13" max="13" width="16.7109375" style="16" hidden="1" customWidth="1"/>
    <col min="14" max="16384" width="11.5703125" style="15"/>
  </cols>
  <sheetData>
    <row r="1" spans="2:13" ht="78.75" customHeight="1" x14ac:dyDescent="0.2">
      <c r="B1" s="71" t="s">
        <v>90</v>
      </c>
      <c r="C1" s="71"/>
      <c r="D1" s="71"/>
      <c r="E1" s="71"/>
      <c r="F1" s="71"/>
      <c r="G1" s="71"/>
      <c r="H1" s="71"/>
      <c r="I1" s="71"/>
      <c r="J1" s="28"/>
      <c r="K1" s="28"/>
      <c r="L1" s="28"/>
      <c r="M1" s="28"/>
    </row>
    <row r="2" spans="2:13" ht="35.25" customHeight="1" x14ac:dyDescent="0.2">
      <c r="B2" s="71"/>
      <c r="C2" s="71"/>
      <c r="D2" s="71"/>
      <c r="E2" s="71"/>
      <c r="F2" s="71"/>
      <c r="G2" s="71"/>
      <c r="H2" s="71"/>
      <c r="I2" s="71"/>
      <c r="J2" s="28"/>
      <c r="K2" s="28"/>
      <c r="L2" s="28"/>
      <c r="M2" s="28"/>
    </row>
    <row r="3" spans="2:13" ht="35.25" customHeight="1" x14ac:dyDescent="0.2">
      <c r="B3" s="59" t="s">
        <v>89</v>
      </c>
      <c r="C3" s="60"/>
      <c r="D3" s="60"/>
      <c r="E3" s="60"/>
      <c r="F3" s="60"/>
      <c r="G3" s="60"/>
      <c r="H3" s="60"/>
      <c r="I3" s="61"/>
      <c r="J3" s="28"/>
      <c r="K3" s="28"/>
      <c r="L3" s="28"/>
      <c r="M3" s="28"/>
    </row>
    <row r="4" spans="2:13" s="54" customFormat="1" ht="43.15" customHeight="1" x14ac:dyDescent="0.2">
      <c r="B4" s="58" t="s">
        <v>88</v>
      </c>
      <c r="C4" s="57" t="s">
        <v>87</v>
      </c>
      <c r="D4" s="56" t="s">
        <v>86</v>
      </c>
      <c r="E4" s="57" t="s">
        <v>85</v>
      </c>
      <c r="F4" s="55" t="s">
        <v>84</v>
      </c>
      <c r="G4" s="56" t="s">
        <v>83</v>
      </c>
      <c r="H4" s="55" t="s">
        <v>82</v>
      </c>
      <c r="I4" s="55" t="s">
        <v>81</v>
      </c>
      <c r="J4" s="51"/>
      <c r="K4" s="51"/>
      <c r="L4" s="51"/>
      <c r="M4" s="51"/>
    </row>
    <row r="5" spans="2:13" ht="36.75" customHeight="1" x14ac:dyDescent="0.2">
      <c r="B5" s="59" t="s">
        <v>80</v>
      </c>
      <c r="C5" s="60"/>
      <c r="D5" s="60"/>
      <c r="E5" s="60"/>
      <c r="F5" s="60"/>
      <c r="G5" s="60"/>
      <c r="H5" s="61"/>
      <c r="I5" s="41">
        <f>+SUM(I6:I15)</f>
        <v>0</v>
      </c>
      <c r="J5" s="28"/>
      <c r="L5" s="28"/>
      <c r="M5" s="28"/>
    </row>
    <row r="6" spans="2:13" s="28" customFormat="1" ht="19.5" customHeight="1" x14ac:dyDescent="0.2">
      <c r="B6" s="40" t="s">
        <v>79</v>
      </c>
      <c r="C6" s="39">
        <v>1</v>
      </c>
      <c r="D6" s="38">
        <v>1</v>
      </c>
      <c r="E6" s="52">
        <v>2</v>
      </c>
      <c r="F6" s="35"/>
      <c r="G6" s="36">
        <v>1</v>
      </c>
      <c r="H6" s="35">
        <f t="shared" ref="H6:H15" si="0">+C6*D6*F6*G6</f>
        <v>0</v>
      </c>
      <c r="I6" s="35">
        <f t="shared" ref="I6:I15" si="1">+H6*E6</f>
        <v>0</v>
      </c>
      <c r="K6" s="51"/>
    </row>
    <row r="7" spans="2:13" s="28" customFormat="1" ht="19.5" customHeight="1" x14ac:dyDescent="0.2">
      <c r="B7" s="40" t="s">
        <v>64</v>
      </c>
      <c r="C7" s="39">
        <v>1</v>
      </c>
      <c r="D7" s="38">
        <v>0.3</v>
      </c>
      <c r="E7" s="52">
        <v>2</v>
      </c>
      <c r="F7" s="35"/>
      <c r="G7" s="36">
        <v>1</v>
      </c>
      <c r="H7" s="35">
        <f t="shared" si="0"/>
        <v>0</v>
      </c>
      <c r="I7" s="35">
        <f t="shared" si="1"/>
        <v>0</v>
      </c>
      <c r="K7" s="51"/>
    </row>
    <row r="8" spans="2:13" s="28" customFormat="1" ht="19.5" customHeight="1" x14ac:dyDescent="0.2">
      <c r="B8" s="40" t="s">
        <v>63</v>
      </c>
      <c r="C8" s="39">
        <v>1</v>
      </c>
      <c r="D8" s="38">
        <v>0.5</v>
      </c>
      <c r="E8" s="52">
        <v>2</v>
      </c>
      <c r="F8" s="35"/>
      <c r="G8" s="36">
        <v>1</v>
      </c>
      <c r="H8" s="35">
        <f t="shared" si="0"/>
        <v>0</v>
      </c>
      <c r="I8" s="35">
        <f t="shared" si="1"/>
        <v>0</v>
      </c>
    </row>
    <row r="9" spans="2:13" s="28" customFormat="1" ht="19.5" customHeight="1" x14ac:dyDescent="0.2">
      <c r="B9" s="40" t="s">
        <v>62</v>
      </c>
      <c r="C9" s="39">
        <v>1</v>
      </c>
      <c r="D9" s="38">
        <v>0.5</v>
      </c>
      <c r="E9" s="52">
        <v>2</v>
      </c>
      <c r="F9" s="35"/>
      <c r="G9" s="36">
        <v>1</v>
      </c>
      <c r="H9" s="35">
        <f t="shared" si="0"/>
        <v>0</v>
      </c>
      <c r="I9" s="35">
        <f t="shared" si="1"/>
        <v>0</v>
      </c>
    </row>
    <row r="10" spans="2:13" s="28" customFormat="1" ht="40.5" customHeight="1" x14ac:dyDescent="0.2">
      <c r="B10" s="40" t="s">
        <v>78</v>
      </c>
      <c r="C10" s="39">
        <v>1</v>
      </c>
      <c r="D10" s="38">
        <v>0.5</v>
      </c>
      <c r="E10" s="52">
        <v>2</v>
      </c>
      <c r="F10" s="35"/>
      <c r="G10" s="36">
        <v>1</v>
      </c>
      <c r="H10" s="35">
        <f t="shared" si="0"/>
        <v>0</v>
      </c>
      <c r="I10" s="35">
        <f t="shared" si="1"/>
        <v>0</v>
      </c>
    </row>
    <row r="11" spans="2:13" s="28" customFormat="1" ht="19.5" customHeight="1" x14ac:dyDescent="0.2">
      <c r="B11" s="40" t="s">
        <v>60</v>
      </c>
      <c r="C11" s="39">
        <v>1</v>
      </c>
      <c r="D11" s="38">
        <v>0.5</v>
      </c>
      <c r="E11" s="52">
        <v>2</v>
      </c>
      <c r="F11" s="35"/>
      <c r="G11" s="36">
        <v>1</v>
      </c>
      <c r="H11" s="35">
        <f t="shared" si="0"/>
        <v>0</v>
      </c>
      <c r="I11" s="35">
        <f t="shared" si="1"/>
        <v>0</v>
      </c>
      <c r="J11" s="28" t="s">
        <v>77</v>
      </c>
      <c r="K11" s="50" t="e">
        <f>+#REF!</f>
        <v>#REF!</v>
      </c>
      <c r="L11" s="53">
        <v>4</v>
      </c>
      <c r="M11" s="53" t="s">
        <v>76</v>
      </c>
    </row>
    <row r="12" spans="2:13" s="28" customFormat="1" ht="19.5" customHeight="1" x14ac:dyDescent="0.2">
      <c r="B12" s="40" t="s">
        <v>59</v>
      </c>
      <c r="C12" s="39">
        <v>1</v>
      </c>
      <c r="D12" s="38">
        <v>0.5</v>
      </c>
      <c r="E12" s="52">
        <v>2</v>
      </c>
      <c r="F12" s="35"/>
      <c r="G12" s="36">
        <v>1</v>
      </c>
      <c r="H12" s="35">
        <f t="shared" si="0"/>
        <v>0</v>
      </c>
      <c r="I12" s="35">
        <f t="shared" si="1"/>
        <v>0</v>
      </c>
    </row>
    <row r="13" spans="2:13" s="28" customFormat="1" ht="19.5" customHeight="1" x14ac:dyDescent="0.2">
      <c r="B13" s="40" t="s">
        <v>68</v>
      </c>
      <c r="C13" s="39">
        <v>1</v>
      </c>
      <c r="D13" s="38">
        <v>0.5</v>
      </c>
      <c r="E13" s="52">
        <v>2</v>
      </c>
      <c r="F13" s="35"/>
      <c r="G13" s="36">
        <v>1</v>
      </c>
      <c r="H13" s="35">
        <f t="shared" si="0"/>
        <v>0</v>
      </c>
      <c r="I13" s="35">
        <f t="shared" si="1"/>
        <v>0</v>
      </c>
    </row>
    <row r="14" spans="2:13" s="28" customFormat="1" ht="19.5" customHeight="1" x14ac:dyDescent="0.2">
      <c r="B14" s="40" t="s">
        <v>67</v>
      </c>
      <c r="C14" s="39">
        <v>1</v>
      </c>
      <c r="D14" s="38">
        <v>0.5</v>
      </c>
      <c r="E14" s="52">
        <v>2</v>
      </c>
      <c r="F14" s="35"/>
      <c r="G14" s="36">
        <v>1</v>
      </c>
      <c r="H14" s="35">
        <f t="shared" si="0"/>
        <v>0</v>
      </c>
      <c r="I14" s="35">
        <f t="shared" si="1"/>
        <v>0</v>
      </c>
    </row>
    <row r="15" spans="2:13" ht="19.5" customHeight="1" x14ac:dyDescent="0.2">
      <c r="B15" s="40" t="s">
        <v>66</v>
      </c>
      <c r="C15" s="39">
        <v>1</v>
      </c>
      <c r="D15" s="38">
        <v>0.3</v>
      </c>
      <c r="E15" s="52">
        <v>2</v>
      </c>
      <c r="F15" s="35"/>
      <c r="G15" s="36">
        <v>1</v>
      </c>
      <c r="H15" s="35">
        <f t="shared" si="0"/>
        <v>0</v>
      </c>
      <c r="I15" s="35">
        <f t="shared" si="1"/>
        <v>0</v>
      </c>
      <c r="J15" s="28"/>
      <c r="K15" s="28"/>
      <c r="L15" s="28"/>
      <c r="M15" s="28"/>
    </row>
    <row r="16" spans="2:13" s="28" customFormat="1" ht="19.5" hidden="1" customHeight="1" x14ac:dyDescent="0.2">
      <c r="K16" s="51"/>
    </row>
    <row r="17" spans="2:13" s="28" customFormat="1" ht="36.75" customHeight="1" x14ac:dyDescent="0.2">
      <c r="B17" s="59" t="s">
        <v>75</v>
      </c>
      <c r="C17" s="60"/>
      <c r="D17" s="60"/>
      <c r="E17" s="60"/>
      <c r="F17" s="60"/>
      <c r="G17" s="60"/>
      <c r="H17" s="61"/>
      <c r="I17" s="41">
        <f>+SUM(I18:I25)</f>
        <v>0</v>
      </c>
      <c r="K17" s="51"/>
    </row>
    <row r="18" spans="2:13" s="28" customFormat="1" ht="19.5" customHeight="1" x14ac:dyDescent="0.2">
      <c r="B18" s="40" t="s">
        <v>74</v>
      </c>
      <c r="C18" s="39">
        <v>1</v>
      </c>
      <c r="D18" s="38">
        <v>0.3</v>
      </c>
      <c r="E18" s="49">
        <v>15</v>
      </c>
      <c r="F18" s="35"/>
      <c r="G18" s="36">
        <v>1</v>
      </c>
      <c r="H18" s="35">
        <f t="shared" ref="H18:H25" si="2">+C18*D18*F18*G18</f>
        <v>0</v>
      </c>
      <c r="I18" s="35">
        <f t="shared" ref="I18:I25" si="3">+H18*E18</f>
        <v>0</v>
      </c>
    </row>
    <row r="19" spans="2:13" s="28" customFormat="1" ht="19.5" customHeight="1" x14ac:dyDescent="0.2">
      <c r="B19" s="40" t="s">
        <v>73</v>
      </c>
      <c r="C19" s="39">
        <v>1</v>
      </c>
      <c r="D19" s="38">
        <v>1</v>
      </c>
      <c r="E19" s="49">
        <v>15</v>
      </c>
      <c r="F19" s="35"/>
      <c r="G19" s="36">
        <v>1</v>
      </c>
      <c r="H19" s="35">
        <f t="shared" si="2"/>
        <v>0</v>
      </c>
      <c r="I19" s="35">
        <f t="shared" si="3"/>
        <v>0</v>
      </c>
    </row>
    <row r="20" spans="2:13" s="28" customFormat="1" ht="19.5" customHeight="1" x14ac:dyDescent="0.2">
      <c r="B20" s="40" t="s">
        <v>72</v>
      </c>
      <c r="C20" s="39">
        <v>1</v>
      </c>
      <c r="D20" s="38">
        <v>0.5</v>
      </c>
      <c r="E20" s="49">
        <v>15</v>
      </c>
      <c r="F20" s="35"/>
      <c r="G20" s="36">
        <v>1</v>
      </c>
      <c r="H20" s="35">
        <f t="shared" si="2"/>
        <v>0</v>
      </c>
      <c r="I20" s="35">
        <f t="shared" si="3"/>
        <v>0</v>
      </c>
    </row>
    <row r="21" spans="2:13" s="28" customFormat="1" ht="19.5" customHeight="1" x14ac:dyDescent="0.2">
      <c r="B21" s="40" t="s">
        <v>71</v>
      </c>
      <c r="C21" s="39">
        <v>1</v>
      </c>
      <c r="D21" s="38">
        <v>1</v>
      </c>
      <c r="E21" s="49">
        <v>15</v>
      </c>
      <c r="F21" s="35"/>
      <c r="G21" s="36">
        <v>1</v>
      </c>
      <c r="H21" s="35">
        <f t="shared" si="2"/>
        <v>0</v>
      </c>
      <c r="I21" s="35">
        <f t="shared" si="3"/>
        <v>0</v>
      </c>
    </row>
    <row r="22" spans="2:13" s="28" customFormat="1" ht="19.5" customHeight="1" x14ac:dyDescent="0.2">
      <c r="B22" s="40" t="s">
        <v>70</v>
      </c>
      <c r="C22" s="39">
        <v>1</v>
      </c>
      <c r="D22" s="38">
        <v>0.5</v>
      </c>
      <c r="E22" s="49">
        <v>15</v>
      </c>
      <c r="F22" s="35"/>
      <c r="G22" s="36">
        <v>1</v>
      </c>
      <c r="H22" s="35">
        <f t="shared" si="2"/>
        <v>0</v>
      </c>
      <c r="I22" s="35">
        <f t="shared" si="3"/>
        <v>0</v>
      </c>
      <c r="J22" s="28" t="s">
        <v>69</v>
      </c>
      <c r="K22" s="50" t="e">
        <f>+#REF!</f>
        <v>#REF!</v>
      </c>
    </row>
    <row r="23" spans="2:13" s="28" customFormat="1" ht="19.5" customHeight="1" x14ac:dyDescent="0.2">
      <c r="B23" s="40" t="s">
        <v>68</v>
      </c>
      <c r="C23" s="39">
        <v>1</v>
      </c>
      <c r="D23" s="38">
        <v>0.5</v>
      </c>
      <c r="E23" s="49">
        <v>15</v>
      </c>
      <c r="F23" s="35"/>
      <c r="G23" s="36">
        <v>1</v>
      </c>
      <c r="H23" s="35">
        <f t="shared" si="2"/>
        <v>0</v>
      </c>
      <c r="I23" s="35">
        <f t="shared" si="3"/>
        <v>0</v>
      </c>
    </row>
    <row r="24" spans="2:13" ht="19.5" customHeight="1" x14ac:dyDescent="0.2">
      <c r="B24" s="40" t="s">
        <v>67</v>
      </c>
      <c r="C24" s="39">
        <v>1</v>
      </c>
      <c r="D24" s="38">
        <v>0.5</v>
      </c>
      <c r="E24" s="49">
        <v>15</v>
      </c>
      <c r="F24" s="35"/>
      <c r="G24" s="36">
        <v>1</v>
      </c>
      <c r="H24" s="35">
        <f t="shared" si="2"/>
        <v>0</v>
      </c>
      <c r="I24" s="35">
        <f t="shared" si="3"/>
        <v>0</v>
      </c>
      <c r="J24" s="28"/>
      <c r="K24" s="28"/>
      <c r="L24" s="28"/>
      <c r="M24" s="28"/>
    </row>
    <row r="25" spans="2:13" ht="19.5" customHeight="1" x14ac:dyDescent="0.2">
      <c r="B25" s="40" t="s">
        <v>66</v>
      </c>
      <c r="C25" s="39">
        <v>1</v>
      </c>
      <c r="D25" s="38">
        <v>0.2</v>
      </c>
      <c r="E25" s="49">
        <v>15</v>
      </c>
      <c r="F25" s="35"/>
      <c r="G25" s="36">
        <v>1</v>
      </c>
      <c r="H25" s="35">
        <f t="shared" si="2"/>
        <v>0</v>
      </c>
      <c r="I25" s="35">
        <f t="shared" si="3"/>
        <v>0</v>
      </c>
      <c r="J25" s="28"/>
      <c r="K25" s="28"/>
      <c r="L25" s="28"/>
      <c r="M25" s="28"/>
    </row>
    <row r="26" spans="2:13" s="28" customFormat="1" ht="42" customHeight="1" x14ac:dyDescent="0.2">
      <c r="B26" s="59" t="s">
        <v>65</v>
      </c>
      <c r="C26" s="60"/>
      <c r="D26" s="60"/>
      <c r="E26" s="60"/>
      <c r="F26" s="60"/>
      <c r="G26" s="60"/>
      <c r="H26" s="61"/>
      <c r="I26" s="41">
        <f>+SUM(I27:I32)</f>
        <v>0</v>
      </c>
    </row>
    <row r="27" spans="2:13" s="28" customFormat="1" ht="19.5" customHeight="1" x14ac:dyDescent="0.2">
      <c r="B27" s="40" t="s">
        <v>64</v>
      </c>
      <c r="C27" s="39">
        <v>1</v>
      </c>
      <c r="D27" s="38">
        <v>0.2</v>
      </c>
      <c r="E27" s="49">
        <v>15</v>
      </c>
      <c r="F27" s="35"/>
      <c r="G27" s="36">
        <v>1</v>
      </c>
      <c r="H27" s="35">
        <f t="shared" ref="H27:H32" si="4">+C27*D27*F27*G27</f>
        <v>0</v>
      </c>
      <c r="I27" s="35">
        <f t="shared" ref="I27:I32" si="5">+H27*E27</f>
        <v>0</v>
      </c>
    </row>
    <row r="28" spans="2:13" s="28" customFormat="1" ht="19.5" customHeight="1" x14ac:dyDescent="0.2">
      <c r="B28" s="40" t="s">
        <v>63</v>
      </c>
      <c r="C28" s="39">
        <v>1</v>
      </c>
      <c r="D28" s="38">
        <v>0.5</v>
      </c>
      <c r="E28" s="49">
        <v>15</v>
      </c>
      <c r="F28" s="35"/>
      <c r="G28" s="36">
        <v>1</v>
      </c>
      <c r="H28" s="35">
        <f t="shared" si="4"/>
        <v>0</v>
      </c>
      <c r="I28" s="35">
        <f t="shared" si="5"/>
        <v>0</v>
      </c>
    </row>
    <row r="29" spans="2:13" s="28" customFormat="1" ht="19.5" customHeight="1" x14ac:dyDescent="0.2">
      <c r="B29" s="40" t="s">
        <v>62</v>
      </c>
      <c r="C29" s="39">
        <v>1</v>
      </c>
      <c r="D29" s="38">
        <v>0.5</v>
      </c>
      <c r="E29" s="49">
        <v>15</v>
      </c>
      <c r="F29" s="35"/>
      <c r="G29" s="36">
        <v>1</v>
      </c>
      <c r="H29" s="35">
        <f t="shared" si="4"/>
        <v>0</v>
      </c>
      <c r="I29" s="35">
        <f t="shared" si="5"/>
        <v>0</v>
      </c>
    </row>
    <row r="30" spans="2:13" s="28" customFormat="1" ht="35.25" customHeight="1" x14ac:dyDescent="0.2">
      <c r="B30" s="40" t="s">
        <v>61</v>
      </c>
      <c r="C30" s="39">
        <v>1</v>
      </c>
      <c r="D30" s="38">
        <v>0.6</v>
      </c>
      <c r="E30" s="49">
        <v>15</v>
      </c>
      <c r="F30" s="35"/>
      <c r="G30" s="36">
        <v>1</v>
      </c>
      <c r="H30" s="35">
        <f t="shared" si="4"/>
        <v>0</v>
      </c>
      <c r="I30" s="35">
        <f t="shared" si="5"/>
        <v>0</v>
      </c>
    </row>
    <row r="31" spans="2:13" ht="19.5" customHeight="1" x14ac:dyDescent="0.2">
      <c r="B31" s="40" t="s">
        <v>60</v>
      </c>
      <c r="C31" s="39">
        <v>1</v>
      </c>
      <c r="D31" s="38">
        <v>0.6</v>
      </c>
      <c r="E31" s="49">
        <v>15</v>
      </c>
      <c r="F31" s="35"/>
      <c r="G31" s="36">
        <v>1</v>
      </c>
      <c r="H31" s="35">
        <f t="shared" si="4"/>
        <v>0</v>
      </c>
      <c r="I31" s="35">
        <f t="shared" si="5"/>
        <v>0</v>
      </c>
      <c r="J31" s="28"/>
      <c r="K31" s="28"/>
      <c r="L31" s="28"/>
      <c r="M31" s="28"/>
    </row>
    <row r="32" spans="2:13" s="28" customFormat="1" ht="19.5" customHeight="1" x14ac:dyDescent="0.2">
      <c r="B32" s="40" t="s">
        <v>59</v>
      </c>
      <c r="C32" s="39">
        <v>1</v>
      </c>
      <c r="D32" s="38">
        <v>0.6</v>
      </c>
      <c r="E32" s="49">
        <v>15</v>
      </c>
      <c r="F32" s="35"/>
      <c r="G32" s="36">
        <v>1</v>
      </c>
      <c r="H32" s="35">
        <f t="shared" si="4"/>
        <v>0</v>
      </c>
      <c r="I32" s="35">
        <f t="shared" si="5"/>
        <v>0</v>
      </c>
    </row>
    <row r="33" spans="2:13" s="28" customFormat="1" ht="19.5" customHeight="1" x14ac:dyDescent="0.2">
      <c r="B33" s="59" t="s">
        <v>58</v>
      </c>
      <c r="C33" s="60"/>
      <c r="D33" s="60"/>
      <c r="E33" s="60"/>
      <c r="F33" s="60"/>
      <c r="G33" s="61"/>
      <c r="H33" s="41"/>
      <c r="I33" s="41">
        <f>+SUM(I34:I41)</f>
        <v>0</v>
      </c>
      <c r="K33" s="28" t="s">
        <v>57</v>
      </c>
    </row>
    <row r="34" spans="2:13" s="28" customFormat="1" ht="19.5" customHeight="1" x14ac:dyDescent="0.2">
      <c r="B34" s="40" t="s">
        <v>55</v>
      </c>
      <c r="C34" s="39">
        <v>1</v>
      </c>
      <c r="D34" s="38">
        <v>1</v>
      </c>
      <c r="E34" s="49">
        <v>17</v>
      </c>
      <c r="F34" s="35"/>
      <c r="G34" s="36">
        <v>1</v>
      </c>
      <c r="H34" s="35">
        <f t="shared" ref="H34:H41" si="6">+C34*D34*F34*G34</f>
        <v>0</v>
      </c>
      <c r="I34" s="35">
        <f t="shared" ref="I34:I41" si="7">+H34*E34</f>
        <v>0</v>
      </c>
    </row>
    <row r="35" spans="2:13" s="28" customFormat="1" ht="37.5" customHeight="1" x14ac:dyDescent="0.2">
      <c r="B35" s="40" t="s">
        <v>56</v>
      </c>
      <c r="C35" s="39">
        <v>2</v>
      </c>
      <c r="D35" s="38">
        <v>1</v>
      </c>
      <c r="E35" s="49">
        <v>17</v>
      </c>
      <c r="F35" s="35"/>
      <c r="G35" s="36">
        <v>1</v>
      </c>
      <c r="H35" s="35">
        <f t="shared" si="6"/>
        <v>0</v>
      </c>
      <c r="I35" s="35">
        <f t="shared" si="7"/>
        <v>0</v>
      </c>
      <c r="K35" s="28" t="s">
        <v>55</v>
      </c>
    </row>
    <row r="36" spans="2:13" s="28" customFormat="1" ht="19.5" customHeight="1" x14ac:dyDescent="0.2">
      <c r="B36" s="40" t="s">
        <v>54</v>
      </c>
      <c r="C36" s="39">
        <v>1</v>
      </c>
      <c r="D36" s="38">
        <v>1</v>
      </c>
      <c r="E36" s="49">
        <v>17</v>
      </c>
      <c r="F36" s="35"/>
      <c r="G36" s="36">
        <v>1</v>
      </c>
      <c r="H36" s="35">
        <f t="shared" si="6"/>
        <v>0</v>
      </c>
      <c r="I36" s="35">
        <f t="shared" si="7"/>
        <v>0</v>
      </c>
    </row>
    <row r="37" spans="2:13" s="28" customFormat="1" ht="19.5" customHeight="1" x14ac:dyDescent="0.2">
      <c r="B37" s="40" t="s">
        <v>53</v>
      </c>
      <c r="C37" s="39">
        <v>1</v>
      </c>
      <c r="D37" s="38">
        <v>0.8</v>
      </c>
      <c r="E37" s="49">
        <v>17</v>
      </c>
      <c r="F37" s="35"/>
      <c r="G37" s="36">
        <v>1</v>
      </c>
      <c r="H37" s="35">
        <f t="shared" si="6"/>
        <v>0</v>
      </c>
      <c r="I37" s="35">
        <f t="shared" si="7"/>
        <v>0</v>
      </c>
      <c r="K37" s="28" t="s">
        <v>52</v>
      </c>
    </row>
    <row r="38" spans="2:13" s="28" customFormat="1" ht="30" x14ac:dyDescent="0.2">
      <c r="B38" s="40" t="s">
        <v>51</v>
      </c>
      <c r="C38" s="39">
        <v>6</v>
      </c>
      <c r="D38" s="38">
        <v>1</v>
      </c>
      <c r="E38" s="49">
        <v>17</v>
      </c>
      <c r="F38" s="35"/>
      <c r="G38" s="36">
        <v>1</v>
      </c>
      <c r="H38" s="35">
        <f t="shared" si="6"/>
        <v>0</v>
      </c>
      <c r="I38" s="35">
        <f t="shared" si="7"/>
        <v>0</v>
      </c>
    </row>
    <row r="39" spans="2:13" s="28" customFormat="1" ht="19.5" customHeight="1" x14ac:dyDescent="0.2">
      <c r="B39" s="40" t="s">
        <v>50</v>
      </c>
      <c r="C39" s="39">
        <v>2</v>
      </c>
      <c r="D39" s="38">
        <v>1</v>
      </c>
      <c r="E39" s="49">
        <v>17</v>
      </c>
      <c r="F39" s="35"/>
      <c r="G39" s="36">
        <v>1</v>
      </c>
      <c r="H39" s="35">
        <f t="shared" si="6"/>
        <v>0</v>
      </c>
      <c r="I39" s="35">
        <f t="shared" si="7"/>
        <v>0</v>
      </c>
    </row>
    <row r="40" spans="2:13" s="28" customFormat="1" ht="19.5" customHeight="1" x14ac:dyDescent="0.2">
      <c r="B40" s="40" t="s">
        <v>49</v>
      </c>
      <c r="C40" s="39">
        <v>6</v>
      </c>
      <c r="D40" s="38">
        <v>1</v>
      </c>
      <c r="E40" s="49">
        <v>17</v>
      </c>
      <c r="F40" s="35"/>
      <c r="G40" s="36">
        <v>1</v>
      </c>
      <c r="H40" s="35">
        <f t="shared" si="6"/>
        <v>0</v>
      </c>
      <c r="I40" s="35">
        <f t="shared" si="7"/>
        <v>0</v>
      </c>
    </row>
    <row r="41" spans="2:13" ht="19.5" customHeight="1" x14ac:dyDescent="0.2">
      <c r="B41" s="40" t="s">
        <v>48</v>
      </c>
      <c r="C41" s="39">
        <v>2</v>
      </c>
      <c r="D41" s="38">
        <v>1</v>
      </c>
      <c r="E41" s="49">
        <v>17</v>
      </c>
      <c r="F41" s="35"/>
      <c r="G41" s="36">
        <v>1</v>
      </c>
      <c r="H41" s="35">
        <f t="shared" si="6"/>
        <v>0</v>
      </c>
      <c r="I41" s="35">
        <f t="shared" si="7"/>
        <v>0</v>
      </c>
      <c r="J41" s="28"/>
      <c r="K41" s="28"/>
      <c r="L41" s="28"/>
      <c r="M41" s="28"/>
    </row>
    <row r="42" spans="2:13" s="28" customFormat="1" ht="19.5" customHeight="1" x14ac:dyDescent="0.2">
      <c r="B42" s="59" t="s">
        <v>47</v>
      </c>
      <c r="C42" s="60"/>
      <c r="D42" s="60"/>
      <c r="E42" s="60"/>
      <c r="F42" s="60"/>
      <c r="G42" s="61"/>
      <c r="H42" s="41"/>
      <c r="I42" s="41">
        <f>+SUM(I43:I44)</f>
        <v>0</v>
      </c>
    </row>
    <row r="43" spans="2:13" ht="19.5" customHeight="1" x14ac:dyDescent="0.2">
      <c r="B43" s="40" t="s">
        <v>46</v>
      </c>
      <c r="C43" s="39">
        <v>1</v>
      </c>
      <c r="D43" s="38">
        <v>1</v>
      </c>
      <c r="E43" s="49">
        <v>17</v>
      </c>
      <c r="F43" s="35"/>
      <c r="G43" s="36">
        <v>1</v>
      </c>
      <c r="H43" s="35">
        <f>+C43*D43*F43*G43</f>
        <v>0</v>
      </c>
      <c r="I43" s="35">
        <f>+H43*E43</f>
        <v>0</v>
      </c>
      <c r="J43" s="28"/>
      <c r="K43" s="28"/>
      <c r="L43" s="28"/>
      <c r="M43" s="28"/>
    </row>
    <row r="44" spans="2:13" s="28" customFormat="1" ht="19.5" customHeight="1" x14ac:dyDescent="0.2">
      <c r="B44" s="40" t="s">
        <v>45</v>
      </c>
      <c r="C44" s="39">
        <v>1</v>
      </c>
      <c r="D44" s="38">
        <v>1</v>
      </c>
      <c r="E44" s="49">
        <v>17</v>
      </c>
      <c r="F44" s="35"/>
      <c r="G44" s="36">
        <v>1</v>
      </c>
      <c r="H44" s="35">
        <f>+C44*D44*F44*G44</f>
        <v>0</v>
      </c>
      <c r="I44" s="35">
        <f>+H44*E44</f>
        <v>0</v>
      </c>
    </row>
    <row r="45" spans="2:13" s="28" customFormat="1" ht="19.5" customHeight="1" x14ac:dyDescent="0.2">
      <c r="B45" s="59" t="s">
        <v>44</v>
      </c>
      <c r="C45" s="60"/>
      <c r="D45" s="60"/>
      <c r="E45" s="60"/>
      <c r="F45" s="60"/>
      <c r="G45" s="61"/>
      <c r="H45" s="41"/>
      <c r="I45" s="41">
        <f>+SUM(I46:I46)</f>
        <v>0</v>
      </c>
    </row>
    <row r="46" spans="2:13" s="28" customFormat="1" ht="19.5" customHeight="1" x14ac:dyDescent="0.2">
      <c r="B46" s="40" t="s">
        <v>43</v>
      </c>
      <c r="C46" s="39">
        <v>1</v>
      </c>
      <c r="D46" s="38">
        <v>1</v>
      </c>
      <c r="E46" s="49">
        <v>17</v>
      </c>
      <c r="F46" s="35"/>
      <c r="G46" s="36">
        <v>1</v>
      </c>
      <c r="H46" s="35">
        <f>+C46*D46*F46*G46</f>
        <v>0</v>
      </c>
      <c r="I46" s="35">
        <f>+H46*E46</f>
        <v>0</v>
      </c>
    </row>
    <row r="47" spans="2:13" ht="19.5" customHeight="1" x14ac:dyDescent="0.2">
      <c r="B47" s="59" t="s">
        <v>42</v>
      </c>
      <c r="C47" s="60"/>
      <c r="D47" s="60"/>
      <c r="E47" s="60"/>
      <c r="F47" s="60"/>
      <c r="G47" s="61"/>
      <c r="H47" s="41"/>
      <c r="I47" s="41">
        <f>+I5+I17+I26+I33+I42+I45</f>
        <v>0</v>
      </c>
      <c r="J47" s="28"/>
      <c r="K47" s="28"/>
      <c r="L47" s="28"/>
      <c r="M47" s="28"/>
    </row>
    <row r="48" spans="2:13" s="28" customFormat="1" ht="19.5" customHeight="1" x14ac:dyDescent="0.2">
      <c r="B48" s="47"/>
      <c r="C48" s="46"/>
      <c r="D48" s="45"/>
      <c r="E48" s="44"/>
      <c r="F48" s="43"/>
      <c r="G48" s="42"/>
      <c r="H48" s="35"/>
      <c r="I48" s="35"/>
    </row>
    <row r="49" spans="2:13" ht="19.5" customHeight="1" x14ac:dyDescent="0.2">
      <c r="B49" s="59" t="s">
        <v>41</v>
      </c>
      <c r="C49" s="60"/>
      <c r="D49" s="60"/>
      <c r="E49" s="60"/>
      <c r="F49" s="60"/>
      <c r="G49" s="61"/>
      <c r="H49" s="41"/>
      <c r="I49" s="48"/>
      <c r="J49" s="28"/>
      <c r="K49" s="28"/>
      <c r="L49" s="28"/>
      <c r="M49" s="28"/>
    </row>
    <row r="50" spans="2:13" s="28" customFormat="1" ht="19.5" customHeight="1" x14ac:dyDescent="0.2">
      <c r="B50" s="47"/>
      <c r="C50" s="46"/>
      <c r="D50" s="45"/>
      <c r="E50" s="44"/>
      <c r="F50" s="43"/>
      <c r="G50" s="42"/>
      <c r="H50" s="35"/>
      <c r="I50" s="35"/>
    </row>
    <row r="51" spans="2:13" ht="19.5" customHeight="1" x14ac:dyDescent="0.2">
      <c r="B51" s="59" t="s">
        <v>40</v>
      </c>
      <c r="C51" s="60"/>
      <c r="D51" s="60"/>
      <c r="E51" s="60"/>
      <c r="F51" s="60"/>
      <c r="G51" s="61"/>
      <c r="H51" s="41"/>
      <c r="I51" s="41">
        <f>+I47*I49</f>
        <v>0</v>
      </c>
      <c r="J51" s="28"/>
      <c r="K51" s="28"/>
      <c r="L51" s="28"/>
      <c r="M51" s="28"/>
    </row>
    <row r="52" spans="2:13" ht="19.5" customHeight="1" x14ac:dyDescent="0.2">
      <c r="B52" s="47"/>
      <c r="C52" s="46"/>
      <c r="D52" s="45"/>
      <c r="E52" s="44"/>
      <c r="F52" s="43"/>
      <c r="G52" s="42"/>
      <c r="H52" s="35"/>
      <c r="I52" s="35"/>
      <c r="J52" s="28"/>
      <c r="K52" s="28"/>
      <c r="L52" s="28"/>
      <c r="M52" s="28"/>
    </row>
    <row r="53" spans="2:13" ht="19.5" customHeight="1" x14ac:dyDescent="0.2">
      <c r="B53" s="59" t="s">
        <v>39</v>
      </c>
      <c r="C53" s="60"/>
      <c r="D53" s="60"/>
      <c r="E53" s="60"/>
      <c r="F53" s="60"/>
      <c r="G53" s="61"/>
      <c r="H53" s="41"/>
      <c r="I53" s="41">
        <f>+SUM(I54:I58)</f>
        <v>0</v>
      </c>
      <c r="J53" s="28"/>
      <c r="K53" s="28"/>
      <c r="L53" s="28"/>
      <c r="M53" s="28"/>
    </row>
    <row r="54" spans="2:13" s="28" customFormat="1" ht="19.5" customHeight="1" x14ac:dyDescent="0.2">
      <c r="B54" s="40" t="s">
        <v>38</v>
      </c>
      <c r="C54" s="39">
        <v>1</v>
      </c>
      <c r="D54" s="38">
        <v>1</v>
      </c>
      <c r="E54" s="37">
        <v>2</v>
      </c>
      <c r="F54" s="35"/>
      <c r="G54" s="36">
        <v>1</v>
      </c>
      <c r="H54" s="35">
        <f>+C54*D54*F54*G54</f>
        <v>0</v>
      </c>
      <c r="I54" s="35">
        <f>+H54*E54</f>
        <v>0</v>
      </c>
      <c r="J54" s="32"/>
    </row>
    <row r="55" spans="2:13" s="28" customFormat="1" ht="19.5" customHeight="1" x14ac:dyDescent="0.2">
      <c r="B55" s="40" t="s">
        <v>37</v>
      </c>
      <c r="C55" s="39">
        <v>1</v>
      </c>
      <c r="D55" s="38">
        <v>1</v>
      </c>
      <c r="E55" s="37">
        <v>15</v>
      </c>
      <c r="F55" s="35"/>
      <c r="G55" s="36">
        <v>1</v>
      </c>
      <c r="H55" s="35">
        <f>+C55*D55*F55*G55</f>
        <v>0</v>
      </c>
      <c r="I55" s="35">
        <f>+H55*E55</f>
        <v>0</v>
      </c>
    </row>
    <row r="56" spans="2:13" s="28" customFormat="1" ht="19.5" customHeight="1" x14ac:dyDescent="0.2">
      <c r="B56" s="40" t="s">
        <v>36</v>
      </c>
      <c r="C56" s="39" t="s">
        <v>33</v>
      </c>
      <c r="D56" s="38">
        <v>1</v>
      </c>
      <c r="E56" s="37">
        <v>1</v>
      </c>
      <c r="F56" s="35"/>
      <c r="G56" s="36">
        <v>1</v>
      </c>
      <c r="H56" s="35">
        <f>D56*F56*G56</f>
        <v>0</v>
      </c>
      <c r="I56" s="35">
        <f>+H56*E56</f>
        <v>0</v>
      </c>
    </row>
    <row r="57" spans="2:13" ht="19.5" customHeight="1" x14ac:dyDescent="0.2">
      <c r="B57" s="40" t="s">
        <v>35</v>
      </c>
      <c r="C57" s="39" t="s">
        <v>33</v>
      </c>
      <c r="D57" s="38">
        <v>1</v>
      </c>
      <c r="E57" s="37">
        <v>1</v>
      </c>
      <c r="F57" s="35"/>
      <c r="G57" s="36">
        <v>1</v>
      </c>
      <c r="H57" s="35">
        <f>D57*F57*G57</f>
        <v>0</v>
      </c>
      <c r="I57" s="35">
        <f>+H57*E57</f>
        <v>0</v>
      </c>
      <c r="J57" s="28"/>
      <c r="K57" s="28"/>
      <c r="L57" s="28"/>
      <c r="M57" s="28"/>
    </row>
    <row r="58" spans="2:13" ht="19.5" customHeight="1" x14ac:dyDescent="0.2">
      <c r="B58" s="40" t="s">
        <v>34</v>
      </c>
      <c r="C58" s="39" t="s">
        <v>33</v>
      </c>
      <c r="D58" s="38">
        <v>1</v>
      </c>
      <c r="E58" s="37">
        <v>1</v>
      </c>
      <c r="F58" s="35"/>
      <c r="G58" s="36">
        <v>1</v>
      </c>
      <c r="H58" s="35">
        <f>D58*F58*G58</f>
        <v>0</v>
      </c>
      <c r="I58" s="35">
        <f>+H58*E58</f>
        <v>0</v>
      </c>
      <c r="J58" s="28"/>
      <c r="K58" s="28"/>
      <c r="L58" s="28"/>
      <c r="M58" s="28"/>
    </row>
    <row r="59" spans="2:13" ht="33.6" customHeight="1" x14ac:dyDescent="0.2">
      <c r="B59" s="68" t="s">
        <v>0</v>
      </c>
      <c r="C59" s="69"/>
      <c r="D59" s="69"/>
      <c r="E59" s="69"/>
      <c r="F59" s="69"/>
      <c r="G59" s="69"/>
      <c r="H59" s="70"/>
      <c r="I59" s="34">
        <f>+I51+I53</f>
        <v>0</v>
      </c>
      <c r="J59" s="32"/>
      <c r="K59" s="28"/>
      <c r="L59" s="28"/>
      <c r="M59" s="28"/>
    </row>
    <row r="60" spans="2:13" ht="31.9" customHeight="1" x14ac:dyDescent="0.2">
      <c r="B60" s="65" t="s">
        <v>32</v>
      </c>
      <c r="C60" s="66"/>
      <c r="D60" s="66"/>
      <c r="E60" s="66"/>
      <c r="F60" s="66"/>
      <c r="G60" s="66"/>
      <c r="H60" s="67"/>
      <c r="I60" s="33">
        <f>ROUND(I59*16%,0)</f>
        <v>0</v>
      </c>
      <c r="J60" s="32"/>
      <c r="K60" s="28"/>
    </row>
    <row r="61" spans="2:13" ht="44.25" customHeight="1" x14ac:dyDescent="0.2">
      <c r="B61" s="62" t="s">
        <v>31</v>
      </c>
      <c r="C61" s="63"/>
      <c r="D61" s="63"/>
      <c r="E61" s="63"/>
      <c r="F61" s="63"/>
      <c r="G61" s="63"/>
      <c r="H61" s="64"/>
      <c r="I61" s="31">
        <f>SUM(I59:I60)</f>
        <v>0</v>
      </c>
      <c r="J61" s="30"/>
      <c r="K61" s="28"/>
      <c r="L61" s="28"/>
      <c r="M61" s="28"/>
    </row>
    <row r="62" spans="2:13" s="24" customFormat="1" ht="36" hidden="1" customHeight="1" x14ac:dyDescent="0.2">
      <c r="B62" s="29" t="s">
        <v>30</v>
      </c>
      <c r="C62" s="25" t="e">
        <f>+#REF!</f>
        <v>#REF!</v>
      </c>
      <c r="D62" s="72" t="e">
        <f>+#REF!</f>
        <v>#REF!</v>
      </c>
      <c r="E62" s="72">
        <f>+I61</f>
        <v>0</v>
      </c>
      <c r="F62" s="28"/>
      <c r="G62" s="28"/>
      <c r="H62" s="28"/>
      <c r="I62" s="28"/>
    </row>
    <row r="63" spans="2:13" s="24" customFormat="1" ht="36" hidden="1" customHeight="1" x14ac:dyDescent="0.2">
      <c r="B63" s="29" t="s">
        <v>29</v>
      </c>
      <c r="C63" s="25" t="e">
        <f>+#REF!</f>
        <v>#REF!</v>
      </c>
      <c r="D63" s="73"/>
      <c r="E63" s="74"/>
      <c r="F63" s="28"/>
      <c r="G63" s="28"/>
      <c r="H63" s="28"/>
      <c r="I63" s="28"/>
    </row>
    <row r="64" spans="2:13" s="24" customFormat="1" ht="36" hidden="1" customHeight="1" x14ac:dyDescent="0.2">
      <c r="B64" s="26" t="s">
        <v>28</v>
      </c>
      <c r="C64" s="25" t="e">
        <f>+#REF!</f>
        <v>#REF!</v>
      </c>
      <c r="D64" s="72" t="e">
        <f>+#REF!</f>
        <v>#REF!</v>
      </c>
      <c r="E64" s="74"/>
      <c r="F64" s="28"/>
      <c r="G64" s="28"/>
      <c r="H64" s="28"/>
      <c r="I64" s="27"/>
    </row>
    <row r="65" spans="2:13" s="24" customFormat="1" ht="36" hidden="1" customHeight="1" x14ac:dyDescent="0.2">
      <c r="B65" s="26" t="s">
        <v>27</v>
      </c>
      <c r="C65" s="25" t="e">
        <f>+#REF!</f>
        <v>#REF!</v>
      </c>
      <c r="D65" s="73"/>
      <c r="E65" s="73"/>
      <c r="J65" s="10"/>
      <c r="K65" s="10"/>
      <c r="L65" s="10"/>
      <c r="M65" s="10"/>
    </row>
    <row r="66" spans="2:13" x14ac:dyDescent="0.2">
      <c r="B66" s="24"/>
    </row>
    <row r="71" spans="2:13" x14ac:dyDescent="0.2">
      <c r="J71" s="23"/>
      <c r="K71" s="22"/>
    </row>
    <row r="72" spans="2:13" x14ac:dyDescent="0.2">
      <c r="J72" s="23"/>
      <c r="K72" s="22"/>
    </row>
  </sheetData>
  <mergeCells count="18">
    <mergeCell ref="B1:I2"/>
    <mergeCell ref="B42:G42"/>
    <mergeCell ref="B33:G33"/>
    <mergeCell ref="B3:I3"/>
    <mergeCell ref="D64:D65"/>
    <mergeCell ref="D62:D63"/>
    <mergeCell ref="E62:E65"/>
    <mergeCell ref="B45:G45"/>
    <mergeCell ref="B5:H5"/>
    <mergeCell ref="B17:H17"/>
    <mergeCell ref="B26:H26"/>
    <mergeCell ref="B47:G47"/>
    <mergeCell ref="B49:G49"/>
    <mergeCell ref="B51:G51"/>
    <mergeCell ref="B61:H61"/>
    <mergeCell ref="B60:H60"/>
    <mergeCell ref="B59:H59"/>
    <mergeCell ref="B53:G5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48" orientation="portrait" r:id="rId1"/>
  <headerFooter>
    <oddHeader>&amp;LABRIL/2014&amp;CGERENCIA DE PROYECTOS AEROPORTUARIOS
&amp;RCONCESIÓN NORORIENTE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4"/>
  <sheetViews>
    <sheetView tabSelected="1" topLeftCell="A49" workbookViewId="0">
      <selection activeCell="J8" sqref="J8"/>
    </sheetView>
  </sheetViews>
  <sheetFormatPr baseColWidth="10" defaultColWidth="11.42578125" defaultRowHeight="12.75" x14ac:dyDescent="0.2"/>
  <cols>
    <col min="1" max="1" width="7.42578125" customWidth="1"/>
    <col min="2" max="2" width="13.28515625" customWidth="1"/>
    <col min="4" max="4" width="18.140625" customWidth="1"/>
    <col min="5" max="5" width="20.7109375" customWidth="1"/>
    <col min="8" max="8" width="9.140625" customWidth="1"/>
  </cols>
  <sheetData>
    <row r="2" spans="2:10" s="2" customFormat="1" ht="83.25" customHeight="1" x14ac:dyDescent="0.2">
      <c r="B2" s="116" t="s">
        <v>15</v>
      </c>
      <c r="C2" s="116"/>
      <c r="D2" s="116"/>
      <c r="E2" s="116"/>
      <c r="F2" s="116"/>
      <c r="G2" s="116"/>
      <c r="H2" s="116"/>
    </row>
    <row r="3" spans="2:10" s="2" customFormat="1" ht="15" x14ac:dyDescent="0.25">
      <c r="B3" s="117" t="s">
        <v>13</v>
      </c>
      <c r="C3" s="117"/>
      <c r="D3" s="117"/>
      <c r="E3" s="117"/>
      <c r="F3" s="117"/>
      <c r="G3" s="117"/>
      <c r="H3" s="117"/>
    </row>
    <row r="4" spans="2:10" ht="9" customHeight="1" x14ac:dyDescent="0.2"/>
    <row r="5" spans="2:10" s="2" customFormat="1" ht="16.5" x14ac:dyDescent="0.2">
      <c r="B5" s="118" t="s">
        <v>1</v>
      </c>
      <c r="C5" s="119"/>
      <c r="D5" s="119"/>
      <c r="E5" s="120"/>
      <c r="F5" s="121" t="s">
        <v>0</v>
      </c>
      <c r="G5" s="122"/>
      <c r="H5" s="123"/>
    </row>
    <row r="6" spans="2:10" s="2" customFormat="1" ht="32.25" customHeight="1" x14ac:dyDescent="0.2">
      <c r="B6" s="79" t="s">
        <v>22</v>
      </c>
      <c r="C6" s="80"/>
      <c r="D6" s="80"/>
      <c r="E6" s="80"/>
      <c r="F6" s="80"/>
      <c r="G6" s="80"/>
      <c r="H6" s="81"/>
    </row>
    <row r="7" spans="2:10" s="2" customFormat="1" ht="16.5" x14ac:dyDescent="0.2">
      <c r="B7" s="106" t="s">
        <v>2</v>
      </c>
      <c r="C7" s="107"/>
      <c r="D7" s="107"/>
      <c r="E7" s="107"/>
      <c r="F7" s="87">
        <v>0</v>
      </c>
      <c r="G7" s="88"/>
      <c r="H7" s="89"/>
    </row>
    <row r="8" spans="2:10" s="2" customFormat="1" ht="16.5" x14ac:dyDescent="0.2">
      <c r="B8" s="85" t="s">
        <v>3</v>
      </c>
      <c r="C8" s="86"/>
      <c r="D8" s="86"/>
      <c r="E8" s="86"/>
      <c r="F8" s="87">
        <v>0</v>
      </c>
      <c r="G8" s="88"/>
      <c r="H8" s="89"/>
    </row>
    <row r="9" spans="2:10" s="2" customFormat="1" ht="16.5" x14ac:dyDescent="0.2">
      <c r="B9" s="85" t="s">
        <v>19</v>
      </c>
      <c r="C9" s="86"/>
      <c r="D9" s="86"/>
      <c r="E9" s="86"/>
      <c r="F9" s="87">
        <v>0</v>
      </c>
      <c r="G9" s="88"/>
      <c r="H9" s="89"/>
    </row>
    <row r="10" spans="2:10" s="2" customFormat="1" ht="16.5" x14ac:dyDescent="0.2">
      <c r="B10" s="95" t="s">
        <v>12</v>
      </c>
      <c r="C10" s="96"/>
      <c r="D10" s="96"/>
      <c r="E10" s="96"/>
      <c r="F10" s="97">
        <f>+F7*F8</f>
        <v>0</v>
      </c>
      <c r="G10" s="98"/>
      <c r="H10" s="99"/>
    </row>
    <row r="11" spans="2:10" s="2" customFormat="1" ht="16.5" customHeight="1" x14ac:dyDescent="0.2">
      <c r="B11" s="106" t="s">
        <v>4</v>
      </c>
      <c r="C11" s="107"/>
      <c r="D11" s="107"/>
      <c r="E11" s="107"/>
      <c r="F11" s="87">
        <v>0</v>
      </c>
      <c r="G11" s="88"/>
      <c r="H11" s="89"/>
      <c r="I11" s="6"/>
      <c r="J11" s="6"/>
    </row>
    <row r="12" spans="2:10" s="2" customFormat="1" ht="16.5" customHeight="1" x14ac:dyDescent="0.2">
      <c r="B12" s="106" t="s">
        <v>9</v>
      </c>
      <c r="C12" s="107"/>
      <c r="D12" s="107"/>
      <c r="E12" s="107"/>
      <c r="F12" s="108">
        <v>0</v>
      </c>
      <c r="G12" s="109"/>
      <c r="H12" s="110"/>
      <c r="I12" s="7"/>
      <c r="J12" s="6"/>
    </row>
    <row r="13" spans="2:10" s="2" customFormat="1" ht="16.5" x14ac:dyDescent="0.2">
      <c r="B13" s="95" t="s">
        <v>10</v>
      </c>
      <c r="C13" s="96"/>
      <c r="D13" s="96"/>
      <c r="E13" s="96"/>
      <c r="F13" s="97">
        <f>+F10+F11+F12</f>
        <v>0</v>
      </c>
      <c r="G13" s="98"/>
      <c r="H13" s="99"/>
      <c r="I13" s="6"/>
      <c r="J13" s="6"/>
    </row>
    <row r="14" spans="2:10" s="2" customFormat="1" ht="16.5" x14ac:dyDescent="0.2">
      <c r="B14" s="90" t="s">
        <v>11</v>
      </c>
      <c r="C14" s="91"/>
      <c r="D14" s="91"/>
      <c r="E14" s="91"/>
      <c r="F14" s="92">
        <f>+F13*0.16</f>
        <v>0</v>
      </c>
      <c r="G14" s="93"/>
      <c r="H14" s="94"/>
      <c r="I14" s="6"/>
      <c r="J14" s="6"/>
    </row>
    <row r="15" spans="2:10" s="2" customFormat="1" ht="16.5" x14ac:dyDescent="0.2">
      <c r="B15" s="95" t="s">
        <v>16</v>
      </c>
      <c r="C15" s="96"/>
      <c r="D15" s="96"/>
      <c r="E15" s="96"/>
      <c r="F15" s="97">
        <f t="shared" ref="F15" si="0">+F13+F14</f>
        <v>0</v>
      </c>
      <c r="G15" s="98"/>
      <c r="H15" s="99"/>
      <c r="I15" s="6"/>
      <c r="J15" s="6"/>
    </row>
    <row r="16" spans="2:10" s="2" customFormat="1" ht="16.5" x14ac:dyDescent="0.3">
      <c r="B16" s="3"/>
      <c r="C16" s="4"/>
      <c r="D16" s="4"/>
      <c r="E16" s="4"/>
      <c r="F16" s="4"/>
      <c r="G16" s="4"/>
      <c r="H16" s="5"/>
    </row>
    <row r="17" spans="2:10" s="2" customFormat="1" ht="33.75" customHeight="1" x14ac:dyDescent="0.2">
      <c r="B17" s="79" t="s">
        <v>23</v>
      </c>
      <c r="C17" s="80"/>
      <c r="D17" s="80"/>
      <c r="E17" s="80"/>
      <c r="F17" s="80"/>
      <c r="G17" s="80"/>
      <c r="H17" s="81"/>
    </row>
    <row r="18" spans="2:10" s="2" customFormat="1" ht="16.5" x14ac:dyDescent="0.2">
      <c r="B18" s="106" t="s">
        <v>2</v>
      </c>
      <c r="C18" s="107"/>
      <c r="D18" s="107"/>
      <c r="E18" s="107"/>
      <c r="F18" s="87">
        <v>0</v>
      </c>
      <c r="G18" s="88"/>
      <c r="H18" s="89"/>
    </row>
    <row r="19" spans="2:10" s="2" customFormat="1" ht="16.5" x14ac:dyDescent="0.2">
      <c r="B19" s="85" t="s">
        <v>3</v>
      </c>
      <c r="C19" s="86"/>
      <c r="D19" s="86"/>
      <c r="E19" s="86"/>
      <c r="F19" s="87">
        <v>0</v>
      </c>
      <c r="G19" s="88"/>
      <c r="H19" s="89"/>
    </row>
    <row r="20" spans="2:10" s="2" customFormat="1" ht="16.5" x14ac:dyDescent="0.2">
      <c r="B20" s="85" t="s">
        <v>19</v>
      </c>
      <c r="C20" s="86"/>
      <c r="D20" s="86"/>
      <c r="E20" s="86"/>
      <c r="F20" s="87">
        <v>0</v>
      </c>
      <c r="G20" s="88"/>
      <c r="H20" s="89"/>
    </row>
    <row r="21" spans="2:10" s="2" customFormat="1" ht="16.5" x14ac:dyDescent="0.2">
      <c r="B21" s="95" t="s">
        <v>12</v>
      </c>
      <c r="C21" s="96"/>
      <c r="D21" s="96"/>
      <c r="E21" s="96"/>
      <c r="F21" s="97">
        <f>+F18*F19</f>
        <v>0</v>
      </c>
      <c r="G21" s="98"/>
      <c r="H21" s="99"/>
    </row>
    <row r="22" spans="2:10" s="2" customFormat="1" ht="16.5" customHeight="1" x14ac:dyDescent="0.2">
      <c r="B22" s="106" t="s">
        <v>4</v>
      </c>
      <c r="C22" s="107"/>
      <c r="D22" s="107"/>
      <c r="E22" s="107"/>
      <c r="F22" s="87">
        <v>0</v>
      </c>
      <c r="G22" s="88"/>
      <c r="H22" s="89"/>
      <c r="I22" s="6"/>
      <c r="J22" s="6"/>
    </row>
    <row r="23" spans="2:10" s="2" customFormat="1" ht="16.5" customHeight="1" x14ac:dyDescent="0.2">
      <c r="B23" s="106" t="s">
        <v>9</v>
      </c>
      <c r="C23" s="107"/>
      <c r="D23" s="107"/>
      <c r="E23" s="107"/>
      <c r="F23" s="108">
        <v>0</v>
      </c>
      <c r="G23" s="109"/>
      <c r="H23" s="110"/>
      <c r="I23" s="7"/>
      <c r="J23" s="6"/>
    </row>
    <row r="24" spans="2:10" s="2" customFormat="1" ht="16.5" x14ac:dyDescent="0.2">
      <c r="B24" s="95" t="s">
        <v>10</v>
      </c>
      <c r="C24" s="96"/>
      <c r="D24" s="96"/>
      <c r="E24" s="96"/>
      <c r="F24" s="97">
        <f>+F21+F22+F23</f>
        <v>0</v>
      </c>
      <c r="G24" s="98"/>
      <c r="H24" s="99"/>
      <c r="I24" s="6"/>
      <c r="J24" s="6"/>
    </row>
    <row r="25" spans="2:10" s="2" customFormat="1" ht="16.5" x14ac:dyDescent="0.2">
      <c r="B25" s="90" t="s">
        <v>11</v>
      </c>
      <c r="C25" s="91"/>
      <c r="D25" s="91"/>
      <c r="E25" s="91"/>
      <c r="F25" s="92">
        <f>+F24*0.16</f>
        <v>0</v>
      </c>
      <c r="G25" s="93"/>
      <c r="H25" s="94"/>
      <c r="I25" s="6"/>
      <c r="J25" s="6"/>
    </row>
    <row r="26" spans="2:10" s="2" customFormat="1" ht="40.5" customHeight="1" x14ac:dyDescent="0.2">
      <c r="B26" s="111" t="s">
        <v>17</v>
      </c>
      <c r="C26" s="112"/>
      <c r="D26" s="112"/>
      <c r="E26" s="112"/>
      <c r="F26" s="113">
        <f t="shared" ref="F26" si="1">+F24+F25</f>
        <v>0</v>
      </c>
      <c r="G26" s="114"/>
      <c r="H26" s="115"/>
      <c r="I26" s="6"/>
      <c r="J26" s="6"/>
    </row>
    <row r="27" spans="2:10" s="2" customFormat="1" ht="16.5" x14ac:dyDescent="0.2">
      <c r="B27" s="76"/>
      <c r="C27" s="77"/>
      <c r="D27" s="77"/>
      <c r="E27" s="77"/>
      <c r="F27" s="77"/>
      <c r="G27" s="77"/>
      <c r="H27" s="78"/>
      <c r="I27" s="6"/>
      <c r="J27" s="6"/>
    </row>
    <row r="28" spans="2:10" s="2" customFormat="1" ht="33.75" customHeight="1" x14ac:dyDescent="0.2">
      <c r="B28" s="82" t="s">
        <v>24</v>
      </c>
      <c r="C28" s="83"/>
      <c r="D28" s="83"/>
      <c r="E28" s="83"/>
      <c r="F28" s="83"/>
      <c r="G28" s="83"/>
      <c r="H28" s="84"/>
    </row>
    <row r="29" spans="2:10" s="2" customFormat="1" ht="16.5" x14ac:dyDescent="0.2">
      <c r="B29" s="106" t="s">
        <v>2</v>
      </c>
      <c r="C29" s="107"/>
      <c r="D29" s="107"/>
      <c r="E29" s="107"/>
      <c r="F29" s="87">
        <v>0</v>
      </c>
      <c r="G29" s="88"/>
      <c r="H29" s="89"/>
    </row>
    <row r="30" spans="2:10" s="2" customFormat="1" ht="16.5" x14ac:dyDescent="0.2">
      <c r="B30" s="85" t="s">
        <v>3</v>
      </c>
      <c r="C30" s="86"/>
      <c r="D30" s="86"/>
      <c r="E30" s="86"/>
      <c r="F30" s="87">
        <v>0</v>
      </c>
      <c r="G30" s="88"/>
      <c r="H30" s="89"/>
    </row>
    <row r="31" spans="2:10" s="2" customFormat="1" ht="16.5" x14ac:dyDescent="0.2">
      <c r="B31" s="85" t="s">
        <v>19</v>
      </c>
      <c r="C31" s="86"/>
      <c r="D31" s="86"/>
      <c r="E31" s="86"/>
      <c r="F31" s="87">
        <v>0</v>
      </c>
      <c r="G31" s="88"/>
      <c r="H31" s="89"/>
    </row>
    <row r="32" spans="2:10" s="2" customFormat="1" ht="16.5" x14ac:dyDescent="0.2">
      <c r="B32" s="95" t="s">
        <v>12</v>
      </c>
      <c r="C32" s="96"/>
      <c r="D32" s="96"/>
      <c r="E32" s="96"/>
      <c r="F32" s="97">
        <f>+F29*F30</f>
        <v>0</v>
      </c>
      <c r="G32" s="98"/>
      <c r="H32" s="99"/>
    </row>
    <row r="33" spans="2:10" s="2" customFormat="1" ht="16.5" customHeight="1" x14ac:dyDescent="0.2">
      <c r="B33" s="106" t="s">
        <v>4</v>
      </c>
      <c r="C33" s="107"/>
      <c r="D33" s="107"/>
      <c r="E33" s="107"/>
      <c r="F33" s="87">
        <v>0</v>
      </c>
      <c r="G33" s="88"/>
      <c r="H33" s="89"/>
      <c r="I33" s="6"/>
      <c r="J33" s="6"/>
    </row>
    <row r="34" spans="2:10" s="2" customFormat="1" ht="16.5" customHeight="1" x14ac:dyDescent="0.2">
      <c r="B34" s="106" t="s">
        <v>9</v>
      </c>
      <c r="C34" s="107"/>
      <c r="D34" s="107"/>
      <c r="E34" s="107"/>
      <c r="F34" s="108">
        <v>0</v>
      </c>
      <c r="G34" s="109"/>
      <c r="H34" s="110"/>
      <c r="I34" s="7"/>
      <c r="J34" s="6"/>
    </row>
    <row r="35" spans="2:10" s="2" customFormat="1" ht="16.5" x14ac:dyDescent="0.2">
      <c r="B35" s="95" t="s">
        <v>10</v>
      </c>
      <c r="C35" s="96"/>
      <c r="D35" s="96"/>
      <c r="E35" s="96"/>
      <c r="F35" s="97">
        <f>+F32+F33+F34</f>
        <v>0</v>
      </c>
      <c r="G35" s="98"/>
      <c r="H35" s="99"/>
      <c r="I35" s="6"/>
      <c r="J35" s="6"/>
    </row>
    <row r="36" spans="2:10" s="2" customFormat="1" ht="16.5" x14ac:dyDescent="0.2">
      <c r="B36" s="90" t="s">
        <v>11</v>
      </c>
      <c r="C36" s="91"/>
      <c r="D36" s="91"/>
      <c r="E36" s="91"/>
      <c r="F36" s="92">
        <f>+F35*0.16</f>
        <v>0</v>
      </c>
      <c r="G36" s="93"/>
      <c r="H36" s="94"/>
      <c r="I36" s="6"/>
      <c r="J36" s="6"/>
    </row>
    <row r="37" spans="2:10" s="2" customFormat="1" ht="40.5" customHeight="1" x14ac:dyDescent="0.2">
      <c r="B37" s="95" t="s">
        <v>18</v>
      </c>
      <c r="C37" s="96"/>
      <c r="D37" s="96"/>
      <c r="E37" s="96"/>
      <c r="F37" s="97">
        <f t="shared" ref="F37" si="2">+F35+F36</f>
        <v>0</v>
      </c>
      <c r="G37" s="98"/>
      <c r="H37" s="99"/>
      <c r="I37" s="6"/>
      <c r="J37" s="6"/>
    </row>
    <row r="38" spans="2:10" s="2" customFormat="1" ht="16.5" x14ac:dyDescent="0.3">
      <c r="B38" s="3"/>
      <c r="C38" s="4"/>
      <c r="D38" s="4"/>
      <c r="E38" s="4"/>
      <c r="F38" s="4"/>
      <c r="G38" s="4"/>
      <c r="H38" s="5"/>
    </row>
    <row r="39" spans="2:10" ht="21" customHeight="1" x14ac:dyDescent="0.25">
      <c r="B39" s="100" t="s">
        <v>5</v>
      </c>
      <c r="C39" s="101"/>
      <c r="D39" s="101"/>
      <c r="E39" s="102"/>
      <c r="F39" s="103">
        <f>+F36</f>
        <v>0</v>
      </c>
      <c r="G39" s="104"/>
      <c r="H39" s="105"/>
    </row>
    <row r="40" spans="2:10" s="10" customFormat="1" ht="21" customHeight="1" x14ac:dyDescent="0.25">
      <c r="B40" s="11"/>
      <c r="C40" s="11"/>
      <c r="D40" s="11"/>
      <c r="E40" s="11"/>
      <c r="F40" s="12"/>
      <c r="G40" s="12"/>
      <c r="H40" s="12"/>
    </row>
    <row r="41" spans="2:10" s="10" customFormat="1" ht="43.5" customHeight="1" x14ac:dyDescent="0.2">
      <c r="B41" s="75" t="s">
        <v>14</v>
      </c>
      <c r="C41" s="75"/>
      <c r="D41" s="75"/>
      <c r="E41" s="75"/>
      <c r="F41" s="75"/>
      <c r="G41" s="75"/>
      <c r="H41" s="75"/>
    </row>
    <row r="42" spans="2:10" ht="12.75" customHeight="1" x14ac:dyDescent="0.2">
      <c r="B42" s="13"/>
      <c r="C42" s="13"/>
      <c r="D42" s="13"/>
      <c r="E42" s="13"/>
      <c r="F42" s="13"/>
      <c r="G42" s="13"/>
      <c r="H42" s="13"/>
    </row>
    <row r="43" spans="2:10" ht="27" customHeight="1" x14ac:dyDescent="0.2">
      <c r="B43" s="75" t="s">
        <v>20</v>
      </c>
      <c r="C43" s="75"/>
      <c r="D43" s="75"/>
      <c r="E43" s="75"/>
      <c r="F43" s="75"/>
      <c r="G43" s="75"/>
      <c r="H43" s="75"/>
    </row>
    <row r="44" spans="2:10" x14ac:dyDescent="0.2">
      <c r="B44" s="14"/>
      <c r="C44" s="14"/>
      <c r="D44" s="14"/>
      <c r="E44" s="14"/>
      <c r="F44" s="14"/>
      <c r="G44" s="14"/>
      <c r="H44" s="14"/>
    </row>
    <row r="45" spans="2:10" ht="27" customHeight="1" x14ac:dyDescent="0.2">
      <c r="B45" s="75" t="s">
        <v>25</v>
      </c>
      <c r="C45" s="75"/>
      <c r="D45" s="75"/>
      <c r="E45" s="75"/>
      <c r="F45" s="75"/>
      <c r="G45" s="75"/>
      <c r="H45" s="75"/>
    </row>
    <row r="46" spans="2:10" x14ac:dyDescent="0.2">
      <c r="B46" s="14"/>
      <c r="C46" s="14"/>
      <c r="D46" s="14"/>
      <c r="E46" s="14"/>
      <c r="F46" s="14"/>
      <c r="G46" s="14"/>
      <c r="H46" s="14"/>
    </row>
    <row r="47" spans="2:10" ht="27" customHeight="1" x14ac:dyDescent="0.2">
      <c r="B47" s="75" t="s">
        <v>26</v>
      </c>
      <c r="C47" s="75"/>
      <c r="D47" s="75"/>
      <c r="E47" s="75"/>
      <c r="F47" s="75"/>
      <c r="G47" s="75"/>
      <c r="H47" s="75"/>
    </row>
    <row r="48" spans="2:10" x14ac:dyDescent="0.2">
      <c r="B48" s="14"/>
      <c r="C48" s="14"/>
      <c r="D48" s="14"/>
      <c r="E48" s="14"/>
      <c r="F48" s="14"/>
      <c r="G48" s="14"/>
      <c r="H48" s="14"/>
    </row>
    <row r="49" spans="1:8" ht="39" customHeight="1" x14ac:dyDescent="0.2">
      <c r="B49" s="75" t="s">
        <v>21</v>
      </c>
      <c r="C49" s="75"/>
      <c r="D49" s="75"/>
      <c r="E49" s="75"/>
      <c r="F49" s="75"/>
      <c r="G49" s="75"/>
      <c r="H49" s="75"/>
    </row>
    <row r="50" spans="1:8" ht="16.5" customHeight="1" x14ac:dyDescent="0.2">
      <c r="B50" s="1"/>
    </row>
    <row r="51" spans="1:8" ht="16.5" customHeight="1" x14ac:dyDescent="0.2">
      <c r="B51" s="8"/>
      <c r="C51" s="8"/>
      <c r="D51" s="8"/>
      <c r="E51" s="8"/>
      <c r="F51" s="8"/>
      <c r="G51" s="8"/>
      <c r="H51" s="8"/>
    </row>
    <row r="52" spans="1:8" ht="16.5" customHeight="1" x14ac:dyDescent="0.2">
      <c r="B52" s="1" t="s">
        <v>6</v>
      </c>
    </row>
    <row r="53" spans="1:8" x14ac:dyDescent="0.2">
      <c r="A53" s="9"/>
      <c r="B53" s="9" t="s">
        <v>7</v>
      </c>
      <c r="C53" s="9"/>
      <c r="D53" s="9"/>
    </row>
    <row r="54" spans="1:8" ht="15.75" customHeight="1" x14ac:dyDescent="0.2">
      <c r="A54" s="9"/>
      <c r="B54" s="9" t="s">
        <v>8</v>
      </c>
      <c r="C54" s="9"/>
      <c r="D54" s="9"/>
    </row>
  </sheetData>
  <protectedRanges>
    <protectedRange password="F692" sqref="F6 H13:H15 I12 F17 I23 F28 H35:H37 I34 C7:C15 H6:H11 E7:F15 C18:C27 H17:H22 E18:F27 C29:C37 H24:H33 E29:F37" name="Rango1_3_1"/>
    <protectedRange password="F692" sqref="E5:G5" name="Rango1_3_2"/>
    <protectedRange password="F692" sqref="B6:C6 E6 B17:C17 E17 B28:C28 E28" name="Rango1_3_7"/>
  </protectedRanges>
  <mergeCells count="69">
    <mergeCell ref="F14:H14"/>
    <mergeCell ref="B12:E12"/>
    <mergeCell ref="F12:H12"/>
    <mergeCell ref="B15:E15"/>
    <mergeCell ref="F15:H15"/>
    <mergeCell ref="B43:H43"/>
    <mergeCell ref="B2:H2"/>
    <mergeCell ref="B3:H3"/>
    <mergeCell ref="B5:E5"/>
    <mergeCell ref="F5:H5"/>
    <mergeCell ref="B7:E7"/>
    <mergeCell ref="F7:H7"/>
    <mergeCell ref="B8:E8"/>
    <mergeCell ref="F8:H8"/>
    <mergeCell ref="B10:E10"/>
    <mergeCell ref="F10:H10"/>
    <mergeCell ref="B11:E11"/>
    <mergeCell ref="F11:H11"/>
    <mergeCell ref="B13:E13"/>
    <mergeCell ref="F13:H13"/>
    <mergeCell ref="B14:E14"/>
    <mergeCell ref="B22:E22"/>
    <mergeCell ref="F22:H22"/>
    <mergeCell ref="B23:E23"/>
    <mergeCell ref="B26:E26"/>
    <mergeCell ref="F26:H26"/>
    <mergeCell ref="F23:H23"/>
    <mergeCell ref="B24:E24"/>
    <mergeCell ref="F24:H24"/>
    <mergeCell ref="B25:E25"/>
    <mergeCell ref="F25:H25"/>
    <mergeCell ref="B18:E18"/>
    <mergeCell ref="F18:H18"/>
    <mergeCell ref="B19:E19"/>
    <mergeCell ref="F19:H19"/>
    <mergeCell ref="B21:E21"/>
    <mergeCell ref="F21:H21"/>
    <mergeCell ref="B29:E29"/>
    <mergeCell ref="F29:H29"/>
    <mergeCell ref="B30:E30"/>
    <mergeCell ref="F30:H30"/>
    <mergeCell ref="B32:E32"/>
    <mergeCell ref="F32:H32"/>
    <mergeCell ref="B37:E37"/>
    <mergeCell ref="F37:H37"/>
    <mergeCell ref="B39:E39"/>
    <mergeCell ref="F39:H39"/>
    <mergeCell ref="B33:E33"/>
    <mergeCell ref="F33:H33"/>
    <mergeCell ref="B34:E34"/>
    <mergeCell ref="F34:H34"/>
    <mergeCell ref="B35:E35"/>
    <mergeCell ref="F35:H35"/>
    <mergeCell ref="B49:H49"/>
    <mergeCell ref="B27:H27"/>
    <mergeCell ref="B6:H6"/>
    <mergeCell ref="B17:H17"/>
    <mergeCell ref="B28:H28"/>
    <mergeCell ref="B45:H45"/>
    <mergeCell ref="B9:E9"/>
    <mergeCell ref="F9:H9"/>
    <mergeCell ref="B20:E20"/>
    <mergeCell ref="F20:H20"/>
    <mergeCell ref="B31:E31"/>
    <mergeCell ref="F31:H31"/>
    <mergeCell ref="B47:H47"/>
    <mergeCell ref="B41:H41"/>
    <mergeCell ref="B36:E36"/>
    <mergeCell ref="F36:H36"/>
  </mergeCells>
  <pageMargins left="0.7" right="0.7" top="0.75" bottom="0.75" header="0.3" footer="0.3"/>
  <pageSetup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PERSONAL</vt:lpstr>
      <vt:lpstr>Formato 7 Oferta Economica</vt:lpstr>
      <vt:lpstr>Hoja1</vt:lpstr>
      <vt:lpstr>PERSONAL!Área_de_impresión</vt:lpstr>
    </vt:vector>
  </TitlesOfParts>
  <Company>INCO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wpiraneque</dc:creator>
  <cp:lastModifiedBy>Olga Maria Arenas Franco</cp:lastModifiedBy>
  <cp:lastPrinted>2014-06-27T16:53:09Z</cp:lastPrinted>
  <dcterms:created xsi:type="dcterms:W3CDTF">2010-02-09T15:28:24Z</dcterms:created>
  <dcterms:modified xsi:type="dcterms:W3CDTF">2014-06-27T20:42:07Z</dcterms:modified>
</cp:coreProperties>
</file>