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errera\Desktop\agosto 13.1\"/>
    </mc:Choice>
  </mc:AlternateContent>
  <bookViews>
    <workbookView xWindow="0" yWindow="0" windowWidth="24000" windowHeight="10425" firstSheet="2" activeTab="5"/>
  </bookViews>
  <sheets>
    <sheet name="INPUTS" sheetId="4" state="hidden" r:id="rId1"/>
    <sheet name="Hoja1" sheetId="5" state="hidden" r:id="rId2"/>
    <sheet name="Eval. Fin,Pro No. 1" sheetId="6" r:id="rId3"/>
    <sheet name="Eval.Fin,Pro No. 2" sheetId="7" r:id="rId4"/>
    <sheet name="Eval.Fin. Pro No. 3" sheetId="8" r:id="rId5"/>
    <sheet name="Eval.Fin.Pro No. 4" sheetId="9" r:id="rId6"/>
  </sheets>
  <calcPr calcId="152511"/>
</workbook>
</file>

<file path=xl/calcChain.xml><?xml version="1.0" encoding="utf-8"?>
<calcChain xmlns="http://schemas.openxmlformats.org/spreadsheetml/2006/main">
  <c r="C35" i="9" l="1"/>
  <c r="C30" i="9"/>
  <c r="C29" i="9"/>
  <c r="D29" i="9"/>
  <c r="D22" i="9"/>
  <c r="D17" i="9"/>
  <c r="D12" i="9"/>
  <c r="C35" i="8"/>
  <c r="C34" i="8"/>
  <c r="C30" i="8"/>
  <c r="C29" i="8"/>
  <c r="D29" i="8"/>
  <c r="D22" i="8"/>
  <c r="D17" i="8"/>
  <c r="D12" i="8"/>
  <c r="I35" i="7"/>
  <c r="I34" i="7"/>
  <c r="I30" i="7"/>
  <c r="I29" i="7"/>
  <c r="J29" i="7"/>
  <c r="J22" i="7"/>
  <c r="J17" i="7"/>
  <c r="J12" i="7"/>
  <c r="C35" i="7"/>
  <c r="C30" i="7"/>
  <c r="D29" i="7"/>
  <c r="C29" i="7"/>
  <c r="C34" i="7"/>
  <c r="D34" i="7"/>
  <c r="D22" i="7"/>
  <c r="D17" i="7"/>
  <c r="D12" i="7"/>
  <c r="C35" i="6"/>
  <c r="C30" i="6"/>
  <c r="C29" i="6"/>
  <c r="C34" i="6"/>
  <c r="D34" i="6"/>
  <c r="D22" i="6"/>
  <c r="D17" i="6"/>
  <c r="D12" i="6"/>
  <c r="D25" i="5"/>
  <c r="C25" i="5"/>
  <c r="B25" i="5"/>
  <c r="D12" i="5"/>
  <c r="D13" i="5"/>
  <c r="F8" i="5"/>
  <c r="B10" i="5"/>
  <c r="B12" i="5"/>
  <c r="B13" i="5"/>
  <c r="E10" i="5"/>
  <c r="E12" i="5"/>
  <c r="E13" i="5"/>
  <c r="C34" i="9"/>
  <c r="D34" i="9"/>
  <c r="D34" i="8"/>
  <c r="J34" i="7"/>
  <c r="D29" i="6"/>
</calcChain>
</file>

<file path=xl/sharedStrings.xml><?xml version="1.0" encoding="utf-8"?>
<sst xmlns="http://schemas.openxmlformats.org/spreadsheetml/2006/main" count="197" uniqueCount="43">
  <si>
    <t>Activo Corriente</t>
  </si>
  <si>
    <t>Pasivo Corriente</t>
  </si>
  <si>
    <t>Resultado</t>
  </si>
  <si>
    <t>Pasivo Total</t>
  </si>
  <si>
    <t>Activo Total</t>
  </si>
  <si>
    <t xml:space="preserve">INDICE DE LIQUIDEZ: </t>
  </si>
  <si>
    <t>NIVEL DE ENDEUDAMIENTO</t>
  </si>
  <si>
    <t>(Pasivo Total / Activo Total) x 100 (= ó &lt; al 70%)</t>
  </si>
  <si>
    <t>*</t>
  </si>
  <si>
    <t>PRESUPUESTO OFICIAL</t>
  </si>
  <si>
    <t>Utilidad Operacional</t>
  </si>
  <si>
    <t>INDICE DE ENDEUDAMIENTO</t>
  </si>
  <si>
    <t>RAZON DE COBERTURA DE INTERESES</t>
  </si>
  <si>
    <t>Gastos de Interes</t>
  </si>
  <si>
    <t>RCI = Utilidad Operacional / Gastos de Interes (= ó &gt; a 1)</t>
  </si>
  <si>
    <t>Rentabilidad del Patrimonio</t>
  </si>
  <si>
    <t>Rentabilidad del Activo</t>
  </si>
  <si>
    <t>RP = Utilidad Operacional / Patrimonio</t>
  </si>
  <si>
    <t>Patrimonio</t>
  </si>
  <si>
    <t>RP = Utilidad Operacional / Activo Total</t>
  </si>
  <si>
    <t>Acitvo Total</t>
  </si>
  <si>
    <t>REQUERIMIENTOS FINANCIEROS</t>
  </si>
  <si>
    <t>2.4</t>
  </si>
  <si>
    <t>COBERTURA DE INTERESES</t>
  </si>
  <si>
    <t>OBSERVACION</t>
  </si>
  <si>
    <t>El proponente cumple con los indicadores financieros habilitantes establecidos en el numeral 2.4 del pliego de condiciones, verificados con la informacion finaciera presentada en la propuesta.</t>
  </si>
  <si>
    <t>CAPACIDAD ORGANIZACIONAL</t>
  </si>
  <si>
    <t>MUNDO CIENTIFICO</t>
  </si>
  <si>
    <t>SOLUTION</t>
  </si>
  <si>
    <t>T &amp; G</t>
  </si>
  <si>
    <t>OBJETO: ADQUISICION , INSTALACION, CONFIGURACION Y PUESTA EN SERVICIO DE UNA SOLUCION DE ALMACENAMIENTO COMPARTIDO Y BACKUP A CINTA</t>
  </si>
  <si>
    <t>PROCESO DE SELECCIÓN ABREVIADA DE MENOR CUANTIA VJ-VPRE-SA-005-2014</t>
  </si>
  <si>
    <t>PROPONENTE 1</t>
  </si>
  <si>
    <t>PROCIBERNETICA</t>
  </si>
  <si>
    <t>IL = Activo Corriente / Pasivo Corriente (= ó &gt;  a 1,2)</t>
  </si>
  <si>
    <t>PROPONENTE 2</t>
  </si>
  <si>
    <t>REDCOMPUTO</t>
  </si>
  <si>
    <t>UNION TEMPORAL ANI-005-2014</t>
  </si>
  <si>
    <t>SITEC</t>
  </si>
  <si>
    <t>PROPONENTE 3</t>
  </si>
  <si>
    <t>DITECH SAS</t>
  </si>
  <si>
    <t>PROPONENTE 4</t>
  </si>
  <si>
    <t>COMPUTEL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</si>
</sst>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[$$-240A]\ #,##0"/>
    <numFmt numFmtId="166" formatCode="#,##0.0000"/>
    <numFmt numFmtId="167" formatCode="&quot;$&quot;\ #,##0"/>
  </numFmts>
  <fonts count="10" x14ac:knownFonts="1">
    <font>
      <sz val="10"/>
      <name val="Arial"/>
    </font>
    <font>
      <sz val="10"/>
      <name val="Arial"/>
    </font>
    <font>
      <b/>
      <sz val="12"/>
      <name val="Arial Narrow"/>
      <family val="2"/>
    </font>
    <font>
      <sz val="12"/>
      <name val="Arial Narrow"/>
      <family val="2"/>
    </font>
    <font>
      <b/>
      <sz val="8"/>
      <name val="Arial Narrow"/>
      <family val="2"/>
    </font>
    <font>
      <sz val="5"/>
      <name val="Arial Narrow"/>
      <family val="2"/>
    </font>
    <font>
      <b/>
      <sz val="5"/>
      <name val="Arial Narrow"/>
      <family val="2"/>
    </font>
    <font>
      <sz val="10"/>
      <name val="Arial"/>
      <family val="2"/>
    </font>
    <font>
      <b/>
      <sz val="14"/>
      <name val="Arial Narrow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9" fillId="0" borderId="0" xfId="0" applyFont="1"/>
    <xf numFmtId="0" fontId="4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0" fontId="2" fillId="0" borderId="0" xfId="2" applyNumberFormat="1" applyFont="1" applyBorder="1" applyAlignment="1">
      <alignment vertical="center"/>
    </xf>
    <xf numFmtId="165" fontId="2" fillId="0" borderId="0" xfId="2" applyNumberFormat="1" applyFont="1" applyBorder="1" applyAlignment="1">
      <alignment vertical="center"/>
    </xf>
    <xf numFmtId="166" fontId="2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165" fontId="3" fillId="0" borderId="1" xfId="0" applyNumberFormat="1" applyFont="1" applyBorder="1" applyAlignment="1">
      <alignment vertical="center"/>
    </xf>
    <xf numFmtId="2" fontId="2" fillId="0" borderId="0" xfId="0" applyNumberFormat="1" applyFont="1" applyBorder="1" applyAlignment="1">
      <alignment horizontal="center" vertical="center"/>
    </xf>
    <xf numFmtId="9" fontId="2" fillId="0" borderId="0" xfId="2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167" fontId="9" fillId="2" borderId="3" xfId="0" applyNumberFormat="1" applyFont="1" applyFill="1" applyBorder="1"/>
    <xf numFmtId="0" fontId="9" fillId="2" borderId="4" xfId="0" applyFont="1" applyFill="1" applyBorder="1"/>
    <xf numFmtId="0" fontId="2" fillId="2" borderId="5" xfId="0" applyFont="1" applyFill="1" applyBorder="1" applyAlignment="1">
      <alignment vertical="center"/>
    </xf>
    <xf numFmtId="167" fontId="9" fillId="2" borderId="0" xfId="0" applyNumberFormat="1" applyFont="1" applyFill="1" applyBorder="1"/>
    <xf numFmtId="0" fontId="9" fillId="2" borderId="6" xfId="0" applyFont="1" applyFill="1" applyBorder="1"/>
    <xf numFmtId="0" fontId="9" fillId="2" borderId="0" xfId="0" applyFont="1" applyFill="1" applyBorder="1"/>
    <xf numFmtId="2" fontId="9" fillId="2" borderId="0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10" fontId="9" fillId="2" borderId="0" xfId="2" applyNumberFormat="1" applyFont="1" applyFill="1" applyBorder="1" applyAlignment="1">
      <alignment vertical="center"/>
    </xf>
    <xf numFmtId="9" fontId="9" fillId="2" borderId="6" xfId="2" applyFont="1" applyFill="1" applyBorder="1"/>
    <xf numFmtId="0" fontId="3" fillId="2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9" fillId="2" borderId="8" xfId="0" applyFont="1" applyFill="1" applyBorder="1"/>
    <xf numFmtId="0" fontId="9" fillId="2" borderId="9" xfId="0" applyFont="1" applyFill="1" applyBorder="1"/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5" fontId="5" fillId="0" borderId="0" xfId="0" applyNumberFormat="1" applyFont="1" applyBorder="1" applyAlignment="1">
      <alignment vertical="center"/>
    </xf>
    <xf numFmtId="2" fontId="0" fillId="0" borderId="0" xfId="0" applyNumberFormat="1"/>
    <xf numFmtId="164" fontId="0" fillId="0" borderId="0" xfId="1" applyFont="1"/>
    <xf numFmtId="164" fontId="7" fillId="3" borderId="0" xfId="1" applyFont="1" applyFill="1"/>
    <xf numFmtId="164" fontId="7" fillId="4" borderId="0" xfId="1" applyFont="1" applyFill="1"/>
    <xf numFmtId="164" fontId="7" fillId="5" borderId="0" xfId="1" applyFont="1" applyFill="1"/>
    <xf numFmtId="164" fontId="7" fillId="6" borderId="0" xfId="1" applyFont="1" applyFill="1"/>
    <xf numFmtId="1" fontId="0" fillId="0" borderId="0" xfId="0" applyNumberFormat="1"/>
    <xf numFmtId="0" fontId="2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0" borderId="13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64" fontId="6" fillId="0" borderId="14" xfId="1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top" wrapText="1" indent="1"/>
    </xf>
    <xf numFmtId="0" fontId="3" fillId="0" borderId="0" xfId="0" applyFont="1" applyBorder="1" applyAlignment="1">
      <alignment horizontal="left" vertical="top" wrapText="1" indent="1"/>
    </xf>
    <xf numFmtId="0" fontId="3" fillId="0" borderId="14" xfId="0" applyFont="1" applyBorder="1" applyAlignment="1">
      <alignment horizontal="left" vertical="top" wrapText="1" indent="1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0" fontId="2" fillId="0" borderId="1" xfId="2" applyNumberFormat="1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workbookViewId="0">
      <selection activeCell="B1" sqref="B1"/>
    </sheetView>
  </sheetViews>
  <sheetFormatPr baseColWidth="10" defaultRowHeight="15.75" x14ac:dyDescent="0.25"/>
  <cols>
    <col min="1" max="1" width="6" style="1" customWidth="1"/>
    <col min="2" max="2" width="64.85546875" style="1" bestFit="1" customWidth="1"/>
    <col min="3" max="3" width="17.140625" style="1" bestFit="1" customWidth="1"/>
    <col min="4" max="4" width="11.42578125" style="1"/>
    <col min="5" max="5" width="35.42578125" style="1" bestFit="1" customWidth="1"/>
    <col min="6" max="6" width="32.28515625" style="1" bestFit="1" customWidth="1"/>
    <col min="7" max="16384" width="11.42578125" style="1"/>
  </cols>
  <sheetData>
    <row r="2" spans="2:5" x14ac:dyDescent="0.25">
      <c r="B2" s="15" t="s">
        <v>9</v>
      </c>
      <c r="C2" s="16">
        <v>600000000</v>
      </c>
      <c r="D2" s="17"/>
    </row>
    <row r="3" spans="2:5" x14ac:dyDescent="0.25">
      <c r="B3" s="18"/>
      <c r="C3" s="19"/>
      <c r="D3" s="20"/>
    </row>
    <row r="4" spans="2:5" x14ac:dyDescent="0.25">
      <c r="B4" s="18" t="s">
        <v>5</v>
      </c>
      <c r="C4" s="22">
        <v>2</v>
      </c>
      <c r="D4" s="23"/>
      <c r="E4" s="11"/>
    </row>
    <row r="5" spans="2:5" x14ac:dyDescent="0.25">
      <c r="B5" s="18"/>
      <c r="C5" s="24"/>
      <c r="D5" s="23"/>
      <c r="E5" s="11"/>
    </row>
    <row r="6" spans="2:5" x14ac:dyDescent="0.25">
      <c r="B6" s="18" t="s">
        <v>6</v>
      </c>
      <c r="C6" s="25">
        <v>0.7</v>
      </c>
      <c r="D6" s="23"/>
      <c r="E6" s="11"/>
    </row>
    <row r="7" spans="2:5" x14ac:dyDescent="0.25">
      <c r="B7" s="18"/>
      <c r="C7" s="24"/>
      <c r="D7" s="23"/>
      <c r="E7" s="11"/>
    </row>
    <row r="8" spans="2:5" x14ac:dyDescent="0.25">
      <c r="B8" s="18"/>
      <c r="C8" s="19"/>
      <c r="D8" s="26"/>
    </row>
    <row r="9" spans="2:5" x14ac:dyDescent="0.25">
      <c r="B9" s="27"/>
      <c r="C9" s="21"/>
      <c r="D9" s="20"/>
    </row>
    <row r="10" spans="2:5" x14ac:dyDescent="0.25">
      <c r="B10" s="18"/>
      <c r="C10" s="19"/>
      <c r="D10" s="26"/>
    </row>
    <row r="11" spans="2:5" x14ac:dyDescent="0.25">
      <c r="B11" s="18" t="s">
        <v>23</v>
      </c>
      <c r="C11" s="21">
        <v>1</v>
      </c>
      <c r="D11" s="20"/>
    </row>
    <row r="12" spans="2:5" x14ac:dyDescent="0.25">
      <c r="B12" s="18"/>
      <c r="C12" s="19"/>
      <c r="D12" s="20"/>
    </row>
    <row r="13" spans="2:5" x14ac:dyDescent="0.25">
      <c r="B13" s="27"/>
      <c r="C13" s="21"/>
      <c r="D13" s="20"/>
    </row>
    <row r="14" spans="2:5" x14ac:dyDescent="0.25">
      <c r="B14" s="18"/>
      <c r="C14" s="21"/>
      <c r="D14" s="20"/>
    </row>
    <row r="15" spans="2:5" x14ac:dyDescent="0.25">
      <c r="B15" s="27"/>
      <c r="C15" s="21"/>
      <c r="D15" s="20"/>
    </row>
    <row r="16" spans="2:5" x14ac:dyDescent="0.25">
      <c r="B16" s="28"/>
      <c r="C16" s="29"/>
      <c r="D16" s="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27"/>
  <sheetViews>
    <sheetView topLeftCell="A4" workbookViewId="0">
      <selection activeCell="F17" sqref="F17"/>
    </sheetView>
  </sheetViews>
  <sheetFormatPr baseColWidth="10" defaultRowHeight="12.75" x14ac:dyDescent="0.2"/>
  <cols>
    <col min="2" max="2" width="18.7109375" bestFit="1" customWidth="1"/>
    <col min="3" max="3" width="14.42578125" bestFit="1" customWidth="1"/>
    <col min="4" max="4" width="12.85546875" bestFit="1" customWidth="1"/>
    <col min="5" max="5" width="12" bestFit="1" customWidth="1"/>
    <col min="6" max="6" width="29.140625" bestFit="1" customWidth="1"/>
  </cols>
  <sheetData>
    <row r="7" spans="2:7" x14ac:dyDescent="0.2">
      <c r="B7" s="35"/>
      <c r="C7" s="35"/>
      <c r="D7" s="35"/>
      <c r="E7" s="35"/>
    </row>
    <row r="8" spans="2:7" x14ac:dyDescent="0.2">
      <c r="B8" s="36">
        <v>1.1000000000000001</v>
      </c>
      <c r="C8" s="37">
        <v>2.17</v>
      </c>
      <c r="D8" s="38">
        <v>1.7</v>
      </c>
      <c r="E8" s="39">
        <v>5</v>
      </c>
      <c r="F8" s="35">
        <f>+(B8+C8+D8+E8)/4</f>
        <v>2.4924999999999997</v>
      </c>
    </row>
    <row r="10" spans="2:7" x14ac:dyDescent="0.2">
      <c r="B10" s="34">
        <f>+(B8/F8)+1</f>
        <v>1.4413239719157473</v>
      </c>
      <c r="C10" s="34">
        <v>1.87</v>
      </c>
      <c r="D10" s="34">
        <v>1.68</v>
      </c>
      <c r="E10" s="34">
        <f>+(E8/F8)-1</f>
        <v>1.0060180541624879</v>
      </c>
      <c r="G10" s="34"/>
    </row>
    <row r="12" spans="2:7" x14ac:dyDescent="0.2">
      <c r="B12">
        <f>+B10*C12</f>
        <v>100.89267803410232</v>
      </c>
      <c r="C12">
        <v>70</v>
      </c>
      <c r="D12">
        <f>+D10*C12</f>
        <v>117.6</v>
      </c>
      <c r="E12">
        <f>+E10*C12</f>
        <v>70.421263791374159</v>
      </c>
    </row>
    <row r="13" spans="2:7" x14ac:dyDescent="0.2">
      <c r="B13" s="40">
        <f>+B12/C10</f>
        <v>53.953303761552036</v>
      </c>
      <c r="C13" s="40"/>
      <c r="D13" s="40">
        <f>+D12/C10</f>
        <v>62.887700534759354</v>
      </c>
      <c r="E13" s="40">
        <f>+E12/C10</f>
        <v>37.658429834959442</v>
      </c>
    </row>
    <row r="19" spans="2:6" x14ac:dyDescent="0.2">
      <c r="B19" t="s">
        <v>27</v>
      </c>
      <c r="C19" t="s">
        <v>28</v>
      </c>
      <c r="D19" t="s">
        <v>29</v>
      </c>
    </row>
    <row r="20" spans="2:6" x14ac:dyDescent="0.2">
      <c r="B20" s="35">
        <v>106</v>
      </c>
      <c r="C20" s="35">
        <v>106</v>
      </c>
      <c r="D20" s="35">
        <v>105</v>
      </c>
    </row>
    <row r="21" spans="2:6" x14ac:dyDescent="0.2">
      <c r="B21" s="35">
        <v>707</v>
      </c>
      <c r="C21" s="35">
        <v>700</v>
      </c>
      <c r="D21" s="35">
        <v>700</v>
      </c>
    </row>
    <row r="22" spans="2:6" x14ac:dyDescent="0.2">
      <c r="B22" s="35">
        <v>70</v>
      </c>
      <c r="C22" s="35">
        <v>70</v>
      </c>
      <c r="D22" s="35">
        <v>70</v>
      </c>
    </row>
    <row r="23" spans="2:6" x14ac:dyDescent="0.2">
      <c r="B23" s="35">
        <v>106</v>
      </c>
      <c r="C23" s="35">
        <v>106</v>
      </c>
      <c r="D23" s="35">
        <v>100</v>
      </c>
    </row>
    <row r="24" spans="2:6" x14ac:dyDescent="0.2">
      <c r="B24" s="35">
        <v>2549011</v>
      </c>
      <c r="C24" s="35">
        <v>6316287</v>
      </c>
      <c r="D24" s="35">
        <v>500000</v>
      </c>
    </row>
    <row r="25" spans="2:6" x14ac:dyDescent="0.2">
      <c r="B25" s="35">
        <f>SUM(B20:B24)</f>
        <v>2550000</v>
      </c>
      <c r="C25" s="35">
        <f>SUM(C20:C24)</f>
        <v>6317269</v>
      </c>
      <c r="D25" s="35">
        <f>SUM(D20:D24)</f>
        <v>500975</v>
      </c>
      <c r="F25" s="35"/>
    </row>
    <row r="26" spans="2:6" x14ac:dyDescent="0.2">
      <c r="F26" s="35"/>
    </row>
    <row r="27" spans="2:6" x14ac:dyDescent="0.2">
      <c r="C27" s="3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sqref="A1:E1"/>
    </sheetView>
  </sheetViews>
  <sheetFormatPr baseColWidth="10" defaultRowHeight="12.75" x14ac:dyDescent="0.2"/>
  <cols>
    <col min="1" max="1" width="14.7109375" bestFit="1" customWidth="1"/>
    <col min="2" max="2" width="50.7109375" bestFit="1" customWidth="1"/>
    <col min="3" max="3" width="15.28515625" bestFit="1" customWidth="1"/>
    <col min="4" max="4" width="10.85546875" bestFit="1" customWidth="1"/>
  </cols>
  <sheetData>
    <row r="1" spans="1:5" ht="18" x14ac:dyDescent="0.2">
      <c r="A1" s="70" t="s">
        <v>31</v>
      </c>
      <c r="B1" s="70"/>
      <c r="C1" s="70"/>
      <c r="D1" s="70"/>
      <c r="E1" s="70"/>
    </row>
    <row r="2" spans="1:5" ht="35.25" customHeight="1" x14ac:dyDescent="0.2">
      <c r="A2" s="71" t="s">
        <v>30</v>
      </c>
      <c r="B2" s="71"/>
      <c r="C2" s="71"/>
      <c r="D2" s="71"/>
      <c r="E2" s="71"/>
    </row>
    <row r="3" spans="1:5" ht="13.5" thickBot="1" x14ac:dyDescent="0.25">
      <c r="A3" s="2"/>
      <c r="B3" s="2"/>
      <c r="C3" s="2"/>
      <c r="D3" s="2"/>
      <c r="E3" s="2"/>
    </row>
    <row r="4" spans="1:5" ht="15.75" x14ac:dyDescent="0.2">
      <c r="A4" s="41"/>
      <c r="B4" s="42"/>
      <c r="C4" s="42"/>
      <c r="D4" s="42"/>
      <c r="E4" s="43"/>
    </row>
    <row r="5" spans="1:5" ht="15.75" customHeight="1" x14ac:dyDescent="0.2">
      <c r="A5" s="64" t="s">
        <v>32</v>
      </c>
      <c r="B5" s="65"/>
      <c r="C5" s="65"/>
      <c r="D5" s="65"/>
      <c r="E5" s="66"/>
    </row>
    <row r="6" spans="1:5" ht="18" x14ac:dyDescent="0.2">
      <c r="A6" s="46"/>
      <c r="B6" s="59" t="s">
        <v>33</v>
      </c>
      <c r="C6" s="3"/>
      <c r="D6" s="3"/>
      <c r="E6" s="45"/>
    </row>
    <row r="7" spans="1:5" ht="15.75" x14ac:dyDescent="0.2">
      <c r="A7" s="46"/>
      <c r="B7" s="4"/>
      <c r="C7" s="3"/>
      <c r="D7" s="3"/>
      <c r="E7" s="45"/>
    </row>
    <row r="8" spans="1:5" ht="15.75" x14ac:dyDescent="0.2">
      <c r="A8" s="50" t="s">
        <v>22</v>
      </c>
      <c r="B8" s="5" t="s">
        <v>21</v>
      </c>
      <c r="C8" s="3"/>
      <c r="D8" s="3"/>
      <c r="E8" s="45"/>
    </row>
    <row r="9" spans="1:5" x14ac:dyDescent="0.2">
      <c r="A9" s="47"/>
      <c r="B9" s="31"/>
      <c r="C9" s="32"/>
      <c r="D9" s="32"/>
      <c r="E9" s="48"/>
    </row>
    <row r="10" spans="1:5" ht="15.75" x14ac:dyDescent="0.2">
      <c r="A10" s="50" t="s">
        <v>8</v>
      </c>
      <c r="B10" s="4" t="s">
        <v>5</v>
      </c>
      <c r="C10" s="3"/>
      <c r="D10" s="5" t="s">
        <v>2</v>
      </c>
      <c r="E10" s="45"/>
    </row>
    <row r="11" spans="1:5" ht="15.75" x14ac:dyDescent="0.2">
      <c r="A11" s="51"/>
      <c r="B11" s="3" t="s">
        <v>34</v>
      </c>
      <c r="C11" s="6"/>
      <c r="D11" s="13"/>
      <c r="E11" s="52"/>
    </row>
    <row r="12" spans="1:5" ht="15.75" x14ac:dyDescent="0.2">
      <c r="A12" s="46"/>
      <c r="B12" s="3" t="s">
        <v>0</v>
      </c>
      <c r="C12" s="12">
        <v>24745496000</v>
      </c>
      <c r="D12" s="69">
        <f>+C12/C13</f>
        <v>1.5526183384236067</v>
      </c>
      <c r="E12" s="68"/>
    </row>
    <row r="13" spans="1:5" ht="15.75" x14ac:dyDescent="0.2">
      <c r="A13" s="46"/>
      <c r="B13" s="3" t="s">
        <v>1</v>
      </c>
      <c r="C13" s="12">
        <v>15937913000</v>
      </c>
      <c r="D13" s="69"/>
      <c r="E13" s="68"/>
    </row>
    <row r="14" spans="1:5" x14ac:dyDescent="0.2">
      <c r="A14" s="47"/>
      <c r="B14" s="31"/>
      <c r="C14" s="31"/>
      <c r="D14" s="31"/>
      <c r="E14" s="53"/>
    </row>
    <row r="15" spans="1:5" ht="15.75" x14ac:dyDescent="0.2">
      <c r="A15" s="50" t="s">
        <v>8</v>
      </c>
      <c r="B15" s="4" t="s">
        <v>11</v>
      </c>
      <c r="C15" s="3"/>
      <c r="D15" s="5" t="s">
        <v>2</v>
      </c>
      <c r="E15" s="45"/>
    </row>
    <row r="16" spans="1:5" ht="15.75" x14ac:dyDescent="0.2">
      <c r="A16" s="46"/>
      <c r="B16" s="3" t="s">
        <v>7</v>
      </c>
      <c r="C16" s="8"/>
      <c r="D16" s="14"/>
      <c r="E16" s="52"/>
    </row>
    <row r="17" spans="1:5" ht="15.75" x14ac:dyDescent="0.2">
      <c r="A17" s="46"/>
      <c r="B17" s="3" t="s">
        <v>4</v>
      </c>
      <c r="C17" s="12">
        <v>26847903000</v>
      </c>
      <c r="D17" s="72">
        <f>+C18/C17</f>
        <v>0.59363716413903911</v>
      </c>
      <c r="E17" s="68"/>
    </row>
    <row r="18" spans="1:5" ht="15.75" x14ac:dyDescent="0.2">
      <c r="A18" s="46"/>
      <c r="B18" s="3" t="s">
        <v>3</v>
      </c>
      <c r="C18" s="12">
        <v>15937913000</v>
      </c>
      <c r="D18" s="72"/>
      <c r="E18" s="68"/>
    </row>
    <row r="19" spans="1:5" x14ac:dyDescent="0.2">
      <c r="A19" s="47"/>
      <c r="B19" s="31"/>
      <c r="C19" s="31"/>
      <c r="D19" s="31"/>
      <c r="E19" s="53"/>
    </row>
    <row r="20" spans="1:5" ht="15.75" x14ac:dyDescent="0.2">
      <c r="A20" s="50" t="s">
        <v>8</v>
      </c>
      <c r="B20" s="4" t="s">
        <v>12</v>
      </c>
      <c r="C20" s="31"/>
      <c r="D20" s="5" t="s">
        <v>2</v>
      </c>
      <c r="E20" s="53"/>
    </row>
    <row r="21" spans="1:5" ht="15.75" x14ac:dyDescent="0.2">
      <c r="A21" s="47"/>
      <c r="B21" s="3" t="s">
        <v>14</v>
      </c>
      <c r="C21" s="31"/>
      <c r="D21" s="31"/>
      <c r="E21" s="53"/>
    </row>
    <row r="22" spans="1:5" ht="15.75" x14ac:dyDescent="0.2">
      <c r="A22" s="47"/>
      <c r="B22" s="3" t="s">
        <v>10</v>
      </c>
      <c r="C22" s="12">
        <v>1642168000</v>
      </c>
      <c r="D22" s="67">
        <f>+C22/C23</f>
        <v>1110.3231913455038</v>
      </c>
      <c r="E22" s="68"/>
    </row>
    <row r="23" spans="1:5" ht="15.75" x14ac:dyDescent="0.2">
      <c r="A23" s="47"/>
      <c r="B23" s="3" t="s">
        <v>13</v>
      </c>
      <c r="C23" s="12">
        <v>1479000</v>
      </c>
      <c r="D23" s="67"/>
      <c r="E23" s="68"/>
    </row>
    <row r="24" spans="1:5" ht="15.75" x14ac:dyDescent="0.2">
      <c r="A24" s="47"/>
      <c r="B24" s="3"/>
      <c r="C24" s="31"/>
      <c r="D24" s="31"/>
      <c r="E24" s="53"/>
    </row>
    <row r="25" spans="1:5" ht="15.75" x14ac:dyDescent="0.2">
      <c r="A25" s="50" t="s">
        <v>8</v>
      </c>
      <c r="B25" s="4" t="s">
        <v>26</v>
      </c>
      <c r="C25" s="3"/>
      <c r="D25" s="3"/>
      <c r="E25" s="45"/>
    </row>
    <row r="26" spans="1:5" x14ac:dyDescent="0.2">
      <c r="A26" s="47"/>
      <c r="B26" s="32"/>
      <c r="C26" s="33"/>
      <c r="D26" s="31"/>
      <c r="E26" s="54"/>
    </row>
    <row r="27" spans="1:5" ht="15.75" x14ac:dyDescent="0.2">
      <c r="A27" s="50"/>
      <c r="B27" s="4" t="s">
        <v>15</v>
      </c>
      <c r="C27" s="6"/>
      <c r="D27" s="5" t="s">
        <v>2</v>
      </c>
      <c r="E27" s="52"/>
    </row>
    <row r="28" spans="1:5" ht="15.75" x14ac:dyDescent="0.2">
      <c r="A28" s="46"/>
      <c r="B28" s="3" t="s">
        <v>17</v>
      </c>
      <c r="C28" s="10"/>
      <c r="D28" s="31"/>
      <c r="E28" s="53"/>
    </row>
    <row r="29" spans="1:5" ht="15.75" x14ac:dyDescent="0.2">
      <c r="A29" s="46"/>
      <c r="B29" s="3" t="s">
        <v>10</v>
      </c>
      <c r="C29" s="12">
        <f>+C22</f>
        <v>1642168000</v>
      </c>
      <c r="D29" s="69">
        <f>+C29/C30</f>
        <v>0.15051966133791139</v>
      </c>
      <c r="E29" s="68"/>
    </row>
    <row r="30" spans="1:5" ht="15.75" x14ac:dyDescent="0.2">
      <c r="A30" s="46"/>
      <c r="B30" s="3" t="s">
        <v>18</v>
      </c>
      <c r="C30" s="12">
        <f>+C17-C18</f>
        <v>10909990000</v>
      </c>
      <c r="D30" s="69"/>
      <c r="E30" s="68"/>
    </row>
    <row r="31" spans="1:5" x14ac:dyDescent="0.2">
      <c r="A31" s="47"/>
      <c r="B31" s="32"/>
      <c r="C31" s="33"/>
      <c r="D31" s="32"/>
      <c r="E31" s="53"/>
    </row>
    <row r="32" spans="1:5" ht="15.75" x14ac:dyDescent="0.2">
      <c r="A32" s="50"/>
      <c r="B32" s="4" t="s">
        <v>16</v>
      </c>
      <c r="C32" s="3"/>
      <c r="D32" s="5" t="s">
        <v>2</v>
      </c>
      <c r="E32" s="45"/>
    </row>
    <row r="33" spans="1:5" ht="15.75" x14ac:dyDescent="0.2">
      <c r="A33" s="51"/>
      <c r="B33" s="3" t="s">
        <v>19</v>
      </c>
      <c r="C33" s="9"/>
      <c r="D33" s="31"/>
      <c r="E33" s="53"/>
    </row>
    <row r="34" spans="1:5" ht="15.75" x14ac:dyDescent="0.2">
      <c r="A34" s="55"/>
      <c r="B34" s="3" t="s">
        <v>10</v>
      </c>
      <c r="C34" s="12">
        <f>+C29</f>
        <v>1642168000</v>
      </c>
      <c r="D34" s="69">
        <f>+C34/C35</f>
        <v>6.1165596434105116E-2</v>
      </c>
      <c r="E34" s="68"/>
    </row>
    <row r="35" spans="1:5" ht="15.75" x14ac:dyDescent="0.2">
      <c r="A35" s="55"/>
      <c r="B35" s="3" t="s">
        <v>20</v>
      </c>
      <c r="C35" s="12">
        <f>+C17</f>
        <v>26847903000</v>
      </c>
      <c r="D35" s="69"/>
      <c r="E35" s="68"/>
    </row>
    <row r="36" spans="1:5" ht="15.75" x14ac:dyDescent="0.2">
      <c r="A36" s="44"/>
      <c r="B36" s="3"/>
      <c r="C36" s="7"/>
      <c r="D36" s="3"/>
      <c r="E36" s="45"/>
    </row>
    <row r="37" spans="1:5" ht="15.75" x14ac:dyDescent="0.2">
      <c r="A37" s="49" t="s">
        <v>24</v>
      </c>
      <c r="B37" s="3"/>
      <c r="C37" s="3"/>
      <c r="D37" s="3"/>
      <c r="E37" s="45"/>
    </row>
    <row r="38" spans="1:5" ht="38.25" customHeight="1" x14ac:dyDescent="0.2">
      <c r="A38" s="61" t="s">
        <v>25</v>
      </c>
      <c r="B38" s="62"/>
      <c r="C38" s="62"/>
      <c r="D38" s="62"/>
      <c r="E38" s="63"/>
    </row>
    <row r="39" spans="1:5" ht="16.5" thickBot="1" x14ac:dyDescent="0.25">
      <c r="A39" s="56"/>
      <c r="B39" s="57"/>
      <c r="C39" s="57"/>
      <c r="D39" s="57"/>
      <c r="E39" s="58"/>
    </row>
  </sheetData>
  <mergeCells count="14">
    <mergeCell ref="A1:E1"/>
    <mergeCell ref="A2:E2"/>
    <mergeCell ref="D12:D13"/>
    <mergeCell ref="E12:E13"/>
    <mergeCell ref="D17:D18"/>
    <mergeCell ref="E17:E18"/>
    <mergeCell ref="A38:E38"/>
    <mergeCell ref="A5:E5"/>
    <mergeCell ref="D22:D23"/>
    <mergeCell ref="E22:E23"/>
    <mergeCell ref="D29:D30"/>
    <mergeCell ref="E29:E30"/>
    <mergeCell ref="D34:D35"/>
    <mergeCell ref="E34:E3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13" workbookViewId="0">
      <selection activeCell="A8" sqref="A8"/>
    </sheetView>
  </sheetViews>
  <sheetFormatPr baseColWidth="10" defaultRowHeight="12.75" x14ac:dyDescent="0.2"/>
  <cols>
    <col min="1" max="1" width="14.7109375" bestFit="1" customWidth="1"/>
    <col min="2" max="2" width="50.7109375" bestFit="1" customWidth="1"/>
    <col min="3" max="3" width="15.28515625" bestFit="1" customWidth="1"/>
    <col min="8" max="8" width="50.7109375" bestFit="1" customWidth="1"/>
    <col min="9" max="9" width="14.28515625" bestFit="1" customWidth="1"/>
  </cols>
  <sheetData>
    <row r="1" spans="1:11" ht="18" x14ac:dyDescent="0.2">
      <c r="A1" s="70" t="s">
        <v>31</v>
      </c>
      <c r="B1" s="70"/>
      <c r="C1" s="70"/>
      <c r="D1" s="70"/>
      <c r="E1" s="70"/>
    </row>
    <row r="2" spans="1:11" ht="35.1" customHeight="1" x14ac:dyDescent="0.2">
      <c r="A2" s="71" t="s">
        <v>30</v>
      </c>
      <c r="B2" s="71"/>
      <c r="C2" s="71"/>
      <c r="D2" s="71"/>
      <c r="E2" s="71"/>
    </row>
    <row r="3" spans="1:11" ht="13.5" thickBot="1" x14ac:dyDescent="0.25">
      <c r="A3" s="2"/>
      <c r="B3" s="2"/>
      <c r="C3" s="2"/>
      <c r="D3" s="2"/>
      <c r="E3" s="2"/>
    </row>
    <row r="4" spans="1:11" ht="15.75" x14ac:dyDescent="0.2">
      <c r="A4" s="41"/>
      <c r="B4" s="42"/>
      <c r="C4" s="42"/>
      <c r="D4" s="42"/>
      <c r="E4" s="43"/>
      <c r="G4" s="41"/>
      <c r="H4" s="42"/>
      <c r="I4" s="42"/>
      <c r="J4" s="42"/>
      <c r="K4" s="43"/>
    </row>
    <row r="5" spans="1:11" ht="18" x14ac:dyDescent="0.2">
      <c r="A5" s="64" t="s">
        <v>35</v>
      </c>
      <c r="B5" s="65"/>
      <c r="C5" s="65"/>
      <c r="D5" s="65"/>
      <c r="E5" s="66"/>
      <c r="G5" s="64" t="s">
        <v>35</v>
      </c>
      <c r="H5" s="65"/>
      <c r="I5" s="65"/>
      <c r="J5" s="65"/>
      <c r="K5" s="66"/>
    </row>
    <row r="6" spans="1:11" ht="18" x14ac:dyDescent="0.2">
      <c r="A6" s="46"/>
      <c r="B6" s="60" t="s">
        <v>37</v>
      </c>
      <c r="C6" s="3"/>
      <c r="D6" s="3"/>
      <c r="E6" s="45"/>
      <c r="G6" s="46"/>
      <c r="H6" s="60" t="s">
        <v>37</v>
      </c>
      <c r="I6" s="3"/>
      <c r="J6" s="3"/>
      <c r="K6" s="45"/>
    </row>
    <row r="7" spans="1:11" ht="15.75" x14ac:dyDescent="0.2">
      <c r="A7" s="46"/>
      <c r="B7" s="5" t="s">
        <v>36</v>
      </c>
      <c r="C7" s="3"/>
      <c r="D7" s="3"/>
      <c r="E7" s="45"/>
      <c r="G7" s="46"/>
      <c r="H7" s="5" t="s">
        <v>38</v>
      </c>
      <c r="I7" s="3"/>
      <c r="J7" s="3"/>
      <c r="K7" s="45"/>
    </row>
    <row r="8" spans="1:11" ht="15.75" x14ac:dyDescent="0.2">
      <c r="A8" s="50" t="s">
        <v>22</v>
      </c>
      <c r="B8" s="5" t="s">
        <v>21</v>
      </c>
      <c r="C8" s="3"/>
      <c r="D8" s="3"/>
      <c r="E8" s="45"/>
      <c r="G8" s="50" t="s">
        <v>22</v>
      </c>
      <c r="H8" s="5" t="s">
        <v>21</v>
      </c>
      <c r="I8" s="3"/>
      <c r="J8" s="3"/>
      <c r="K8" s="45"/>
    </row>
    <row r="9" spans="1:11" x14ac:dyDescent="0.2">
      <c r="A9" s="47"/>
      <c r="B9" s="31"/>
      <c r="C9" s="32"/>
      <c r="D9" s="32"/>
      <c r="E9" s="48"/>
      <c r="G9" s="47"/>
      <c r="H9" s="31"/>
      <c r="I9" s="32"/>
      <c r="J9" s="32"/>
      <c r="K9" s="48"/>
    </row>
    <row r="10" spans="1:11" ht="15.75" x14ac:dyDescent="0.2">
      <c r="A10" s="50" t="s">
        <v>8</v>
      </c>
      <c r="B10" s="4" t="s">
        <v>5</v>
      </c>
      <c r="C10" s="3"/>
      <c r="D10" s="5" t="s">
        <v>2</v>
      </c>
      <c r="E10" s="45"/>
      <c r="G10" s="50" t="s">
        <v>8</v>
      </c>
      <c r="H10" s="4" t="s">
        <v>5</v>
      </c>
      <c r="I10" s="3"/>
      <c r="J10" s="5" t="s">
        <v>2</v>
      </c>
      <c r="K10" s="45"/>
    </row>
    <row r="11" spans="1:11" ht="15.75" x14ac:dyDescent="0.2">
      <c r="A11" s="51"/>
      <c r="B11" s="3" t="s">
        <v>34</v>
      </c>
      <c r="C11" s="6"/>
      <c r="D11" s="13"/>
      <c r="E11" s="52"/>
      <c r="G11" s="51"/>
      <c r="H11" s="3" t="s">
        <v>34</v>
      </c>
      <c r="I11" s="6"/>
      <c r="J11" s="13"/>
      <c r="K11" s="52"/>
    </row>
    <row r="12" spans="1:11" ht="15.75" x14ac:dyDescent="0.2">
      <c r="A12" s="46"/>
      <c r="B12" s="3" t="s">
        <v>0</v>
      </c>
      <c r="C12" s="12">
        <v>5063679000</v>
      </c>
      <c r="D12" s="69">
        <f>+C12/C13</f>
        <v>1.3922523831873217</v>
      </c>
      <c r="E12" s="68"/>
      <c r="G12" s="46"/>
      <c r="H12" s="3" t="s">
        <v>0</v>
      </c>
      <c r="I12" s="12">
        <v>3942412716</v>
      </c>
      <c r="J12" s="69">
        <f>+I12/I13</f>
        <v>5.0192590029857502</v>
      </c>
      <c r="K12" s="68"/>
    </row>
    <row r="13" spans="1:11" ht="15.75" x14ac:dyDescent="0.2">
      <c r="A13" s="46"/>
      <c r="B13" s="3" t="s">
        <v>1</v>
      </c>
      <c r="C13" s="12">
        <v>3637041000</v>
      </c>
      <c r="D13" s="69"/>
      <c r="E13" s="68"/>
      <c r="G13" s="46"/>
      <c r="H13" s="3" t="s">
        <v>1</v>
      </c>
      <c r="I13" s="12">
        <v>785457119</v>
      </c>
      <c r="J13" s="69"/>
      <c r="K13" s="68"/>
    </row>
    <row r="14" spans="1:11" x14ac:dyDescent="0.2">
      <c r="A14" s="47"/>
      <c r="B14" s="31"/>
      <c r="C14" s="31"/>
      <c r="D14" s="31"/>
      <c r="E14" s="53"/>
      <c r="G14" s="47"/>
      <c r="H14" s="31"/>
      <c r="I14" s="31"/>
      <c r="J14" s="31"/>
      <c r="K14" s="53"/>
    </row>
    <row r="15" spans="1:11" ht="15.75" x14ac:dyDescent="0.2">
      <c r="A15" s="50" t="s">
        <v>8</v>
      </c>
      <c r="B15" s="4" t="s">
        <v>11</v>
      </c>
      <c r="C15" s="3"/>
      <c r="D15" s="5" t="s">
        <v>2</v>
      </c>
      <c r="E15" s="45"/>
      <c r="G15" s="50" t="s">
        <v>8</v>
      </c>
      <c r="H15" s="4" t="s">
        <v>11</v>
      </c>
      <c r="I15" s="3"/>
      <c r="J15" s="5" t="s">
        <v>2</v>
      </c>
      <c r="K15" s="45"/>
    </row>
    <row r="16" spans="1:11" ht="15.75" x14ac:dyDescent="0.2">
      <c r="A16" s="46"/>
      <c r="B16" s="3" t="s">
        <v>7</v>
      </c>
      <c r="C16" s="8"/>
      <c r="D16" s="14"/>
      <c r="E16" s="52"/>
      <c r="G16" s="46"/>
      <c r="H16" s="3" t="s">
        <v>7</v>
      </c>
      <c r="I16" s="8"/>
      <c r="J16" s="14"/>
      <c r="K16" s="52"/>
    </row>
    <row r="17" spans="1:11" ht="15.75" x14ac:dyDescent="0.2">
      <c r="A17" s="46"/>
      <c r="B17" s="3" t="s">
        <v>4</v>
      </c>
      <c r="C17" s="12">
        <v>5608727000</v>
      </c>
      <c r="D17" s="72">
        <f>+C18/C17</f>
        <v>0.64846105007428601</v>
      </c>
      <c r="E17" s="68"/>
      <c r="G17" s="46"/>
      <c r="H17" s="3" t="s">
        <v>4</v>
      </c>
      <c r="I17" s="12">
        <v>5128915285</v>
      </c>
      <c r="J17" s="72">
        <f>+I18/I17</f>
        <v>0.59786167866096851</v>
      </c>
      <c r="K17" s="68"/>
    </row>
    <row r="18" spans="1:11" ht="15.75" x14ac:dyDescent="0.2">
      <c r="A18" s="46"/>
      <c r="B18" s="3" t="s">
        <v>3</v>
      </c>
      <c r="C18" s="12">
        <v>3637041000</v>
      </c>
      <c r="D18" s="72"/>
      <c r="E18" s="68"/>
      <c r="G18" s="46"/>
      <c r="H18" s="3" t="s">
        <v>3</v>
      </c>
      <c r="I18" s="12">
        <v>3066381902</v>
      </c>
      <c r="J18" s="72"/>
      <c r="K18" s="68"/>
    </row>
    <row r="19" spans="1:11" x14ac:dyDescent="0.2">
      <c r="A19" s="47"/>
      <c r="B19" s="31"/>
      <c r="C19" s="31"/>
      <c r="D19" s="31"/>
      <c r="E19" s="53"/>
      <c r="G19" s="47"/>
      <c r="H19" s="31"/>
      <c r="I19" s="31"/>
      <c r="J19" s="31"/>
      <c r="K19" s="53"/>
    </row>
    <row r="20" spans="1:11" ht="15.75" x14ac:dyDescent="0.2">
      <c r="A20" s="50" t="s">
        <v>8</v>
      </c>
      <c r="B20" s="4" t="s">
        <v>12</v>
      </c>
      <c r="C20" s="31"/>
      <c r="D20" s="5" t="s">
        <v>2</v>
      </c>
      <c r="E20" s="53"/>
      <c r="G20" s="50" t="s">
        <v>8</v>
      </c>
      <c r="H20" s="4" t="s">
        <v>12</v>
      </c>
      <c r="I20" s="31"/>
      <c r="J20" s="5" t="s">
        <v>2</v>
      </c>
      <c r="K20" s="53"/>
    </row>
    <row r="21" spans="1:11" ht="15.75" x14ac:dyDescent="0.2">
      <c r="A21" s="47"/>
      <c r="B21" s="3" t="s">
        <v>14</v>
      </c>
      <c r="C21" s="31"/>
      <c r="D21" s="31"/>
      <c r="E21" s="53"/>
      <c r="G21" s="47"/>
      <c r="H21" s="3" t="s">
        <v>14</v>
      </c>
      <c r="I21" s="31"/>
      <c r="J21" s="31"/>
      <c r="K21" s="53"/>
    </row>
    <row r="22" spans="1:11" ht="15.75" x14ac:dyDescent="0.2">
      <c r="A22" s="47"/>
      <c r="B22" s="3" t="s">
        <v>10</v>
      </c>
      <c r="C22" s="12">
        <v>628473000</v>
      </c>
      <c r="D22" s="67">
        <f>+C22/C23</f>
        <v>492.14800313234144</v>
      </c>
      <c r="E22" s="68"/>
      <c r="G22" s="47"/>
      <c r="H22" s="3" t="s">
        <v>10</v>
      </c>
      <c r="I22" s="12">
        <v>352732335</v>
      </c>
      <c r="J22" s="67">
        <f>+I22/I23</f>
        <v>7.109543466448792</v>
      </c>
      <c r="K22" s="68"/>
    </row>
    <row r="23" spans="1:11" ht="15.75" x14ac:dyDescent="0.2">
      <c r="A23" s="47"/>
      <c r="B23" s="3" t="s">
        <v>13</v>
      </c>
      <c r="C23" s="12">
        <v>1277000</v>
      </c>
      <c r="D23" s="67"/>
      <c r="E23" s="68"/>
      <c r="G23" s="47"/>
      <c r="H23" s="3" t="s">
        <v>13</v>
      </c>
      <c r="I23" s="12">
        <v>49613922</v>
      </c>
      <c r="J23" s="67"/>
      <c r="K23" s="68"/>
    </row>
    <row r="24" spans="1:11" ht="15.75" x14ac:dyDescent="0.2">
      <c r="A24" s="47"/>
      <c r="B24" s="3"/>
      <c r="C24" s="31"/>
      <c r="D24" s="31"/>
      <c r="E24" s="53"/>
      <c r="G24" s="47"/>
      <c r="H24" s="3"/>
      <c r="I24" s="31"/>
      <c r="J24" s="31"/>
      <c r="K24" s="53"/>
    </row>
    <row r="25" spans="1:11" ht="15.75" x14ac:dyDescent="0.2">
      <c r="A25" s="50" t="s">
        <v>8</v>
      </c>
      <c r="B25" s="4" t="s">
        <v>26</v>
      </c>
      <c r="C25" s="3"/>
      <c r="D25" s="3"/>
      <c r="E25" s="45"/>
      <c r="G25" s="50" t="s">
        <v>8</v>
      </c>
      <c r="H25" s="4" t="s">
        <v>26</v>
      </c>
      <c r="I25" s="3"/>
      <c r="J25" s="3"/>
      <c r="K25" s="45"/>
    </row>
    <row r="26" spans="1:11" x14ac:dyDescent="0.2">
      <c r="A26" s="47"/>
      <c r="B26" s="32"/>
      <c r="C26" s="33"/>
      <c r="D26" s="31"/>
      <c r="E26" s="54"/>
      <c r="G26" s="47"/>
      <c r="H26" s="32"/>
      <c r="I26" s="33"/>
      <c r="J26" s="31"/>
      <c r="K26" s="54"/>
    </row>
    <row r="27" spans="1:11" ht="15.75" x14ac:dyDescent="0.2">
      <c r="A27" s="50"/>
      <c r="B27" s="4" t="s">
        <v>15</v>
      </c>
      <c r="C27" s="6"/>
      <c r="D27" s="5" t="s">
        <v>2</v>
      </c>
      <c r="E27" s="52"/>
      <c r="G27" s="50"/>
      <c r="H27" s="4" t="s">
        <v>15</v>
      </c>
      <c r="I27" s="6"/>
      <c r="J27" s="5" t="s">
        <v>2</v>
      </c>
      <c r="K27" s="52"/>
    </row>
    <row r="28" spans="1:11" ht="15.75" x14ac:dyDescent="0.2">
      <c r="A28" s="46"/>
      <c r="B28" s="3" t="s">
        <v>17</v>
      </c>
      <c r="C28" s="10"/>
      <c r="D28" s="31"/>
      <c r="E28" s="53"/>
      <c r="G28" s="46"/>
      <c r="H28" s="3" t="s">
        <v>17</v>
      </c>
      <c r="I28" s="10"/>
      <c r="J28" s="31"/>
      <c r="K28" s="53"/>
    </row>
    <row r="29" spans="1:11" ht="15.75" x14ac:dyDescent="0.2">
      <c r="A29" s="46"/>
      <c r="B29" s="3" t="s">
        <v>10</v>
      </c>
      <c r="C29" s="12">
        <f>+C22</f>
        <v>628473000</v>
      </c>
      <c r="D29" s="69">
        <f>+C29/C30</f>
        <v>0.31874903001796434</v>
      </c>
      <c r="E29" s="68"/>
      <c r="G29" s="46"/>
      <c r="H29" s="3" t="s">
        <v>10</v>
      </c>
      <c r="I29" s="12">
        <f>+I22</f>
        <v>352732335</v>
      </c>
      <c r="J29" s="69">
        <f>+I29/I30</f>
        <v>0.17101897012059175</v>
      </c>
      <c r="K29" s="68"/>
    </row>
    <row r="30" spans="1:11" ht="15.75" x14ac:dyDescent="0.2">
      <c r="A30" s="46"/>
      <c r="B30" s="3" t="s">
        <v>18</v>
      </c>
      <c r="C30" s="12">
        <f>+C17-C18</f>
        <v>1971686000</v>
      </c>
      <c r="D30" s="69"/>
      <c r="E30" s="68"/>
      <c r="G30" s="46"/>
      <c r="H30" s="3" t="s">
        <v>18</v>
      </c>
      <c r="I30" s="12">
        <f>+I17-I18</f>
        <v>2062533383</v>
      </c>
      <c r="J30" s="69"/>
      <c r="K30" s="68"/>
    </row>
    <row r="31" spans="1:11" x14ac:dyDescent="0.2">
      <c r="A31" s="47"/>
      <c r="B31" s="32"/>
      <c r="C31" s="33"/>
      <c r="D31" s="32"/>
      <c r="E31" s="53"/>
      <c r="G31" s="47"/>
      <c r="H31" s="32"/>
      <c r="I31" s="33"/>
      <c r="J31" s="32"/>
      <c r="K31" s="53"/>
    </row>
    <row r="32" spans="1:11" ht="15.75" x14ac:dyDescent="0.2">
      <c r="A32" s="50"/>
      <c r="B32" s="4" t="s">
        <v>16</v>
      </c>
      <c r="C32" s="3"/>
      <c r="D32" s="5" t="s">
        <v>2</v>
      </c>
      <c r="E32" s="45"/>
      <c r="G32" s="50"/>
      <c r="H32" s="4" t="s">
        <v>16</v>
      </c>
      <c r="I32" s="3"/>
      <c r="J32" s="5" t="s">
        <v>2</v>
      </c>
      <c r="K32" s="45"/>
    </row>
    <row r="33" spans="1:11" ht="15.75" x14ac:dyDescent="0.2">
      <c r="A33" s="51"/>
      <c r="B33" s="3" t="s">
        <v>19</v>
      </c>
      <c r="C33" s="9"/>
      <c r="D33" s="31"/>
      <c r="E33" s="53"/>
      <c r="G33" s="51"/>
      <c r="H33" s="3" t="s">
        <v>19</v>
      </c>
      <c r="I33" s="9"/>
      <c r="J33" s="31"/>
      <c r="K33" s="53"/>
    </row>
    <row r="34" spans="1:11" ht="15.75" x14ac:dyDescent="0.2">
      <c r="A34" s="55"/>
      <c r="B34" s="3" t="s">
        <v>10</v>
      </c>
      <c r="C34" s="12">
        <f>+C29</f>
        <v>628473000</v>
      </c>
      <c r="D34" s="69">
        <f>+C34/C35</f>
        <v>0.11205269930235506</v>
      </c>
      <c r="E34" s="68"/>
      <c r="G34" s="55"/>
      <c r="H34" s="3" t="s">
        <v>10</v>
      </c>
      <c r="I34" s="12">
        <f>+I29</f>
        <v>352732335</v>
      </c>
      <c r="J34" s="69">
        <f>+I34/I35</f>
        <v>6.8773281561424732E-2</v>
      </c>
      <c r="K34" s="68"/>
    </row>
    <row r="35" spans="1:11" ht="15.75" x14ac:dyDescent="0.2">
      <c r="A35" s="55"/>
      <c r="B35" s="3" t="s">
        <v>20</v>
      </c>
      <c r="C35" s="12">
        <f>+C17</f>
        <v>5608727000</v>
      </c>
      <c r="D35" s="69"/>
      <c r="E35" s="68"/>
      <c r="G35" s="55"/>
      <c r="H35" s="3" t="s">
        <v>20</v>
      </c>
      <c r="I35" s="12">
        <f>+I17</f>
        <v>5128915285</v>
      </c>
      <c r="J35" s="69"/>
      <c r="K35" s="68"/>
    </row>
    <row r="36" spans="1:11" ht="15.75" x14ac:dyDescent="0.2">
      <c r="A36" s="44"/>
      <c r="B36" s="3"/>
      <c r="C36" s="7"/>
      <c r="D36" s="3"/>
      <c r="E36" s="45"/>
      <c r="G36" s="44"/>
      <c r="H36" s="3"/>
      <c r="I36" s="7"/>
      <c r="J36" s="3"/>
      <c r="K36" s="45"/>
    </row>
    <row r="37" spans="1:11" ht="15.75" x14ac:dyDescent="0.2">
      <c r="A37" s="49" t="s">
        <v>24</v>
      </c>
      <c r="B37" s="3"/>
      <c r="C37" s="3"/>
      <c r="D37" s="3"/>
      <c r="E37" s="45"/>
      <c r="G37" s="49" t="s">
        <v>24</v>
      </c>
      <c r="H37" s="3"/>
      <c r="I37" s="3"/>
      <c r="J37" s="3"/>
      <c r="K37" s="45"/>
    </row>
    <row r="38" spans="1:11" ht="15.75" x14ac:dyDescent="0.2">
      <c r="A38" s="61" t="s">
        <v>25</v>
      </c>
      <c r="B38" s="62"/>
      <c r="C38" s="62"/>
      <c r="D38" s="62"/>
      <c r="E38" s="63"/>
      <c r="G38" s="61" t="s">
        <v>25</v>
      </c>
      <c r="H38" s="62"/>
      <c r="I38" s="62"/>
      <c r="J38" s="62"/>
      <c r="K38" s="63"/>
    </row>
    <row r="39" spans="1:11" ht="16.5" thickBot="1" x14ac:dyDescent="0.25">
      <c r="A39" s="56"/>
      <c r="B39" s="57"/>
      <c r="C39" s="57"/>
      <c r="D39" s="57"/>
      <c r="E39" s="58"/>
      <c r="G39" s="56"/>
      <c r="H39" s="57"/>
      <c r="I39" s="57"/>
      <c r="J39" s="57"/>
      <c r="K39" s="58"/>
    </row>
  </sheetData>
  <mergeCells count="26">
    <mergeCell ref="E29:E30"/>
    <mergeCell ref="D34:D35"/>
    <mergeCell ref="E34:E35"/>
    <mergeCell ref="A1:E1"/>
    <mergeCell ref="A2:E2"/>
    <mergeCell ref="A5:E5"/>
    <mergeCell ref="D12:D13"/>
    <mergeCell ref="E12:E13"/>
    <mergeCell ref="D17:D18"/>
    <mergeCell ref="E17:E18"/>
    <mergeCell ref="J34:J35"/>
    <mergeCell ref="K34:K35"/>
    <mergeCell ref="G38:K38"/>
    <mergeCell ref="A38:E38"/>
    <mergeCell ref="G5:K5"/>
    <mergeCell ref="J12:J13"/>
    <mergeCell ref="K12:K13"/>
    <mergeCell ref="J17:J18"/>
    <mergeCell ref="K17:K18"/>
    <mergeCell ref="J22:J23"/>
    <mergeCell ref="K22:K23"/>
    <mergeCell ref="J29:J30"/>
    <mergeCell ref="K29:K30"/>
    <mergeCell ref="D22:D23"/>
    <mergeCell ref="E22:E23"/>
    <mergeCell ref="D29:D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18" workbookViewId="0">
      <selection activeCell="B42" sqref="B42"/>
    </sheetView>
  </sheetViews>
  <sheetFormatPr baseColWidth="10" defaultRowHeight="12.75" x14ac:dyDescent="0.2"/>
  <cols>
    <col min="1" max="1" width="14.7109375" bestFit="1" customWidth="1"/>
    <col min="2" max="2" width="50.7109375" bestFit="1" customWidth="1"/>
    <col min="3" max="3" width="15.28515625" bestFit="1" customWidth="1"/>
    <col min="4" max="4" width="10.85546875" bestFit="1" customWidth="1"/>
  </cols>
  <sheetData>
    <row r="1" spans="1:5" ht="18" x14ac:dyDescent="0.2">
      <c r="A1" s="70" t="s">
        <v>31</v>
      </c>
      <c r="B1" s="70"/>
      <c r="C1" s="70"/>
      <c r="D1" s="70"/>
      <c r="E1" s="70"/>
    </row>
    <row r="2" spans="1:5" ht="33.75" customHeight="1" x14ac:dyDescent="0.2">
      <c r="A2" s="71" t="s">
        <v>30</v>
      </c>
      <c r="B2" s="71"/>
      <c r="C2" s="71"/>
      <c r="D2" s="71"/>
      <c r="E2" s="71"/>
    </row>
    <row r="3" spans="1:5" ht="13.5" thickBot="1" x14ac:dyDescent="0.25">
      <c r="A3" s="2"/>
      <c r="B3" s="2"/>
      <c r="C3" s="2"/>
      <c r="D3" s="2"/>
      <c r="E3" s="2"/>
    </row>
    <row r="4" spans="1:5" ht="15.75" x14ac:dyDescent="0.2">
      <c r="A4" s="41"/>
      <c r="B4" s="42"/>
      <c r="C4" s="42"/>
      <c r="D4" s="42"/>
      <c r="E4" s="43"/>
    </row>
    <row r="5" spans="1:5" ht="18" x14ac:dyDescent="0.2">
      <c r="A5" s="64" t="s">
        <v>39</v>
      </c>
      <c r="B5" s="65"/>
      <c r="C5" s="65"/>
      <c r="D5" s="65"/>
      <c r="E5" s="66"/>
    </row>
    <row r="6" spans="1:5" ht="18" x14ac:dyDescent="0.2">
      <c r="A6" s="46"/>
      <c r="B6" s="59" t="s">
        <v>40</v>
      </c>
      <c r="C6" s="3"/>
      <c r="D6" s="3"/>
      <c r="E6" s="45"/>
    </row>
    <row r="7" spans="1:5" ht="15.75" x14ac:dyDescent="0.2">
      <c r="A7" s="46"/>
      <c r="B7" s="4"/>
      <c r="C7" s="3"/>
      <c r="D7" s="3"/>
      <c r="E7" s="45"/>
    </row>
    <row r="8" spans="1:5" ht="15.75" x14ac:dyDescent="0.2">
      <c r="A8" s="50" t="s">
        <v>22</v>
      </c>
      <c r="B8" s="5" t="s">
        <v>21</v>
      </c>
      <c r="C8" s="3"/>
      <c r="D8" s="3"/>
      <c r="E8" s="45"/>
    </row>
    <row r="9" spans="1:5" x14ac:dyDescent="0.2">
      <c r="A9" s="47"/>
      <c r="B9" s="31"/>
      <c r="C9" s="32"/>
      <c r="D9" s="32"/>
      <c r="E9" s="48"/>
    </row>
    <row r="10" spans="1:5" ht="15.75" x14ac:dyDescent="0.2">
      <c r="A10" s="50" t="s">
        <v>8</v>
      </c>
      <c r="B10" s="4" t="s">
        <v>5</v>
      </c>
      <c r="C10" s="3"/>
      <c r="D10" s="5" t="s">
        <v>2</v>
      </c>
      <c r="E10" s="45"/>
    </row>
    <row r="11" spans="1:5" ht="15.75" x14ac:dyDescent="0.2">
      <c r="A11" s="51"/>
      <c r="B11" s="3" t="s">
        <v>34</v>
      </c>
      <c r="C11" s="6"/>
      <c r="D11" s="13"/>
      <c r="E11" s="52"/>
    </row>
    <row r="12" spans="1:5" ht="15.75" x14ac:dyDescent="0.2">
      <c r="A12" s="46"/>
      <c r="B12" s="3" t="s">
        <v>0</v>
      </c>
      <c r="C12" s="12">
        <v>826800254.72000003</v>
      </c>
      <c r="D12" s="69">
        <f>+C12/C13</f>
        <v>1.7539746678509696</v>
      </c>
      <c r="E12" s="68"/>
    </row>
    <row r="13" spans="1:5" ht="15.75" x14ac:dyDescent="0.2">
      <c r="A13" s="46"/>
      <c r="B13" s="3" t="s">
        <v>1</v>
      </c>
      <c r="C13" s="12">
        <v>471386656.75999999</v>
      </c>
      <c r="D13" s="69"/>
      <c r="E13" s="68"/>
    </row>
    <row r="14" spans="1:5" x14ac:dyDescent="0.2">
      <c r="A14" s="47"/>
      <c r="B14" s="31"/>
      <c r="C14" s="31"/>
      <c r="D14" s="31"/>
      <c r="E14" s="53"/>
    </row>
    <row r="15" spans="1:5" ht="15.75" x14ac:dyDescent="0.2">
      <c r="A15" s="50" t="s">
        <v>8</v>
      </c>
      <c r="B15" s="4" t="s">
        <v>11</v>
      </c>
      <c r="C15" s="3"/>
      <c r="D15" s="5" t="s">
        <v>2</v>
      </c>
      <c r="E15" s="45"/>
    </row>
    <row r="16" spans="1:5" ht="15.75" x14ac:dyDescent="0.2">
      <c r="A16" s="46"/>
      <c r="B16" s="3" t="s">
        <v>7</v>
      </c>
      <c r="C16" s="8"/>
      <c r="D16" s="14"/>
      <c r="E16" s="52"/>
    </row>
    <row r="17" spans="1:5" ht="15.75" x14ac:dyDescent="0.2">
      <c r="A17" s="46"/>
      <c r="B17" s="3" t="s">
        <v>4</v>
      </c>
      <c r="C17" s="12">
        <v>1190748935</v>
      </c>
      <c r="D17" s="72">
        <f>+C18/C17</f>
        <v>0.40955286848944361</v>
      </c>
      <c r="E17" s="68"/>
    </row>
    <row r="18" spans="1:5" ht="15.75" x14ac:dyDescent="0.2">
      <c r="A18" s="46"/>
      <c r="B18" s="3" t="s">
        <v>3</v>
      </c>
      <c r="C18" s="12">
        <v>487674641.98000002</v>
      </c>
      <c r="D18" s="72"/>
      <c r="E18" s="68"/>
    </row>
    <row r="19" spans="1:5" x14ac:dyDescent="0.2">
      <c r="A19" s="47"/>
      <c r="B19" s="31"/>
      <c r="C19" s="31"/>
      <c r="D19" s="31"/>
      <c r="E19" s="53"/>
    </row>
    <row r="20" spans="1:5" ht="15.75" x14ac:dyDescent="0.2">
      <c r="A20" s="50" t="s">
        <v>8</v>
      </c>
      <c r="B20" s="4" t="s">
        <v>12</v>
      </c>
      <c r="C20" s="31"/>
      <c r="D20" s="5" t="s">
        <v>2</v>
      </c>
      <c r="E20" s="53"/>
    </row>
    <row r="21" spans="1:5" ht="15.75" x14ac:dyDescent="0.2">
      <c r="A21" s="47"/>
      <c r="B21" s="3" t="s">
        <v>14</v>
      </c>
      <c r="C21" s="31"/>
      <c r="D21" s="31"/>
      <c r="E21" s="53"/>
    </row>
    <row r="22" spans="1:5" ht="15.75" x14ac:dyDescent="0.2">
      <c r="A22" s="47"/>
      <c r="B22" s="3" t="s">
        <v>10</v>
      </c>
      <c r="C22" s="12">
        <v>130299945</v>
      </c>
      <c r="D22" s="67">
        <f>+C22/C23</f>
        <v>11.704200066991527</v>
      </c>
      <c r="E22" s="68"/>
    </row>
    <row r="23" spans="1:5" ht="15.75" x14ac:dyDescent="0.2">
      <c r="A23" s="47"/>
      <c r="B23" s="3" t="s">
        <v>13</v>
      </c>
      <c r="C23" s="12">
        <v>11132751</v>
      </c>
      <c r="D23" s="67"/>
      <c r="E23" s="68"/>
    </row>
    <row r="24" spans="1:5" ht="15.75" x14ac:dyDescent="0.2">
      <c r="A24" s="47"/>
      <c r="B24" s="3"/>
      <c r="C24" s="31"/>
      <c r="D24" s="31"/>
      <c r="E24" s="53"/>
    </row>
    <row r="25" spans="1:5" ht="15.75" x14ac:dyDescent="0.2">
      <c r="A25" s="50" t="s">
        <v>8</v>
      </c>
      <c r="B25" s="4" t="s">
        <v>26</v>
      </c>
      <c r="C25" s="3"/>
      <c r="D25" s="3"/>
      <c r="E25" s="45"/>
    </row>
    <row r="26" spans="1:5" x14ac:dyDescent="0.2">
      <c r="A26" s="47"/>
      <c r="B26" s="32"/>
      <c r="C26" s="33"/>
      <c r="D26" s="31"/>
      <c r="E26" s="54"/>
    </row>
    <row r="27" spans="1:5" ht="15.75" x14ac:dyDescent="0.2">
      <c r="A27" s="50"/>
      <c r="B27" s="4" t="s">
        <v>15</v>
      </c>
      <c r="C27" s="6"/>
      <c r="D27" s="5" t="s">
        <v>2</v>
      </c>
      <c r="E27" s="52"/>
    </row>
    <row r="28" spans="1:5" ht="15.75" x14ac:dyDescent="0.2">
      <c r="A28" s="46"/>
      <c r="B28" s="3" t="s">
        <v>17</v>
      </c>
      <c r="C28" s="10"/>
      <c r="D28" s="31"/>
      <c r="E28" s="53"/>
    </row>
    <row r="29" spans="1:5" ht="15.75" x14ac:dyDescent="0.2">
      <c r="A29" s="46"/>
      <c r="B29" s="3" t="s">
        <v>10</v>
      </c>
      <c r="C29" s="12">
        <f>+C22</f>
        <v>130299945</v>
      </c>
      <c r="D29" s="69">
        <f>+C29/C30</f>
        <v>0.18532884261819174</v>
      </c>
      <c r="E29" s="68"/>
    </row>
    <row r="30" spans="1:5" ht="15.75" x14ac:dyDescent="0.2">
      <c r="A30" s="46"/>
      <c r="B30" s="3" t="s">
        <v>18</v>
      </c>
      <c r="C30" s="12">
        <f>+C17-C18</f>
        <v>703074293.01999998</v>
      </c>
      <c r="D30" s="69"/>
      <c r="E30" s="68"/>
    </row>
    <row r="31" spans="1:5" x14ac:dyDescent="0.2">
      <c r="A31" s="47"/>
      <c r="B31" s="32"/>
      <c r="C31" s="33"/>
      <c r="D31" s="32"/>
      <c r="E31" s="53"/>
    </row>
    <row r="32" spans="1:5" ht="15.75" x14ac:dyDescent="0.2">
      <c r="A32" s="50"/>
      <c r="B32" s="4" t="s">
        <v>16</v>
      </c>
      <c r="C32" s="3"/>
      <c r="D32" s="5" t="s">
        <v>2</v>
      </c>
      <c r="E32" s="45"/>
    </row>
    <row r="33" spans="1:5" ht="15.75" x14ac:dyDescent="0.2">
      <c r="A33" s="51"/>
      <c r="B33" s="3" t="s">
        <v>19</v>
      </c>
      <c r="C33" s="9"/>
      <c r="D33" s="31"/>
      <c r="E33" s="53"/>
    </row>
    <row r="34" spans="1:5" ht="15.75" x14ac:dyDescent="0.2">
      <c r="A34" s="55"/>
      <c r="B34" s="3" t="s">
        <v>10</v>
      </c>
      <c r="C34" s="12">
        <f>+C29</f>
        <v>130299945</v>
      </c>
      <c r="D34" s="69">
        <f>+C34/C35</f>
        <v>0.10942688351008267</v>
      </c>
      <c r="E34" s="68"/>
    </row>
    <row r="35" spans="1:5" ht="15.75" x14ac:dyDescent="0.2">
      <c r="A35" s="55"/>
      <c r="B35" s="3" t="s">
        <v>20</v>
      </c>
      <c r="C35" s="12">
        <f>+C17</f>
        <v>1190748935</v>
      </c>
      <c r="D35" s="69"/>
      <c r="E35" s="68"/>
    </row>
    <row r="36" spans="1:5" ht="15.75" x14ac:dyDescent="0.2">
      <c r="A36" s="44"/>
      <c r="B36" s="3"/>
      <c r="C36" s="7"/>
      <c r="D36" s="3"/>
      <c r="E36" s="45"/>
    </row>
    <row r="37" spans="1:5" ht="15.75" x14ac:dyDescent="0.2">
      <c r="A37" s="49" t="s">
        <v>24</v>
      </c>
      <c r="B37" s="3"/>
      <c r="C37" s="3"/>
      <c r="D37" s="3"/>
      <c r="E37" s="45"/>
    </row>
    <row r="38" spans="1:5" ht="15.75" x14ac:dyDescent="0.2">
      <c r="A38" s="61" t="s">
        <v>25</v>
      </c>
      <c r="B38" s="62"/>
      <c r="C38" s="62"/>
      <c r="D38" s="62"/>
      <c r="E38" s="63"/>
    </row>
    <row r="39" spans="1:5" ht="16.5" thickBot="1" x14ac:dyDescent="0.25">
      <c r="A39" s="56"/>
      <c r="B39" s="57"/>
      <c r="C39" s="57"/>
      <c r="D39" s="57"/>
      <c r="E39" s="58"/>
    </row>
  </sheetData>
  <mergeCells count="14">
    <mergeCell ref="D17:D18"/>
    <mergeCell ref="E17:E18"/>
    <mergeCell ref="A1:E1"/>
    <mergeCell ref="A2:E2"/>
    <mergeCell ref="A5:E5"/>
    <mergeCell ref="D12:D13"/>
    <mergeCell ref="E12:E13"/>
    <mergeCell ref="A38:E38"/>
    <mergeCell ref="D22:D23"/>
    <mergeCell ref="E22:E23"/>
    <mergeCell ref="D29:D30"/>
    <mergeCell ref="E29:E30"/>
    <mergeCell ref="D34:D35"/>
    <mergeCell ref="E34:E3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topLeftCell="A4" workbookViewId="0">
      <selection activeCell="A39" sqref="A39"/>
    </sheetView>
  </sheetViews>
  <sheetFormatPr baseColWidth="10" defaultRowHeight="12.75" x14ac:dyDescent="0.2"/>
  <cols>
    <col min="1" max="1" width="14.7109375" bestFit="1" customWidth="1"/>
    <col min="2" max="2" width="50.7109375" bestFit="1" customWidth="1"/>
    <col min="3" max="3" width="15.28515625" bestFit="1" customWidth="1"/>
    <col min="4" max="4" width="9.85546875" bestFit="1" customWidth="1"/>
  </cols>
  <sheetData>
    <row r="1" spans="1:5" ht="18" x14ac:dyDescent="0.2">
      <c r="A1" s="70" t="s">
        <v>31</v>
      </c>
      <c r="B1" s="70"/>
      <c r="C1" s="70"/>
      <c r="D1" s="70"/>
      <c r="E1" s="70"/>
    </row>
    <row r="2" spans="1:5" ht="33" customHeight="1" x14ac:dyDescent="0.2">
      <c r="A2" s="71" t="s">
        <v>30</v>
      </c>
      <c r="B2" s="71"/>
      <c r="C2" s="71"/>
      <c r="D2" s="71"/>
      <c r="E2" s="71"/>
    </row>
    <row r="3" spans="1:5" ht="13.5" thickBot="1" x14ac:dyDescent="0.25">
      <c r="A3" s="2"/>
      <c r="B3" s="2"/>
      <c r="C3" s="2"/>
      <c r="D3" s="2"/>
      <c r="E3" s="2"/>
    </row>
    <row r="4" spans="1:5" ht="15.75" x14ac:dyDescent="0.2">
      <c r="A4" s="41"/>
      <c r="B4" s="42"/>
      <c r="C4" s="42"/>
      <c r="D4" s="42"/>
      <c r="E4" s="43"/>
    </row>
    <row r="5" spans="1:5" ht="18" x14ac:dyDescent="0.2">
      <c r="A5" s="64" t="s">
        <v>41</v>
      </c>
      <c r="B5" s="65"/>
      <c r="C5" s="65"/>
      <c r="D5" s="65"/>
      <c r="E5" s="66"/>
    </row>
    <row r="6" spans="1:5" ht="18" x14ac:dyDescent="0.2">
      <c r="A6" s="46"/>
      <c r="B6" s="59" t="s">
        <v>42</v>
      </c>
      <c r="C6" s="3"/>
      <c r="D6" s="3"/>
      <c r="E6" s="45"/>
    </row>
    <row r="7" spans="1:5" ht="15.75" x14ac:dyDescent="0.2">
      <c r="A7" s="46"/>
      <c r="B7" s="4"/>
      <c r="C7" s="3"/>
      <c r="D7" s="3"/>
      <c r="E7" s="45"/>
    </row>
    <row r="8" spans="1:5" ht="15.75" x14ac:dyDescent="0.2">
      <c r="A8" s="50" t="s">
        <v>22</v>
      </c>
      <c r="B8" s="5" t="s">
        <v>21</v>
      </c>
      <c r="C8" s="3"/>
      <c r="D8" s="3"/>
      <c r="E8" s="45"/>
    </row>
    <row r="9" spans="1:5" x14ac:dyDescent="0.2">
      <c r="A9" s="47"/>
      <c r="B9" s="31"/>
      <c r="C9" s="32"/>
      <c r="D9" s="32"/>
      <c r="E9" s="48"/>
    </row>
    <row r="10" spans="1:5" ht="15.75" x14ac:dyDescent="0.2">
      <c r="A10" s="50" t="s">
        <v>8</v>
      </c>
      <c r="B10" s="4" t="s">
        <v>5</v>
      </c>
      <c r="C10" s="3"/>
      <c r="D10" s="5" t="s">
        <v>2</v>
      </c>
      <c r="E10" s="45"/>
    </row>
    <row r="11" spans="1:5" ht="15.75" x14ac:dyDescent="0.2">
      <c r="A11" s="51"/>
      <c r="B11" s="3" t="s">
        <v>34</v>
      </c>
      <c r="C11" s="6"/>
      <c r="D11" s="13"/>
      <c r="E11" s="52"/>
    </row>
    <row r="12" spans="1:5" ht="15.75" x14ac:dyDescent="0.2">
      <c r="A12" s="46"/>
      <c r="B12" s="3" t="s">
        <v>0</v>
      </c>
      <c r="C12" s="12">
        <v>16704236911</v>
      </c>
      <c r="D12" s="69">
        <f>+C12/C13</f>
        <v>2.0334347127207528</v>
      </c>
      <c r="E12" s="68"/>
    </row>
    <row r="13" spans="1:5" ht="15.75" x14ac:dyDescent="0.2">
      <c r="A13" s="46"/>
      <c r="B13" s="3" t="s">
        <v>1</v>
      </c>
      <c r="C13" s="12">
        <v>8214788902</v>
      </c>
      <c r="D13" s="69"/>
      <c r="E13" s="68"/>
    </row>
    <row r="14" spans="1:5" x14ac:dyDescent="0.2">
      <c r="A14" s="47"/>
      <c r="B14" s="31"/>
      <c r="C14" s="31"/>
      <c r="D14" s="31"/>
      <c r="E14" s="53"/>
    </row>
    <row r="15" spans="1:5" ht="15.75" x14ac:dyDescent="0.2">
      <c r="A15" s="50" t="s">
        <v>8</v>
      </c>
      <c r="B15" s="4" t="s">
        <v>11</v>
      </c>
      <c r="C15" s="3"/>
      <c r="D15" s="5" t="s">
        <v>2</v>
      </c>
      <c r="E15" s="45"/>
    </row>
    <row r="16" spans="1:5" ht="15.75" x14ac:dyDescent="0.2">
      <c r="A16" s="46"/>
      <c r="B16" s="3" t="s">
        <v>7</v>
      </c>
      <c r="C16" s="8"/>
      <c r="D16" s="14"/>
      <c r="E16" s="52"/>
    </row>
    <row r="17" spans="1:5" ht="15.75" x14ac:dyDescent="0.2">
      <c r="A17" s="46"/>
      <c r="B17" s="3" t="s">
        <v>4</v>
      </c>
      <c r="C17" s="12">
        <v>18958530997</v>
      </c>
      <c r="D17" s="72">
        <f>+C18/C17</f>
        <v>0.59154313716472173</v>
      </c>
      <c r="E17" s="68"/>
    </row>
    <row r="18" spans="1:5" ht="15.75" x14ac:dyDescent="0.2">
      <c r="A18" s="46"/>
      <c r="B18" s="3" t="s">
        <v>3</v>
      </c>
      <c r="C18" s="12">
        <v>11214788902</v>
      </c>
      <c r="D18" s="72"/>
      <c r="E18" s="68"/>
    </row>
    <row r="19" spans="1:5" x14ac:dyDescent="0.2">
      <c r="A19" s="47"/>
      <c r="B19" s="31"/>
      <c r="C19" s="31"/>
      <c r="D19" s="31"/>
      <c r="E19" s="53"/>
    </row>
    <row r="20" spans="1:5" ht="15.75" x14ac:dyDescent="0.2">
      <c r="A20" s="50" t="s">
        <v>8</v>
      </c>
      <c r="B20" s="4" t="s">
        <v>12</v>
      </c>
      <c r="C20" s="31"/>
      <c r="D20" s="5" t="s">
        <v>2</v>
      </c>
      <c r="E20" s="53"/>
    </row>
    <row r="21" spans="1:5" ht="15.75" x14ac:dyDescent="0.2">
      <c r="A21" s="47"/>
      <c r="B21" s="3" t="s">
        <v>14</v>
      </c>
      <c r="C21" s="31"/>
      <c r="D21" s="31"/>
      <c r="E21" s="53"/>
    </row>
    <row r="22" spans="1:5" ht="15.75" x14ac:dyDescent="0.2">
      <c r="A22" s="47"/>
      <c r="B22" s="3" t="s">
        <v>10</v>
      </c>
      <c r="C22" s="12">
        <v>2222090469</v>
      </c>
      <c r="D22" s="67">
        <f>+C22/C23</f>
        <v>8.0520035814230617</v>
      </c>
      <c r="E22" s="68"/>
    </row>
    <row r="23" spans="1:5" ht="15.75" x14ac:dyDescent="0.2">
      <c r="A23" s="47"/>
      <c r="B23" s="3" t="s">
        <v>13</v>
      </c>
      <c r="C23" s="12">
        <v>275967397</v>
      </c>
      <c r="D23" s="67"/>
      <c r="E23" s="68"/>
    </row>
    <row r="24" spans="1:5" ht="15.75" x14ac:dyDescent="0.2">
      <c r="A24" s="47"/>
      <c r="B24" s="3"/>
      <c r="C24" s="31"/>
      <c r="D24" s="31"/>
      <c r="E24" s="53"/>
    </row>
    <row r="25" spans="1:5" ht="15.75" x14ac:dyDescent="0.2">
      <c r="A25" s="50" t="s">
        <v>8</v>
      </c>
      <c r="B25" s="4" t="s">
        <v>26</v>
      </c>
      <c r="C25" s="3"/>
      <c r="D25" s="3"/>
      <c r="E25" s="45"/>
    </row>
    <row r="26" spans="1:5" x14ac:dyDescent="0.2">
      <c r="A26" s="47"/>
      <c r="B26" s="32"/>
      <c r="C26" s="33"/>
      <c r="D26" s="31"/>
      <c r="E26" s="54"/>
    </row>
    <row r="27" spans="1:5" ht="15.75" x14ac:dyDescent="0.2">
      <c r="A27" s="50"/>
      <c r="B27" s="4" t="s">
        <v>15</v>
      </c>
      <c r="C27" s="6"/>
      <c r="D27" s="5" t="s">
        <v>2</v>
      </c>
      <c r="E27" s="52"/>
    </row>
    <row r="28" spans="1:5" ht="15.75" x14ac:dyDescent="0.2">
      <c r="A28" s="46"/>
      <c r="B28" s="3" t="s">
        <v>17</v>
      </c>
      <c r="C28" s="10"/>
      <c r="D28" s="31"/>
      <c r="E28" s="53"/>
    </row>
    <row r="29" spans="1:5" ht="15.75" x14ac:dyDescent="0.2">
      <c r="A29" s="46"/>
      <c r="B29" s="3" t="s">
        <v>10</v>
      </c>
      <c r="C29" s="12">
        <f>+C22</f>
        <v>2222090469</v>
      </c>
      <c r="D29" s="69">
        <f>+C29/C30</f>
        <v>0.2869530572867045</v>
      </c>
      <c r="E29" s="68"/>
    </row>
    <row r="30" spans="1:5" ht="15.75" x14ac:dyDescent="0.2">
      <c r="A30" s="46"/>
      <c r="B30" s="3" t="s">
        <v>18</v>
      </c>
      <c r="C30" s="12">
        <f>+C17-C18</f>
        <v>7743742095</v>
      </c>
      <c r="D30" s="69"/>
      <c r="E30" s="68"/>
    </row>
    <row r="31" spans="1:5" x14ac:dyDescent="0.2">
      <c r="A31" s="47"/>
      <c r="B31" s="32"/>
      <c r="C31" s="33"/>
      <c r="D31" s="32"/>
      <c r="E31" s="53"/>
    </row>
    <row r="32" spans="1:5" ht="15.75" x14ac:dyDescent="0.2">
      <c r="A32" s="50"/>
      <c r="B32" s="4" t="s">
        <v>16</v>
      </c>
      <c r="C32" s="3"/>
      <c r="D32" s="5" t="s">
        <v>2</v>
      </c>
      <c r="E32" s="45"/>
    </row>
    <row r="33" spans="1:5" ht="15.75" x14ac:dyDescent="0.2">
      <c r="A33" s="51"/>
      <c r="B33" s="3" t="s">
        <v>19</v>
      </c>
      <c r="C33" s="9"/>
      <c r="D33" s="31"/>
      <c r="E33" s="53"/>
    </row>
    <row r="34" spans="1:5" ht="15.75" x14ac:dyDescent="0.2">
      <c r="A34" s="55"/>
      <c r="B34" s="3" t="s">
        <v>10</v>
      </c>
      <c r="C34" s="12">
        <f>+C29</f>
        <v>2222090469</v>
      </c>
      <c r="D34" s="69">
        <f>+C34/C35</f>
        <v>0.1172079455603192</v>
      </c>
      <c r="E34" s="68"/>
    </row>
    <row r="35" spans="1:5" ht="15.75" x14ac:dyDescent="0.2">
      <c r="A35" s="55"/>
      <c r="B35" s="3" t="s">
        <v>20</v>
      </c>
      <c r="C35" s="12">
        <f>+C17</f>
        <v>18958530997</v>
      </c>
      <c r="D35" s="69"/>
      <c r="E35" s="68"/>
    </row>
    <row r="36" spans="1:5" ht="15.75" x14ac:dyDescent="0.2">
      <c r="A36" s="44"/>
      <c r="B36" s="3"/>
      <c r="C36" s="7"/>
      <c r="D36" s="3"/>
      <c r="E36" s="45"/>
    </row>
    <row r="37" spans="1:5" ht="15.75" x14ac:dyDescent="0.2">
      <c r="A37" s="49" t="s">
        <v>24</v>
      </c>
      <c r="B37" s="3"/>
      <c r="C37" s="3"/>
      <c r="D37" s="3"/>
      <c r="E37" s="45"/>
    </row>
    <row r="38" spans="1:5" ht="15.75" x14ac:dyDescent="0.2">
      <c r="A38" s="61" t="s">
        <v>25</v>
      </c>
      <c r="B38" s="62"/>
      <c r="C38" s="62"/>
      <c r="D38" s="62"/>
      <c r="E38" s="63"/>
    </row>
    <row r="39" spans="1:5" ht="16.5" thickBot="1" x14ac:dyDescent="0.25">
      <c r="A39" s="56"/>
      <c r="B39" s="57"/>
      <c r="C39" s="57"/>
      <c r="D39" s="57"/>
      <c r="E39" s="58"/>
    </row>
  </sheetData>
  <mergeCells count="14">
    <mergeCell ref="D17:D18"/>
    <mergeCell ref="E17:E18"/>
    <mergeCell ref="A1:E1"/>
    <mergeCell ref="A2:E2"/>
    <mergeCell ref="A5:E5"/>
    <mergeCell ref="D12:D13"/>
    <mergeCell ref="E12:E13"/>
    <mergeCell ref="A38:E38"/>
    <mergeCell ref="D22:D23"/>
    <mergeCell ref="E22:E23"/>
    <mergeCell ref="D29:D30"/>
    <mergeCell ref="E29:E30"/>
    <mergeCell ref="D34:D35"/>
    <mergeCell ref="E34:E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INPUTS</vt:lpstr>
      <vt:lpstr>Hoja1</vt:lpstr>
      <vt:lpstr>Eval. Fin,Pro No. 1</vt:lpstr>
      <vt:lpstr>Eval.Fin,Pro No. 2</vt:lpstr>
      <vt:lpstr>Eval.Fin. Pro No. 3</vt:lpstr>
      <vt:lpstr>Eval.Fin.Pro No. 4</vt:lpstr>
    </vt:vector>
  </TitlesOfParts>
  <Company>INCO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JARIAS</dc:creator>
  <cp:lastModifiedBy>Juan Fernando Herrera Urrego</cp:lastModifiedBy>
  <cp:lastPrinted>2012-12-24T14:31:42Z</cp:lastPrinted>
  <dcterms:created xsi:type="dcterms:W3CDTF">2011-03-16T15:21:58Z</dcterms:created>
  <dcterms:modified xsi:type="dcterms:W3CDTF">2014-08-13T22:02:07Z</dcterms:modified>
</cp:coreProperties>
</file>