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rera\Desktop\agosto 13.1\"/>
    </mc:Choice>
  </mc:AlternateContent>
  <bookViews>
    <workbookView xWindow="0" yWindow="0" windowWidth="24000" windowHeight="10425" firstSheet="1" activeTab="1"/>
  </bookViews>
  <sheets>
    <sheet name="PROCIBERNETICA" sheetId="1" r:id="rId1"/>
    <sheet name="UNION TEMP ANI-005-2014" sheetId="2" r:id="rId2"/>
    <sheet name="DITECH SAS" sheetId="3" r:id="rId3"/>
    <sheet name="COMPUTEL SYSTEM SAS" sheetId="4" r:id="rId4"/>
    <sheet name="EVALUACIÓN ECONÓMICA" sheetId="5" r:id="rId5"/>
    <sheet name="Hoja2" sheetId="6" state="hidden" r:id="rId6"/>
  </sheets>
  <calcPr calcId="152511"/>
</workbook>
</file>

<file path=xl/calcChain.xml><?xml version="1.0" encoding="utf-8"?>
<calcChain xmlns="http://schemas.openxmlformats.org/spreadsheetml/2006/main">
  <c r="C10" i="5" l="1"/>
  <c r="F9" i="1" l="1"/>
  <c r="C7" i="5"/>
  <c r="C6" i="5"/>
  <c r="C4" i="5"/>
  <c r="C9" i="5" l="1"/>
  <c r="C11" i="5" s="1"/>
  <c r="F18" i="4"/>
  <c r="F18" i="3"/>
  <c r="F18" i="1"/>
  <c r="F24" i="1" s="1"/>
  <c r="E7" i="5" l="1"/>
  <c r="H7" i="5"/>
  <c r="F9" i="4" s="1"/>
  <c r="F24" i="4" s="1"/>
  <c r="E4" i="5"/>
  <c r="H6" i="5"/>
  <c r="F9" i="3" s="1"/>
  <c r="F24" i="3" s="1"/>
  <c r="E6" i="5"/>
</calcChain>
</file>

<file path=xl/sharedStrings.xml><?xml version="1.0" encoding="utf-8"?>
<sst xmlns="http://schemas.openxmlformats.org/spreadsheetml/2006/main" count="168" uniqueCount="59">
  <si>
    <t>FACTOR DE CALIDAD</t>
  </si>
  <si>
    <t>ITEM</t>
  </si>
  <si>
    <t>OFRECIMIENTO</t>
  </si>
  <si>
    <t>PUNTAJE TOTAL</t>
  </si>
  <si>
    <t xml:space="preserve">Discos SAS a 15K RPM </t>
  </si>
  <si>
    <r>
      <t xml:space="preserve">El proponente que oferte </t>
    </r>
    <r>
      <rPr>
        <b/>
        <sz val="9"/>
        <color theme="1"/>
        <rFont val="Arial Narrow"/>
        <family val="2"/>
      </rPr>
      <t xml:space="preserve">5TB </t>
    </r>
    <r>
      <rPr>
        <sz val="9"/>
        <color theme="1"/>
        <rFont val="Arial Narrow"/>
        <family val="2"/>
      </rPr>
      <t xml:space="preserve">o más Usables (después de Raid 5) en discos SAS a 15K RPM, de 300GB cada disco. Se asignarán los 100 puntos a quien haga el mayor ofrecimiento, los demás proponentes obtendrán puntaje proporcional en regla de tres simple. </t>
    </r>
  </si>
  <si>
    <t>100 PUNTOS</t>
  </si>
  <si>
    <t>Discos Nearline SAS a 7.2K RPM</t>
  </si>
  <si>
    <r>
      <t xml:space="preserve">El proponente que oferte </t>
    </r>
    <r>
      <rPr>
        <b/>
        <sz val="9"/>
        <color theme="1"/>
        <rFont val="Arial Narrow"/>
        <family val="2"/>
      </rPr>
      <t xml:space="preserve">30TB </t>
    </r>
    <r>
      <rPr>
        <sz val="9"/>
        <color theme="1"/>
        <rFont val="Arial Narrow"/>
        <family val="2"/>
      </rPr>
      <t xml:space="preserve">o más Usables (después de Raid 5) en discos SAS Nearline a 7.2K RPM, de 2TB o 3TB. Se asignarán los 50 puntos a quien haga el mayor ofrecimiento, los demás proponentes obtendrán puntaje proporcional en regla de tres simple. </t>
    </r>
  </si>
  <si>
    <t>50 PUNTOS</t>
  </si>
  <si>
    <t>Cartuchos de datos a incluir</t>
  </si>
  <si>
    <r>
      <t xml:space="preserve">El proponente que oferte </t>
    </r>
    <r>
      <rPr>
        <b/>
        <sz val="9"/>
        <color rgb="FF000000"/>
        <rFont val="Arial Narrow"/>
        <family val="2"/>
      </rPr>
      <t>80</t>
    </r>
    <r>
      <rPr>
        <sz val="9"/>
        <color rgb="FF000000"/>
        <rFont val="Arial Narrow"/>
        <family val="2"/>
      </rPr>
      <t xml:space="preserve"> o más cartuchos de Tecnología LTO 6. Se asignarán los 20 puntos a quien haga el mayor ofrecimiento, los demás proponentes obtendrán puntaje proporcional en regla de tres simple. </t>
    </r>
  </si>
  <si>
    <t>20 PUNTOS</t>
  </si>
  <si>
    <t>Garantía</t>
  </si>
  <si>
    <r>
      <t>Doce (12) meses</t>
    </r>
    <r>
      <rPr>
        <sz val="9"/>
        <color rgb="FF000000"/>
        <rFont val="Arial Narrow"/>
        <family val="2"/>
      </rPr>
      <t xml:space="preserve"> adicionales o más de garantía a lo solicitado en las especificaciones técnicas, en esquema 7x24x4h, para el sistema de almacenamiento SAN. Se asignarán los 30 puntos a quien haga el mayor ofrecimiento, los demás proponentes obtendrán puntaje proporcional en regla de tres simple. </t>
    </r>
  </si>
  <si>
    <t>30 PUNTOS</t>
  </si>
  <si>
    <t>PUNTAJE ASIGNADO</t>
  </si>
  <si>
    <t>6.3TB</t>
  </si>
  <si>
    <t>32 TB</t>
  </si>
  <si>
    <t>OFERTA TECNICA</t>
  </si>
  <si>
    <t>CUMPLE</t>
  </si>
  <si>
    <t>CERTIFICACIÓN DE DISTRIBUIDOR AUTORIZADO</t>
  </si>
  <si>
    <t>EXPERIENCIA DEL PROPONENTE</t>
  </si>
  <si>
    <t>PROPONENTE: PROCIBERNETICA S.A.</t>
  </si>
  <si>
    <t>PROPONENTE: UNION TEMPORAL ANI-005-2014</t>
  </si>
  <si>
    <t>REDCOMPUTO LTDA. 50%</t>
  </si>
  <si>
    <t>SITEC SUMINISTROS LTDA. 50%</t>
  </si>
  <si>
    <t>7.8TB</t>
  </si>
  <si>
    <t>OBSERVACION:</t>
  </si>
  <si>
    <t>PROPONENTE: DITECH SAS</t>
  </si>
  <si>
    <t>TOTAL</t>
  </si>
  <si>
    <t>PROPONENTE: COMPUTEL SYSTEM SAS</t>
  </si>
  <si>
    <t>EVALUACION TECNICA PROCESO VJ-VPRE-SA-005-2014</t>
  </si>
  <si>
    <t>APOYO A LA INDUSTRIA NACIONAL Y RECIPROCIDAD</t>
  </si>
  <si>
    <t>PROPUESTA ECONÓMICA</t>
  </si>
  <si>
    <t>TOTAL PUNTAJE</t>
  </si>
  <si>
    <t>TOTAL FACTOR DE CALIDAD</t>
  </si>
  <si>
    <t>EMPRESA</t>
  </si>
  <si>
    <t>PROCIBERNETICA S.A.</t>
  </si>
  <si>
    <t>VALOR</t>
  </si>
  <si>
    <t>UNION TEMPORAL ANI-005-2014</t>
  </si>
  <si>
    <t>DITECH SAS</t>
  </si>
  <si>
    <t>COMPUTEL SYSTEM SAS</t>
  </si>
  <si>
    <t>MG</t>
  </si>
  <si>
    <t>Superior</t>
  </si>
  <si>
    <t>Inferior</t>
  </si>
  <si>
    <t>NO CUMPLE</t>
  </si>
  <si>
    <t>OBSERVACIONES</t>
  </si>
  <si>
    <t>Subsanó vía correo electrónico el día miércoles 6 de agosto de 2014, una comunicación con el anexo técnico del certificado de la Superintendencia de Industria y Comercio y el anexo técnico del certificado de la Universidad Nacional</t>
  </si>
  <si>
    <t xml:space="preserve">Solicitud de subsane via correo electronico el dia 11 de agosto de 2014. Una vez verificado el ofrecimiento técnico hecho por la UT ANI-005-2014, se evidencia que las tarjetas HBA ofrecidas HP QMH2572 8GB FC no son compatibles con los servidores G7 con los que actualmente cuenta la entidad.  
</t>
  </si>
  <si>
    <t>Subsanó mediante documentos recibidos el miercoles 6 de agosto de 2014, la certificación de la Secretaria Distrital de Movilidad.
El valor de la San y de la licencia de windows server del contrato con Secretaria Distrital de Movilidad es de $ 362.770.584.
Dado que es una union temporal, en la cual Red Computo Soluciones Informaticas tiene un porcentaje de participación del 70%, el valor corregido para el contrato es: $253.939.409</t>
  </si>
  <si>
    <t>Subsanó vía correo electrónico el día miércoles 6 de agosto de 2014, una comunicación con el certificado de experiencia de Contact Center de las Américas</t>
  </si>
  <si>
    <t>Subsanó vía correo electrónico el día miércoles 6 de agosto de 2014, una comunicación en la que se anexa una factura del Instituto de Planificación y Promoción De Soluciones Energéticas para Zonas no Interconectadas</t>
  </si>
  <si>
    <t>Subsanó vía correo electrónico el día miércoles 6 de agosto de 2014, una comunicación en la que se anexa una factura de la Comisión Nacional del Servicio Civil</t>
  </si>
  <si>
    <t>___</t>
  </si>
  <si>
    <t>____</t>
  </si>
  <si>
    <t>En el documento de subsanación recibido el miercoles 6 de Agosto de 2014 se subsanó lo referente al numero de slots para la librería de tape Backup ofertada, acclarando que a la entidad que se ofrecen 52 slots.</t>
  </si>
  <si>
    <t>Certificaciones entregadas via correo electronico mediante documento de subsanación del miercoles 6 de Agosto de 2014.
para el integrante SITEC Suministros. Las Certficaciones para SITEC SUMINISTROS LTDA fueron: de almacenamiento compartido (SAN de discos), servidor de respaldo, librería de cintas y software de backup</t>
  </si>
  <si>
    <t>Certificaciones entregadas via correo electronico mediante documento de subsanación del miercoles 6 de Agosto de 2014.
para el integrante RedComputo Ltda.  Las certficaciones para REDCOMPUTO LTDA fueron: de almacenamiento compartido (SAN de discos), switch FC internos y externos, switch LAN, servidor de respaldo, librería de cintas y software de backup.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</si>
</sst>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_);[Red]\(&quot;$&quot;\ #,##0\)"/>
    <numFmt numFmtId="165" formatCode="[$$-24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4" fontId="1" fillId="0" borderId="0" xfId="0" applyNumberFormat="1" applyFont="1"/>
    <xf numFmtId="0" fontId="7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8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top" wrapText="1"/>
    </xf>
    <xf numFmtId="164" fontId="0" fillId="0" borderId="6" xfId="0" applyNumberFormat="1" applyBorder="1"/>
    <xf numFmtId="164" fontId="0" fillId="4" borderId="6" xfId="0" applyNumberFormat="1" applyFill="1" applyBorder="1"/>
    <xf numFmtId="2" fontId="0" fillId="0" borderId="6" xfId="0" applyNumberFormat="1" applyBorder="1"/>
    <xf numFmtId="164" fontId="0" fillId="5" borderId="6" xfId="0" applyNumberFormat="1" applyFill="1" applyBorder="1"/>
    <xf numFmtId="165" fontId="0" fillId="0" borderId="6" xfId="0" applyNumberFormat="1" applyBorder="1"/>
    <xf numFmtId="0" fontId="1" fillId="0" borderId="6" xfId="0" applyFont="1" applyBorder="1"/>
    <xf numFmtId="165" fontId="1" fillId="0" borderId="6" xfId="0" applyNumberFormat="1" applyFont="1" applyBorder="1"/>
    <xf numFmtId="0" fontId="7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topLeftCell="A12" workbookViewId="0">
      <selection activeCell="C22" sqref="B22:C36"/>
    </sheetView>
  </sheetViews>
  <sheetFormatPr baseColWidth="10" defaultRowHeight="15" x14ac:dyDescent="0.25"/>
  <cols>
    <col min="2" max="2" width="13.28515625" bestFit="1" customWidth="1"/>
    <col min="3" max="3" width="48.140625" customWidth="1"/>
  </cols>
  <sheetData>
    <row r="3" spans="2:6" x14ac:dyDescent="0.25">
      <c r="B3" s="44" t="s">
        <v>32</v>
      </c>
      <c r="C3" s="44"/>
      <c r="D3" s="44"/>
      <c r="E3" s="44"/>
      <c r="F3" s="44"/>
    </row>
    <row r="5" spans="2:6" x14ac:dyDescent="0.25">
      <c r="B5" s="45" t="s">
        <v>23</v>
      </c>
      <c r="C5" s="45"/>
      <c r="D5" s="45"/>
      <c r="E5" s="45"/>
      <c r="F5" s="45"/>
    </row>
    <row r="6" spans="2:6" ht="15.75" thickBot="1" x14ac:dyDescent="0.3">
      <c r="B6" s="15"/>
      <c r="C6" s="15"/>
      <c r="D6" s="15"/>
      <c r="E6" s="15"/>
      <c r="F6" s="15"/>
    </row>
    <row r="7" spans="2:6" ht="27.75" thickBot="1" x14ac:dyDescent="0.3">
      <c r="B7" s="48" t="s">
        <v>34</v>
      </c>
      <c r="C7" s="48"/>
      <c r="D7" s="15"/>
      <c r="E7" s="15"/>
      <c r="F7" s="1" t="s">
        <v>16</v>
      </c>
    </row>
    <row r="8" spans="2:6" ht="15.75" thickBot="1" x14ac:dyDescent="0.3">
      <c r="B8" s="15"/>
      <c r="C8" s="15"/>
      <c r="D8" s="15"/>
      <c r="E8" s="15"/>
      <c r="F8" s="15"/>
    </row>
    <row r="9" spans="2:6" ht="15.75" thickBot="1" x14ac:dyDescent="0.3">
      <c r="B9" s="21">
        <v>419753000</v>
      </c>
      <c r="C9" s="15"/>
      <c r="D9" s="15"/>
      <c r="E9" s="15"/>
      <c r="F9" s="12">
        <f>'EVALUACIÓN ECONÓMICA'!H4</f>
        <v>700</v>
      </c>
    </row>
    <row r="11" spans="2:6" x14ac:dyDescent="0.25">
      <c r="B11" s="45" t="s">
        <v>0</v>
      </c>
      <c r="C11" s="45"/>
    </row>
    <row r="12" spans="2:6" ht="15.75" thickBot="1" x14ac:dyDescent="0.3"/>
    <row r="13" spans="2:6" ht="27.75" thickBot="1" x14ac:dyDescent="0.3">
      <c r="B13" s="1" t="s">
        <v>1</v>
      </c>
      <c r="C13" s="2" t="s">
        <v>2</v>
      </c>
      <c r="D13" s="2" t="s">
        <v>3</v>
      </c>
      <c r="E13" s="2" t="s">
        <v>2</v>
      </c>
      <c r="F13" s="2" t="s">
        <v>16</v>
      </c>
    </row>
    <row r="14" spans="2:6" ht="54.75" thickBot="1" x14ac:dyDescent="0.3">
      <c r="B14" s="3" t="s">
        <v>4</v>
      </c>
      <c r="C14" s="4" t="s">
        <v>5</v>
      </c>
      <c r="D14" s="40" t="s">
        <v>6</v>
      </c>
      <c r="E14" s="11" t="s">
        <v>17</v>
      </c>
      <c r="F14" s="12">
        <v>80.760000000000005</v>
      </c>
    </row>
    <row r="15" spans="2:6" ht="54.75" thickBot="1" x14ac:dyDescent="0.3">
      <c r="B15" s="5" t="s">
        <v>7</v>
      </c>
      <c r="C15" s="6" t="s">
        <v>8</v>
      </c>
      <c r="D15" s="40" t="s">
        <v>9</v>
      </c>
      <c r="E15" s="11" t="s">
        <v>18</v>
      </c>
      <c r="F15" s="12">
        <v>50</v>
      </c>
    </row>
    <row r="16" spans="2:6" ht="41.25" thickBot="1" x14ac:dyDescent="0.3">
      <c r="B16" s="7" t="s">
        <v>10</v>
      </c>
      <c r="C16" s="8" t="s">
        <v>11</v>
      </c>
      <c r="D16" s="41" t="s">
        <v>12</v>
      </c>
      <c r="E16" s="11">
        <v>80</v>
      </c>
      <c r="F16" s="12">
        <v>17.77</v>
      </c>
    </row>
    <row r="17" spans="2:6" ht="68.25" thickBot="1" x14ac:dyDescent="0.3">
      <c r="B17" s="7" t="s">
        <v>13</v>
      </c>
      <c r="C17" s="9" t="s">
        <v>14</v>
      </c>
      <c r="D17" s="41" t="s">
        <v>15</v>
      </c>
      <c r="E17" s="11">
        <v>24</v>
      </c>
      <c r="F17" s="12">
        <v>30</v>
      </c>
    </row>
    <row r="18" spans="2:6" ht="15.75" thickBot="1" x14ac:dyDescent="0.3">
      <c r="B18" s="16"/>
      <c r="C18" s="17"/>
      <c r="D18" s="46" t="s">
        <v>36</v>
      </c>
      <c r="E18" s="47"/>
      <c r="F18" s="12">
        <f>SUM(F14:F17)</f>
        <v>178.53</v>
      </c>
    </row>
    <row r="19" spans="2:6" ht="15.75" thickBot="1" x14ac:dyDescent="0.3">
      <c r="B19" s="16"/>
      <c r="C19" s="17"/>
      <c r="D19" s="10"/>
      <c r="E19" s="10"/>
      <c r="F19" s="18"/>
    </row>
    <row r="20" spans="2:6" ht="27.75" thickBot="1" x14ac:dyDescent="0.3">
      <c r="B20" s="48" t="s">
        <v>33</v>
      </c>
      <c r="C20" s="48"/>
      <c r="D20" s="10"/>
      <c r="E20" s="10"/>
      <c r="F20" s="1" t="s">
        <v>16</v>
      </c>
    </row>
    <row r="21" spans="2:6" ht="15.75" thickBot="1" x14ac:dyDescent="0.3">
      <c r="B21" s="15"/>
      <c r="C21" s="15"/>
      <c r="D21" s="10"/>
      <c r="E21" s="10"/>
      <c r="F21" s="18"/>
    </row>
    <row r="22" spans="2:6" ht="15.75" thickBot="1" x14ac:dyDescent="0.3">
      <c r="C22" s="17"/>
      <c r="D22" s="10"/>
      <c r="E22" s="10"/>
      <c r="F22" s="12">
        <v>100</v>
      </c>
    </row>
    <row r="24" spans="2:6" ht="15.75" x14ac:dyDescent="0.25">
      <c r="D24" s="49" t="s">
        <v>35</v>
      </c>
      <c r="E24" s="49"/>
      <c r="F24" s="28">
        <f>F9+F18+F22</f>
        <v>978.53</v>
      </c>
    </row>
    <row r="25" spans="2:6" x14ac:dyDescent="0.25">
      <c r="B25" s="45" t="s">
        <v>19</v>
      </c>
      <c r="C25" s="45"/>
    </row>
    <row r="27" spans="2:6" x14ac:dyDescent="0.25">
      <c r="B27" t="s">
        <v>20</v>
      </c>
    </row>
    <row r="29" spans="2:6" x14ac:dyDescent="0.25">
      <c r="B29" s="45" t="s">
        <v>21</v>
      </c>
      <c r="C29" s="45"/>
    </row>
    <row r="31" spans="2:6" x14ac:dyDescent="0.25">
      <c r="B31" t="s">
        <v>20</v>
      </c>
    </row>
    <row r="33" spans="2:6" x14ac:dyDescent="0.25">
      <c r="B33" s="45" t="s">
        <v>22</v>
      </c>
      <c r="C33" s="45"/>
    </row>
    <row r="35" spans="2:6" x14ac:dyDescent="0.25">
      <c r="B35" t="s">
        <v>20</v>
      </c>
    </row>
    <row r="37" spans="2:6" x14ac:dyDescent="0.25">
      <c r="B37" t="s">
        <v>47</v>
      </c>
    </row>
    <row r="39" spans="2:6" x14ac:dyDescent="0.25">
      <c r="B39" s="43" t="s">
        <v>48</v>
      </c>
      <c r="C39" s="43"/>
      <c r="D39" s="43"/>
      <c r="E39" s="43"/>
      <c r="F39" s="43"/>
    </row>
    <row r="40" spans="2:6" x14ac:dyDescent="0.25">
      <c r="B40" s="43"/>
      <c r="C40" s="43"/>
      <c r="D40" s="43"/>
      <c r="E40" s="43"/>
      <c r="F40" s="43"/>
    </row>
  </sheetData>
  <mergeCells count="11">
    <mergeCell ref="B39:F40"/>
    <mergeCell ref="B3:F3"/>
    <mergeCell ref="B11:C11"/>
    <mergeCell ref="B25:C25"/>
    <mergeCell ref="B29:C29"/>
    <mergeCell ref="B33:C33"/>
    <mergeCell ref="B5:F5"/>
    <mergeCell ref="D18:E18"/>
    <mergeCell ref="B20:C20"/>
    <mergeCell ref="B7:C7"/>
    <mergeCell ref="D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tabSelected="1" zoomScale="80" zoomScaleNormal="80" workbookViewId="0">
      <selection activeCell="C68" sqref="C68"/>
    </sheetView>
  </sheetViews>
  <sheetFormatPr baseColWidth="10" defaultRowHeight="15" x14ac:dyDescent="0.25"/>
  <cols>
    <col min="2" max="2" width="15.28515625" customWidth="1"/>
    <col min="3" max="3" width="48.140625" customWidth="1"/>
  </cols>
  <sheetData>
    <row r="3" spans="2:6" x14ac:dyDescent="0.25">
      <c r="B3" s="44" t="s">
        <v>32</v>
      </c>
      <c r="C3" s="44"/>
      <c r="D3" s="44"/>
      <c r="E3" s="44"/>
      <c r="F3" s="44"/>
    </row>
    <row r="4" spans="2:6" x14ac:dyDescent="0.25">
      <c r="B4" s="14"/>
      <c r="C4" s="14"/>
      <c r="D4" s="14"/>
      <c r="E4" s="14"/>
      <c r="F4" s="14"/>
    </row>
    <row r="5" spans="2:6" x14ac:dyDescent="0.25">
      <c r="B5" s="45" t="s">
        <v>24</v>
      </c>
      <c r="C5" s="45"/>
      <c r="D5" s="45"/>
      <c r="E5" s="45"/>
      <c r="F5" s="45"/>
    </row>
    <row r="6" spans="2:6" x14ac:dyDescent="0.25">
      <c r="B6" s="15" t="s">
        <v>25</v>
      </c>
      <c r="C6" s="15"/>
      <c r="D6" s="15"/>
      <c r="E6" s="15"/>
      <c r="F6" s="15"/>
    </row>
    <row r="7" spans="2:6" x14ac:dyDescent="0.25">
      <c r="B7" s="13" t="s">
        <v>26</v>
      </c>
    </row>
    <row r="8" spans="2:6" ht="15.75" thickBot="1" x14ac:dyDescent="0.3">
      <c r="B8" s="13"/>
    </row>
    <row r="9" spans="2:6" ht="27.75" thickBot="1" x14ac:dyDescent="0.3">
      <c r="B9" s="45" t="s">
        <v>34</v>
      </c>
      <c r="C9" s="45"/>
      <c r="F9" s="1" t="s">
        <v>16</v>
      </c>
    </row>
    <row r="10" spans="2:6" ht="15.75" thickBot="1" x14ac:dyDescent="0.3">
      <c r="B10" s="13"/>
    </row>
    <row r="11" spans="2:6" ht="15.75" thickBot="1" x14ac:dyDescent="0.3">
      <c r="B11" s="23">
        <v>432395051</v>
      </c>
      <c r="F11" s="25" t="s">
        <v>54</v>
      </c>
    </row>
    <row r="13" spans="2:6" x14ac:dyDescent="0.25">
      <c r="B13" s="45" t="s">
        <v>0</v>
      </c>
      <c r="C13" s="45"/>
    </row>
    <row r="14" spans="2:6" ht="15.75" thickBot="1" x14ac:dyDescent="0.3"/>
    <row r="15" spans="2:6" ht="27.75" thickBot="1" x14ac:dyDescent="0.3">
      <c r="B15" s="1" t="s">
        <v>1</v>
      </c>
      <c r="C15" s="2" t="s">
        <v>2</v>
      </c>
      <c r="D15" s="2" t="s">
        <v>3</v>
      </c>
      <c r="E15" s="2" t="s">
        <v>2</v>
      </c>
      <c r="F15" s="2" t="s">
        <v>16</v>
      </c>
    </row>
    <row r="16" spans="2:6" ht="54.75" thickBot="1" x14ac:dyDescent="0.3">
      <c r="B16" s="3" t="s">
        <v>4</v>
      </c>
      <c r="C16" s="4" t="s">
        <v>5</v>
      </c>
      <c r="D16" s="40" t="s">
        <v>6</v>
      </c>
      <c r="E16" s="11"/>
      <c r="F16" s="12" t="s">
        <v>54</v>
      </c>
    </row>
    <row r="17" spans="2:6" ht="54.75" thickBot="1" x14ac:dyDescent="0.3">
      <c r="B17" s="5" t="s">
        <v>7</v>
      </c>
      <c r="C17" s="6" t="s">
        <v>8</v>
      </c>
      <c r="D17" s="40" t="s">
        <v>9</v>
      </c>
      <c r="E17" s="19"/>
      <c r="F17" s="20" t="s">
        <v>54</v>
      </c>
    </row>
    <row r="18" spans="2:6" ht="41.25" thickBot="1" x14ac:dyDescent="0.3">
      <c r="B18" s="7" t="s">
        <v>10</v>
      </c>
      <c r="C18" s="8" t="s">
        <v>11</v>
      </c>
      <c r="D18" s="41" t="s">
        <v>12</v>
      </c>
      <c r="E18" s="11"/>
      <c r="F18" s="12" t="s">
        <v>54</v>
      </c>
    </row>
    <row r="19" spans="2:6" ht="68.25" thickBot="1" x14ac:dyDescent="0.3">
      <c r="B19" s="7" t="s">
        <v>13</v>
      </c>
      <c r="C19" s="9" t="s">
        <v>14</v>
      </c>
      <c r="D19" s="41" t="s">
        <v>15</v>
      </c>
      <c r="E19" s="11"/>
      <c r="F19" s="12" t="s">
        <v>54</v>
      </c>
    </row>
    <row r="20" spans="2:6" ht="15.75" thickBot="1" x14ac:dyDescent="0.3">
      <c r="D20" s="46" t="s">
        <v>30</v>
      </c>
      <c r="E20" s="47"/>
      <c r="F20" s="12" t="s">
        <v>55</v>
      </c>
    </row>
    <row r="21" spans="2:6" ht="15.75" thickBot="1" x14ac:dyDescent="0.3">
      <c r="D21" s="10"/>
      <c r="E21" s="10"/>
      <c r="F21" s="18"/>
    </row>
    <row r="22" spans="2:6" ht="27.75" thickBot="1" x14ac:dyDescent="0.3">
      <c r="B22" s="45" t="s">
        <v>33</v>
      </c>
      <c r="C22" s="45"/>
      <c r="D22" s="10"/>
      <c r="E22" s="10"/>
      <c r="F22" s="1" t="s">
        <v>16</v>
      </c>
    </row>
    <row r="23" spans="2:6" ht="15.75" thickBot="1" x14ac:dyDescent="0.3">
      <c r="B23" s="15"/>
      <c r="C23" s="15"/>
      <c r="D23" s="10"/>
      <c r="E23" s="10"/>
      <c r="F23" s="18"/>
    </row>
    <row r="24" spans="2:6" ht="15.75" thickBot="1" x14ac:dyDescent="0.3">
      <c r="C24" s="17"/>
      <c r="D24" s="10"/>
      <c r="E24" s="10"/>
      <c r="F24" s="12" t="s">
        <v>54</v>
      </c>
    </row>
    <row r="25" spans="2:6" x14ac:dyDescent="0.25">
      <c r="C25" s="17"/>
      <c r="D25" s="10"/>
      <c r="E25" s="10"/>
      <c r="F25" s="18"/>
    </row>
    <row r="26" spans="2:6" ht="15.75" x14ac:dyDescent="0.25">
      <c r="C26" s="17"/>
      <c r="D26" s="49" t="s">
        <v>35</v>
      </c>
      <c r="E26" s="49"/>
      <c r="F26" s="26" t="s">
        <v>55</v>
      </c>
    </row>
    <row r="27" spans="2:6" ht="15.75" x14ac:dyDescent="0.25">
      <c r="C27" s="17"/>
      <c r="D27" s="22"/>
      <c r="E27" s="22"/>
      <c r="F27" s="18"/>
    </row>
    <row r="28" spans="2:6" x14ac:dyDescent="0.25">
      <c r="B28" s="45" t="s">
        <v>19</v>
      </c>
      <c r="C28" s="45"/>
    </row>
    <row r="29" spans="2:6" x14ac:dyDescent="0.25">
      <c r="B29" s="30"/>
      <c r="C29" s="30"/>
    </row>
    <row r="30" spans="2:6" x14ac:dyDescent="0.25">
      <c r="B30" s="24" t="s">
        <v>46</v>
      </c>
      <c r="C30" s="30"/>
    </row>
    <row r="32" spans="2:6" x14ac:dyDescent="0.25">
      <c r="B32" s="24" t="s">
        <v>28</v>
      </c>
      <c r="C32" s="24"/>
      <c r="D32" s="24"/>
      <c r="E32" s="24"/>
      <c r="F32" s="24"/>
    </row>
    <row r="33" spans="2:10" x14ac:dyDescent="0.25">
      <c r="B33" s="52"/>
      <c r="C33" s="52"/>
      <c r="D33" s="52"/>
      <c r="E33" s="52"/>
      <c r="F33" s="52"/>
    </row>
    <row r="34" spans="2:10" ht="15" customHeight="1" x14ac:dyDescent="0.25">
      <c r="B34" s="53" t="s">
        <v>49</v>
      </c>
      <c r="C34" s="53"/>
      <c r="D34" s="53"/>
      <c r="E34" s="53"/>
      <c r="F34" s="53"/>
    </row>
    <row r="35" spans="2:10" x14ac:dyDescent="0.25">
      <c r="B35" s="53"/>
      <c r="C35" s="53"/>
      <c r="D35" s="53"/>
      <c r="E35" s="53"/>
      <c r="F35" s="53"/>
    </row>
    <row r="36" spans="2:10" ht="51" customHeight="1" x14ac:dyDescent="0.25">
      <c r="B36" s="53"/>
      <c r="C36" s="53"/>
      <c r="D36" s="53"/>
      <c r="E36" s="53"/>
      <c r="F36" s="53"/>
    </row>
    <row r="37" spans="2:10" x14ac:dyDescent="0.25">
      <c r="B37" s="39"/>
      <c r="C37" s="39"/>
      <c r="D37" s="39"/>
      <c r="E37" s="39"/>
      <c r="F37" s="39"/>
    </row>
    <row r="38" spans="2:10" ht="15" customHeight="1" x14ac:dyDescent="0.25">
      <c r="B38" s="51" t="s">
        <v>56</v>
      </c>
      <c r="C38" s="51"/>
      <c r="D38" s="51"/>
      <c r="E38" s="51"/>
      <c r="F38" s="51"/>
    </row>
    <row r="39" spans="2:10" ht="36.75" customHeight="1" x14ac:dyDescent="0.25">
      <c r="B39" s="51"/>
      <c r="C39" s="51"/>
      <c r="D39" s="51"/>
      <c r="E39" s="51"/>
      <c r="F39" s="51"/>
    </row>
    <row r="41" spans="2:10" x14ac:dyDescent="0.25">
      <c r="B41" s="45" t="s">
        <v>21</v>
      </c>
      <c r="C41" s="45"/>
    </row>
    <row r="42" spans="2:10" x14ac:dyDescent="0.25">
      <c r="B42" s="15"/>
      <c r="C42" s="15"/>
    </row>
    <row r="43" spans="2:10" x14ac:dyDescent="0.25">
      <c r="B43" s="42" t="s">
        <v>28</v>
      </c>
      <c r="C43" s="42"/>
      <c r="D43" s="42"/>
      <c r="E43" s="42"/>
      <c r="F43" s="42"/>
      <c r="G43" s="42"/>
      <c r="H43" s="42"/>
      <c r="I43" s="42"/>
      <c r="J43" s="42"/>
    </row>
    <row r="44" spans="2:10" x14ac:dyDescent="0.25">
      <c r="B44" s="42"/>
      <c r="C44" s="42"/>
      <c r="D44" s="42"/>
      <c r="E44" s="42"/>
      <c r="F44" s="42"/>
      <c r="G44" s="42"/>
      <c r="H44" s="42"/>
      <c r="I44" s="42"/>
      <c r="J44" s="42"/>
    </row>
    <row r="45" spans="2:10" x14ac:dyDescent="0.25">
      <c r="B45" s="51" t="s">
        <v>57</v>
      </c>
      <c r="C45" s="51"/>
      <c r="D45" s="51"/>
      <c r="E45" s="51"/>
      <c r="F45" s="51"/>
      <c r="G45" s="51"/>
      <c r="H45" s="51"/>
      <c r="I45" s="51"/>
      <c r="J45" s="42"/>
    </row>
    <row r="46" spans="2:10" ht="33" customHeight="1" x14ac:dyDescent="0.25">
      <c r="B46" s="51"/>
      <c r="C46" s="51"/>
      <c r="D46" s="51"/>
      <c r="E46" s="51"/>
      <c r="F46" s="51"/>
      <c r="G46" s="51"/>
      <c r="H46" s="51"/>
      <c r="I46" s="51"/>
      <c r="J46" s="42"/>
    </row>
    <row r="47" spans="2:10" x14ac:dyDescent="0.25">
      <c r="B47" s="42"/>
      <c r="C47" s="42"/>
      <c r="D47" s="42"/>
      <c r="E47" s="42"/>
      <c r="F47" s="42"/>
      <c r="G47" s="42"/>
      <c r="H47" s="42"/>
      <c r="I47" s="42"/>
      <c r="J47" s="42"/>
    </row>
    <row r="48" spans="2:10" x14ac:dyDescent="0.25">
      <c r="B48" s="51"/>
      <c r="C48" s="51"/>
      <c r="D48" s="51"/>
      <c r="E48" s="51"/>
      <c r="F48" s="51"/>
      <c r="G48" s="51"/>
      <c r="H48" s="51"/>
      <c r="I48" s="51"/>
      <c r="J48" s="51"/>
    </row>
    <row r="49" spans="2:10" x14ac:dyDescent="0.25">
      <c r="B49" s="42"/>
      <c r="C49" s="42"/>
      <c r="D49" s="42"/>
      <c r="E49" s="42"/>
      <c r="F49" s="42"/>
      <c r="G49" s="42"/>
      <c r="H49" s="42"/>
      <c r="I49" s="42"/>
      <c r="J49" s="42"/>
    </row>
    <row r="50" spans="2:10" x14ac:dyDescent="0.25">
      <c r="B50" s="51" t="s">
        <v>58</v>
      </c>
      <c r="C50" s="51"/>
      <c r="D50" s="51"/>
      <c r="E50" s="51"/>
      <c r="F50" s="51"/>
      <c r="G50" s="51"/>
      <c r="H50" s="51"/>
      <c r="I50" s="51"/>
      <c r="J50" s="42"/>
    </row>
    <row r="51" spans="2:10" ht="37.5" customHeight="1" x14ac:dyDescent="0.25">
      <c r="B51" s="51"/>
      <c r="C51" s="51"/>
      <c r="D51" s="51"/>
      <c r="E51" s="51"/>
      <c r="F51" s="51"/>
      <c r="G51" s="51"/>
      <c r="H51" s="51"/>
      <c r="I51" s="51"/>
      <c r="J51" s="42"/>
    </row>
    <row r="52" spans="2:10" x14ac:dyDescent="0.25">
      <c r="B52" s="42"/>
      <c r="C52" s="42"/>
      <c r="D52" s="42"/>
      <c r="E52" s="42"/>
      <c r="F52" s="42"/>
      <c r="G52" s="42"/>
      <c r="H52" s="42"/>
      <c r="I52" s="42"/>
      <c r="J52" s="42"/>
    </row>
    <row r="53" spans="2:10" ht="15" customHeight="1" x14ac:dyDescent="0.25">
      <c r="B53" s="51"/>
      <c r="C53" s="51"/>
      <c r="D53" s="51"/>
      <c r="E53" s="51"/>
      <c r="F53" s="51"/>
      <c r="G53" s="51"/>
      <c r="H53" s="51"/>
      <c r="I53" s="42"/>
      <c r="J53" s="42"/>
    </row>
    <row r="54" spans="2:10" x14ac:dyDescent="0.25">
      <c r="B54" s="42"/>
      <c r="C54" s="42"/>
      <c r="D54" s="42"/>
      <c r="E54" s="42"/>
      <c r="F54" s="42"/>
      <c r="G54" s="42"/>
      <c r="H54" s="42"/>
      <c r="I54" s="42"/>
      <c r="J54" s="42"/>
    </row>
    <row r="55" spans="2:10" x14ac:dyDescent="0.25">
      <c r="B55" s="45" t="s">
        <v>22</v>
      </c>
      <c r="C55" s="45"/>
    </row>
    <row r="57" spans="2:10" x14ac:dyDescent="0.25">
      <c r="B57" t="s">
        <v>20</v>
      </c>
    </row>
    <row r="59" spans="2:10" x14ac:dyDescent="0.25">
      <c r="B59" s="42" t="s">
        <v>28</v>
      </c>
      <c r="C59" s="42"/>
      <c r="D59" s="42"/>
      <c r="E59" s="42"/>
      <c r="F59" s="42"/>
      <c r="G59" s="42"/>
      <c r="H59" s="42"/>
      <c r="I59" s="42"/>
      <c r="J59" s="42"/>
    </row>
    <row r="60" spans="2:10" x14ac:dyDescent="0.25">
      <c r="B60" s="42"/>
      <c r="C60" s="42"/>
      <c r="D60" s="42"/>
      <c r="E60" s="42"/>
      <c r="F60" s="42"/>
      <c r="G60" s="42"/>
      <c r="H60" s="42"/>
      <c r="I60" s="42"/>
      <c r="J60" s="42"/>
    </row>
    <row r="61" spans="2:10" ht="15" customHeight="1" x14ac:dyDescent="0.25">
      <c r="B61" s="50" t="s">
        <v>50</v>
      </c>
      <c r="C61" s="50"/>
      <c r="D61" s="50"/>
      <c r="E61" s="50"/>
      <c r="F61" s="50"/>
      <c r="G61" s="50"/>
      <c r="H61" s="50"/>
      <c r="I61" s="50"/>
      <c r="J61" s="50"/>
    </row>
    <row r="62" spans="2:10" x14ac:dyDescent="0.25">
      <c r="B62" s="50"/>
      <c r="C62" s="50"/>
      <c r="D62" s="50"/>
      <c r="E62" s="50"/>
      <c r="F62" s="50"/>
      <c r="G62" s="50"/>
      <c r="H62" s="50"/>
      <c r="I62" s="50"/>
      <c r="J62" s="50"/>
    </row>
    <row r="63" spans="2:10" x14ac:dyDescent="0.25">
      <c r="B63" s="50"/>
      <c r="C63" s="50"/>
      <c r="D63" s="50"/>
      <c r="E63" s="50"/>
      <c r="F63" s="50"/>
      <c r="G63" s="50"/>
      <c r="H63" s="50"/>
      <c r="I63" s="50"/>
      <c r="J63" s="50"/>
    </row>
    <row r="64" spans="2:10" x14ac:dyDescent="0.25">
      <c r="B64" s="50"/>
      <c r="C64" s="50"/>
      <c r="D64" s="50"/>
      <c r="E64" s="50"/>
      <c r="F64" s="50"/>
      <c r="G64" s="50"/>
      <c r="H64" s="50"/>
      <c r="I64" s="50"/>
      <c r="J64" s="50"/>
    </row>
    <row r="65" spans="2:10" x14ac:dyDescent="0.25">
      <c r="B65" s="50"/>
      <c r="C65" s="50"/>
      <c r="D65" s="50"/>
      <c r="E65" s="50"/>
      <c r="F65" s="50"/>
      <c r="G65" s="50"/>
      <c r="H65" s="50"/>
      <c r="I65" s="50"/>
      <c r="J65" s="50"/>
    </row>
  </sheetData>
  <mergeCells count="18">
    <mergeCell ref="B3:F3"/>
    <mergeCell ref="B13:C13"/>
    <mergeCell ref="B28:C28"/>
    <mergeCell ref="B41:C41"/>
    <mergeCell ref="B55:C55"/>
    <mergeCell ref="B5:F5"/>
    <mergeCell ref="B33:F33"/>
    <mergeCell ref="D20:E20"/>
    <mergeCell ref="B22:C22"/>
    <mergeCell ref="B9:C9"/>
    <mergeCell ref="D26:E26"/>
    <mergeCell ref="B34:F36"/>
    <mergeCell ref="B61:J65"/>
    <mergeCell ref="B45:I46"/>
    <mergeCell ref="B50:I51"/>
    <mergeCell ref="B38:F39"/>
    <mergeCell ref="B48:J48"/>
    <mergeCell ref="B53:H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1"/>
  <sheetViews>
    <sheetView topLeftCell="A16" zoomScale="80" zoomScaleNormal="80" workbookViewId="0">
      <selection activeCell="H22" sqref="H22"/>
    </sheetView>
  </sheetViews>
  <sheetFormatPr baseColWidth="10" defaultRowHeight="15" x14ac:dyDescent="0.25"/>
  <cols>
    <col min="2" max="2" width="13.28515625" bestFit="1" customWidth="1"/>
    <col min="3" max="3" width="48.140625" customWidth="1"/>
  </cols>
  <sheetData>
    <row r="3" spans="2:6" x14ac:dyDescent="0.25">
      <c r="B3" s="44" t="s">
        <v>32</v>
      </c>
      <c r="C3" s="44"/>
      <c r="D3" s="44"/>
      <c r="E3" s="44"/>
      <c r="F3" s="44"/>
    </row>
    <row r="5" spans="2:6" x14ac:dyDescent="0.25">
      <c r="B5" s="45" t="s">
        <v>29</v>
      </c>
      <c r="C5" s="45"/>
      <c r="D5" s="45"/>
      <c r="E5" s="45"/>
      <c r="F5" s="45"/>
    </row>
    <row r="6" spans="2:6" ht="15.75" thickBot="1" x14ac:dyDescent="0.3">
      <c r="B6" s="15"/>
      <c r="C6" s="15"/>
      <c r="D6" s="15"/>
      <c r="E6" s="15"/>
      <c r="F6" s="15"/>
    </row>
    <row r="7" spans="2:6" ht="27.75" thickBot="1" x14ac:dyDescent="0.3">
      <c r="B7" s="45" t="s">
        <v>34</v>
      </c>
      <c r="C7" s="45"/>
      <c r="D7" s="15"/>
      <c r="E7" s="15"/>
      <c r="F7" s="1" t="s">
        <v>16</v>
      </c>
    </row>
    <row r="8" spans="2:6" ht="15.75" thickBot="1" x14ac:dyDescent="0.3">
      <c r="B8" s="13"/>
      <c r="D8" s="15"/>
      <c r="E8" s="15"/>
      <c r="F8" s="15"/>
    </row>
    <row r="9" spans="2:6" ht="15.75" thickBot="1" x14ac:dyDescent="0.3">
      <c r="B9" s="23">
        <v>404033265</v>
      </c>
      <c r="F9" s="25">
        <f>'EVALUACIÓN ECONÓMICA'!H6</f>
        <v>680.66182946531717</v>
      </c>
    </row>
    <row r="10" spans="2:6" x14ac:dyDescent="0.25">
      <c r="B10" s="13"/>
    </row>
    <row r="11" spans="2:6" x14ac:dyDescent="0.25">
      <c r="B11" s="45" t="s">
        <v>0</v>
      </c>
      <c r="C11" s="45"/>
    </row>
    <row r="12" spans="2:6" ht="15.75" thickBot="1" x14ac:dyDescent="0.3"/>
    <row r="13" spans="2:6" ht="27.75" thickBot="1" x14ac:dyDescent="0.3">
      <c r="B13" s="1" t="s">
        <v>1</v>
      </c>
      <c r="C13" s="2" t="s">
        <v>2</v>
      </c>
      <c r="D13" s="2" t="s">
        <v>3</v>
      </c>
      <c r="E13" s="2" t="s">
        <v>2</v>
      </c>
      <c r="F13" s="2" t="s">
        <v>16</v>
      </c>
    </row>
    <row r="14" spans="2:6" ht="54.75" thickBot="1" x14ac:dyDescent="0.3">
      <c r="B14" s="3" t="s">
        <v>4</v>
      </c>
      <c r="C14" s="4" t="s">
        <v>5</v>
      </c>
      <c r="D14" s="40" t="s">
        <v>6</v>
      </c>
      <c r="E14" s="11" t="s">
        <v>27</v>
      </c>
      <c r="F14" s="12">
        <v>100</v>
      </c>
    </row>
    <row r="15" spans="2:6" ht="54.75" thickBot="1" x14ac:dyDescent="0.3">
      <c r="B15" s="5" t="s">
        <v>7</v>
      </c>
      <c r="C15" s="6" t="s">
        <v>8</v>
      </c>
      <c r="D15" s="40" t="s">
        <v>9</v>
      </c>
      <c r="E15" s="11">
        <v>0</v>
      </c>
      <c r="F15" s="12">
        <v>0</v>
      </c>
    </row>
    <row r="16" spans="2:6" ht="41.25" thickBot="1" x14ac:dyDescent="0.3">
      <c r="B16" s="7" t="s">
        <v>10</v>
      </c>
      <c r="C16" s="8" t="s">
        <v>11</v>
      </c>
      <c r="D16" s="41" t="s">
        <v>12</v>
      </c>
      <c r="E16" s="11">
        <v>90</v>
      </c>
      <c r="F16" s="12">
        <v>20</v>
      </c>
    </row>
    <row r="17" spans="2:6" ht="68.25" thickBot="1" x14ac:dyDescent="0.3">
      <c r="B17" s="7" t="s">
        <v>13</v>
      </c>
      <c r="C17" s="9" t="s">
        <v>14</v>
      </c>
      <c r="D17" s="41" t="s">
        <v>15</v>
      </c>
      <c r="E17" s="11">
        <v>24</v>
      </c>
      <c r="F17" s="12">
        <v>30</v>
      </c>
    </row>
    <row r="18" spans="2:6" ht="15.75" thickBot="1" x14ac:dyDescent="0.3">
      <c r="D18" s="46" t="s">
        <v>30</v>
      </c>
      <c r="E18" s="47"/>
      <c r="F18" s="12">
        <f>SUM(F14:F17)</f>
        <v>150</v>
      </c>
    </row>
    <row r="19" spans="2:6" ht="15.75" thickBot="1" x14ac:dyDescent="0.3">
      <c r="D19" s="10"/>
      <c r="E19" s="10"/>
      <c r="F19" s="18"/>
    </row>
    <row r="20" spans="2:6" ht="27.75" thickBot="1" x14ac:dyDescent="0.3">
      <c r="B20" s="45" t="s">
        <v>33</v>
      </c>
      <c r="C20" s="45"/>
      <c r="D20" s="10"/>
      <c r="E20" s="10"/>
      <c r="F20" s="1" t="s">
        <v>16</v>
      </c>
    </row>
    <row r="21" spans="2:6" ht="15.75" thickBot="1" x14ac:dyDescent="0.3">
      <c r="B21" s="15"/>
      <c r="C21" s="15"/>
      <c r="D21" s="10"/>
      <c r="E21" s="10"/>
      <c r="F21" s="18"/>
    </row>
    <row r="22" spans="2:6" ht="15.75" thickBot="1" x14ac:dyDescent="0.3">
      <c r="B22" t="s">
        <v>20</v>
      </c>
      <c r="C22" s="17"/>
      <c r="D22" s="10"/>
      <c r="E22" s="10"/>
      <c r="F22" s="27">
        <v>100</v>
      </c>
    </row>
    <row r="23" spans="2:6" x14ac:dyDescent="0.25">
      <c r="C23" s="17"/>
      <c r="D23" s="10"/>
      <c r="E23" s="10"/>
      <c r="F23" s="18"/>
    </row>
    <row r="24" spans="2:6" ht="15.75" x14ac:dyDescent="0.25">
      <c r="C24" s="17"/>
      <c r="D24" s="49" t="s">
        <v>35</v>
      </c>
      <c r="E24" s="49"/>
      <c r="F24" s="26">
        <f>F9+F18+F22</f>
        <v>930.66182946531717</v>
      </c>
    </row>
    <row r="25" spans="2:6" x14ac:dyDescent="0.25">
      <c r="C25" s="17"/>
      <c r="D25" s="10"/>
      <c r="E25" s="10"/>
      <c r="F25" s="18"/>
    </row>
    <row r="26" spans="2:6" x14ac:dyDescent="0.25">
      <c r="B26" s="45" t="s">
        <v>19</v>
      </c>
      <c r="C26" s="45"/>
    </row>
    <row r="28" spans="2:6" x14ac:dyDescent="0.25">
      <c r="B28" t="s">
        <v>20</v>
      </c>
    </row>
    <row r="30" spans="2:6" x14ac:dyDescent="0.25">
      <c r="B30" s="45" t="s">
        <v>21</v>
      </c>
      <c r="C30" s="45"/>
    </row>
    <row r="32" spans="2:6" x14ac:dyDescent="0.25">
      <c r="B32" t="s">
        <v>20</v>
      </c>
    </row>
    <row r="34" spans="2:8" x14ac:dyDescent="0.25">
      <c r="B34" s="45" t="s">
        <v>22</v>
      </c>
      <c r="C34" s="45"/>
    </row>
    <row r="36" spans="2:8" x14ac:dyDescent="0.25">
      <c r="B36" t="s">
        <v>20</v>
      </c>
    </row>
    <row r="38" spans="2:8" x14ac:dyDescent="0.25">
      <c r="B38" s="42" t="s">
        <v>28</v>
      </c>
      <c r="C38" s="42"/>
      <c r="D38" s="42"/>
      <c r="E38" s="42"/>
      <c r="F38" s="42"/>
      <c r="G38" s="42"/>
      <c r="H38" s="42"/>
    </row>
    <row r="39" spans="2:8" x14ac:dyDescent="0.25">
      <c r="B39" s="42"/>
      <c r="C39" s="42"/>
      <c r="D39" s="42"/>
      <c r="E39" s="42"/>
      <c r="F39" s="42"/>
      <c r="G39" s="42"/>
      <c r="H39" s="42"/>
    </row>
    <row r="40" spans="2:8" x14ac:dyDescent="0.25">
      <c r="B40" s="51" t="s">
        <v>51</v>
      </c>
      <c r="C40" s="51"/>
      <c r="D40" s="51"/>
      <c r="E40" s="51"/>
      <c r="F40" s="51"/>
      <c r="G40" s="51"/>
      <c r="H40" s="51"/>
    </row>
    <row r="41" spans="2:8" x14ac:dyDescent="0.25">
      <c r="B41" s="51"/>
      <c r="C41" s="51"/>
      <c r="D41" s="51"/>
      <c r="E41" s="51"/>
      <c r="F41" s="51"/>
      <c r="G41" s="51"/>
      <c r="H41" s="51"/>
    </row>
  </sheetData>
  <mergeCells count="11">
    <mergeCell ref="B3:F3"/>
    <mergeCell ref="B5:F5"/>
    <mergeCell ref="B11:C11"/>
    <mergeCell ref="B26:C26"/>
    <mergeCell ref="B30:C30"/>
    <mergeCell ref="B40:H41"/>
    <mergeCell ref="B34:C34"/>
    <mergeCell ref="D18:E18"/>
    <mergeCell ref="B20:C20"/>
    <mergeCell ref="B7:C7"/>
    <mergeCell ref="D24:E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topLeftCell="A42" workbookViewId="0">
      <selection activeCell="F24" sqref="F24"/>
    </sheetView>
  </sheetViews>
  <sheetFormatPr baseColWidth="10" defaultRowHeight="15" x14ac:dyDescent="0.25"/>
  <cols>
    <col min="2" max="2" width="13.28515625" bestFit="1" customWidth="1"/>
    <col min="3" max="3" width="48.140625" customWidth="1"/>
  </cols>
  <sheetData>
    <row r="3" spans="2:6" x14ac:dyDescent="0.25">
      <c r="B3" s="44" t="s">
        <v>32</v>
      </c>
      <c r="C3" s="44"/>
      <c r="D3" s="44"/>
      <c r="E3" s="44"/>
      <c r="F3" s="44"/>
    </row>
    <row r="5" spans="2:6" x14ac:dyDescent="0.25">
      <c r="B5" s="45" t="s">
        <v>31</v>
      </c>
      <c r="C5" s="45"/>
      <c r="D5" s="45"/>
      <c r="E5" s="45"/>
      <c r="F5" s="45"/>
    </row>
    <row r="6" spans="2:6" ht="15.75" thickBot="1" x14ac:dyDescent="0.3">
      <c r="B6" s="15"/>
      <c r="C6" s="15"/>
      <c r="D6" s="15"/>
      <c r="E6" s="15"/>
      <c r="F6" s="15"/>
    </row>
    <row r="7" spans="2:6" ht="27.75" thickBot="1" x14ac:dyDescent="0.3">
      <c r="B7" s="45" t="s">
        <v>34</v>
      </c>
      <c r="C7" s="45"/>
      <c r="D7" s="15"/>
      <c r="E7" s="15"/>
      <c r="F7" s="1" t="s">
        <v>16</v>
      </c>
    </row>
    <row r="8" spans="2:6" ht="15.75" thickBot="1" x14ac:dyDescent="0.3">
      <c r="B8" s="13"/>
      <c r="D8" s="15"/>
      <c r="E8" s="15"/>
      <c r="F8" s="15"/>
    </row>
    <row r="9" spans="2:6" ht="15.75" thickBot="1" x14ac:dyDescent="0.3">
      <c r="B9" s="23">
        <v>423000000</v>
      </c>
      <c r="F9" s="25">
        <f>'EVALUACIÓN ECONÓMICA'!H7</f>
        <v>687.60882041413595</v>
      </c>
    </row>
    <row r="10" spans="2:6" x14ac:dyDescent="0.25">
      <c r="B10" s="13"/>
    </row>
    <row r="11" spans="2:6" x14ac:dyDescent="0.25">
      <c r="B11" s="45" t="s">
        <v>0</v>
      </c>
      <c r="C11" s="45"/>
    </row>
    <row r="12" spans="2:6" ht="15.75" thickBot="1" x14ac:dyDescent="0.3"/>
    <row r="13" spans="2:6" ht="27.75" thickBot="1" x14ac:dyDescent="0.3">
      <c r="B13" s="1" t="s">
        <v>1</v>
      </c>
      <c r="C13" s="2" t="s">
        <v>2</v>
      </c>
      <c r="D13" s="2" t="s">
        <v>3</v>
      </c>
      <c r="E13" s="2" t="s">
        <v>2</v>
      </c>
      <c r="F13" s="2" t="s">
        <v>16</v>
      </c>
    </row>
    <row r="14" spans="2:6" ht="54.75" thickBot="1" x14ac:dyDescent="0.3">
      <c r="B14" s="3" t="s">
        <v>4</v>
      </c>
      <c r="C14" s="4" t="s">
        <v>5</v>
      </c>
      <c r="D14" s="40" t="s">
        <v>6</v>
      </c>
      <c r="E14" s="11">
        <v>0</v>
      </c>
      <c r="F14" s="12">
        <v>0</v>
      </c>
    </row>
    <row r="15" spans="2:6" ht="54.75" thickBot="1" x14ac:dyDescent="0.3">
      <c r="B15" s="5" t="s">
        <v>7</v>
      </c>
      <c r="C15" s="6" t="s">
        <v>8</v>
      </c>
      <c r="D15" s="40" t="s">
        <v>9</v>
      </c>
      <c r="E15" s="11">
        <v>0</v>
      </c>
      <c r="F15" s="12">
        <v>0</v>
      </c>
    </row>
    <row r="16" spans="2:6" ht="41.25" thickBot="1" x14ac:dyDescent="0.3">
      <c r="B16" s="7" t="s">
        <v>10</v>
      </c>
      <c r="C16" s="8" t="s">
        <v>11</v>
      </c>
      <c r="D16" s="41" t="s">
        <v>12</v>
      </c>
      <c r="E16" s="11">
        <v>0</v>
      </c>
      <c r="F16" s="12">
        <v>0</v>
      </c>
    </row>
    <row r="17" spans="2:6" ht="68.25" thickBot="1" x14ac:dyDescent="0.3">
      <c r="B17" s="7" t="s">
        <v>13</v>
      </c>
      <c r="C17" s="9" t="s">
        <v>14</v>
      </c>
      <c r="D17" s="41" t="s">
        <v>15</v>
      </c>
      <c r="E17" s="11">
        <v>0</v>
      </c>
      <c r="F17" s="12">
        <v>0</v>
      </c>
    </row>
    <row r="18" spans="2:6" ht="15.75" thickBot="1" x14ac:dyDescent="0.3">
      <c r="D18" s="46" t="s">
        <v>30</v>
      </c>
      <c r="E18" s="47"/>
      <c r="F18" s="12">
        <f>SUM(F14:F17)</f>
        <v>0</v>
      </c>
    </row>
    <row r="19" spans="2:6" ht="15.75" thickBot="1" x14ac:dyDescent="0.3">
      <c r="D19" s="10"/>
      <c r="E19" s="10"/>
      <c r="F19" s="18"/>
    </row>
    <row r="20" spans="2:6" ht="27.75" thickBot="1" x14ac:dyDescent="0.3">
      <c r="B20" s="45" t="s">
        <v>33</v>
      </c>
      <c r="C20" s="45"/>
      <c r="D20" s="10"/>
      <c r="E20" s="10"/>
      <c r="F20" s="1" t="s">
        <v>16</v>
      </c>
    </row>
    <row r="21" spans="2:6" ht="15.75" thickBot="1" x14ac:dyDescent="0.3">
      <c r="B21" s="15"/>
      <c r="C21" s="15"/>
      <c r="D21" s="10"/>
      <c r="E21" s="10"/>
      <c r="F21" s="18"/>
    </row>
    <row r="22" spans="2:6" ht="15.75" thickBot="1" x14ac:dyDescent="0.3">
      <c r="B22" t="s">
        <v>20</v>
      </c>
      <c r="C22" s="17"/>
      <c r="D22" s="10"/>
      <c r="E22" s="10"/>
      <c r="F22" s="27">
        <v>100</v>
      </c>
    </row>
    <row r="23" spans="2:6" x14ac:dyDescent="0.25">
      <c r="C23" s="17"/>
      <c r="D23" s="10"/>
      <c r="E23" s="10"/>
      <c r="F23" s="18"/>
    </row>
    <row r="24" spans="2:6" ht="15.75" x14ac:dyDescent="0.25">
      <c r="C24" s="17"/>
      <c r="D24" s="49" t="s">
        <v>35</v>
      </c>
      <c r="E24" s="49"/>
      <c r="F24" s="26">
        <f>F9+F18+F22</f>
        <v>787.60882041413595</v>
      </c>
    </row>
    <row r="25" spans="2:6" x14ac:dyDescent="0.25">
      <c r="C25" s="17"/>
      <c r="D25" s="10"/>
      <c r="E25" s="10"/>
      <c r="F25" s="18"/>
    </row>
    <row r="26" spans="2:6" x14ac:dyDescent="0.25">
      <c r="B26" s="45" t="s">
        <v>19</v>
      </c>
      <c r="C26" s="45"/>
    </row>
    <row r="28" spans="2:6" x14ac:dyDescent="0.25">
      <c r="B28" t="s">
        <v>20</v>
      </c>
    </row>
    <row r="30" spans="2:6" x14ac:dyDescent="0.25">
      <c r="B30" s="45" t="s">
        <v>21</v>
      </c>
      <c r="C30" s="45"/>
    </row>
    <row r="32" spans="2:6" x14ac:dyDescent="0.25">
      <c r="B32" t="s">
        <v>20</v>
      </c>
    </row>
    <row r="34" spans="2:7" x14ac:dyDescent="0.25">
      <c r="B34" s="45" t="s">
        <v>22</v>
      </c>
      <c r="C34" s="45"/>
    </row>
    <row r="36" spans="2:7" x14ac:dyDescent="0.25">
      <c r="B36" t="s">
        <v>20</v>
      </c>
    </row>
    <row r="38" spans="2:7" x14ac:dyDescent="0.25">
      <c r="B38" s="42" t="s">
        <v>28</v>
      </c>
      <c r="C38" s="42"/>
      <c r="D38" s="42"/>
      <c r="E38" s="42"/>
      <c r="F38" s="42"/>
      <c r="G38" s="42"/>
    </row>
    <row r="39" spans="2:7" x14ac:dyDescent="0.25">
      <c r="B39" s="42"/>
      <c r="C39" s="42"/>
      <c r="D39" s="42"/>
      <c r="E39" s="42"/>
      <c r="F39" s="42"/>
      <c r="G39" s="42"/>
    </row>
    <row r="40" spans="2:7" x14ac:dyDescent="0.25">
      <c r="B40" s="51" t="s">
        <v>52</v>
      </c>
      <c r="C40" s="51"/>
      <c r="D40" s="51"/>
      <c r="E40" s="51"/>
      <c r="F40" s="51"/>
      <c r="G40" s="51"/>
    </row>
    <row r="41" spans="2:7" x14ac:dyDescent="0.25">
      <c r="B41" s="51"/>
      <c r="C41" s="51"/>
      <c r="D41" s="51"/>
      <c r="E41" s="51"/>
      <c r="F41" s="51"/>
      <c r="G41" s="51"/>
    </row>
    <row r="42" spans="2:7" x14ac:dyDescent="0.25">
      <c r="B42" s="42"/>
      <c r="C42" s="42"/>
      <c r="D42" s="42"/>
      <c r="E42" s="42"/>
      <c r="F42" s="42"/>
      <c r="G42" s="42"/>
    </row>
    <row r="43" spans="2:7" x14ac:dyDescent="0.25">
      <c r="B43" s="51" t="s">
        <v>53</v>
      </c>
      <c r="C43" s="51"/>
      <c r="D43" s="51"/>
      <c r="E43" s="51"/>
      <c r="F43" s="51"/>
      <c r="G43" s="51"/>
    </row>
    <row r="44" spans="2:7" x14ac:dyDescent="0.25">
      <c r="B44" s="51"/>
      <c r="C44" s="51"/>
      <c r="D44" s="51"/>
      <c r="E44" s="51"/>
      <c r="F44" s="51"/>
      <c r="G44" s="51"/>
    </row>
  </sheetData>
  <mergeCells count="12">
    <mergeCell ref="B40:G41"/>
    <mergeCell ref="B43:G44"/>
    <mergeCell ref="B34:C34"/>
    <mergeCell ref="B3:F3"/>
    <mergeCell ref="B5:F5"/>
    <mergeCell ref="B11:C11"/>
    <mergeCell ref="D18:E18"/>
    <mergeCell ref="B26:C26"/>
    <mergeCell ref="B30:C30"/>
    <mergeCell ref="B20:C20"/>
    <mergeCell ref="B7:C7"/>
    <mergeCell ref="D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E4" sqref="E4"/>
    </sheetView>
  </sheetViews>
  <sheetFormatPr baseColWidth="10" defaultRowHeight="15" x14ac:dyDescent="0.25"/>
  <cols>
    <col min="2" max="2" width="29.7109375" bestFit="1" customWidth="1"/>
    <col min="3" max="3" width="46.7109375" bestFit="1" customWidth="1"/>
    <col min="4" max="4" width="3.5703125" customWidth="1"/>
    <col min="5" max="5" width="13" bestFit="1" customWidth="1"/>
    <col min="6" max="6" width="3.42578125" customWidth="1"/>
    <col min="7" max="7" width="10.28515625" customWidth="1"/>
  </cols>
  <sheetData>
    <row r="2" spans="2:9" ht="27" x14ac:dyDescent="0.25">
      <c r="B2" s="31" t="s">
        <v>37</v>
      </c>
      <c r="C2" s="31" t="s">
        <v>39</v>
      </c>
      <c r="D2" s="31"/>
      <c r="E2" s="31"/>
      <c r="F2" s="31"/>
      <c r="G2" s="31"/>
      <c r="H2" s="31" t="s">
        <v>16</v>
      </c>
      <c r="I2" s="31"/>
    </row>
    <row r="3" spans="2:9" x14ac:dyDescent="0.25">
      <c r="B3" s="29"/>
      <c r="C3" s="29"/>
      <c r="D3" s="29"/>
      <c r="E3" s="29"/>
      <c r="F3" s="29"/>
      <c r="G3" s="29"/>
      <c r="H3" s="29"/>
      <c r="I3" s="29"/>
    </row>
    <row r="4" spans="2:9" x14ac:dyDescent="0.25">
      <c r="B4" s="29" t="s">
        <v>38</v>
      </c>
      <c r="C4" s="32">
        <f>PROCIBERNETICA!B9</f>
        <v>419753000</v>
      </c>
      <c r="D4" s="29"/>
      <c r="E4" s="32">
        <f>C4-C11</f>
        <v>4240812.8068864346</v>
      </c>
      <c r="F4" s="29"/>
      <c r="G4" s="29"/>
      <c r="H4" s="29">
        <v>700</v>
      </c>
      <c r="I4" s="29"/>
    </row>
    <row r="5" spans="2:9" x14ac:dyDescent="0.25">
      <c r="B5" s="29" t="s">
        <v>40</v>
      </c>
      <c r="C5" s="32">
        <v>0</v>
      </c>
      <c r="D5" s="29"/>
      <c r="E5" s="33">
        <v>0</v>
      </c>
      <c r="F5" s="29"/>
      <c r="G5" s="29" t="s">
        <v>44</v>
      </c>
      <c r="H5" s="34"/>
      <c r="I5" s="29"/>
    </row>
    <row r="6" spans="2:9" x14ac:dyDescent="0.25">
      <c r="B6" s="29" t="s">
        <v>41</v>
      </c>
      <c r="C6" s="32">
        <f>'DITECH SAS'!B9</f>
        <v>404033265</v>
      </c>
      <c r="D6" s="29"/>
      <c r="E6" s="35">
        <f>C6-C11</f>
        <v>-11478922.193113565</v>
      </c>
      <c r="F6" s="29"/>
      <c r="G6" s="29" t="s">
        <v>45</v>
      </c>
      <c r="H6" s="34">
        <f>(C6*H4)/C11</f>
        <v>680.66182946531717</v>
      </c>
      <c r="I6" s="29"/>
    </row>
    <row r="7" spans="2:9" x14ac:dyDescent="0.25">
      <c r="B7" s="29" t="s">
        <v>42</v>
      </c>
      <c r="C7" s="32">
        <f>'COMPUTEL SYSTEM SAS'!B9</f>
        <v>423000000</v>
      </c>
      <c r="D7" s="29"/>
      <c r="E7" s="33">
        <f>C7-C11</f>
        <v>7487812.8068864346</v>
      </c>
      <c r="F7" s="29"/>
      <c r="G7" s="29" t="s">
        <v>44</v>
      </c>
      <c r="H7" s="34">
        <f>(C11*H4)/C7</f>
        <v>687.60882041413595</v>
      </c>
      <c r="I7" s="29"/>
    </row>
    <row r="8" spans="2:9" x14ac:dyDescent="0.25">
      <c r="B8" s="29"/>
      <c r="C8" s="29"/>
      <c r="D8" s="29"/>
      <c r="E8" s="29"/>
      <c r="F8" s="29"/>
      <c r="G8" s="29"/>
      <c r="H8" s="29"/>
      <c r="I8" s="29"/>
    </row>
    <row r="9" spans="2:9" x14ac:dyDescent="0.25">
      <c r="B9" s="29"/>
      <c r="C9" s="36">
        <f>C7*C4*C6</f>
        <v>7.1738336060339535E+25</v>
      </c>
      <c r="D9" s="29"/>
      <c r="E9" s="29"/>
      <c r="F9" s="29"/>
      <c r="G9" s="29"/>
      <c r="H9" s="29"/>
      <c r="I9" s="29"/>
    </row>
    <row r="10" spans="2:9" x14ac:dyDescent="0.25">
      <c r="B10" s="29"/>
      <c r="C10" s="34">
        <f>1/3</f>
        <v>0.33333333333333331</v>
      </c>
      <c r="D10" s="29"/>
      <c r="E10" s="29"/>
      <c r="F10" s="29"/>
      <c r="G10" s="29"/>
      <c r="H10" s="29"/>
      <c r="I10" s="29"/>
    </row>
    <row r="11" spans="2:9" x14ac:dyDescent="0.25">
      <c r="B11" s="37" t="s">
        <v>43</v>
      </c>
      <c r="C11" s="38">
        <f>POWER(C9,C10)</f>
        <v>415512187.19311357</v>
      </c>
      <c r="D11" s="29"/>
      <c r="E11" s="29"/>
      <c r="F11" s="29"/>
      <c r="G11" s="29"/>
      <c r="H11" s="29"/>
      <c r="I11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PROCIBERNETICA</vt:lpstr>
      <vt:lpstr>UNION TEMP ANI-005-2014</vt:lpstr>
      <vt:lpstr>DITECH SAS</vt:lpstr>
      <vt:lpstr>COMPUTEL SYSTEM SAS</vt:lpstr>
      <vt:lpstr>EVALUACIÓN ECONÓMICA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EVA1_ANI</dc:creator>
  <cp:lastModifiedBy>Juan Fernando Herrera Urrego</cp:lastModifiedBy>
  <dcterms:created xsi:type="dcterms:W3CDTF">2014-07-29T16:24:16Z</dcterms:created>
  <dcterms:modified xsi:type="dcterms:W3CDTF">2014-08-13T22:03:13Z</dcterms:modified>
</cp:coreProperties>
</file>