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pietario\Desktop\USB COMPARTIDA.0\A TODOS\aa PLIEGOTECA\ANI\"/>
    </mc:Choice>
  </mc:AlternateContent>
  <bookViews>
    <workbookView xWindow="0" yWindow="0" windowWidth="20490" windowHeight="7755"/>
  </bookViews>
  <sheets>
    <sheet name="Hoja1" sheetId="1" r:id="rId1"/>
  </sheets>
  <definedNames>
    <definedName name="_xlnm.Print_Area" localSheetId="0">Hoja1!$A$1:$G$39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5" i="1" l="1"/>
  <c r="E10" i="1"/>
  <c r="F10" i="1"/>
  <c r="D9" i="1"/>
  <c r="D8" i="1"/>
  <c r="F7" i="1" l="1"/>
  <c r="E9" i="1"/>
  <c r="E8" i="1"/>
  <c r="E7" i="1"/>
  <c r="H7" i="1" l="1"/>
  <c r="G7" i="1"/>
  <c r="F8" i="1"/>
  <c r="G8" i="1" s="1"/>
  <c r="F9" i="1"/>
  <c r="G9" i="1" s="1"/>
  <c r="H8" i="1" l="1"/>
  <c r="H10" i="1" s="1"/>
  <c r="H9" i="1"/>
  <c r="G10" i="1"/>
</calcChain>
</file>

<file path=xl/sharedStrings.xml><?xml version="1.0" encoding="utf-8"?>
<sst xmlns="http://schemas.openxmlformats.org/spreadsheetml/2006/main" count="39" uniqueCount="37">
  <si>
    <t>SERVICIO</t>
  </si>
  <si>
    <t>CANTIDAD DE SERVICIOS</t>
  </si>
  <si>
    <t>HORARIO</t>
  </si>
  <si>
    <t>VALOR MENSUAL (VIGENCIA 2014 INCLUIDO IVA)</t>
  </si>
  <si>
    <t>12 Horas Diurnas de lunes a viernes (no Festivos)</t>
  </si>
  <si>
    <t>24 Horas Todos los Días sin arma</t>
  </si>
  <si>
    <t>12 Horas Diurnas de lunes a viernes sin arma incluido festivos</t>
  </si>
  <si>
    <t>Recepcion</t>
  </si>
  <si>
    <t>Vigilancia</t>
  </si>
  <si>
    <t>VALOR TOTAL  MENSUAL, INCLUIDO IVA (VIGENCIA 2014)</t>
  </si>
  <si>
    <t>El contrato se suscribirá por el presupuesto oficial total y se cancelarán los servicios mensuales prestados, teniendo en cuenta el valor ofertado.</t>
  </si>
  <si>
    <t>Para las vigencias 2015 y 2016 se cancelará el valor ofertado más el incremento correspondiente al Salario Mínimo señalado por el Gobierno Nacional, teniendo en cuenta lo dispuesto en el Decreto 4950 de 2007.</t>
  </si>
  <si>
    <t>ANEXO 7</t>
  </si>
  <si>
    <t>OFERTA ECONOMICA SELECCIÓN ABREVIADA</t>
  </si>
  <si>
    <t>No VJ-VAF-SA-012-2014</t>
  </si>
  <si>
    <t>Los  valores  por  los  servicios  antes  ofertados,  incluye  cada  una  de  las  especificaciones  y actividades señaladas en el estudio previo y en el pliego de condiciones.</t>
  </si>
  <si>
    <t>Con la firma del presente documento manifiesto bajo mi responsabilidad que la información aquí consignada es veraz.</t>
  </si>
  <si>
    <t>Atentamente,</t>
  </si>
  <si>
    <t>Nombres y apellidos del proponente o representante legal o su apoderado:</t>
  </si>
  <si>
    <t xml:space="preserve">Firma Representante Legal:  </t>
  </si>
  <si>
    <t>Direccion comercial del proponente :_____________________________________________</t>
  </si>
  <si>
    <t>OFERTA ECONOMICA</t>
  </si>
  <si>
    <t xml:space="preserve">SELECCIÓN ABREVIADA No VJ-VAF-SA-012-2014
</t>
  </si>
  <si>
    <t>Objeto: “PRESTAR EL SERVICIO DE VIGILANCIA Y SEGURIDAD PRIVADA PARA LAS OFICINAS DE LA AGENCIA NACIONAL DE INFRAESTRUCTURA”.</t>
  </si>
  <si>
    <t>Nombre y firma del Representante Legal  ROOSEVELT CALCETO OSPINA</t>
  </si>
  <si>
    <t>Cédula de Ciudadanía No.16774786 DeCALI</t>
  </si>
  <si>
    <t>CALLE 26 NO. 100 80 TERCER PISO</t>
  </si>
  <si>
    <t>NIT: 860500743-1</t>
  </si>
  <si>
    <t>Teléfonos: 4147571</t>
  </si>
  <si>
    <t>Fax: 4147571                                               .</t>
  </si>
  <si>
    <t>COSTO MENSUAL</t>
  </si>
  <si>
    <t>AYS</t>
  </si>
  <si>
    <t>IVA</t>
  </si>
  <si>
    <t>VALOR MES</t>
  </si>
  <si>
    <t>16 DIAS SIN FESTIVOS</t>
  </si>
  <si>
    <t xml:space="preserve">21 DIAS </t>
  </si>
  <si>
    <t>19 DIAS CON FESTIVOS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</si>
</sst>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0" xfId="0" applyNumberFormat="1"/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43" fontId="0" fillId="2" borderId="1" xfId="0" applyNumberFormat="1" applyFill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3" fontId="0" fillId="2" borderId="1" xfId="1" applyFont="1" applyFill="1" applyBorder="1"/>
    <xf numFmtId="43" fontId="0" fillId="2" borderId="1" xfId="1" applyFont="1" applyFill="1" applyBorder="1" applyAlignment="1">
      <alignment wrapText="1"/>
    </xf>
    <xf numFmtId="0" fontId="0" fillId="2" borderId="1" xfId="0" applyFill="1" applyBorder="1"/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zoomScaleNormal="100" workbookViewId="0">
      <selection activeCell="G6" sqref="G6:G10"/>
    </sheetView>
  </sheetViews>
  <sheetFormatPr baseColWidth="10" defaultRowHeight="15" x14ac:dyDescent="0.25"/>
  <cols>
    <col min="2" max="2" width="22.5703125" customWidth="1"/>
    <col min="3" max="3" width="45.85546875" customWidth="1"/>
    <col min="4" max="4" width="14.140625" customWidth="1"/>
    <col min="5" max="6" width="16.5703125" customWidth="1"/>
    <col min="7" max="7" width="23.140625" customWidth="1"/>
    <col min="8" max="8" width="14.140625" bestFit="1" customWidth="1"/>
    <col min="9" max="9" width="16.140625" customWidth="1"/>
  </cols>
  <sheetData>
    <row r="1" spans="1:10" x14ac:dyDescent="0.25">
      <c r="C1" s="6" t="s">
        <v>12</v>
      </c>
      <c r="D1" s="6"/>
      <c r="E1" s="6"/>
      <c r="F1" s="6"/>
    </row>
    <row r="2" spans="1:10" x14ac:dyDescent="0.25">
      <c r="C2" s="6" t="s">
        <v>21</v>
      </c>
      <c r="D2" s="6"/>
      <c r="E2" s="6"/>
      <c r="F2" s="6"/>
    </row>
    <row r="3" spans="1:10" ht="30" x14ac:dyDescent="0.25">
      <c r="C3" s="7" t="s">
        <v>22</v>
      </c>
      <c r="D3" s="7"/>
      <c r="E3" s="7"/>
      <c r="F3" s="7"/>
    </row>
    <row r="4" spans="1:10" ht="43.5" customHeight="1" x14ac:dyDescent="0.25">
      <c r="A4" s="14" t="s">
        <v>23</v>
      </c>
      <c r="B4" s="14"/>
      <c r="C4" s="14"/>
      <c r="D4" s="14"/>
      <c r="E4" s="14"/>
      <c r="F4" s="14"/>
      <c r="G4" s="14"/>
    </row>
    <row r="5" spans="1:10" x14ac:dyDescent="0.25">
      <c r="D5" s="17">
        <f>616020*8.8</f>
        <v>5420976</v>
      </c>
    </row>
    <row r="6" spans="1:10" s="16" customFormat="1" ht="45" x14ac:dyDescent="0.25">
      <c r="A6" s="3" t="s">
        <v>0</v>
      </c>
      <c r="B6" s="3" t="s">
        <v>1</v>
      </c>
      <c r="C6" s="3" t="s">
        <v>2</v>
      </c>
      <c r="D6" s="20" t="s">
        <v>30</v>
      </c>
      <c r="E6" s="21" t="s">
        <v>31</v>
      </c>
      <c r="F6" s="21" t="s">
        <v>32</v>
      </c>
      <c r="G6" s="4" t="s">
        <v>3</v>
      </c>
      <c r="H6" s="18" t="s">
        <v>33</v>
      </c>
      <c r="I6" s="25"/>
      <c r="J6" s="15">
        <v>19</v>
      </c>
    </row>
    <row r="7" spans="1:10" ht="30" x14ac:dyDescent="0.25">
      <c r="A7" s="1" t="s">
        <v>7</v>
      </c>
      <c r="B7" s="5">
        <v>1</v>
      </c>
      <c r="C7" s="1" t="s">
        <v>4</v>
      </c>
      <c r="D7" s="22">
        <f>D5*29.85%/8*12/30*20</f>
        <v>1618161.3359999997</v>
      </c>
      <c r="E7" s="22">
        <f>D7*8%</f>
        <v>129452.90687999998</v>
      </c>
      <c r="F7" s="22">
        <f>(D7+E7)*10%*16%</f>
        <v>27961.827886079998</v>
      </c>
      <c r="G7" s="8">
        <f>((D7+E7+F7)*B7)/20*16</f>
        <v>1420460.8566128635</v>
      </c>
      <c r="H7" s="19">
        <f>D7+E7+F7</f>
        <v>1775576.0707660795</v>
      </c>
      <c r="I7" s="26" t="s">
        <v>34</v>
      </c>
    </row>
    <row r="8" spans="1:10" x14ac:dyDescent="0.25">
      <c r="A8" s="1" t="s">
        <v>8</v>
      </c>
      <c r="B8" s="5">
        <v>4</v>
      </c>
      <c r="C8" s="1" t="s">
        <v>5</v>
      </c>
      <c r="D8" s="22">
        <f>D5</f>
        <v>5420976</v>
      </c>
      <c r="E8" s="22">
        <f>D8*8%</f>
        <v>433678.08000000002</v>
      </c>
      <c r="F8" s="22">
        <f>(D8+E8)*10%*16%</f>
        <v>93674.465280000004</v>
      </c>
      <c r="G8" s="8">
        <f>((D8+E8+F8)*B8)/30*21</f>
        <v>16655319.926784001</v>
      </c>
      <c r="H8" s="19">
        <f>(D8+E8+F8)*B8</f>
        <v>23793314.181120001</v>
      </c>
      <c r="I8" s="26" t="s">
        <v>35</v>
      </c>
    </row>
    <row r="9" spans="1:10" ht="30" x14ac:dyDescent="0.25">
      <c r="A9" s="1" t="s">
        <v>8</v>
      </c>
      <c r="B9" s="5">
        <v>1</v>
      </c>
      <c r="C9" s="2" t="s">
        <v>6</v>
      </c>
      <c r="D9" s="23">
        <f>D5*29.85%/8*12/30*22</f>
        <v>1779977.4695999997</v>
      </c>
      <c r="E9" s="22">
        <f>D9*8%</f>
        <v>142398.19756799997</v>
      </c>
      <c r="F9" s="22">
        <f>(D9+E9)*10%*16%</f>
        <v>30758.010674687997</v>
      </c>
      <c r="G9" s="8">
        <f>((D9+E9+F9)*B9)/22*19</f>
        <v>1686797.2672277759</v>
      </c>
      <c r="H9" s="19">
        <f t="shared" ref="H8:H9" si="0">D9+E9+F9</f>
        <v>1953133.6778426878</v>
      </c>
      <c r="I9" s="26" t="s">
        <v>36</v>
      </c>
    </row>
    <row r="10" spans="1:10" x14ac:dyDescent="0.25">
      <c r="A10" s="13" t="s">
        <v>9</v>
      </c>
      <c r="B10" s="13"/>
      <c r="C10" s="13"/>
      <c r="D10" s="24"/>
      <c r="E10" s="22">
        <f>D10*8%</f>
        <v>0</v>
      </c>
      <c r="F10" s="22">
        <f>(D10+E10)*10%*16%</f>
        <v>0</v>
      </c>
      <c r="G10" s="9">
        <f>ROUND(SUM(G7+G8+G9),0)</f>
        <v>19762578</v>
      </c>
      <c r="H10" s="19">
        <f>SUM(H7:H9)</f>
        <v>27522023.929728769</v>
      </c>
    </row>
    <row r="11" spans="1:10" x14ac:dyDescent="0.25">
      <c r="G11" s="10"/>
    </row>
    <row r="13" spans="1:10" ht="57.75" customHeight="1" x14ac:dyDescent="0.25">
      <c r="A13" s="11" t="s">
        <v>10</v>
      </c>
      <c r="B13" s="11"/>
      <c r="C13" s="11"/>
      <c r="D13" s="11"/>
      <c r="E13" s="11"/>
      <c r="F13" s="11"/>
      <c r="G13" s="11"/>
    </row>
    <row r="15" spans="1:10" ht="46.5" customHeight="1" x14ac:dyDescent="0.25">
      <c r="A15" s="11" t="s">
        <v>11</v>
      </c>
      <c r="B15" s="11"/>
      <c r="C15" s="11"/>
      <c r="D15" s="11"/>
      <c r="E15" s="11"/>
      <c r="F15" s="11"/>
      <c r="G15" s="11"/>
    </row>
    <row r="18" spans="1:7" x14ac:dyDescent="0.25">
      <c r="A18" s="12" t="s">
        <v>12</v>
      </c>
      <c r="B18" s="12"/>
      <c r="C18" s="12"/>
      <c r="D18" s="12"/>
      <c r="E18" s="12"/>
      <c r="F18" s="12"/>
      <c r="G18" s="12"/>
    </row>
    <row r="19" spans="1:7" x14ac:dyDescent="0.25">
      <c r="A19" s="12" t="s">
        <v>13</v>
      </c>
      <c r="B19" s="12"/>
      <c r="C19" s="12"/>
      <c r="D19" s="12"/>
      <c r="E19" s="12"/>
      <c r="F19" s="12"/>
      <c r="G19" s="12"/>
    </row>
    <row r="20" spans="1:7" x14ac:dyDescent="0.25">
      <c r="A20" s="12" t="s">
        <v>14</v>
      </c>
      <c r="B20" s="12"/>
      <c r="C20" s="12"/>
      <c r="D20" s="12"/>
      <c r="E20" s="12"/>
      <c r="F20" s="12"/>
      <c r="G20" s="12"/>
    </row>
    <row r="24" spans="1:7" ht="51" customHeight="1" x14ac:dyDescent="0.25">
      <c r="A24" s="11" t="s">
        <v>15</v>
      </c>
      <c r="B24" s="11"/>
      <c r="C24" s="11"/>
      <c r="D24" s="11"/>
      <c r="E24" s="11"/>
      <c r="F24" s="11"/>
      <c r="G24" s="11"/>
    </row>
    <row r="26" spans="1:7" ht="36.75" customHeight="1" x14ac:dyDescent="0.25">
      <c r="A26" s="11" t="s">
        <v>16</v>
      </c>
      <c r="B26" s="11"/>
      <c r="C26" s="11"/>
      <c r="D26" s="11"/>
      <c r="E26" s="11"/>
      <c r="F26" s="11"/>
      <c r="G26" s="11"/>
    </row>
    <row r="28" spans="1:7" x14ac:dyDescent="0.25">
      <c r="A28" t="s">
        <v>17</v>
      </c>
    </row>
    <row r="30" spans="1:7" x14ac:dyDescent="0.25">
      <c r="A30" t="s">
        <v>24</v>
      </c>
    </row>
    <row r="31" spans="1:7" x14ac:dyDescent="0.25">
      <c r="A31" t="s">
        <v>25</v>
      </c>
    </row>
    <row r="33" spans="1:3" x14ac:dyDescent="0.25">
      <c r="A33" t="s">
        <v>18</v>
      </c>
    </row>
    <row r="34" spans="1:3" x14ac:dyDescent="0.25">
      <c r="A34" t="s">
        <v>20</v>
      </c>
      <c r="C34" t="s">
        <v>26</v>
      </c>
    </row>
    <row r="35" spans="1:3" x14ac:dyDescent="0.25">
      <c r="A35" t="s">
        <v>27</v>
      </c>
    </row>
    <row r="36" spans="1:3" x14ac:dyDescent="0.25">
      <c r="A36" t="s">
        <v>28</v>
      </c>
    </row>
    <row r="37" spans="1:3" x14ac:dyDescent="0.25">
      <c r="A37" t="s">
        <v>29</v>
      </c>
    </row>
    <row r="39" spans="1:3" x14ac:dyDescent="0.25">
      <c r="A39" t="s">
        <v>19</v>
      </c>
    </row>
  </sheetData>
  <mergeCells count="9">
    <mergeCell ref="A4:G4"/>
    <mergeCell ref="A13:G13"/>
    <mergeCell ref="A24:G24"/>
    <mergeCell ref="A26:G26"/>
    <mergeCell ref="A18:G18"/>
    <mergeCell ref="A19:G19"/>
    <mergeCell ref="A20:G20"/>
    <mergeCell ref="A10:C10"/>
    <mergeCell ref="A15:G15"/>
  </mergeCells>
  <pageMargins left="0.7" right="0.7" top="0.75" bottom="0.75" header="0.3" footer="0.3"/>
  <pageSetup scale="87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Propietario</cp:lastModifiedBy>
  <cp:lastPrinted>2014-12-01T17:49:17Z</cp:lastPrinted>
  <dcterms:created xsi:type="dcterms:W3CDTF">2014-11-28T14:55:29Z</dcterms:created>
  <dcterms:modified xsi:type="dcterms:W3CDTF">2014-12-05T22:52:36Z</dcterms:modified>
</cp:coreProperties>
</file>