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martinez\Documents\DILSEN  P 2015\CONCURSO DE MÉRITOS 2015\VJ-VGC-CM-005-2015 BARRANQUILLA\INFORME INICIAL DE EVALUACION\"/>
    </mc:Choice>
  </mc:AlternateContent>
  <bookViews>
    <workbookView xWindow="0" yWindow="60" windowWidth="19200" windowHeight="6405" firstSheet="1" activeTab="5"/>
  </bookViews>
  <sheets>
    <sheet name="Proponentes" sheetId="2" r:id="rId1"/>
    <sheet name="Requisitos" sheetId="3" r:id="rId2"/>
    <sheet name="SMLM" sheetId="4" r:id="rId3"/>
    <sheet name="Experiencia General" sheetId="1" r:id="rId4"/>
    <sheet name="Experiencia Específica" sheetId="5" r:id="rId5"/>
    <sheet name="Resumen" sheetId="7"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'Experiencia General'!$Q$1:$Q$470</definedName>
    <definedName name="_xlnm._FilterDatabase" localSheetId="2" hidden="1">SMLM!#REF!</definedName>
    <definedName name="ACARG03" localSheetId="1">[1]INTRO!#REF!</definedName>
    <definedName name="ACARG03" localSheetId="5">[1]INTRO!#REF!</definedName>
    <definedName name="ACARG03" localSheetId="2">[1]INTRO!#REF!</definedName>
    <definedName name="ACARG03">[1]INTRO!#REF!</definedName>
    <definedName name="acarg3" localSheetId="1">[2]INTRO!#REF!</definedName>
    <definedName name="acarg3" localSheetId="5">[2]INTRO!#REF!</definedName>
    <definedName name="acarg3" localSheetId="2">[2]INTRO!#REF!</definedName>
    <definedName name="acarg3">[2]INTRO!#REF!</definedName>
    <definedName name="area">[2]INTRO!$B$3</definedName>
    <definedName name="_xlnm.Print_Area" localSheetId="4">'Experiencia Específica'!$B$1:$R$441</definedName>
    <definedName name="_xlnm.Print_Area" localSheetId="3">'Experiencia General'!$C$2:$R$470</definedName>
    <definedName name="bcarg3" localSheetId="1">[2]INTRO!#REF!</definedName>
    <definedName name="bcarg3" localSheetId="5">[2]INTRO!#REF!</definedName>
    <definedName name="bcarg3" localSheetId="2">[2]INTRO!#REF!</definedName>
    <definedName name="bcarg3">[2]INTRO!#REF!</definedName>
    <definedName name="BCARG4" localSheetId="5">[2]INTRO!#REF!</definedName>
    <definedName name="BCARG4">[2]INTRO!#REF!</definedName>
    <definedName name="CARGO1">[2]INTRO!$B$14</definedName>
    <definedName name="CARGO2">[2]INTRO!$B$15</definedName>
    <definedName name="ccarg3" localSheetId="1">[2]INTRO!#REF!</definedName>
    <definedName name="ccarg3" localSheetId="5">[2]INTRO!#REF!</definedName>
    <definedName name="ccarg3" localSheetId="2">[2]INTRO!#REF!</definedName>
    <definedName name="ccarg3">[2]INTRO!#REF!</definedName>
    <definedName name="CONSORCIO">[2]DEPENDENCIAS!$I$2:$I$4</definedName>
    <definedName name="dcarg3" localSheetId="1">[2]INTRO!#REF!</definedName>
    <definedName name="dcarg3" localSheetId="5">[2]INTRO!#REF!</definedName>
    <definedName name="dcarg3" localSheetId="2">[2]INTRO!#REF!</definedName>
    <definedName name="dcarg3">[2]INTRO!#REF!</definedName>
    <definedName name="DEPENDENCIAS">[2]DEPENDENCIAS!$B$2:$B$10</definedName>
    <definedName name="LIDERGEN" localSheetId="0">[3]Requisitos!$H$7</definedName>
    <definedName name="LIDERGEN" localSheetId="1">Requisitos!$H$8</definedName>
    <definedName name="LIDERGEN" localSheetId="5">[3]Requisitos!$H$7</definedName>
    <definedName name="LIDERGEN" localSheetId="2">[4]Requisitos!$H$8</definedName>
    <definedName name="LIDERGEN">[5]Requisitos!$H$8</definedName>
    <definedName name="MINGEN" localSheetId="1">Requisitos!$H$7</definedName>
    <definedName name="MINGEN" localSheetId="5">[3]Requisitos!#REF!</definedName>
    <definedName name="MINGEN" localSheetId="2">[4]Requisitos!$H$7</definedName>
    <definedName name="MINGEN">[3]Requisitos!#REF!</definedName>
    <definedName name="numproceso">[2]INTRO!$B$6</definedName>
    <definedName name="objproceso">[2]INTRO!$B$7</definedName>
    <definedName name="PO" localSheetId="1">Requisitos!$H$3</definedName>
    <definedName name="PO" localSheetId="2">[4]Requisitos!$H$3</definedName>
    <definedName name="PO">[3]Requisitos!$H$3</definedName>
    <definedName name="PROF_REQUE">[6]LISTAS!$D$2:$D$31</definedName>
    <definedName name="PROFESIONES">[6]LISTAS!$E$2:$E$31</definedName>
    <definedName name="SALACTUAL" localSheetId="0">[3]SMLM!$H$14</definedName>
    <definedName name="SALACTUAL" localSheetId="5">[3]SMLM!$H$14</definedName>
    <definedName name="SALACTUAL" localSheetId="2">SMLM!$H$14</definedName>
    <definedName name="SALACTUAL">[5]SMLM!$H$14</definedName>
    <definedName name="SUMAGEN" localSheetId="0">[3]Requisitos!$H$6</definedName>
    <definedName name="SUMAGEN" localSheetId="1">Requisitos!$H$6</definedName>
    <definedName name="SUMAGEN" localSheetId="5">[3]Requisitos!$H$6</definedName>
    <definedName name="SUMAGEN" localSheetId="2">[4]Requisitos!$H$6</definedName>
    <definedName name="SUMAGEN">[5]Requisitos!$H$6</definedName>
    <definedName name="_xlnm.Print_Titles" localSheetId="4">'Experiencia Específica'!$1:$7</definedName>
    <definedName name="_xlnm.Print_Titles" localSheetId="3">'Experiencia General'!$1:$6</definedName>
    <definedName name="VALIDACION">[6]SMLM!$G$17:$G$18</definedName>
    <definedName name="XXX" localSheetId="5">[2]INTRO!#REF!</definedName>
    <definedName name="XXX" localSheetId="2">[2]INTRO!#REF!</definedName>
    <definedName name="XXX">[2]INTRO!#REF!</definedName>
  </definedNames>
  <calcPr calcId="152511" iterate="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7" l="1"/>
  <c r="E21" i="7"/>
  <c r="E39" i="7"/>
  <c r="E38" i="7"/>
  <c r="E37" i="7"/>
  <c r="E36" i="7"/>
  <c r="E35" i="7"/>
  <c r="E34" i="7"/>
  <c r="E33" i="7"/>
  <c r="E32" i="7"/>
  <c r="E31" i="7"/>
  <c r="E30" i="7"/>
  <c r="E29" i="7"/>
  <c r="E28" i="7"/>
  <c r="E27" i="7"/>
  <c r="E26" i="7"/>
  <c r="E25" i="7"/>
  <c r="E24" i="7"/>
  <c r="E23" i="7"/>
  <c r="E22" i="7"/>
  <c r="E20" i="7"/>
  <c r="E19" i="7"/>
  <c r="E18" i="7"/>
  <c r="E17" i="7"/>
  <c r="E16" i="7"/>
  <c r="E15" i="7"/>
  <c r="E14" i="7"/>
  <c r="E13" i="7"/>
  <c r="E12" i="7"/>
  <c r="E11" i="7"/>
  <c r="D39" i="7"/>
  <c r="D12" i="7"/>
  <c r="D13" i="7"/>
  <c r="D14" i="7"/>
  <c r="D15" i="7"/>
  <c r="D16" i="7"/>
  <c r="D17" i="7"/>
  <c r="D18" i="7"/>
  <c r="D19" i="7"/>
  <c r="D20" i="7"/>
  <c r="D21" i="7"/>
  <c r="D22" i="7"/>
  <c r="D23" i="7"/>
  <c r="D24" i="7"/>
  <c r="D25" i="7"/>
  <c r="D26" i="7"/>
  <c r="D27" i="7"/>
  <c r="D28" i="7"/>
  <c r="D29" i="7"/>
  <c r="D30" i="7"/>
  <c r="D31" i="7"/>
  <c r="D32" i="7"/>
  <c r="D33" i="7"/>
  <c r="D34" i="7"/>
  <c r="D35" i="7"/>
  <c r="D36" i="7"/>
  <c r="D37" i="7"/>
  <c r="D38" i="7"/>
  <c r="E34" i="4"/>
  <c r="E35" i="4"/>
  <c r="E36" i="4"/>
  <c r="E37" i="4"/>
  <c r="H9" i="3"/>
  <c r="I9" i="3"/>
  <c r="H6" i="3"/>
  <c r="H8" i="3"/>
  <c r="I3" i="3"/>
  <c r="I6" i="3"/>
  <c r="H7" i="3"/>
  <c r="I7" i="3"/>
  <c r="I8" i="3"/>
  <c r="E33" i="4"/>
  <c r="E32" i="4"/>
  <c r="E31" i="4"/>
  <c r="E30" i="4"/>
  <c r="E29" i="4"/>
  <c r="E28" i="4"/>
  <c r="E27" i="4"/>
  <c r="E26" i="4"/>
  <c r="E25" i="4"/>
  <c r="E24" i="4"/>
  <c r="E23" i="4"/>
  <c r="E22" i="4"/>
  <c r="E21" i="4"/>
  <c r="E20" i="4"/>
  <c r="E19" i="4"/>
  <c r="E18" i="4"/>
  <c r="E17" i="4"/>
  <c r="E16" i="4"/>
  <c r="E15" i="4"/>
  <c r="G14" i="4"/>
  <c r="H14" i="4"/>
  <c r="E14" i="4"/>
  <c r="E13" i="4"/>
  <c r="E12" i="4"/>
  <c r="E11" i="4"/>
  <c r="E10" i="4"/>
  <c r="E9" i="4"/>
  <c r="E8" i="4"/>
  <c r="E7" i="4"/>
  <c r="E6" i="4"/>
  <c r="E5" i="4"/>
  <c r="E4" i="4"/>
  <c r="E3" i="4"/>
</calcChain>
</file>

<file path=xl/sharedStrings.xml><?xml version="1.0" encoding="utf-8"?>
<sst xmlns="http://schemas.openxmlformats.org/spreadsheetml/2006/main" count="3856" uniqueCount="832">
  <si>
    <t>AGENCIA NACIONAL DE INFRAESTRUCTURA</t>
  </si>
  <si>
    <t>VICEPRESIDENCIA DE GESTIÓN CONTRACTUAL</t>
  </si>
  <si>
    <t>LISTADO DE PROPONENTES</t>
  </si>
  <si>
    <t>PROPONENTE</t>
  </si>
  <si>
    <t>%</t>
  </si>
  <si>
    <t>SMMLV</t>
  </si>
  <si>
    <t>Presupuesto Oficial</t>
  </si>
  <si>
    <t>2.</t>
  </si>
  <si>
    <t>Suma</t>
  </si>
  <si>
    <t>del Presupuesto oficial</t>
  </si>
  <si>
    <t>3.</t>
  </si>
  <si>
    <t>Lider</t>
  </si>
  <si>
    <t>del 100% requerido</t>
  </si>
  <si>
    <t>b3.</t>
  </si>
  <si>
    <t>f</t>
  </si>
  <si>
    <t>PERIODO</t>
  </si>
  <si>
    <t>SMLM</t>
  </si>
  <si>
    <t>FECHA ACTUAL</t>
  </si>
  <si>
    <t>SALARIO ACTUAL</t>
  </si>
  <si>
    <t>Fecha de cierre:</t>
  </si>
  <si>
    <t>Fecha mínima</t>
  </si>
  <si>
    <t>Proponente No.</t>
  </si>
  <si>
    <t>No. De Orden</t>
  </si>
  <si>
    <t>Entidad Contratante</t>
  </si>
  <si>
    <t>Objeto</t>
  </si>
  <si>
    <t>País en el que celebró el contrato</t>
  </si>
  <si>
    <t>Porcentaje de Participación
(%)</t>
  </si>
  <si>
    <t>Integrante que aporta experiencia</t>
  </si>
  <si>
    <t>Fecha de Iniciación
(DD-MM-AA)</t>
  </si>
  <si>
    <t>Observaciones</t>
  </si>
  <si>
    <t>MIEMBRO NO LIDER</t>
  </si>
  <si>
    <t>MONTO</t>
  </si>
  <si>
    <t/>
  </si>
  <si>
    <t>Fecha mínima:</t>
  </si>
  <si>
    <t>Contrato No.</t>
  </si>
  <si>
    <t>Porcentaje de Participación</t>
  </si>
  <si>
    <t>Cumple Objeto de Experiencia Específica (SI/NO)</t>
  </si>
  <si>
    <t>Integrante o asistente técnico que aporta experiencia</t>
  </si>
  <si>
    <t>Es asistente técnico</t>
  </si>
  <si>
    <t>Fecha de Inicio
(DD-MM-AA)</t>
  </si>
  <si>
    <t>Valor total facturado del Contrato (Bas+Ajs+IVA)
($)</t>
  </si>
  <si>
    <t>Valor Facturado del Contrato por participación (Bas+Ajs+IVA) para Evaluación
($)</t>
  </si>
  <si>
    <t>Requisito del Valor Mínimo Facturado 
(SMMLV)</t>
  </si>
  <si>
    <t>Cumple Valor de Experiencia Específica (SI/NO)</t>
  </si>
  <si>
    <t>OBSERVACIONES A LOS CONTRATOS</t>
  </si>
  <si>
    <t>CONTRATOS APORTADOS QUE CUMPLEN</t>
  </si>
  <si>
    <t>PUNTAJE OBTENIDO</t>
  </si>
  <si>
    <t>ASISTENTE TÉCNICO</t>
  </si>
  <si>
    <t>Valor minimo de cada contrato</t>
  </si>
  <si>
    <t>REQUISITOS</t>
  </si>
  <si>
    <t>País en el que se celebro el contrato</t>
  </si>
  <si>
    <t>SMMLV(2013)</t>
  </si>
  <si>
    <t>4.10.1</t>
  </si>
  <si>
    <t>5.1.1</t>
  </si>
  <si>
    <t>CONTRATO EN SUPERVISIÓN O INTERVENTORÍA DE INFRAESTRUCTURA AEROPORTUARIA</t>
  </si>
  <si>
    <t>Valor Facturado del Contrato por participación (Bas+Ajs+IVA) para Evaluación
(SMMLV)</t>
  </si>
  <si>
    <t>Valor Mínimo</t>
  </si>
  <si>
    <t>Fecha de Terminación
o Fecha Última Facturación
(DD-MM-AA)</t>
  </si>
  <si>
    <t>Valor Facturado del Contrato por participación (Bas+Ajs+IVA)
(SMMLV)</t>
  </si>
  <si>
    <t>EXPERIENCIA GENERAL</t>
  </si>
  <si>
    <t>LIDER</t>
  </si>
  <si>
    <t>CALIFICACIÓN</t>
  </si>
  <si>
    <t>INTEGRANTE LIDER</t>
  </si>
  <si>
    <t>CRITERIO DE VERIFICACIÓN TÉCNICA - EXPERIENCIA GENERAL</t>
  </si>
  <si>
    <t>Criterio Verificación Técnica
Experiencia General</t>
  </si>
  <si>
    <t>Criterio de Calificación
Experiencia Específica</t>
  </si>
  <si>
    <t>CRITERIO DE CALIFICACIÓN - EXPERIENCIA ESPECIFICA</t>
  </si>
  <si>
    <t>CONSORCIO AEROPUERTO MZ</t>
  </si>
  <si>
    <t>MAB INGENIERÍA DE VALOR SA</t>
  </si>
  <si>
    <t>ZAÑARTU INGENIEROS CONSULTORES SAS</t>
  </si>
  <si>
    <t>INTERVENTORÍA TÉCNICA, ADMINISTRATIVA, LEGAL, FINANCIERA, AMBIENTAL Y SOCIAL PARA LA EJECUCIÓN DE LAS OBRAS DE CONSTRUCCIÓN Y TODAS LAS ACTIVIDADES NECESARIAS PARA LA ADECUACIÓN DE LA CALLE 26 (AVENIDA JORGE ELIECER GAITAN) Y DE LA CARRERA 10a. (AVENIDA FERNANDO MAZUERA)</t>
  </si>
  <si>
    <t>COLOMBIA</t>
  </si>
  <si>
    <t>172-2007</t>
  </si>
  <si>
    <t>INSTITUTO DE DESARROLLO URBANO - IDU</t>
  </si>
  <si>
    <t>Folio 023
Consecutivo 1</t>
  </si>
  <si>
    <t>AGENCIA NACIONAL DE INFRAESTRUCTURA - ANI</t>
  </si>
  <si>
    <t>283-2010</t>
  </si>
  <si>
    <t>INTERVENTORÍA INTEGRAL DEL CONTRATO DE CONCESIÓN QUE INCLUYE PERO NO SE LIMITA A LA INTERVENTORÍA TÉCNICA, FINANCIERA, CONTABLE, JURÍDICA, MEDIO-AMBIENTAL, SOCIO-PREDIAL, ADMINISTRATIVA DE SEGUROS, OPERATIVA Y DE MANTENIMIENTO DEL CONTRATO DE CONCESIÓN, ELCUAL HACE PARTE DEL PROYECTO VIAL RUTA DEL SOL Y QUE CORRESPONDE AL SECTOR 1  COMPRENDIDO ENTRE TOBIAGRANDE/VILLETA - GUADUAS EL KORAN</t>
  </si>
  <si>
    <t>Se asigna como fecha de facturación la correspondiente a la de la certificación</t>
  </si>
  <si>
    <t>NO</t>
  </si>
  <si>
    <t>SI</t>
  </si>
  <si>
    <t>CUMPLE</t>
  </si>
  <si>
    <t>INTERVENTORÍA TÉCNICA PARA LAS VÍAS INTERMEDIAS Y LOCALES EJECUTADAS POR URBANIZADORES Y/O TERCEROS EN BOGOTÁ, D.C.</t>
  </si>
  <si>
    <t>055-2011</t>
  </si>
  <si>
    <t>MINISTERIO DE OBRAS PÚBLICAS - DIRECCIÓN DE AEROPUERTOS</t>
  </si>
  <si>
    <t>ASESORÍA TÉCNICA A LA INSPECCIÓN FISCAL DE LA OBRA AMPLIACIÓN PLATAFORMA ESTACIONAMIENTO AVIONES AEROPUERTO ARTURO MERINO BENITEZ, REGIÓN METROPOLITANA</t>
  </si>
  <si>
    <t>CHILE</t>
  </si>
  <si>
    <t>S/N</t>
  </si>
  <si>
    <t>PROYECTOS E INTERVENTORÍAS LTDA</t>
  </si>
  <si>
    <t>INGENERIÍA DE ESTUDIOS Y ASESORÍAS SAS - INESAS</t>
  </si>
  <si>
    <t>CONSTRUCTORA A &amp; C SA</t>
  </si>
  <si>
    <t>CONSORCIO API BARRANQUILLA</t>
  </si>
  <si>
    <t>INTERVENTORIA DEL MEJORAMIENTO Y MANTENIMIENTO INTEGRAL DE LA RUTA LA MATA-BOSCONIA DEL CORREDOR VIAL DEL MAGDALENA (INCLUIDO EL MANTENIMIENTO RUTINARIO, LA SEÑALIZACIÓN, EL MONITOREO  Y VIGILANCIA Y LOS CONTEOS DE TRANSITO) RUTA 45 TRAMO 4515 Y 4516.</t>
  </si>
  <si>
    <t>INSTITUTO NACIONAL DE VÍAS - INVIAS</t>
  </si>
  <si>
    <t>092-2008</t>
  </si>
  <si>
    <t>Folio 073
Consecutivo 70</t>
  </si>
  <si>
    <t>8000047OK-2008</t>
  </si>
  <si>
    <t>Se asigna la fecha de facturación certificada a folio 227 y el valor facturado del folio 228</t>
  </si>
  <si>
    <t>1937-2004</t>
  </si>
  <si>
    <t>Folio 125
Consecutivo 16</t>
  </si>
  <si>
    <t>INTERVENTORIA TECNICA, ADMINISTRATIVA, FINANCIERA, LEGAL, SOCIAL Y AMBIENTAL DE LAS OBRAS Y ACTIVIDADES PARA LA MALLA VIAL ARTERIAL, INTERMEDIA Y LOCAL DE LOS DISTRITOS DE CONSERVACION EN LA CIUDAD DE BOGOTA D.C. CORRESPONDIENTE AL GRUPO 2 - CENTRO</t>
  </si>
  <si>
    <t>FUERZA AÉREA COLOMBIANA</t>
  </si>
  <si>
    <t>INTERVENTORÍA TÉCNICA, FINANCIERA Y ADMINISTRATIVA DE LA EJECUCIÓN DE LAS OBRAS PARA EL MANTENIMIENTO, ADECUACIÓN Y AMPLIACIÓN DE LOS AEROFROMOS EN EL CACOM-1 (PTO. SALGAR-CUNDINAMARCA) Y EL CACOM-2 (APIAY-META)</t>
  </si>
  <si>
    <t>010-2008</t>
  </si>
  <si>
    <t>Se ajusta el valor facturado conforme al valor certificado a folio 032</t>
  </si>
  <si>
    <t>341-00-A-COFAC-DINSA-2012</t>
  </si>
  <si>
    <t>CONSORCIO INFRAESTRUCTURA ANI-05-2015</t>
  </si>
  <si>
    <t>JAHV MCGREGOR S.A.</t>
  </si>
  <si>
    <t>CONCIC SAS </t>
  </si>
  <si>
    <t>GARPER INGENIERÍA CIA SAS</t>
  </si>
  <si>
    <t>7000357-OH-2007</t>
  </si>
  <si>
    <t>SECRETARÍA DE INFRAESTRUCTURA - DPTO. DEL MAGDALENA</t>
  </si>
  <si>
    <t>INTERVENTORIA INTEGRAL QUE INCLUYE PERO NO SE LIMITA A LA INTERVENTORIA TECNICA, FINANCIERA, ADMINISTRATIVA, JURIDICA, GESTION SOCIAL, PREDIAL Y AMBIENTAL PARA EL MEJORAMIENTO DEL PROYECTO TRANSVERSAL DEL CUSIANA FASE 2 EN EL PROGAMA DE CORREDORES PRIORITARIOS PARA LA PROSPERIDAD MODULO 4</t>
  </si>
  <si>
    <t>INTERVENTORIA INTEGRAL QUE INCLUYE PERO NO SE LIMITA A LA INTERVENTORIA TECNICA, FINANCIERA, ADMINISTRATIVA, JURIDICA, GESTION SOCIAL, PREDIAL Y AMBIENTAL, PARA EL MEJORAMIENTO DEL PROYECTO CORREDOR HONDA - MANIZALES FASE 2 EN EL PROGRAMA DE CORREDORES PRIORITARIOS PARA LA PROSPERIDAD  - MODULO 2</t>
  </si>
  <si>
    <t xml:space="preserve">INTERVENTORIA AL CONTRATO DE CONCESION No. 044 DE 1993 PARA LA REHABILITACION, CONSTRUCCION, MEJORAMIENTO, CONSERVACION, MANTENIMIENTO Y OPERACIÓN DE LA VIA BARRANQUILLA - CIENAGA, ENTRE LAS ABCISAS K0+000 AL K62+000. </t>
  </si>
  <si>
    <t>Se ajustó el valor facturado conforme los datos de los folios 213 y 218</t>
  </si>
  <si>
    <t>623-2012</t>
  </si>
  <si>
    <t>Indicar el folio y consecutivo del registro del contrato en el RUP</t>
  </si>
  <si>
    <t>622-2012</t>
  </si>
  <si>
    <t>051-1993</t>
  </si>
  <si>
    <t>Se ajusta la fecha de facturación conforme al folio 269
Se ajusta el valor facturado confirme al folio 270</t>
  </si>
  <si>
    <t>En ejecución</t>
  </si>
  <si>
    <t>CADA INTEGRANTE POR LO MENOS UN CONTRATO</t>
  </si>
  <si>
    <t>Contrato inscrito en el RUP?
(Folio Ppta / Consecutivo)</t>
  </si>
  <si>
    <t>Contrato Válido para Experiencia General (SI/NO)</t>
  </si>
  <si>
    <t>VALOR ACREDITADO</t>
  </si>
  <si>
    <t>INTERVENTORIA TECNICA, FINANCIERA, OPERATIVA, PREDIAL, SOCIO-AMBIENTAL Y LEGAL DEL PROYECTO DE CONCESION MALLA VIAL DEL VALLE DEL CAUCA Y CAUCA - MVVCC, EN EL MARCO DEL CONTRATO DE CONCESION 005 DE 1999, CUYO OBJETO ES EL DE REVISAR VERIFICAR, ANALIZAR Y CONCEPTUAR, PERMANENTEMENTE SOBRE TODO LOS ASPECTOS TECNICOS, FINANCIEROS, OPERATIVOS, PREDIALES, SOCIO-AMBIENTALES Y LEGALES RELACIONADOS CON EL DISEÑO , LA CONSTRUCCION , LA OPERACION, Y EL MANTENIMIENTO DE SLOS STES TRAMOS PERTENECIENTES AL CONTRATO DE CONCESION 005 DE 1999 "MALLA VIAL DEL VALLE DEL CAUCA Y CAUCA-MVVCC".</t>
  </si>
  <si>
    <t>CONTRATO EN SUPERVISIÓN O INTERVENTORÍA DE UNA CONCESIÓN DE INFRAESTRUCTURA DE TRANSPORTE CELEBRADO Y EJECUTADO Y/O EN EJECUCIÓN EN COLOMBIA  QUE INCLUYA SUPERVISIÓN O INTERVENTORÍA TÉCNICA Y FINANCIERA Y/O TÉCNICA Y SOCIAL Y/O TÉCNICA Y AMBIENTAL</t>
  </si>
  <si>
    <t>INTERVENTORÍA FINANCIERA, CONTABLE, TRIBUTARIA Y ADMINISTRATIVA PARA LA CONCESIÓN DE LA ADMINISTRACIÓN, OPERACIÓN, EXPLOTACIÓN COMERCIAL, MANTENIMIENTO, MODERNIZACIÓN Y EXPANSIÓN DEL AEROPUERTO INTERNACIONAL EL DORADO DE LA DIUDAD DE BOGOTÁ D. C.</t>
  </si>
  <si>
    <t>CONCURSO DE MÉRITOS ABIERTO No. VJ-VGC-CM-005-2015</t>
  </si>
  <si>
    <t>Contratar la Interventoría Integral del Contrato de Concesión que incluye pero no se limita a la Interventoría Técnica, Económica, Financiera, Contable, Jurídica, Administrativa, Operativa, Ambiental, Social y Predial del Contrato de Concesión bajo un esquema de Asociación Público Privada derivado del proceso de Licitación No. VJ-VE-IP-LP-012-2013 correspondiente a la Concesión del Aeropuerto Ernesto Cortíssoz, cuyo objeto es “La Administración, Operación, Mantenimiento, Explotación Comercial, Adecuación, Modernización y Reversión tanto del Lado Aire como del Lado Tierra del Aeropuerto”</t>
  </si>
  <si>
    <t>CONSORCIO BARRANQUILLA</t>
  </si>
  <si>
    <t>INTERPRO S.A.S.</t>
  </si>
  <si>
    <t>ETA S.A.</t>
  </si>
  <si>
    <t xml:space="preserve">JESUS ALBERTO ALMEIDA SAAIBI </t>
  </si>
  <si>
    <t>CONSORCIO AEC</t>
  </si>
  <si>
    <t>C&amp;M CONSULTORES S.A.</t>
  </si>
  <si>
    <t>EUROESTUDIOS S.A.S.</t>
  </si>
  <si>
    <t>CONSORCIO CONIISA TECNICONSULTA 2015</t>
  </si>
  <si>
    <t>CONSULTORIA INTEGRALEN INGENIERIA SOCIEDAD ANONIMA DE CAPITAL VARIABLE</t>
  </si>
  <si>
    <t>TECNOLOGIAS Y CONSULTORIAS AMBIENTALES Y DE GESTION SA TECNICONSULTA SA</t>
  </si>
  <si>
    <t>METROLINEA S.A.</t>
  </si>
  <si>
    <t>INTERVENTORIA TECNICA, ADMINISTRATIVA, LEGAL, FINANCIERA Y AMBIENTAL PARA LA CONTRUCCION DE CUATRO TRAMOS DE INFRAESTRUCTURA DEL SISTEMA INTEGRADO DE TRANSPORTE MASIVO  PARA EL AREA METROPOLITANA DE BUCARAMANGA, SOBRE LA CARRERA QUINCE ENTRE LA VIRGEN Y LA AVENIDA QUEBRADA SECA, SOBRE LA AUTOPISTA  BUCARAMANGA - FLORIDABLANCA, ENTRE EL PUENTE PROVENZA Y EL PUENTE VEHICULAR DE CAÑAVERAL Y ENTRE  EL PUENTE VEHICULAR CAÑAVERAL Y PAPI QUIERO PIÑA, SOBRE LA CARRERA 27 ENTRE LA UIS Y LA AVENIDA QUEBRADASECA Y EL PAR VIAL CALLE 10 - CALLE 11 DEL MUNICIPIO DE BUCARAMANGA.</t>
  </si>
  <si>
    <t>INTERVENTORIA TECNICA, ADMINISTRATIVA Y AMBIENTAL PARA LA CONTRUCCION DE TRES TRAMOS DE INFRAESTRUCTURA DEL SISTEMA INTEGRADO DE TRANSPORTE MASIVO  PARA EL AREA METROPOLITANA DE BUCARAMANGA, SOBRE LA DIAGONAL QUINCE ENTRE LA AVENIDA QUEBRADA SECA Y EL INTERCAMBIADOR DE LA PUERTA DEL SOL Y LA AUTOPISTA BUCARAMANGA - FLORIDABLANCA, ENTRE EL INTERCAMBIADOR DE LA PUERTA DEL SOL Y EL PUENTE ROVENZA DEL MUNICIPIO DE BUCARAMANGA.</t>
  </si>
  <si>
    <t>Indicar el folio donde se encuentra registrado el contrato en el RUP</t>
  </si>
  <si>
    <t>DEPARTAMENTO DE SANTANDER</t>
  </si>
  <si>
    <t>INTERVENTORIA TECNICA, ADMINISTRATIVA, FINANCIERA, SOCIAL Y AMBIENTAL PARA LAS OBRAS DE MEJORAMIENTO Y PAVIMENTACION DE LA VIA VADO REAL - MUNICIPIO DE GAMBITA DEPARTAMENTO DE SANTANDER, FASE II</t>
  </si>
  <si>
    <t>JESUS ALBERTO ALMEIDA SAAIBI</t>
  </si>
  <si>
    <t>DEPARTAMENTO DE CASANARE</t>
  </si>
  <si>
    <t>INTERVENTORIA TECNICA Y ADMINISTRATIVA PARA LA PAVIEMNTACION VIA HATO COROZAL SAN SALVADOR (K0+000 AL K017+670) MUNICIPIO DE HATOCOROZAL, DEPARTAMENTO DE CASANARE.</t>
  </si>
  <si>
    <t>NO CUMPLE</t>
  </si>
  <si>
    <t>NO HÁBIL</t>
  </si>
  <si>
    <t>C&amp;M CONAULTORES S.A.</t>
  </si>
  <si>
    <t>TRASMILENIO S.A.</t>
  </si>
  <si>
    <t>1 . 13</t>
  </si>
  <si>
    <t>REALIZAR LA INTERVENTORIA TECNICA Y OPERATIVA  DE LAS ETAPAS PREOPERATIVAS Y OPERATIVA ASOCIADAS A LA IMPLEMENTACION  DE TRECE (13) CONTRATOS DE CONCESION, CUYO OBJETO CORRESPONDE  A LA EXPLOTACION PREFERENCIAL Y NO EXCLUSIVA , DE LA PRESTACION DEL SERVICIO PUBLICO DE TRANSPORTE DE PASAJEROS DENTRO DEL ESQUEMA DEL SISTEMA INTEGRADO DE  TRANSPORTE PUBLICO SITP: 1) USAQUEN,  2) ENGATIVA, 3) FONTIBON, 4) SAN CRISTOBAL, 5) SUBA ORIENTAL, 6)SUBA CENTRO, 7) CALLE 80, 8) TINTAL - ZONA FRANCA, 9) KENEDY, 10) BOSA, 11) PERDOMO, 12) CIUDAD BOLIVAR Y 13) USME</t>
  </si>
  <si>
    <t xml:space="preserve">AENA AEROPUERTO </t>
  </si>
  <si>
    <t>ASISTENCIA TECNICA DE ARQUITECTURA DE DETALLE DEL AREA TERMINAL Y LA TORRE DE CONTROL DEL AEROPUERTO DE LA PALMA, EN LAS ISLAS CANARIAS.</t>
  </si>
  <si>
    <t>ESPAÑA</t>
  </si>
  <si>
    <t>IDU</t>
  </si>
  <si>
    <t>BM-188</t>
  </si>
  <si>
    <t>INTERVENTORIA TECNICA, ADMINISTRATIVA, FINANCIERA, AMBIENTAL Y SOCIAL PARA LA CONTRUCCION Y REHABILITACION DE VIAS PARA RUTAS ALIMENTADORAS  DEL SISTEMA TRASMILENIO, ZONA 2 GRUPO 1, ZONA 6 GRUPO 4 Y ZONA 7 GRUPO2 EN LAS LOCALIDADES DE SUBA, RAFAEL URIBE, TUNJUELITO Y CIUDAD BOLIVAR EN BOGOTA D.C.</t>
  </si>
  <si>
    <t>ANI</t>
  </si>
  <si>
    <t>SGC-C-CB-76</t>
  </si>
  <si>
    <t>INTERVENTORIA TECNICA, OPERATIVA Y FINANCIERA EN LA ETAPA DE OPERACIÓN  DEL CONTRATO DE CONCESION N°0503 DE 1994 CUYO OBJETO ES EL DE REALIZAR POR EL SISTEMA DE CONCESION LOS ESTUDIOS, DISEÑOS DEFINITIVOS, OBRAS NECESARIAS PARA LA REHABILITACION DE LAS CALZDAS EXISTENTES Y EL MANTENIMIENTO Y OPERACION DEL TRAMO DE CARRETERA LOMITA ARENA-PUERTO COLOMBIA- BARRANQUILLA  DE LA RUTA 90A Y DEL EMPALME  DE LA RUTA 90 (LA CORDIALIDAD) - LOMITA ARENA Y EL MANTENIMIENTO Y OPERACION DEL TRAMO CARTAGENA - LOMITA ARENA EN LOS DEPARTAMENTOS DE BOLIVAR Y ATLANTICO, CARRETERA CARTAGENA-BARRANQUILLA.</t>
  </si>
  <si>
    <t>FIMEVIC</t>
  </si>
  <si>
    <t>SER/015/2002</t>
  </si>
  <si>
    <t>SUPERVISION A LA CONTRUCCION DEL DISTRIBUIDOR  VIAL SAN ANTONIO EN LOS TRAMOS IV, V, VI</t>
  </si>
  <si>
    <t>MEXICO</t>
  </si>
  <si>
    <t>SER/022/2003</t>
  </si>
  <si>
    <t>SUPERVISION A LA CONSTRUCCION DE LOS PUENTES VEHICULARES FRAY SERVANDO Y AV, DEL TALLER EN EL CRUCE DE  FRANCISCO DEL PASO Y TRONCOSO Y AV. DEL TALLER.</t>
  </si>
  <si>
    <t xml:space="preserve">INTERVENTORIA TECNICA, ADMINISTRATIVA,  FINANCIERA, LEGAL, SOCIAL Y AMBIENTAL DE LAS OBRAS Y ACTIVIDADES PARA LA MALLA VIAL ARTERIAL, INTERMEDIA Y LOCAL DE LOS DISTRITOS DE CONSERVACION  EN LA CIUDAD DE BOGOTA D.C. CORRESPONDIENTE AL GRUPO N°1 NORTE </t>
  </si>
  <si>
    <t>INTERVENTORÍA A LAS OBRAS DE MODERNIZACIÓN Y EXPANSIÓN DE LA CONCESIÓN DE LA ADMINISTRACIÓN, OPERACIÓN, EXPLOTACIÓN COMERCIAL, MANTENIMIENTO, MODERNIZACIÓN Y EXPANSIÓN DEL AEROPUERTO INTERNACIONAL EL DORADO DE LA CIUDAD DE BOGOTÁ</t>
  </si>
  <si>
    <t>HÁBIL</t>
  </si>
  <si>
    <t>Indicar el folio donde se encuentra registrado el contrato en el RUP
Para la conversión a pesos colombianos se ha tomado el valor del peso mexicano y dólar de la fecha de terminación del contrato, de conformidad al numeral 3.7 de los Pliegos de Condiciones.</t>
  </si>
  <si>
    <t>INTERVENTORIA TECNICA, FINANCIERA, CONTABLE, JURIDICA, ADMINISTRATIVA, OPERATIVA, AMBIENTAL Y SOCIO-PREDIAL DEL CONTRATO DE CONCESION N° 113 DE 1997 CONCESION ARMENIA - PERERIRA - MANIZALEZ - LA PAILA -.</t>
  </si>
  <si>
    <t>LOS DATOS FUERON CONFIRMADOS CON LOS SUPERVISORES DE LA AGENCIA</t>
  </si>
  <si>
    <t>AEROCIVIL</t>
  </si>
  <si>
    <t>13000279 OJ</t>
  </si>
  <si>
    <t>INTERVENTORIA TECNICA Y ADINISTRATIVA PARA LAS OBRAS DE MEJORAMIENTO DE LAS ZONAS DE SEGURIDAD Y LA PISTA EN LA CABECERA 17 Y SU CONEXIÓN MEDIANTE LA PROLONGACION DE LA CALLE DE RODAJE CHARLIE DEL AEROPUERTO PALONEGRO DE BUCARAMANGA SANTANDER.</t>
  </si>
  <si>
    <t>CONTRATO CON EXPERIENCIA EN AEROPUERTOS</t>
  </si>
  <si>
    <t>INVIAS</t>
  </si>
  <si>
    <t>INTERVENTORIA PARA EL MEJORAMIENTO Y MANTENIMIENTO DE LA CARRETERA LA PINTADA - BOLOMBO - SANTA FE DE ANTIOQUIA - TURBO, CPTO. ANTIOQUIA.</t>
  </si>
  <si>
    <t>INTERVENTORIA TECNICA PARA LAS VIAS INTERMEDIAS Y LOCALES EJECUTADAS POR URBANIZADORES EN BOGOTA</t>
  </si>
  <si>
    <t>Fecha de Terminación
(DD-MM-AA)</t>
  </si>
  <si>
    <t>Valor Facturado del Contrato (Bas+Ajs+IVA) para Evaluación
(SMMLV)</t>
  </si>
  <si>
    <t>AENA AEROPUERTOS</t>
  </si>
  <si>
    <t>SECRETARIA DE OBRAS Y SERVICIOS DE LA CIUDAD DE MEXICO</t>
  </si>
  <si>
    <t>11.07 CO 01 MB.3.002</t>
  </si>
  <si>
    <t>SUPERVISION DE LA CONSTRUCCION DEL CORREDOR VIAL DE LA LINEA 4 METROBUS-CENTRO HISTORICO-SAN LAZARO CON EXTENSION AL AEROPUERTO INTERNACIONAL DE LA CIUDAD DE MEXICO, EN UNA LONGITUD DE 27.3 KM., CON INFLUENCIA EN LAS DELEGACIONES CUAUTEMOC Y VENUSTIANO CARRANZA</t>
  </si>
  <si>
    <t>Para la conversión a pesos colombianos se ha tomado el valor del peso mexicano y dólar de la fecha de terminación del contrato, de conformidad al numeral 3.7 de los Pliegos de Condiciones.</t>
  </si>
  <si>
    <t>V06.01.3.0076</t>
  </si>
  <si>
    <t>SUPERVISION A LA CONSTRUCCION DEL PUENTE QUE CONECTARA LA CALZADA IGNACIO ZARAGOZA CON LA AUTOPISTA MEXICO - PUEBLA CON LA GAZA DE INCORPORACION A LA CALZADA ERMITA IZTAPALAPA</t>
  </si>
  <si>
    <t>GOBERNACION DE CUNDINAMARCA</t>
  </si>
  <si>
    <t>ICCU 021</t>
  </si>
  <si>
    <t>CONTRATAR LA INTERVENTORIA TECNICA, SOCIO AMBIENTAL, ADMINISTRATIVA, JURIDICA Y FINANCIERA PARA UN PERIODO DE LA ETAPA DE OPERACIÓN Y PARA LAS ACTIVIDADES DE LA ETAPA PRE OPERATIVA DE LAS OBRAS ADICIONALES DE LAS CONCESIONES VIALES DEL DEPARTAMENTO DE CUNDINAMARCA</t>
  </si>
  <si>
    <t>AEROPUERTO Y SERVICIOS AUXILIARES</t>
  </si>
  <si>
    <t>364-05-UNF01-3S</t>
  </si>
  <si>
    <t>COORDINACIÓN Y SUPERVISION TECNICA Y ADMINISTRATIVA DE LA EJECUCION  DE LA OBRA PUBLICA RELATIVA A PROYECTO INTEGRAL A PRECIO ALZADO Y TIEMPO DETERMINADO PARA ANTEPROYECTO Y DISEÑO DETALLADO, INGENIERIA DE DETALLE, OBRA CIVIL,  SUMINISTRO, INSTALACION, PRUEBAS, PUESTA EN MARCHA , TRANSFERENCIA DE TECNOLOGIA , CAPACITACION DEL SISTEMA DE TRANSPORTE INTERTERMINALES QUE CONECTA  A LAS TERMINALES 1 Y 2  DEL AEROPUERTO INTERNACIONAL DE LA CIUDAD DE MEXICO.</t>
  </si>
  <si>
    <t>CONTRATO CON EXPERIENCIA EN AEROPUERTOS.
Para la conversión a pesos colombianos se ha tomado el valor del peso mexicano y dólar de la fecha de terminación del contrato, de conformidad al numeral 3.7 de los Pliegos de Condiciones.</t>
  </si>
  <si>
    <t>UNION TEMPORAL AEROPUERTO BARRANQUILLA</t>
  </si>
  <si>
    <t>AFA CONSULTORES Y CONSTRUCTORES S.A.</t>
  </si>
  <si>
    <t>DEPARTAMENTO DEL MAGDALENA - SECRETARIA DE INFRAESTRUCTURA</t>
  </si>
  <si>
    <t>INTERVENTORIA AL CONTRATO DE CONCESION No. 044 DE 1993  PARA LA REHABILITACIÓN, CONSTRUCCIÓN, MEJORAMIENTO, CONSERVACION, MANTENIMIENTO Y OPERACIÓN DE LA VIA BARRANQUILLA-CIENEGA, ENTRE LAS ABSCISAS K0+000 AL K62+000</t>
  </si>
  <si>
    <t>Indicar el numero consecutivo del contrato en el RUP</t>
  </si>
  <si>
    <t xml:space="preserve">ALCALDIA MAYOR DE CARTAGENA DE INDIAS </t>
  </si>
  <si>
    <t>VAL-03-2006</t>
  </si>
  <si>
    <t xml:space="preserve">LA INTERVENTORIA A EL CONTRATO DE CONCESIÓN PARA LA CONSTRUCCIÓN Y MEJORAMIENTO DE LA VIA TRANSVERSAL DE BARÚ </t>
  </si>
  <si>
    <t>DEPARTAMENTO DEL MAGDALENA - GERENCIA DE PROYECTOS</t>
  </si>
  <si>
    <t>001 DE 2007</t>
  </si>
  <si>
    <t>INTERVENTORIA DE ESTUDIOS Y DISEÑOS DEFINITIVOS Y GESTION PREDIAL DE LA DOBLE CALZADA YÉ DE CIENAGA-SANTA MARTA Y DE LA DOBLE CALZADA DE LA VIA INTERNA AL PUERTO, SECTOR QUEBRADA DEL DOCTOR-MAMATOCO Y DISEÑO DE LAS OBRAS COMPLEMENTARIAS Y DE ESPACIO PUBLICO DEL PLAN VIAL DEL NORTE.
INTERVENTORIA DE LA CONSTRUCCION Y FINANCIACION DE LA SEGUNDA CALZADA ENTRE LA YÉ DE CIENAGA Y SANTA MARTA Y REHABILITACIÓN DE LA CALZADA DE LA VIA ALERNA AL PUERTO, SECTOR QUEBRADA DEL DOCTOR-MAMATOCO.
INTERVENTORIA OPERACION, MANTENIMIENTO Y CONSERVACIÓN Y PRESTACION DE SERVICIOS, DE UNA CALZADA ALTERNA AL PUERTO, SECTOR QUEBRADA DEL DOCTOR-MAMATOCO Y LA DOBLE CALZADA YÉ DE CIENAGA-SANTA MARTA.
INTERVENTORIA AL MANTENIMIENTO, CONSERVACION Y OPERACION DE LA CARRETERA BARRAQUILLA-CIENAGA, ACTUALMENTE ENTREGADA A LA CONCESION POR EL DEPARTAMENTO MEDIANTE EL CONTRATO No. 004-93 A PARTIR DEL 1° DE ENERO DE 2013.
INTERVENTORIA DE OBRAS COMPLEMENTARIAS O ADICIONALES DENTRO DEL CONTRATO OBJETO DE LA LICITACION DM--020-96 DEL DEPARTAMENTO DE DEL MAGDALENA</t>
  </si>
  <si>
    <t>Indicar el numero consecutivo del contrato en el RUP
Se ajusto el porcentaje de participación según el Folio 103
Se ajusto valor facturado conforme al Folio 104 y se asignó la fecha de facturación correspondiente al Folio 106</t>
  </si>
  <si>
    <t>INC GROUP S.A.S.</t>
  </si>
  <si>
    <t>174-2007</t>
  </si>
  <si>
    <t xml:space="preserve">INTERVENTORIA TECNCIA, ADMINISTRATIVA, LEGAL, FINANCIERA, AMBIENTAL SOCIAL, PARA LA EJECUCION DE LA TOTALIDAD DE LAS OBRAS DE CONSTRUCCION Y TODAS LAS ACTIVIDAS NECESAIAS PARA LA ADECUACION DE LA AC 26 (V JORGE ELIECER GAITAN) AL SISTEMA TRASMILENIO EN EL TRAMO 3 COMPRENDIDO ENTRE LA TV 76 Y LA KR 42B Y EN EL TRAMO 4 COMPRENDIDO ENTRE LA KR 42B  Y LA KR 19, GRUPO 4 DE LA LICITACIÓN PUBLICA NUMERO IDU-LP-DG-022-2007, EN BOGOTA D.C. </t>
  </si>
  <si>
    <t>Indicar el número de consecutivo en el RUP
Se ajusto la fecha de inicio conforme al Folio 120</t>
  </si>
  <si>
    <t>MINISTERIO DE FOMENTO - DIRECCIÓN GENERAL DE CARRETERAS</t>
  </si>
  <si>
    <t>INSPECCIÓN DEL CONTRATO DE CONCESIÓN DE OBRAS PÚBLICAS PARA LA CONSERVACIÓN Y EXPLOTACIÓN DE AUTOVÍAS DE PRIMERA GENERACIÓN DE LA AUTOVÍA A-4 DEL SUR PK9+100 AL 67+500. TRAMO MADRID - OCAÑA RED CARRETERAS DEL ESTADO PROVINCIA DE MADRID</t>
  </si>
  <si>
    <t>Indicar el número de consecutivo en el RUP
Se ajusto el valor facturado realizando la conversión con las tasas a la fecha de terminación del contrato</t>
  </si>
  <si>
    <t>CONSORCIO INTERVENTORIA AEROPUERTO DE BARRANQUILLA 2015</t>
  </si>
  <si>
    <t>EPYPSA COLOMBIA</t>
  </si>
  <si>
    <t>TRANSMILENIO S.A.</t>
  </si>
  <si>
    <t>80-2012</t>
  </si>
  <si>
    <t>Realizar la interventorÍa técnica y operativa de las etapas pre-operativa y operativa asociadas a la implementación de TRECE (13) contratos de concesión, cuyo objeto corresponde a la explotación preferencial y no exclusiva, de la prestación del servicio público de transporte de pasajeros dentro del esquema del SISTEMA INTEGRADO DE TRANSPORTE PUBLICO SITP.</t>
  </si>
  <si>
    <t>Folio 025
Consecutivo 10</t>
  </si>
  <si>
    <t>B&amp;C S.A.</t>
  </si>
  <si>
    <t>Agencia Nacional de Infraestructura  ANI</t>
  </si>
  <si>
    <t>020-2009</t>
  </si>
  <si>
    <t>Interventoría técnica, administrativa, legal, operativa, financiera, predial, social y ambiental al Contrato de Concesión No. GG-040-2004, celebrado entre el INCO y la Sociedad Concesión Autopista Bogotá Girardot S.A.</t>
  </si>
  <si>
    <t>Folio 061
Consecutivo 2</t>
  </si>
  <si>
    <t>ING. INGENIERIA S.A.</t>
  </si>
  <si>
    <t>Fondo Financiero de Proyectos de Desarrollo- FONADE</t>
  </si>
  <si>
    <t xml:space="preserve">Interventoría técnica, administrativa, financiera y ambiental para el Proyecto de Mejoramiento y Mantenimiento de la Red Terciaria en el Departamento de Cordoba Grupo A. </t>
  </si>
  <si>
    <t>Folio 038 Reverso
Consecutivo 8</t>
  </si>
  <si>
    <t>CONSORCIO INTER-CORTISSOZ</t>
  </si>
  <si>
    <t>GEOTECNICA Y CIMIENTOS INGEOCIM SAS</t>
  </si>
  <si>
    <t>852-1997</t>
  </si>
  <si>
    <t>Interventoría y asesoría técnica y administrativa para las obras de ampliación, rectificación y pavimentación de la vía Aguazul - Maní, sector K33+000 a Maní</t>
  </si>
  <si>
    <t>Folio 094
Consecutivo 51</t>
  </si>
  <si>
    <t>INSTITUTO NACIONAL DE CONCESIONES - INCO</t>
  </si>
  <si>
    <t>062-2005</t>
  </si>
  <si>
    <t>Interventoría técnica, ambiental, legal, administrativa, predial, financiera, y operativa en la etapa de operación del contrato de concesión No. 0849 de 1995 desarrollo vial carretera Neiva – Espinal-Girardot, de conformidad con el numeral 5.1 de los términos de referencia, es revisar, verificar, anañizar y conceptuar permanentemente todos los aspectos técnicos, financieros, ambientales, operativos, jurídicos, administrativos y prediales relacionados con el contrato de concesión 849-95, a efecto de constatar el cumplimiento por parte del contratista (Concesionario) de las condiciones establecidas en el mismo, para el desarrollo y control integral del proyecto y determinar oportunamente las acciones necesarias para garantizar el logro de los objetivos previstos de acuerdo con las condiciones establecidas en el capítulo V de los términos de referencia del concurso público No. SEA-C-007 de 2005.</t>
  </si>
  <si>
    <t>Folio 068
Consecutivo 26</t>
  </si>
  <si>
    <t>Se ajusta el valor facturado conforme a lo certificado en el folio 299</t>
  </si>
  <si>
    <t>COPEBA LTDA</t>
  </si>
  <si>
    <t>INSTITUTO NACIONAL DE VIAS - INVIAS</t>
  </si>
  <si>
    <t>530-2003</t>
  </si>
  <si>
    <t>Interventoría para las obras de mejoramiento y pavimentación de la Transversal del Carare, sector Vélez Landázuri, tramo K8+700 – K16+500, Ruta 62, Tramo 6208,</t>
  </si>
  <si>
    <t>Folio 147
Consecutivo 15</t>
  </si>
  <si>
    <t>2566-2005</t>
  </si>
  <si>
    <t>Interventoría de los estudios y diseños, pavimentación yio repavimentación de las vías incluidas dentro del programa de pavimentación de infraestructura vial de integración y desarrollo grupo 69 vía Pasto - Buesaco - El Empate con una longitud de 22.88 kilómetros en el departamento de Nariño.</t>
  </si>
  <si>
    <t>Folio 148
Consecutivo 16</t>
  </si>
  <si>
    <t>1956-2008</t>
  </si>
  <si>
    <t>Interventoría para el mejoramiento y mantenimiento de las carreteras Carreto - Calamar - Ponedera - Palmar de Varela, códigos 2515 y 2516, Sabanalarga - Barranquilla, código 9006 y Carmen de Bolívar - Zambrano - Plato - Pueblo Nuevo - Bosconia, códigos 8001, 8002 y 8003, módulo No. 5</t>
  </si>
  <si>
    <t>Folio 156
Consecutivo 22</t>
  </si>
  <si>
    <t>ICEACSA CONSULTORES SUCURSAL COLOMBIA</t>
  </si>
  <si>
    <t>Sociedade  Pública de Investimentos de Galicia, S.A. (Xunta de Galicia – Gobierno Regional)</t>
  </si>
  <si>
    <t>Asistencia técnica para control y vigilancia de obra (interventoria o supervisión de obras) y coordinación de seguridad y salud proyecto construcción de la autovía AG-64 Ferrol - Vilalba. Tramo: Igrexafeita - Espiñaredo</t>
  </si>
  <si>
    <t>Folio 196
Consecutivo 11</t>
  </si>
  <si>
    <t>Se ajusta el valor conforme a la tasas vigentes a la fecha de terminación, que corresponden a 1,2736 de euros a dólares y de 2486,07 de dólares a pesos colombianos</t>
  </si>
  <si>
    <t>8000001-OH-2008</t>
  </si>
  <si>
    <t>INTERVENTORÍA INTEGRAL TÉCNICA DE DISEÑO, CONSTRUCCIÓN Y MANTENIMIENTO, LEGAL, FINANCIERA, CONTABLE, ADMINISTRATIVA, OPERATIVA Y AMBIENTAL PARA LA CONCESIÓN DE LA ADMINISTRACIÓN, OPERACIÓN, EXPLOTACIÓN COMERCIAL, INVERSIÓN, MODERNIZACIÓN Y MANTENIMIENTO DEL AEROPUERTO INTERNACIONAL "GUSTAVO ROJAS PINILLA" DE SAN ANDRÉS Y DEL AEROPUERTO "EL EMBRUJO" DE PROVIDENCIA</t>
  </si>
  <si>
    <t>El valor facturado y su correspondiente fecha de corte se ajusto según lo constatado a folio 020</t>
  </si>
  <si>
    <t>Se ajusto valor facturado conforme al Folio 080 y se asignó la fecha de facturación correspondiente al Folio 082</t>
  </si>
  <si>
    <t>Se ajusto el valor facturado realizando la conversión con las tasas a la fecha de terminación del contrato</t>
  </si>
  <si>
    <t>AXIOMA  INGENIEROS CONSULTORES S.A.</t>
  </si>
  <si>
    <t>Dirección de Aeropuertos- Ministerio de Obras Públicas, Chile</t>
  </si>
  <si>
    <t>Supervisión del correcto cumplimiento del contrato de construcción de la obra pública aeroportuaria  en términos técnicos, tecnológicos, financieros, administrativos, jurídicos, medio ambientales y territoriales Aeropuerto Mataveri de Isla de Pascua</t>
  </si>
  <si>
    <t>B &amp; C  S.A.</t>
  </si>
  <si>
    <t>049-1998</t>
  </si>
  <si>
    <t>Interventoría técnica, financiera, operativa, predial, socio- ambiental y legal del proyecto de Concesión vial Área Metropolitana de Cúcuta y Norte de Santander en el marco del Contrato de Concesión 006/2007.</t>
  </si>
  <si>
    <t>Se ajusto el valor facturado conforme al Folio 009</t>
  </si>
  <si>
    <t>ING INGENIERÍA S.A.</t>
  </si>
  <si>
    <t>Instituto de Desarrollo Urbano IDU</t>
  </si>
  <si>
    <t>208-2004</t>
  </si>
  <si>
    <t>Interventoría técnica, administrativa, financiera y ambiental para la construcción de la Conexión Calle 80 por Autopista Norte- Etapa 2, en Bogotá D.C.</t>
  </si>
  <si>
    <t>Fondo Financiero de Proyectos de Desarrollo FONADE</t>
  </si>
  <si>
    <t>GOC SUCURSAL COLOMBIA</t>
  </si>
  <si>
    <t>AENA AEROPUERTOS SA</t>
  </si>
  <si>
    <t>379/01</t>
  </si>
  <si>
    <t>Asistencia técnica para el control y vigilancia de la obra: Nueva área terminal del aeropuerto de Madrid/Barajas. Edificio satélite</t>
  </si>
  <si>
    <t>Se ajusta el valor conforme a la tasas vigentes a la fecha de terminación, que corresponden a 1,3216 de euros a dólares y de 2327,98 de dólares a pesos colombianos</t>
  </si>
  <si>
    <t>CONSORCIO SUPERVISOR INTERNACIONAL </t>
  </si>
  <si>
    <t>OMICRON AMEPRO S.A.</t>
  </si>
  <si>
    <t>PRODEINCOL SAS</t>
  </si>
  <si>
    <t>CONSORCIO INFRAESTRUCTURA AEROPUERTUARIA</t>
  </si>
  <si>
    <t>3B PROYECTOS SAS</t>
  </si>
  <si>
    <t>SERTIC SAS</t>
  </si>
  <si>
    <t>ROBINSON GONZÁLEZ GONZÁLEZ</t>
  </si>
  <si>
    <t xml:space="preserve">CONSORCIO INTERAEROPUERTO </t>
  </si>
  <si>
    <t>EGIS COLOMBIA SAS</t>
  </si>
  <si>
    <t>CONSULTORES EN INGENIERÍA SAS</t>
  </si>
  <si>
    <t xml:space="preserve">MINISTERIO DE FOMENTO - DIRECCIÓN DE CARRETERAS CASTILLA Y LEON </t>
  </si>
  <si>
    <t>48-LE-3580-30</t>
  </si>
  <si>
    <t xml:space="preserve">CONTROL Y VIGILANICIA DE LA OBRA RONDA SUR DE LEON. COMPRENDE LA ASISTENCIA TECNICA A LA DIRECCION DE OBRA </t>
  </si>
  <si>
    <t>NO APLICA</t>
  </si>
  <si>
    <t>No presentan RUP del miembro lider, unicamente documentos del pais de procedencia. (España), el factor de conversión EURO - Dólar para el 20/12/2007 es igual a 1,4349</t>
  </si>
  <si>
    <t xml:space="preserve">AENA - AEROPUERTOS ESPAÑOLES Y NAVEGACIÒN </t>
  </si>
  <si>
    <t xml:space="preserve">ASISTENCIA TÉCNICA PARA LA SUPERVISIÓN, CONTROL Y VIGILANCIA DE LA OBRA: "AREA TERMINAL EN EL AEROPUERTO BURGOS" </t>
  </si>
  <si>
    <t>No presentan RUP del miembro lider, unicamente documentos del pais de procedencia. (España), el factor de conversión EURO - Dólar para el 05/10/2007 es igual a 1,4136</t>
  </si>
  <si>
    <t>INTERVENTORÍA TÉCNICA, FINANCIERA, ADMINISTRATIVA, JURIDICA, MEDIOAMBIENTAL Y SOCIO - PREDIAL AL PROYECTO DE INFRAESTRUCTURA VIAL CONCESIÒN BOGOTÁ - VILLAVICENCIO</t>
  </si>
  <si>
    <t>EN EJECUCIÓN</t>
  </si>
  <si>
    <t>INTERVENTORÍA INTEGRAL DEL CONTRATO DE CONCESIÓN QUE INCLUYE LA INTERVENTORÍA TÉCNICA, SOCIO - AMBIENTAL, LEGAL, ADMINISTRATIVA,  PREDIAL, FINANCIERA Y OPERATIVA DEL CONTRATO DE CONCESIÓN No. O-ATLA-00-99, SUS ADICIONALES Y OTROSIS DE LA CONCESIÓN RED FERREA DEL ATLANTICO</t>
  </si>
  <si>
    <t xml:space="preserve">INTERVENTORÍA TÉCNICA, FINANCIERA, OPERATIVA, CONTABLE, JURIDICA, MEDIOAMBIENTAL, SOCIO - PREDIAL,A ADMINISTRATIVA, DEL CONTRATO DE CONCESIÓN No. 275 Y DEMAS DOCUMENTOS QUE LO MODIFIQUEN, ADICIONEN O COMPLEMENTEN, PARA LA CONCESIÓN DESARROLLO VIAL DEL ORIENTE DE MEDELLIN, VALLE DEL RIONEGRO Y CONEXIÒN A PUERTO TRIUNFO - DEVIMED </t>
  </si>
  <si>
    <t>3B PROYECTOS SAS (MATRIZ ACI PROYECTOS)</t>
  </si>
  <si>
    <t>TRANSCARIBE</t>
  </si>
  <si>
    <t>CPI-TC-001-2007</t>
  </si>
  <si>
    <t>ASESORIA E INTERVENTORIA TÉCNICA, ADMINISTRATIVA Y AMBIENTAL EN LA CONSTRUCCIÓN DE UN TRAMO DE CORREDOR DEL SISTEMA INTEGRADO DE TRANSPORTE MASIVO TRANSCARIBE DESDE CUATRO VIENTOS A BAZURTO EN CARTAGENA DE INDIAS DISTRITO TURISTICO Y CULTURAL</t>
  </si>
  <si>
    <t xml:space="preserve">RUP, No DE CONSECUTIVO No. 2 </t>
  </si>
  <si>
    <t>METROPLUS</t>
  </si>
  <si>
    <t>86 DE 2006</t>
  </si>
  <si>
    <t xml:space="preserve">SUPERVISIÓN PARA LA CONSTRUCCIÓN DE DOS TRAMOS DE CORREDOR PARA EL SISTEMA INTEGRADO DE TRANSPORTE MASIVO, METROPLUS DEL VALLE DE ÁBURRA. LOTE 1: CALLE 30 ENTRE CARRERAS 70 Y 87, Y LOTE 2 CARRERA 45 ENTRE CALLE 67 Y 86, INCLUYE LA ADECUACIÓN DE LAS CARRERAS 44 Y 46 ENTRE CALLES 67 Y 93 </t>
  </si>
  <si>
    <t>RUP, No DE CONSECUTIVO No. 43</t>
  </si>
  <si>
    <t xml:space="preserve">INSTITUTO DE DESARROLLO URBANO - IDU </t>
  </si>
  <si>
    <t>183 DE 2006</t>
  </si>
  <si>
    <t>INTERVENTORIA TÉCNICA, ADMINISTRATIVA, FINANCIERA Y AMBIENTAL PARA LAS INTERVENCIONES INTEGRALES A LA MALLA VIAL LOCAL DEL GRUPO VIAL FASE II, GRUPO 2 (LOCALIDADES DE FONTIBON, PUENTE ARANDA Y BARRIOS UNIDOS), CON RECURSOS COFINANCIADOS ENTRE EL IDU Y LOS FONDOS DE DESARROLLO LOCAL EN LA CIUDAD DE BOGOTA</t>
  </si>
  <si>
    <t>RUP, No DE CONSECUTIVO No. 45 (5217 SMMLV)</t>
  </si>
  <si>
    <t xml:space="preserve">AGENCIA NACIONAL DE INFRAESTRUCTURA </t>
  </si>
  <si>
    <t>SEA-071 DE 2012</t>
  </si>
  <si>
    <t>LA INTERVENTORIA INTEGRAL DEL CONTRATO DE CONCESIÓN, QUE INCLUYE PERO NO SE LIMITA A LA INTERVENTORIA TÉCNICA, FINANCIERA, CONTABLE, JURÍDICA, MEDIOAMBIENTAL, SOCIO-PREDIAL, ADMINISTRATIVA, DE DE SEGUROS OPERATIVA Y DE MANTENIMIENTO DEL CONTRATO DE CONCESIÓN No. 002 DE 2007 Y DEMÀS DOCUMENTOS QUE LO MODIFIQUEN, ADICIONEN O COMPLEMENTEN PARA LA CONCESIÒN VIAL CORDOBA SUCRE</t>
  </si>
  <si>
    <t>SEA-015 DE 2012</t>
  </si>
  <si>
    <t>INTERVENTORIA TÉCNICA, ADMINISTRATIVA,FINANCIERA, AMBIENTAL, OPERATIVA Y JURÍDICA DEL PLAN E INVERSIONES DE LOS CONTRATOS DE CONCESIÓN PORTUARIA DE SANTA MARTA, BUENAVENTURA Y CONTENEDORES DE CARTAGENA</t>
  </si>
  <si>
    <t>ROBINSON GONZALEZ</t>
  </si>
  <si>
    <t>9000070-OM</t>
  </si>
  <si>
    <t>INTERVENTORIA OPERATIVA, AMBIENTAL Y DE MANTENIMIENTO PARA LA CONCESIÓN DE LA ADMINISTRACIÓN, OPERACIÓN, EXPLOTACIÓN COMERCIAL, MANTENIMIENTO, MODERNIZACIÓN Y EXPANSIOÓN DEL AEROPUERTO INTERNACIONAL EL DORADO DE LA CIUDAD DE BOGOTÁ.</t>
  </si>
  <si>
    <t>EGIS COLOMBIA SAS (EGIS BCEOM INTERNATIONAL)</t>
  </si>
  <si>
    <t xml:space="preserve">DELEGACIÒN GENERAL DE GRANDES TRABAJOS DE LA REPUBLICA DEL CONGO </t>
  </si>
  <si>
    <t xml:space="preserve">CONTROL Y SUPERVISIÓN DE LOS TRABAJOS DE ACONDICIONAMIENTO Y ASFALTADO DE LA CARRETERA NACIONAL 1 ENTRE POINTE NOIRE Y DOLICIE </t>
  </si>
  <si>
    <t>CONGO</t>
  </si>
  <si>
    <t>79
Consecutivo 1 (49659 SMMLV)</t>
  </si>
  <si>
    <t>El valor en SMMLV del formato 31368 es inferior al certificado en el contrato</t>
  </si>
  <si>
    <t>ADMINISTRACIÒN NACIONAL</t>
  </si>
  <si>
    <t>308/DEN/04-MAC 03/05/EC</t>
  </si>
  <si>
    <t xml:space="preserve">SUPERVISIÓN DE LOS TRABAJOS DE REHABILITACIÓN DE LA CARRETERA N1 DE NAMACURRA - NAMPEVO </t>
  </si>
  <si>
    <t>MOZAMBIQUE</t>
  </si>
  <si>
    <t>79
Consecutivo 3 (14316 SMMLV)</t>
  </si>
  <si>
    <t>El valor en SMMLV del formato 8098 es inferior al certificado en el contrato</t>
  </si>
  <si>
    <t>MINISTERIO DE FINANZAS OFICINA DE COORDINACIÒN DE MERCADOS DE INFRAESTRUCTURA</t>
  </si>
  <si>
    <t>CONTROL Y SUPERVSIÓN DE LOS TRABAJOS DE REHABILITACIÓN DE LA RN1 - EJE 3: KANANGA - LUBUMBASHI</t>
  </si>
  <si>
    <t>79
Consecutivo 4 (12102 SMMLV)</t>
  </si>
  <si>
    <t>El valor en SMMLV del formato 4125 es inferior al certificado en el contrato</t>
  </si>
  <si>
    <t xml:space="preserve">CONSULTORES EN INGENIERIA SAS </t>
  </si>
  <si>
    <t>44 de 2007</t>
  </si>
  <si>
    <t>SUPERVISIÓN PARA LA CONSTRUCCIÓN PARCIAL DE LA TRONCAL DE MEDELLIN PARA EL SISTEMA INTEGRADO DE TRANSPORTE MASIVO, METROPLUS DEL VALLE DE ABURRA</t>
  </si>
  <si>
    <t>Indicar el número del consecutivo en el RUP</t>
  </si>
  <si>
    <t xml:space="preserve">INVIAS </t>
  </si>
  <si>
    <t>1936 de 2004</t>
  </si>
  <si>
    <t xml:space="preserve">INTERVENTORIA PARA EL MEJORAMIENTO Y MANTENIMIENTO INTEGRAL DE LA RUTA CERRITOS - MEDELLIN DEL CORREDOR VIAL DE OCCIDENTE (INCLUIDO EL MANTENIMIENTO RUTINARIO, LA SEÑALIZACION, EL MONITOREO Y VIGILANCIA Y LOS CONTEOS DE TRANSITO RUTA 25 TRAMO 2507, 2508 Y 2509 </t>
  </si>
  <si>
    <t>93
Consecutivo 24 (14852 SMMLV)</t>
  </si>
  <si>
    <t>048-96</t>
  </si>
  <si>
    <t xml:space="preserve">CONSULTORIA, ASESORIA E INTERVENTORIA TÉCNICA Y ADMINISTRATIVA DE LAS OBRAS DE REHABILITACIÓN DE LA CARRETERA BARRANQUILLA - CALAMAR - CARRETO EL TIGRE </t>
  </si>
  <si>
    <t>89
Consecutivo 4 (12154 SMMLV)</t>
  </si>
  <si>
    <t>OMICRON AMEPRO SA</t>
  </si>
  <si>
    <t>SGC-C-BSPV-085 DE 2004</t>
  </si>
  <si>
    <t xml:space="preserve">INTERVENTORIA TÉCNICA, FINANCIERA Y OPERATIVA EN LA ETAPA DE OPERACIÓN DEL CONTRATO DE CONCESIÓN No. 0447 DE 1994 CARRETERA SANTAFE DE BOGOTA (PUENTE EL CORTIJO) - SIBERIA - LA PUNTA - EL CHUSCAL - LA VEGA - RIO TOBIA - VILLETA CON BASE EN EL ACTA DE INCORPORACION DEL ACUERDO CONCILIATORIO SUSCRITO ENTRE LA SOCIEDAD CONCESIÓN SABANA DE OCCIDENTE Y EL INCO </t>
  </si>
  <si>
    <t>Contrato en ejecución certificación emitida febrero 2015</t>
  </si>
  <si>
    <t>Contrato en ejecución certificación emitida marzo 2015</t>
  </si>
  <si>
    <t xml:space="preserve">AEROSERVICE CONSULTORIA E ENGENHARIA DE PROJETO </t>
  </si>
  <si>
    <t xml:space="preserve">EMPRESA BRASILEÑA DE INFRAESTRUCTURA AEROPORTUARIA </t>
  </si>
  <si>
    <t xml:space="preserve">SERVICIOS TÉCNICOS PROFESIONALES ESPECIALIZADOS DE FISCALIZACIÓN DE OBRAS Y SERVICIOS DE INGENIERIA DE AMPLIACIÓN DEL AEROPUERTO INTERNACIONAL DE SAO PAULO / GUARULHOS GOBERNADOR ANDRES FRNACO MONTORO  - SRGR Y DEÑ AEROPUERTO INTERNACIONAL DE VIRACOPOS/CAMPINAS </t>
  </si>
  <si>
    <t>BRASIL</t>
  </si>
  <si>
    <t>Tasa de cambio real 1 real = 0,282662 USD</t>
  </si>
  <si>
    <t xml:space="preserve">CONSULTORES EN INGENIERIA A TRAVES DE SU MATRIZ RESTREPO Y URIBE SAS </t>
  </si>
  <si>
    <t>0074 de 1997</t>
  </si>
  <si>
    <t xml:space="preserve">INTERVENTORIA TÈCNICA Y FINANCIERA EN SU ETAPA DE CONSTRUCCIÓN DE LA CONCESIÓN DEL SECTOR SANTAFE DE BOGOTÁ - CAQUEZA (PUENTE REAL), QUE INCLUYE LA CONSTRUCCIÓN DEL TUNEL DEL BOQUERON (LONGITUD APROX. 2.3 KM Y LA INTERVENTORÍA DE OPERACIÓN DEL SECTOR PORTAL BOGOTÁ - CAÑO SECO DE LA CARRETERA SANTAFE E BOGOTÁ - VILLAVICENCIO </t>
  </si>
  <si>
    <t>1098 de 1995</t>
  </si>
  <si>
    <t xml:space="preserve">INTERVENTORIA TÉCNICA EN SU ETAPA DE CONSTRUCCIÓN DE LA CONCESIÓN DEL PROYECTO VIAL DENOMINADO DESARROLLO VIAL PARA EL NORTE DE BOGOTÁ EN EL DEPARTAMENTO DE CUNDINAMARCA </t>
  </si>
  <si>
    <t xml:space="preserve">INSTITUTO DE DESARROLLO URBANO </t>
  </si>
  <si>
    <t>189 de 2003</t>
  </si>
  <si>
    <t>INTERVENTORIA AL CONTRATO DE CONCESIÓN No. 145 DEL 13 DE AGOSTO DE 2003 PARA LA ADECUACIÓN DE LA TRONCAL AVENIDA SUBA TRAMO 1 COMPRENDIDA ENTRE LA CALLE 80 Y LA CALLE 127 A</t>
  </si>
  <si>
    <t>En el formato 06 indica erroneamente un valor del contrato de 0,0 SMMLV</t>
  </si>
  <si>
    <t>CONSORCIO SEG - INCOPLAN AEROBARRANQUILLA</t>
  </si>
  <si>
    <t>INGENIERÍA CONSULTORÍA Y PLANEACIÓN S.A. - INCOPLAN S.A.</t>
  </si>
  <si>
    <t>SEG INGENIERÍA S.A.S.</t>
  </si>
  <si>
    <t>CONSORCIO METROANDINA</t>
  </si>
  <si>
    <t>INGEANDINA CONSULTORES DE INGENIERÍA S.A.S</t>
  </si>
  <si>
    <t>GRUPO METRO COLOMBIA - GMC INGENIEROS S.A.</t>
  </si>
  <si>
    <t>CONSORCIO EPS</t>
  </si>
  <si>
    <t>JORGE PIDDO SEGUIDO DE LA EXPRESIÓN SUCURSAL COLOMBIA</t>
  </si>
  <si>
    <t>SIGA INGENIERÍA Y CONSULTORÍA S.A. SUCURSAL COLOMBIA</t>
  </si>
  <si>
    <t>ESTRUCTURADOR COLOMBIA S.A.S.</t>
  </si>
  <si>
    <t>INCOPLAN</t>
  </si>
  <si>
    <t>9000070 - OK DEL 4 DE JUNIO DE 2009</t>
  </si>
  <si>
    <t>INTERVENTORÍA OPERATIVA, AMBIENTAL Y DE MANTENIMIENTO PARA LA CONCESIÓN DE LA ADMINISTRACIÓN, OPERACIÓN, EXPLOTACIÓN COMERCIAL, MANTENIMIENTO, MODERNIZACIÓN Y EXPANSIÓN DEL AEROPUERTO INTERNACIONAL EL DORADO DE LA CIUDAD DE BOGOTÁ No. 9000070-OM DE 2009.</t>
  </si>
  <si>
    <t xml:space="preserve">COLOMBIA </t>
  </si>
  <si>
    <t>SEA - 015 DE 2012</t>
  </si>
  <si>
    <t>INTERVENTORÍA TÉCNICA, ADMINISTRATIVA, FINANCIERA, AMBIENTAL, OPERATIVA Y JURIDICA AL PLAN DE INVERSIONES DE LOS CONTRATOS DE CONCESION PORTUARIA No. 006 DE 1993, 009 DE 1994 Y 003 DE 2008.</t>
  </si>
  <si>
    <t>SONDEOS, ESTRUCTURAS Y GEOTECNIA S.A.</t>
  </si>
  <si>
    <t>MINISTERIO DE FOMENTO</t>
  </si>
  <si>
    <t>12-O-4960</t>
  </si>
  <si>
    <t xml:space="preserve">CONSULTORÍA Y ASISTENCIA PARA LA REALIZACIÓN DEL CONTROL Y VIGILANCIA DE LAS OBRAS: AUTOVÍA A-63 DE OVIEDO A LA ESPINA. TRAMO: SALSAS - LA ESPINA (1 CALZADA) </t>
  </si>
  <si>
    <t>INDICAR EL FOLIO DONDE SE ENCUENTRA REGISTRADO EL CONTRATO EN EL RUP</t>
  </si>
  <si>
    <t>47-V-5680</t>
  </si>
  <si>
    <t>CONSULTORÍA Y ASISTENCIA PARA LA REALIZACIÓN DEL CONTROL Y VIGILANCIA DE LAS OBRAS: AMPLIACIÓN A TERCER CARRIL. BY-PASS DE VIGILANCIA. TRAMO: ENLACE DE LA A-7 CON LA A-3 - ENLACE CIERRE DEL DISTRIBUIDOR COMERCIAL SUR</t>
  </si>
  <si>
    <t>INGELOG CONSULTORES DE INGENIERÍA Y SISTEMAS S.A.</t>
  </si>
  <si>
    <t>MINISTERIO DE OBRAS PÚBLICAS DE CHILE</t>
  </si>
  <si>
    <t>N/A</t>
  </si>
  <si>
    <t>CONSULTORÍA (URBANA E INTERURBANA) DE LA ASESORÍA A LA INSPECCIÓN FISCAL DE LA CONSTRUCCIÓN DE LA OBRA "CONSECIÓN RUTA 5 TRAMO SANTIAGO - TALCA Y ACCESO SUR SANTIAGO</t>
  </si>
  <si>
    <t>ASESORÍA A LA INSPECCIÓN FISCAL DEL CONTRATO DE CONCESIÓN INTERNACIONAL VIAL SANTIAGO - VALPARAISO - VIÑA DEL MAR.</t>
  </si>
  <si>
    <t>GMC INGENIEROS S.A.</t>
  </si>
  <si>
    <t>INSTITUTO DE DESARROLLO URBANO</t>
  </si>
  <si>
    <t>IDU 196 DE 2006</t>
  </si>
  <si>
    <t>INTERVENTORÍA TÉCNICA, ADMINISTRATIVA, FINANCIERA, SOCIAL Y AMBIENTAL PARA LA CONSTRUCCIÓN Y/O REHABILITACIÓN DE VÍAS EN LAS LOCALIDADES DE USAQUEN, TEUSAQUILLO, BARRIOS UNIDOS, ANTONIO NARIÑO Y ENGATIVA, GRUPO 1 EN BOGOTA D.C.</t>
  </si>
  <si>
    <t>METROCALI</t>
  </si>
  <si>
    <t>MC-IT-01-13</t>
  </si>
  <si>
    <t>INTERVENTORÍA TÉCNICA, ADMINISTRATIVA, FINANCIERA, SOCIAL Y AMBIENTAL PARA LA ADECUACIÓN DE LOS CORREDORES TRONCALES Y ALIMENTADORES DEL SISTEMA INTERGRADO DE TRANSPORTE MÁSIVO SITM-MIO</t>
  </si>
  <si>
    <t>109 DE 2006</t>
  </si>
  <si>
    <t>INTERVENTORÍA TÉCNICA, PARA LAS VÍAS INTERMEDIAS Y LOCALES QUE EJECUTAN LOS URBANIZADORES EN BOGOTÁ</t>
  </si>
  <si>
    <t>JORGE PIDDO Y COMPAÑÍA LIMITADA</t>
  </si>
  <si>
    <t>SEA 068 DE 2012</t>
  </si>
  <si>
    <t>INTERVENTORÍA INTEGRAL QUE INCLUYE PERO NO SE LIMITA A LA INTERVENTORÍA TÉCNICA, ADMINISTRATIVA, FINANCIERA, JURÍDICA, OPERATIVA, PREDIAL, ADMINISTRATIVA, FINANCIERA, JURÍDICA, OPERATIVA, PREDIAL, SOCIO PREDIAL, MEDIO AMBIENTAL DEL PROYECTO DE CONCESIÓN MALLA VIAL DEL VALLE DEL CAUCA Y CAUCA MVVCC.</t>
  </si>
  <si>
    <t>LA INFORMACION FUE VERIFICADA AL INTERIOR DE LA AGENCIA</t>
  </si>
  <si>
    <t>DIRECCIÓN DE VIALIDAD DEL MINISTERIO DE OBRAS PÚBLICAS</t>
  </si>
  <si>
    <t>D.V. 775 DEL 29 DE DICIEMBRE 2006</t>
  </si>
  <si>
    <t>ASESORÍA A LA INSPECCIÓN FISCAL MEJORAMIENTO RUTA K-705, SECTOR CRUCE RUTA 115-CH (EL GUINDO) - VILCHES ALTO, TRAMO KM 0,00000 AL KM 11,920000; PROVINCIA DE TALCA VII REGIÓN</t>
  </si>
  <si>
    <t>DE CONFORMIDAD CON LA CLAUSULA 3.7 DEL PLIEGO DE CONDICIONES, PARA LA CONVERSIONES DE MONEDAS DIFERENTES AL PESO SE DEBE UTILIZAR LA TRM CORRESPONDIENTE A LA FECHA FINAL DEL CONTRATO O FECHA DE FACTURACION.</t>
  </si>
  <si>
    <t>ESTRUCTURADOR COLOMBIA S.A.</t>
  </si>
  <si>
    <t>481 DE 13 DE AGOSTO DE 2010</t>
  </si>
  <si>
    <t>DESARROLLO VIAL TRANSVERSAL DEL SUR MÓDULO 2 INTERVENTORÍAS PARA EL MEJORAMIENTO Y MANTENIMIENTO DEL CORREDOR TUMACO - PASTO - MOCOA</t>
  </si>
  <si>
    <t>SE UTILIZA PARA EL CALCULO DE LOS SALARIOS MÍNIMOS EL VALOR FACTURADO A LA FECHA PRESENTADO EN EL CERTIFICADO PRESENTADO.</t>
  </si>
  <si>
    <t>SONDEO, ESTRUCTURAS Y GEOTECNIA S.A.</t>
  </si>
  <si>
    <t>MINISTRO DE FOMENTO</t>
  </si>
  <si>
    <t>12-ZA-2940</t>
  </si>
  <si>
    <t>CONSULTORÍA Y ASISTENCIA PARA LA REALIZACIÓN DEL CONTROL Y VIGILANCIA DE LAS OBRAS: AUTOVÍA A-66 RUTA DE LA PLATA CARRETERA N-630 DE GIJÓN AL PUERTO DE SEVILLA TRAMO: MORALES DEL VINO-CORRALES PROVINCIA DE ZAMORA</t>
  </si>
  <si>
    <t>ASESORÍA TÉCNICA A LA INSPECCIÓN FISCAL CONSTRUCCIÓN NUEVO AERÓDROMO ISLA DE CHILOÉ, X REGIÓN.</t>
  </si>
  <si>
    <t>092 DE 2012</t>
  </si>
  <si>
    <t>INTERVENTORÍA INTEGRAL DEL CONTRATO DE CONCESIÓN QUE INCLUYE PERO NO SE LIMITA A LA INTERVENTORÍA TÉCNICA, FINANCIERA, CONTABLE, JURÍDICA, MEDIO AMBIENTAL, SOCIO PREDIAL, OPERATIVA Y ADMINISTRATIVA DEL CONTRATO DE CONCESIÓN No. 007 DE 2007.</t>
  </si>
  <si>
    <t>AGENCIA NACIONAL DE INFRAESTRUCTUA</t>
  </si>
  <si>
    <t xml:space="preserve">INTERVENTORÍA INTEGRAL DEL CONTRATO DE CONCESIÓN, QUE INCLUYE PERO QUE NO SE LIMITA A LA INTERVENTORÍA TÉCNICA, FINANCIERA, OPERATIVA, CONTABLE, JURÍDICA, MEDIOAMBIENTAL, SOCIO-PREDIAL, ADMINISTRATIVA, DEL CONTRATO DE CONCESIÓN NO. 002 DE 2006, Y DEMÁS DOCUMENTOS QUE LO MODIFIQUEN, ADICIONEN O COMPLEMENTEN. </t>
  </si>
  <si>
    <t>COORDINACIÓN DE CONCESIÓN DE OBRAS PÚBLICAS DE CHILE</t>
  </si>
  <si>
    <t xml:space="preserve">ASESORÍA A LA INSPECCIÓN TÉCNICA A LA EXPLOTACIÓN DE OBRAS CONCESIONADAS ZONA CENTRO - NORTE </t>
  </si>
  <si>
    <t>775 DEL 29 DE DICIEMBRE DE 2006</t>
  </si>
  <si>
    <t>CHILELE</t>
  </si>
  <si>
    <t>CONSORCIO CINCO</t>
  </si>
  <si>
    <t>INFRAESTRUCTURA INTEGRAL SAS</t>
  </si>
  <si>
    <t>VELNEC S.A. </t>
  </si>
  <si>
    <t>CONSORCIO BAC-SILVA-ARENAS</t>
  </si>
  <si>
    <t xml:space="preserve">SILVA CARREÑO &amp; ASOCIADOS SAS </t>
  </si>
  <si>
    <t xml:space="preserve">ARENAS DE LA HOZ CONSULTORES SAS </t>
  </si>
  <si>
    <t>BAC ENGINEERING CONSULTANCY GROUP SAS</t>
  </si>
  <si>
    <t>CONSORCIO ERNESTOS CORTISSOZ 2015</t>
  </si>
  <si>
    <t>AYESA DE COLOMBIA INGENIERÍA Y ARQUITECTURA SAS</t>
  </si>
  <si>
    <t>INTERSA S.A.</t>
  </si>
  <si>
    <t>IDU-172-2007</t>
  </si>
  <si>
    <r>
      <t>INTERVENTORÍA TÉCNICA, ADMINISTRATIVA, LEGAL, FINANCIERA, AMBIENTAL Y SOCIAL DE LAS OBRAS DE CONSTRUCCIÓN Y TODAS LAS ACTIVIDADES NECESARIAS PARA LA ADECUACIÓN DE LA CALLE 26 (AVENIDA JORGE ELIÉCER GAITÁN) Y LA CARRERA 10</t>
    </r>
    <r>
      <rPr>
        <sz val="8"/>
        <rFont val="Calibri"/>
        <family val="2"/>
      </rPr>
      <t>ª</t>
    </r>
    <r>
      <rPr>
        <sz val="6.4"/>
        <rFont val="Calibri"/>
        <family val="2"/>
      </rPr>
      <t xml:space="preserve"> </t>
    </r>
    <r>
      <rPr>
        <sz val="8"/>
        <rFont val="Calibri"/>
        <family val="2"/>
      </rPr>
      <t xml:space="preserve">(AV FERNANDO MAZUERA), AL SISTEMA TRANSMILENIO, DEL TRAMO 3 QUE COMPRENDE LA ADECUACIÓN DE LA CARRERA 10ª (AVENIDA FERNANDO MAZUERA), AL SISTEMA TRANSMILENIO EN EL TRAMO 4 COMPRENDIDO ENTRE CALLE 7 Y CALLE 26, EN BOGOTÁ D.C. Y EL TRAMO 5 COMPRENDIDO ENTRE CALLE 26 Y CALLE 34 Y ADECUACION CALLE 26 (AVENIDA JORCE ELIÉCER GAITÁN) AL SISTEMA TRANSMILENIO EN EL TRAMO 5 COMPRENDIDO ENTRE CARRERA 19 Y LA CARRERA 13, INCLUYE CONEXIÓN OPERACIONAL CON LA TRONCAL CARACAS, EN BOGOTÁ D.C., Y EN EL TRAMO 6 COMPRENDIDO ENTRE LA CARRERA 13 Y CARRERA 3 Y CARRERA 3 ENTRE CALLE 26 Y CALLE 19, EN BOGOTÁ D.C., COMPRENDIDOS EN EL GRUPO 3 DE LA LICITACIÓN PÚBLICA NÚMERO IDU- LP-O22-2007 EN BOGOTÁ D.C.   </t>
    </r>
  </si>
  <si>
    <t>VELNEC S.A.</t>
  </si>
  <si>
    <t>IDU-BM-250-2004</t>
  </si>
  <si>
    <t>INTERVENTORÍA TÉCNICA, ADMINISTRATIVA, FINANCIERA, SOCIAL Y AMBIENTAL PARA LA CONSTRUCCIÓN, REHABILITACIÓN Y CONSERVACIÓN DE VÍAS PARA RUTAS ALIMENTADORAS DEL SISTEMA TRANSMILENIO ZONA 4, GRUPO 1 LOCALIDAD DE KENNEDY EN BOGOTÁ D.C.</t>
  </si>
  <si>
    <t>INDICAR EL FOLIO DONDE SE ENCUENTRA REGISTRADO EL CONTRATO EN EL RUP.</t>
  </si>
  <si>
    <t>401 DE 2003</t>
  </si>
  <si>
    <t>INTERVENTORÍA PARA EL MEJORAMIENTO Y PAVIMENTACIÓN DE LA CARRETERA FUENTE DE ORO - PUERTO LLERAS - CRUCE PUERTO RICO - PUERTO ARTURO - SAN JOSE DEL GUAVIARE, SECTOR CRUCE PUERTO RICO - PUERTO ARTURO K118+000 AL K128+440 Y SECTOR PUERTO ARTURO - SAN JOSE DEL GUAVIARE K12+000 AÑ K15+100, RUTA 65 TRAMO 6507.</t>
  </si>
  <si>
    <t>283 DE 2010</t>
  </si>
  <si>
    <t xml:space="preserve">INTERVENTORÍA INTEGRAL DEL CONTRATO DE CONCESIÓN, QUE INCLUYE PERO NO SE LIMITA A LA INTERVENTORIA TÉCNICA, FINANCIERA, CONTABLE, JURÍDICA, MEDIO-AMBIENTAL, SOCIO-PREDIAL, ADMINISTRATIVA, DE SEGUROS, OPERATIVA Y DE MANTENIMIENTO DEL CONTRATO DE CONCESIÓN, EL CUAL HACE PARTE DEL PROYECTO VIAL RUTA DEL SOL Y QUE CORRESPONDE AL SECTOR 1 COMPRENDIDO ENTRE TOBIAGRANDE/VILLETA - GUADUAS EL KORÁN. </t>
  </si>
  <si>
    <t xml:space="preserve">SILVA CARREÑO ASOCIADOS SAS </t>
  </si>
  <si>
    <t>090 DEL 2012</t>
  </si>
  <si>
    <t>INTERVENTORÍA TÉCNICA, FINANCIERA, OPERATIVA, PREDIAL, SOCIO-AMBIENTAL Y LEGAL DEL PROYECTO CONCESIÓN VIAL ÁREA METROPOLITANA DE CÚCUTA Y NORTE DE SANTANDER EN EL MARCO DEL CONTRATO DE CONCSIÓN 006/2007 DE CONFORMIDAD CON LOS PLIEGOS DE CONDICIONES DEL CONCURSO. EL OBJETO DEL CONTRATO ES REVISAR, VERIFICAR ANALIZAR Y CONCEPTUAR PERMANENTEMENTE TODOS LOS ASPECTOS TÉCNICOS, FINANCIEROS, PREDIALES, AMBIENTALES, OPERATIVOS, JURÍDICOS Y ADMINISTRATIVOS RELACIONADOS CON EL CONTRATO DE CONCESIÓN No. 006-2007</t>
  </si>
  <si>
    <r>
      <t>A)</t>
    </r>
    <r>
      <rPr>
        <sz val="7"/>
        <color theme="1"/>
        <rFont val="Times New Roman"/>
        <family val="1"/>
      </rPr>
      <t xml:space="preserve">     </t>
    </r>
    <r>
      <rPr>
        <sz val="11"/>
        <color theme="1"/>
        <rFont val="Calibri"/>
        <family val="2"/>
        <scheme val="minor"/>
      </rPr>
      <t xml:space="preserve">INDICAR EL FOLIO DONDE SE ENCUENTRA REGISTRADO EL CONTRATO EN EL RUP.
B) INFORMACION PORCENTAJE DE PARTICIPACIÓN DE SILVA CARREÑO ASOCIADOS SAS EXTRAIDO DE ARCHIVOS ANI </t>
    </r>
  </si>
  <si>
    <t>0133-2001</t>
  </si>
  <si>
    <t>INTERVENTORÍA PARA EL MEJORAMIENTO Y PAVIMENTACIÓN DE LA CARRETERA FUENTE DE ORO - PUERTO LLERAS - CRUCE PUERTO RICO PUERTO ARTURO - SAN JOSE DEL GUAVIARE SECTOR FUENTE DE ORO - PUERTO LLERAS K320+000 AL K4+000.</t>
  </si>
  <si>
    <t>1088 DE 1994</t>
  </si>
  <si>
    <t>CONSULTORÍA, ASESORÍA E INTERVENTORÍA TÉCNICA Y ADMINISTRATIVA DE LAS OBRAS DE CONSTRUCCIÓN DEL PUENTE SOBRE EL RÍO SALDANA EN LA CARRETERA ESPINAL - NEIVA</t>
  </si>
  <si>
    <t xml:space="preserve">DIEGO IGNACIO ARENAS </t>
  </si>
  <si>
    <t>ALCALDIA DEL MUNICIPIO DE OROCUÉ</t>
  </si>
  <si>
    <t>22412 DE 2012</t>
  </si>
  <si>
    <t>INTERVENTORÍA TÉCNICA, ADMINISTRATIVA, FINANCIERA Y LEGAL A LA CONSTRUCCIÓN PARA LA SEGUNDA ETAPA DEL PROYECTO DE PAVIMENTACIÓN EN LOS BARRIOS EL CENTRO, LA CANDELARIA, ESCALONES, LA MANGA, TIERRA BLANCA Y UNION EN EL MUNICIPIO DE OROCUÉ, DEPARTAMENTO DE CASANARE</t>
  </si>
  <si>
    <t>635 DE 2012</t>
  </si>
  <si>
    <t xml:space="preserve">INTERVENTORÍA INTEGRAL QUE INCLUYE PERO NO SE LIMITA A LA INTERVENTORÍA TÉCNICA, FINANCIERA, ADMINISTRATIVA, JURÍDICA, GESTIÓN SOCIAL, PREDIAL Y AMBIENTAL PARA EL MEJORAMIENTO DEL PROYECTO CORREDOR DE LAS PALMERAS FASE 2 EN EL PROGRAMA DE CORREDORES PRIORITARIOS PARA LA PROSPERIDAD </t>
  </si>
  <si>
    <t>BAC ENGINEERING CONSULTANCY GROUP S.L.</t>
  </si>
  <si>
    <t>AENA</t>
  </si>
  <si>
    <t>PBR 170107</t>
  </si>
  <si>
    <t xml:space="preserve">ASISTENCIA TÉCNICA PARA EL CONTROL Y VIGILANCIA DE LA OBRA DE ZONA DE APOYO  A LA NUEVA TERMINAL SUR AEROPUERTO DE BARCELONA </t>
  </si>
  <si>
    <t>AYESA (AGUA Y ESTRUCTURAS S.A.)</t>
  </si>
  <si>
    <t>MINISTERIO DE FOMENTO ESPAÑA</t>
  </si>
  <si>
    <t>11/02 CLAVE AT 12-GR2850</t>
  </si>
  <si>
    <t>ASISTENCIA TÉCNICA PARA EL CONTROL Y VIGILANCIA DE LAS OBRAS; AUTOVÍA DEL MEDITERRANEO CN-340 DE CÁDIZ Y GIBRALTAR A BARCELONA, TRAMO: ALMUÑECAR (LA HERRADURA) - ALMUÑECAR (TARAMAY). PROVIDENCIA DE GRANADA.</t>
  </si>
  <si>
    <t>062 DE 2005</t>
  </si>
  <si>
    <t>EL INTERVENTOR SE OBLIGA A EJECUTAR PARA EL INCO LA INTERVENTORÍA TÉCNICA, AMBIENTAL, LEGAL, ADMINISTRATIVA, PREDIAL, FINANCIERA Y OPERATIVA EN LA ETAPA DE OPERACIÓN DEL CONTRATO DE CONCESIÓN No. 0849 DE 1995 DESARROLLO VIAL CARRETERA NEIVA - ESPINAL - GIRARDOT, DE CONFORMIDAD CON LO PREVISTO EN EL NUMERAL 5.1. DE LOS TERMINOS DE REFERENCIA DEL CONCURSO PÚBLICO, ES REVISAR, VERIFICAR, ANALIZAR Y CONCEPTUAR PERMANENTEMENTE TODOS LOS ASPECTOS TÉCNICOS, FINANCIEROS, AMBIENTALES, OPERATIVOS, JURÍDICOS, ADMINISTRATIVOS Y PREDIALES RELACIONADOS CON EL CONTRATO DE CONCESIÓN No. 0849-95, A EFECTO DE CONSTATAR EL CUMPLIMIENTO, POR PARTE DEL CONTRATISTA (CONCESIONARIO) DE LAS CONDICIONES ESTABLECIDAS EN ACCIONES NECESARIAS PARA GARANTIZAR EL LOGRO DE LOS OBJETIVOS PREVISTOS, DE ACUERDO CON LAS CONDICIONES ESTABLECIDAS EN EL CAPITULO V DE LOS TERMINOS DE REFERENCIA DEL CONCURSO PÚBLICO SEA-C-007- DE 2005</t>
  </si>
  <si>
    <t>928 DE 2001</t>
  </si>
  <si>
    <t>INTERVENTORÍA PARA EL MEJORAMIENTO Y PAVIMNTACIÓN DE LA CARRETERA FUENTE DE ORO - PUERTO LLERAS - CRUCE PUERTO RICO - PUERTO ARTURO - SAN JOSE DEL GUAVIARE, SECTOR CRUCE PUERTO RICO - PUERTO ARTURO K62+000 AL K81+000.</t>
  </si>
  <si>
    <t>A) INDICAR EL PORCENTAJE DE PARTICIPACION DE INTERSA S.A. EN LA FIRMA CONSORCIO DESARROLLO DE VIAS.
B) INDICAR EL FOLIO DONDE SE ENCUENTRA REGISTRADO EL CONTRATO EN EL RUP</t>
  </si>
  <si>
    <t>124 DE 2001</t>
  </si>
  <si>
    <t>INTERVENTORÍA PARA EL MEJORAMIENTO Y PAVIMNTACIÓN DE LA CARRETERA FUENTE DE ORO - PUERTO LLERAS - CRUCE PUERTO RICO - PUERTO ARTURO - SAN JOSE DEL GUAVIARE, SECTOR FUENTE DE ORO - PUERTO LLERAS, K0+000 AL K20+000.</t>
  </si>
  <si>
    <t>274 DE 2002</t>
  </si>
  <si>
    <t>INTERVENTORÍA TÉCNICA, ADMINISTRATIVA, LEGAL, FINANCIERA Y AMBIENTAL DE LA ADECUACIÓN DE LA TRONCAL AMERICAS AL SISTEMA TRANSMILENIO, TRAMO 1, ENTRE PUENTE ARANDA Y LA CARRERA 70B, EN BOGOTÁ D.C.</t>
  </si>
  <si>
    <t xml:space="preserve">VELNEC S.A. </t>
  </si>
  <si>
    <t>DIA 1301/2006</t>
  </si>
  <si>
    <t>ASISTENCIA TÉCNICA DE CONTROL Y VIGILANCIA DE LA OBRA: "AMPLIACIÓN PLATAFORMA SUR - AEROPUERTO DE LA CORUÑA"</t>
  </si>
  <si>
    <t>INTERVENTORÍA INTEGRAL DEL CONTRATO DE CONCESIÓN, QUE INCLUYE PERO NO SE LIMITA A LA INTERVENTORIA TÉCNICA, FINANCIERA, CONTABLE, JURÍDICA, MEDIO-AMBIENTAL, SOCIO-PREDIAL, ADMINISTRATIVA, DE SEGUROS, OPERATIVA Y DE MANTENIMIENTO DEL CONTRATO DE CONCESIÓN, EL CUAL HACE PARTE DEL PROYECTO VIAL RUTA DEL SOL Y QUE CORRESPONDE AL SECTOR 1 COMPRENDIDO ENTRE TOBIAGRANDE/VILLETA - GUADUAS EL KORÁN.</t>
  </si>
  <si>
    <t xml:space="preserve">INTERVENTORÍA TÉCNICA, ADMINISTRATIVA, LEGAL, FINANCIERA, AMBIENTAL Y SOCIAL DE LAS OBRAS DE CONSTRUCCIÓN Y TODAS LAS ACTIVIDADES NECESARIAS PARA LA ADECUACIÓN DE LA CALLE 26 (AVENIDA JORGE ELIÉCER GAITÁN) Y LA CARRERA 10ª (AV FERNANDO MAZUERA), AL SISTEMA TRANSMILENIO, DEL TRAMO 3 QUE COMPRENDE LA ADECUACIÓN DE LA CARRERA 10ª (AVENIDA FERNANDO MAZUERA), AL SISTEMA TRANSMILENIO EN EL TRAMO 4 COMPRENDIDO ENTRE CALLE 7 Y CALLE 26, EN BOGOTÁ D.C. Y EL TRAMO 5 COMPRENDIDO ENTRE CALLE 26 Y CALLE 34 Y ADECUACION CALLE 26 (AVENIDA JORCE ELIÉCER GAITÁN) AL SISTEMA TRANSMILENIO EN EL TRAMO 5 COMPRENDIDO ENTRE CARRERA 19 Y LA CARRERA 13, INCLUYE CONEXIÓN OPERACIONAL CON LA TRONCAL CARACAS, EN BOGOTÁ D.C., Y EN EL TRAMO 6 COMPRENDIDO ENTRE LA CARRERA 13 Y CARRERA 3 Y CARRERA 3 ENTRE CALLE 26 Y CALLE 19, EN BOGOTÁ D.C., COMPRENDIDOS EN EL GRUPO 3 DE LA LICITACIÓN PÚBLICA NÚMERO IDU- LP-O22-2007 EN BOGOTÁ D.C.  </t>
  </si>
  <si>
    <t xml:space="preserve">INFORMACION PORCENTAJE DE PARTICIPACIÓN DE SILVA CARREÑO ASOCIADOS SAS EXTRAIDO DE ARCHIVOS ANI </t>
  </si>
  <si>
    <t>AYESA</t>
  </si>
  <si>
    <t>DIA 1262/04</t>
  </si>
  <si>
    <t>ASISTENCIA TÉCNICA PARA EL CONTROL Y VIGILANCIA DE LA OBRA: REMODELACIÓN PLATAFORMA A (FASE I) Y AMPLIACIÓN PLATAFORMA ZONA INDUSTRIAL EN EL AEROPUERTO DE PALMA DE MALLORCA.</t>
  </si>
  <si>
    <t>INTERVENTORÍA PARA EL MEJORAMIENTO Y PAVIMENTACIÓN DE LA CARRETERA FUENTE DE ORO - PUERTO LLERAS - CRUCE PUERTO RICO - PUERTO ARTURO - SAN JOSE DEL GUAVIARE, SECTOR CRUCE PUERTO RICO - PUERTO ARTURO K62+000 AL K81+000.</t>
  </si>
  <si>
    <t>INDICAR EL PORCENTAJE DE PARTICIPACION DE INTERSA S.A. EN LA FIRMA CONSORCIO DESARROLLO DE VIAS.</t>
  </si>
  <si>
    <t>INTERVENTORÍA PARA EL MEJORAMIENTO Y PAVIMENTACIÓN DE LA CARRETERA FUENTE DE ORO - PUERTO LLERAS - CRUCE PUERTO RICO - PUERTO ARTURO - SAN JOSE DEL GUAVIARE, SECTOR FUENTE DE ORO - PUERTO LLERAS, K0+000 AL K20+000.</t>
  </si>
  <si>
    <t>CONSORCIO INTERAERPUERTOS </t>
  </si>
  <si>
    <t>INZETT SAS</t>
  </si>
  <si>
    <t>GNG INGENIERÍA SAS</t>
  </si>
  <si>
    <t>J. FELIPE ARDILA V &amp; CIA SAS</t>
  </si>
  <si>
    <t>CONSORCIO AEROVÍAS DEL ATLÁNTICO</t>
  </si>
  <si>
    <t>CELQO SAS </t>
  </si>
  <si>
    <t>ALPHA SAS</t>
  </si>
  <si>
    <t>IV INGENIEROS CONSULTORES SUCURSAL COLOMBIA SA</t>
  </si>
  <si>
    <t>CONSORCIO UP AEROPUERTOS 2015</t>
  </si>
  <si>
    <t>CONSULTORES DE INGENIERÍA UG 21 SL SUCURSAL EN COLOMBIA</t>
  </si>
  <si>
    <t>PAULO EMILIO BRAVO CONSULTORES SAS</t>
  </si>
  <si>
    <t>UNIDAD ADMINISTRATIVA ESPECIAL DE REHABILITACION Y MANTENIMIENTO VIAL - UAERMV</t>
  </si>
  <si>
    <t>221 DE DICIEMBRE 29 DE 2009</t>
  </si>
  <si>
    <t>INTERVENTORIA TECNICA ADMINISTRATIVA, FINANCIERA Y AMBIENTAL AL SUMINISTRO DE TODOS LOS INSUMOS Y SERVICIOS NECESARIOS PARA EL MANTENIMIENTO VIAL POR EJECUCIÓN DIRECTA A CARGO DE LA UAERMV</t>
  </si>
  <si>
    <t>Verificado en Certificado Cámara y Comercio y Clasificador de Bienes y Servicios. Formato  5 en el folio  271. Certificaciones folios 274-275.  INFORMAR EL NÚMERO DE CONSECUTIVO EN EL RUP</t>
  </si>
  <si>
    <t>234 DE DICIEMBRE DE 2010</t>
  </si>
  <si>
    <t>Verificado en Certificado Cámara y Comercio y Clasificador de Bienes y Servicios. Formato  5 en el folio  271. Certificaciones folios 277-278.             INFORMAR EL NÚMERO DE CONSECUTIVO EN EL RUP</t>
  </si>
  <si>
    <t>80000470 OK DE 2008</t>
  </si>
  <si>
    <t>INTERVENTORIA A LAS OBRAS DE MODERNIZACIÓN Y EXPANSIÓN DE LA CONCESIÓN DE LA ADMINISTRACIÓN, OPERACIÓN, EXPLOTACIÓN COMERCIAL, MANTENIMIENTO, MODERNIZACIÓN Y EXPANSIÓN DEL AEROPUERTO INTERNACIONAL EL DORADO DE LA CIUDAD DE BOGOTA</t>
  </si>
  <si>
    <t xml:space="preserve">Verificado en Certificado Cámara y Comercio y Clasificador de Bienes y Servicios. Formato  5 en el folio  272. Certificaciones folios 280-288.             </t>
  </si>
  <si>
    <t>GOBERNACION DE CASANARE</t>
  </si>
  <si>
    <t>2334 DE 2012</t>
  </si>
  <si>
    <t>INTERVENTORIA TECNICA ADMINISTRATIVA, FINANCIERA LEGAL Y AMBIENTAL PARA LA PAVIMENTACIÓN DE LA VIA YOPAL - EL ALGARROBO - OROCUE, SECTOR LA TURUPA - QUEBRADASECA (K0+000 AL K16+000) DEL MUNICIPIO DE YOPAL CASANARE</t>
  </si>
  <si>
    <t>FOLIO 131, CONSECUTIVO 99</t>
  </si>
  <si>
    <t xml:space="preserve">Verificado en Certificado Cámara y Comercio y Clasificador de Bienes y Servicios. Formato  5 en el folio  272. Certificación folio 290.             </t>
  </si>
  <si>
    <t>ALCALDIA MUNICIPAL DE TOCANCIPA</t>
  </si>
  <si>
    <t>271 DE 2011</t>
  </si>
  <si>
    <t>NTERVENTORIA TECNICA ADMINISTRATIVA Y FINANCIERA PARA LA AMPLIACION, CONSTRUCCION Y PAVIMENTACION DEL ANILLO VIAL VERGANZO SEGUNDA ETAPA DEL MUNICIPIO DE TOCANCIPA</t>
  </si>
  <si>
    <t>FOLIO 097, CONSECUTIVO 6</t>
  </si>
  <si>
    <t xml:space="preserve">Verificado en Certificado Cámara y Comercio y Clasificador de Bienes y Servicios. Formato  5 en el folio  272. Certificación folio 292.             </t>
  </si>
  <si>
    <t>CONSELLERIA D' INFRAESTRUCTURES, TERRITORI I MEDI AMBIENT</t>
  </si>
  <si>
    <t>DIRECCIÓN DE OBRA DE LA AUTOVIA DE LA PLANCA (CV-10). TRAMO POBÍA TOMESA - VILANOVA D' ALCOLEA (AEROPUERTO) CASTELLÓN</t>
  </si>
  <si>
    <t>FOLIO 69, CONSECUTIVO 21</t>
  </si>
  <si>
    <t>Verificado en Certificado Cámara y Comercio y Clasificador de Bienes y Servicios. Formato  5 en el folio  83. Certificaciones folios 348 - 362.     SE AJUSTA EL VALOR DEL CONTRATO AL VALOR  DE LOS HONORARIOS TOTALES DE LA ASISTENCIA TÉCNICA, INDICADO EN EL  FOLIO 348.</t>
  </si>
  <si>
    <t>CONSELLERÍA DE INFRAESTRUCTURAS Y TRANSPORTE DE LA GENERALITAT VALENCIANA</t>
  </si>
  <si>
    <t>AT/2002/13/213</t>
  </si>
  <si>
    <t xml:space="preserve">DIRECCIÓN DE LAS OBRAS DE PROLONGACIÓN DE LA LINEA T-4 DE METROVALENCIA, TRAMO RADIO TELEVISIÓN VALENCIANA (RTVV) - BARRIO DE LA COMA/VALTERNA. </t>
  </si>
  <si>
    <t>FOLIO 70, CONSECUTIVO  23</t>
  </si>
  <si>
    <t>Verificado en Certificado Cámara y Comercio y Clasificador de Bienes y Servicios. Formato  5 en el folio  83. Certificaciones folios 208 - 209.     SE AJUSTA EL VALOR DEL CONTRATO AL VALOR TOTAL  INDICADO EN EL FOLIO 209</t>
  </si>
  <si>
    <t>METROCALI S.A.</t>
  </si>
  <si>
    <t>MC-IT-01-06</t>
  </si>
  <si>
    <t>INTERVENTORÍA TÉCNICA, ADMINISTRATIVA, FINANCIERA, SOCIAL Y AMBIENTAL DE LA CONSTRUCCIÓN DE CORREDORES Y OBRAS COMPLEMENTARIAS DEL SISTEMA INTEGRADO DE TRANSPORTE MASIVO DE PASJEROS DE SANTIAGO DE CALI, DE ACUERDO A LOS SIGUIENTES FRENTES: FRENTE 1: TRONCAL SUR EN LA CARRERA 15 / DIAGONAL 15 / CALLE 75 ENTRE CARRERAS 23 (AUTOPISTA SUR) Y TERMINAL DE PUERTO MALLARINO. FRENTE 2: PRETRONCAL VÍA A NAVARRO DE LA CALLE 121 / CARRERA 25 ENTRE CARRERA28F (VÍA NAVARRO) Y LA CALLE 75 (CANAL PUERTO MALLARINO)</t>
  </si>
  <si>
    <t>FOLIO 43, CONSECUTIVO  3</t>
  </si>
  <si>
    <t>Verificado en Certificado Cámara y Comercio y Clasificador de Bienes y Servicios. Formato  5 en el folio  83. Certificaciones folios 104 - 207.</t>
  </si>
  <si>
    <t xml:space="preserve">SECRETARIA DE INFRAESTRUCTURA VIAL Y VALORIZACIÓN </t>
  </si>
  <si>
    <t>SMVCVR-001-2000</t>
  </si>
  <si>
    <t>INTERVENTORÍA TÉCNICA, FINANCIERA Y AMBIENTAL PARA LOS ESTUDIOS, DISEÑOS, CONSTRUCCIÓN Y MEJORAMIENTO DE LA TRANSVERSAL 103 ENTRE LAS CARRERAS 26 Y 28D POR EL SISTEMA DE CONCESIÓN.</t>
  </si>
  <si>
    <t>FOLIO 50, CONSECUTIVO  14</t>
  </si>
  <si>
    <t>Verificado en Certificado Cámara y Comercio y Clasificador de Bienes y Servicios. Formato  5 en el folio  83. Certificaciones folios 241 - 285. SE AJUSTA EL VALOR DEL CONTRATO AL VALOR TOTAL LIQUIDADO INDICADO EN EL FOLIO 246</t>
  </si>
  <si>
    <t>ALCALDIA DE SANTIAGO DE CALI S.I.V</t>
  </si>
  <si>
    <t>4151.0.26.1.306-10</t>
  </si>
  <si>
    <t xml:space="preserve">INTERVENTORÍA TÉCNICA, SOCIO AMBIENTAL, LAGAL, ADMINISTRATIVA, PREDIAL Y FINANCIERA, A LOS CONTRATOS DE CONCESIÓN No. 4151.1.14.26.005-010, 4151.1.14.26.004-010 Y 4151.1.14.26.003-010 DE 2010, DERIVADOS DE LA LICITACIÓN PÚBLICA No. 4151-OP-09-2009. GRUPO 1 - PROLONGACIÓN DE LA AVENIDA CIRCUNVALAR, AUTOPISTA SUR ENTRE CALLES 5 Y CARRERA 56, AMPLIACIÓN CARRERA 80 ENTRE CALLE 5 Y LA INTERSECCIÓN CON LA AV. CIRCUNVALAR, CALLE 16 ENTRE CARRERAS 50 Y 105, VÍA LA PAZ ( CALLE 3 OESTE ENTRE CARRERAS 70 Y 74C) INTERSECCIÓN VIAL A DESNIVEL AUTOPISTA SUR (CALLE 10) CARRERA 63B, SOLUCIÓN PEATONAL AUTOPISTA SUR (CALLE 10) CARRERA 63B, SOLUCIÓN PEATONAL AUTOPISTA SUR CALLE 10 - CARRERA 68. </t>
  </si>
  <si>
    <t>FOLIO 53, CONSECUTIVO  32</t>
  </si>
  <si>
    <t>Verificado en Certificado Cámara y Comercio y Clasificador de Bienes y Servicios. Formato  5 en el folio  83. Certificaciones folios 286 - 346. SE AJUSTA EL VALOR DEL CONTRATO AL VALOR FACTURADO ACUMULADO INDICADO EN EL FOLIO 286</t>
  </si>
  <si>
    <t>2003 DE 2005</t>
  </si>
  <si>
    <t>INTERVENTORÍA DE LOS ESTUDIOS Y DISEÑOS, PAVIMENTACIÓN Y/O REPAVIMENTACIÓN DE LAS VIAS INCLUIDAS DENTRO DEL PROGRAMA DE PAVIMENTACIÓN DE INFRAESTRUCTURA VIAL DE INTEGRACIÓN Y DESARROLLO GRUPO 55 VÍA ACEVEDO - PITALITO CON UNA LONGITUD DE 7000 KILOMETROS, VÍA RUTA 45 - GUACACAYO - LA LAGUNA (SEGMENTO) CON UNA LONGITUD DE 10 KILOMETROS; VÍA SAN AGUSTÍN - EL ESTRECHO - OBANDO CON UNA LONGITUD DE 6 KILOMETROS EN EL DEPARTAMENTO DEL HUILA.</t>
  </si>
  <si>
    <t>FOLIO 42, CONSECUTIVO  6</t>
  </si>
  <si>
    <t>Verificado en Certificado Cámara y Comercio y Clasificador de Bienes y Servicios. Formato  5 en el folio  83. Certificaciones folios 386 - 413.</t>
  </si>
  <si>
    <t>020 DE 2012</t>
  </si>
  <si>
    <t>INTERVENTORÍA INTEGRAL DEL CONTRATO DE CONCESIÓN NO. 008 DE 2010, CUYO OBJETO ES EL OTORGAMIENTO DE UNA CONCESIÓN, PARA QUE UN CONCESIONARIO REALICE POR SU CUENTA Y RIESGO LAS OBRAS NECESARIAS PARA LA CONSTRUCCIÓN, REHABILITACIÓN, AMPLIACIÓN, MEJORAMIENTO Y CONSERVACIÓN, SEGÚN CORRESPONDA, DEL PROYECTO VIAL TRANSVERSAL DE LAS AMÉRICAS Y LA PREPARACIÓN DE LOS ESTUDIOS Y DISEÑOS DEFINITIVOS, LA GESTIÓN PREDIAL, SOCIAL Y AMBIENTAL, LA OBTENCIÓN Y/O MODIFICACIÓN DE LICENCIAS AMBIENTALES, LA FINANCIACIÓN,  LA OPERACIÓN Y EL MANTENIMIENTO DE LAS OBRAS, EN EL CORREDOR VIAL "TRANSVERSAL DE LAS AMÉRICAS SECTOR 1", DENOMINADO CORREDOR VIAL DEL CARIBE.</t>
  </si>
  <si>
    <t>SE AJUSTA EL VALOR DEL CONTRATO AL VALOR FACTURADO ACUMULADO INDICADO EN EL FOLIO 216</t>
  </si>
  <si>
    <t>779 de 1998</t>
  </si>
  <si>
    <t>INTERVENTORÍA DE LA CONSTRUCCIÓN Y PAVIMENTACIÓN DEL SECTOR QUEBRADA LAS DORADAS - DEPRESIÓN EL VERGEL - ORRAPIHUASI DE LA CARRETERA ALTAMIRA - FLORENCIA</t>
  </si>
  <si>
    <t>Verificado en Certificado Cámara y Comercio y Clasificador de Bienes y Servicios. Formato  5 en el folio  149. Certificaciones folios 220-242.             INFORMAR EL NÚMERO DE CONSECUTIVO EN EL RUP</t>
  </si>
  <si>
    <t>0167 DE 1997</t>
  </si>
  <si>
    <t>INTERVENTORÍA DE LAS OBRAS DE PAVIMENTACIÓN DE LA CARRETERA CEBADAL-CONSACA-SANDONA-PASTO</t>
  </si>
  <si>
    <t>FOLIO 030, CONSECUTIVO 3</t>
  </si>
  <si>
    <t>Verificado en Certificado Cámara y Comercio y Clasificador de Bienes y Servicios. Formato  5 en el folio  149. Certificaciones folios 244-249.</t>
  </si>
  <si>
    <t>AUTORIDAD PORTUARIA DE MELILLA.  MINISTERIO DE FOMENTO</t>
  </si>
  <si>
    <t>SN</t>
  </si>
  <si>
    <t>ASISTENCIA TÉCNICA  PARA LA VIGILANCIA Y CONTROL MEDIOAMBIENTAL DE LAS OBRAS DE NUEVA ALINEACIÓN DEL MUELLE RIBERA I EN EL PTO. DE MELILLA</t>
  </si>
  <si>
    <t>FOLIO 050, CONSECUTIVO 3</t>
  </si>
  <si>
    <t>Verificado en Certificado Cámara y Comercio y Clasificador de Bienes y Servicios. Formato  5 en el folio  149. Certificaciones folios 251-252.</t>
  </si>
  <si>
    <t>UNIDAD ESPECIAL DE AERONÁUTICA CIVIL</t>
  </si>
  <si>
    <t>12000253 - OK - 2012</t>
  </si>
  <si>
    <t>INTERVENTORÍA TÉCNICA Y ADMINISTRATIVA PARA LA CONSTRUCCIÓN DE LA TORRE DE CONTROL DEL AEROPUERTO INTERNACIONAL EL DORADO Y EL CENTRO DE GESTIÓN AERONÁUTICO DE COLOMBIA CGAC. BOGOTÁ</t>
  </si>
  <si>
    <t>Verificado en Certificado Cámara y Comercio y Clasificador de Bienes y Servicios. Formato  5 en el folio  149. Certificaciones folios 255-269.</t>
  </si>
  <si>
    <t xml:space="preserve">Formato  6 en el folio 005. Certificaciones folios 007-015.  CONTRATO DE INTERVENTORÍA DE PROYECTO DE INFRAESTRUCTURA AEROPORTUARIA </t>
  </si>
  <si>
    <t>INTERVENTORIA TÉCNICA ADMINISTRATIVA, FINANCIERA LEGAL Y AMBIENTAL PARA LA PAVIMENTACIÓN DE LA VIA YOPAL - EL ALGARROBO - OROCUE, SECTOR LA TURUPA - QUEBRADASECA (K0+000 AL K16+000) DEL MUNICIPIO DE YOPAL CASANARE</t>
  </si>
  <si>
    <t xml:space="preserve">Formato  6 en el folio 005. Certificación folio 17.  </t>
  </si>
  <si>
    <t>INTERVENTORIA TÉCNICA ADMINISTRATIVA Y FINANCIERA PARA LA AMPLIACION, CONSTRUCCION Y PAVIMENTACION DEL ANILLO VIAL VERGANZO SEGUNDA ETAPA DEL MUNICIPIO DE TOCANCIPA</t>
  </si>
  <si>
    <t xml:space="preserve">Formato  6 en el folio 005. Certificación folio 19.  </t>
  </si>
  <si>
    <t>INTERVENTORIA TÉCNICA ADMINISTRATIVA, FINANCIERA Y AMBIENTAL AL SUMINISTRO DE TODOS LOS INSUMOS Y SERVICIOS NECESARIOS PARA EL MANTENIMIENTO VIAL POR EJECUCIÓN DIRECTA A CARGO DE LA UAERMV</t>
  </si>
  <si>
    <t xml:space="preserve">Formato  6 en el folio 005. Certificación folio 21-22.  </t>
  </si>
  <si>
    <t xml:space="preserve">INTERVENTORÍA TÉCNICA, SOCIO AMBIENTAL, LEGAL, ADMINISTRATIVA, PREDIAL Y FINANCIERA, A LOS CONTRATOS DE CONCESIÓN No. 4151.1.14.26.005-010, 4151.1.14.26.004-010 Y 4151.1.14.26.003-010 DE 2010, DERIVADOS DE LA LICITACIÓN PÚBLICA No. 4151-OP-09-2009. GRUPO 1 - PROLONGACIÓN DE LA AVENIDA CIRCUNVALAR, AUTOPISTA SUR ENTRE CALLES 5 Y CARRERA 56, AMPLIACIÓN CARRERA 80 ENTRE CALLE 5 Y LA INTERSECCIÓN CON LA AV. CIRCUNVALAR, CALLE 16 ENTRE CARRERAS 50 Y 105, VÍA LA PAZ ( CALLE 3 OESTE ENTRE CARRERAS 70 Y 74C) INTERSECCIÓN VIAL A DESNIVEL AUTOPISTA SUR (CALLE 10) CARRERA 63B, SOLUCIÓN PEATONAL AUTOPISTA SUR (CALLE 10) CARRERA 63B, SOLUCIÓN PEATONAL AUTOPISTA SUR CALLE 10 - CARRERA 68. </t>
  </si>
  <si>
    <t xml:space="preserve">Formato  6 en el folio 003. Certificaciones folios 25-85.  </t>
  </si>
  <si>
    <t xml:space="preserve">Formato  6 en el folio 003. Certificaciones folios 86-212.  </t>
  </si>
  <si>
    <t xml:space="preserve">Formato  6 en el folio 003. Certificaciones folios 212-234.  </t>
  </si>
  <si>
    <t>AEROPORT CASTELLO</t>
  </si>
  <si>
    <t xml:space="preserve">ASISTENCIA TÉCNICA A LA DIRECCIÓN DE LAS OBRAS DEL PROYECTO DE EDIFICACIÓN Y CAMPO DE VUELOS (INTERVENTORÍA) Y LA ASISITENCIA A LA DIRECCIÓN GENERAL DEL AEROPUERTO CASTELLÓN </t>
  </si>
  <si>
    <t xml:space="preserve">Formato  6 en el folio 003. Certificaciones folios 235-243.  INTERVENTORÍA DE PROYECTO DE INFRAESTRUCTURA AEROPORTUARIA </t>
  </si>
  <si>
    <t xml:space="preserve">Formato  6 en el folio 012. Certificaciones folios 014-040.  CONTRATO DE INTERVENTORÍA DE PROYECTO DE INFRAESTRUCTURA AEROPORTUARIA </t>
  </si>
  <si>
    <t xml:space="preserve">Formato  6 en el folio 012. Certificaciones folios 042-109. </t>
  </si>
  <si>
    <t xml:space="preserve">Formato  6 en el folio 012. Certificaciones folios 111-133. </t>
  </si>
  <si>
    <t>SGC-012 DE 2008</t>
  </si>
  <si>
    <t>INTERVENTORÍA TÉCNICA, FINANCIERA, OPERATIVA, PREDIAL, SOCIO - AMBIENTAL Y LEGAL DEL PROYECTO DE CONCESIÓN VIAL NO. 503 DE 1994. "CARTAGENA - BARRANQUILLA"</t>
  </si>
  <si>
    <t xml:space="preserve">Formato  6 en el folio 012. Certificaciones folios 135-161. </t>
  </si>
  <si>
    <t>CONCOL INGENIERÍA SAS</t>
  </si>
  <si>
    <t>CONSORCIO INTERCONCESIÓN AEROPUERTO ERNESTO CORTISSOZ</t>
  </si>
  <si>
    <t>WSP SERVICIOS SAS</t>
  </si>
  <si>
    <t>ECOVÍAS SAS</t>
  </si>
  <si>
    <t>CONSORCIO SERVINC GC &amp; Q –VQM</t>
  </si>
  <si>
    <t>SERVINC LTDA.</t>
  </si>
  <si>
    <t>VQM SAS</t>
  </si>
  <si>
    <t>GC &amp; Q INGENIEROS COSULTORES SAS</t>
  </si>
  <si>
    <t>CONSULTORÍA COLOMBIANA S.AS.</t>
  </si>
  <si>
    <t>INSTITUTO NACIONAL DE VÍAS-INVIAS</t>
  </si>
  <si>
    <t>035 DE 2006</t>
  </si>
  <si>
    <t>REALIZAR LA INTERVENTORÍA INTEGRAL DEL CONTRATO DE CONCESIÓN PARA LA REHABILITACIÓN, CONSTRUCCIÓN, CONSERVACIÓN, MANTENIMIENTO, OPERACIÓN Y EXPLOTACIÓN DE LA RED DEL PACÍFICO (BUENAVENTURA-LA FELISA Y ZARZAL-LA TEBAIDA), DEBIENDO REVISAR. VERIFICAR, ANIALIZAR Y CONCEPTUAR PERMANENTEMENTE SOBRE TODOS LOS ASPECTIOS TÉCNICOS, SOCIO-AMBIENTALES, PREDIALES, FINANCIEROS, OPERATIVOS, JURÍDICOS, Y ADMINISTRATIVOS RELACIONADOS CON EL CONTRATO DE CONCESIÓN DE LA RED FÉRREA DEL PACÍFICO No. 09 CONP-90</t>
  </si>
  <si>
    <t>050 DE 2008</t>
  </si>
  <si>
    <t>INTERVENTORÍA  TÉCNICA, FINANCIERA, OPERATIVA, PREDIAL, SOCIO-AMBIENTAL Y LEGAL DEL PROYECTO DE CONCESIÓN VÍAL "DESARROLLO VÍAL DEL ORIENTE DE MEDELLÍN, VALLE DE RIONEGRO Y CONEXIÓN A PUERTO TRIUNFO, EN MARCO DEL CONTRATO DE CONCESION 275/1996 DE CONFORMIDAD CON LOS PLIEGOS DE CONDICIONES DEL CONCURSO. EL OBJETO DEL CONTRATO ES REVISAR, VERIFICAR,  ANALIZAR Y CONCEPTUAR PERMANENTEMENTE TODOS LOS ASPECTOS TÉCNICOS, FINANCIEROS, PREDIALES, AMBIENTALES, OPERATIVOS, JURÍDICOS Y ADMINISTRATIVOS RELACIONADOS CON EL CONTRATO DE CONCESIÓN No. 275/1996, A EFECTO DE CONSTATAR EL CUMPLIMIENTO, POR PARTE DEL CONTRATISTA (CONCESIONARIO), DE LAS CONDICIONES ESTABLECIDAS EN EL MISMO, PARA EL DESARROLLO Y CONTROL INTEGRAL DEL PROYECTO Y DETERMINAR OPORTUNAMENTE LAS ACCIONES ESTABLECIDAS EN LOS PLIEGOS DE CONDICIONES DEL CONCURSO PÚBLICO NÚMERO SEA-CM-010 DE 2008 Y EN LA PROPUESTA PRESENTADA POR EL CONSULTOR Y APROBADA POR LA ENTIDAD.</t>
  </si>
  <si>
    <t>TRANSMETRO</t>
  </si>
  <si>
    <t>TM-300-001-06 DE 2006</t>
  </si>
  <si>
    <t>INTERVENTORÍA TÉCNICA, ADMINISTRATIVA, FINANCIERA, Y AMBIENTAL PARA LA CONSTRUCCIÓN DE LAS OBRAS DEL SISTEMA DE TRANSPORTE MASIVO, DEL DISTRITO DE BARRANQUILLA Y SU ÁREA METROPOLITANA,  SISTEMA TRANSMETRO, DE ACUERDO CON LOS PLANOS DE INTERVENCIÓN DE CADA UNO DE LOS COMPONENTES (TRONCALES, ESTACIONES Y PORTALES)</t>
  </si>
  <si>
    <t>IDU 025/2002</t>
  </si>
  <si>
    <t>INTERVENTORÍA TÉCNICA, ADMINISTRATIVA, LEGAL, FINANCIERA,Y AMBIENTAL DE LA ADECUACIÓN DE LA TRONCAL CALLE 13 AL SISTEMA TRANSMILENIO, ENTRE LA TRONCAL CARACAS Y PUENTE ARANDA</t>
  </si>
  <si>
    <t>IDU 094/2008</t>
  </si>
  <si>
    <t>INTERVENTORÍA TÉCNICA, ADMINISTRATIVA, FINANCIERA, LEGAL,SOCIAL Y AMBIENTAL DE LAS OBRAS Y ACTIVIDADES PARA LA MALLA VIAL ARTERIAL, INTERMEDIA Y LOCAL DE LOS DISTRITOS DE CONSERVACIÓN EN LA CIUDAD DE BOGTA D.C.- GRUPO No. 4</t>
  </si>
  <si>
    <t>049 DE 2008</t>
  </si>
  <si>
    <t xml:space="preserve">INTERVENTORIA TÉCNICA, FINANCIERA, OPERATIVA, PREDIAL, SOCIOO-AMBIENTAL Y LEGAL DE ALGUNAS ACTIVIDADES Y LEGAL DE ALGUNAS ACTIVIDADES DEL OTROSÍ No. 5 DEL 24 DE DICIEMBRE DE 2008, EN EL MARCO DEL CONTRATO DE CONCESIÓN No. 006 DE 2007, PROYECTO DE CONCESIÓN  VIAL PROYECTO VIAL ÁREA METROPOLITANA DE CÚCUTA Y NORTE DE SANTANDER PARA LO CUAL SE INCORPORA AL OBJETO DEL CONTRATO DE INTERVENTORIA LOS SIGUIENTES TRABAJOS Y/O ACTIVIDADES:
a) INTERVENTORÍA PARAL A CONSTRUCCIÓN DE LA SEGUNDA CALZADA CÚCUTA -PAMPLONA Y ADICIONALES DEL ÁREA METROPOLITANA GLORIETEA AV 7 VÍA AL AEROPUERTO; CONSTRUCCION TERCER CARRÍL SECTOR ZONA HISTÓRICA PUENTE INTERNACIONAL SECTOR LA PARADA;
b) REVISIÓN DE ESTUDIOS Y DISEÑOS CÚCUTA-PAMPLONA, VARIANTE PAMPLONA, Y ADICIONALES ÁREA METROPOLITANA;
c) INTERVENTORIA PARA LA OPERACIÓN PEAJE "LOS ACACIOS" </t>
  </si>
  <si>
    <t>CADA CONTRATO</t>
  </si>
  <si>
    <t>WSP SERVICIOS SAS.</t>
  </si>
  <si>
    <t>067-2009</t>
  </si>
  <si>
    <t>LA INTERVENTORÍA TÉCNICA, ADMINISTRATIVA, FINANCIERA, LEGAL, SOCIAL Y AMBIENTAL, PARA LA CONSTRUCCIÓN DE LA AVENIDA LAUREANO GÓMEZ (AK 9) DESDE LA AV. SAN JUAN BOSCO (AC 170) DESDE LA AVENIDA BOYACÁ HASTA AVENDIA COTA (AK 91), CORRESPONDIENTES A LAS OBRAS CON CÓDIGO DE OBRA 101 Y 207 DEL ACUERDO 180 DE 2005 DE VALORIZACIÓN, EN BOGOTÁ D.C.</t>
  </si>
  <si>
    <t>AUTORIDAD AEROPORTUARIA DE SASKATOON</t>
  </si>
  <si>
    <t>SIN NUMERO</t>
  </si>
  <si>
    <t xml:space="preserve">RESTAURACIÓN DE LA PISTA 09-27, PLAAFORMA DE RODAJE ALFA, (OCCIDENTE DE LA PISTA 15-33), PLATAFORMA DE RODAJE FOXTROT Y DESARROLLO DE LA NUEVA PLATAFORMA DE PARQUEO VI &amp; VII. RELLENO DE LA PLATAFORMA DE PARQUEO I Y REORIENTACIÓN DE LA VÍA DE ACCESO AL LADO AIRE. INSTALACION DE DESHIELO Y AMPLIACION DE LA PLATAFORMA DE PARQUEO I (ESTE) </t>
  </si>
  <si>
    <t>CANADA</t>
  </si>
  <si>
    <t>INDICAR EL FOLIO DEL RUP</t>
  </si>
  <si>
    <t>INSTITUTO NACIONAL DE VIAS</t>
  </si>
  <si>
    <t>2750-2005</t>
  </si>
  <si>
    <t>INTERVENTORIA PARA LOS ESTUDIOS Y DISEÑOS, PAVIMENTACIÓN Y/O REPAVIMENTACIÓN DE LAS VIAS INCLUIDAS EN DENTRO DEL PROGRAMA DE PAVIMENTACIÓN DE INSTRAESTRUCTURA VIAL DE INTEGRACIÓN Y DESARROLLO GRUPO 57 TRAMO 1 VIA COLOMBIA -RIO VENADO CON LONGITUD DE 20,01 KILÓMETROS EN EL DEPARTAMENTO DEL HUILA.</t>
  </si>
  <si>
    <t>3750-2005</t>
  </si>
  <si>
    <t>INTERVENTORIA PARA LOS ESTUDIOS Y DISEÑOS, PAVIMENTACIÓN Y/O REPAVIMENTACIÓN DE LAS VIAS INCLUIDAS EN DENTRO DEL PROGRAMA DE PAVIMENTACIÓN DE INSTRAESTRUCTURA VIAL DE INTEGRACIÓN Y DESARROLLO GRUPO 44 VIA HINCHE -LA  PEÑA-PASO DL REJO-NIMAIMA-NOCAIMA-AUTP MEDELLIN PASO DEL REJO-TOBIA-AUTP MEDELLIN CON UNA LONGITUD DE 30.00 KILÓMETROS; VIA NOCAIMA-VERGAR CON UNA LONGITUD DE 5.56 KILOMETROS EN EL DEPARTAMENTENTO DE CUNDINAMARCA</t>
  </si>
  <si>
    <t>INCO</t>
  </si>
  <si>
    <t>C-ZP-064 DE 2004</t>
  </si>
  <si>
    <t xml:space="preserve">INTERVENTORÍA TÉCNICA, FINANCIERA, Y OPERATIVA EN LAS ETAPAS DE CONSTRUCCION Y OPERACIÓN DEL CONTRATO DE CONCESIÓN No. 001161 DE 2001. CARRETERA ZIPAQUIRÁ-PALENQUE (BUCARAMANGA) </t>
  </si>
  <si>
    <t>ECOVIAS SAS</t>
  </si>
  <si>
    <t>3597-2005</t>
  </si>
  <si>
    <t>INTERVENTORIA PARA LOS ESTUDIOS Y DISEÑOS, PAVIMENTACIÓN Y/O REPAVIMENTACIÓN DE LAS VIAS INCLUIDAS EN DENTRO DEL PROGRAMA DE PAVIMENTACIÓN DE INSTRAESTRUCTURA VIAL DE INTEGRACIÓN Y DESARROLLO GRUPO 2 VIA CUNDAY LOS ALPES-VILLARICACON UNA LONGITUD DE 16.OO KILOMETROS; VIA PRADO DOLORES, CON UNA LONGITUD DE 7.60 KILOMETROS EN EL DPTO DEL TOLIMA DE ACUERDO CON LOS TERMINOS DE REFERENCIA DEL CONCURSO PÚBLICO No. SGT-135-2005</t>
  </si>
  <si>
    <t xml:space="preserve">Agencia Nacional de Infraestructura </t>
  </si>
  <si>
    <t>SEA-016-2012</t>
  </si>
  <si>
    <t>Interventoría integral del contrato de concesión, que icluye pero no se limita a la Interventorìa técnica, financiera, contable, juídica, medioambiental, socio-predial, administrativa, de seguros, operativa y de mantenimiento del contrato de concesión, el cual hace parte del Proyecto Vial Ruta del Sol y que corresponde al Sector 2 comprendido entre Puerto Salgar - San Roque</t>
  </si>
  <si>
    <t>Colombia</t>
  </si>
  <si>
    <t>Se ajusta el valor facturado a lo certificado en el folio 181</t>
  </si>
  <si>
    <t xml:space="preserve">Instituto de Infraestructura y Concesiones de Cundinamarca </t>
  </si>
  <si>
    <t>ICCU-021-2010</t>
  </si>
  <si>
    <t>Contratar la Interventoría Técnica, Socio - Ambiental, Jurídica y Financiera para un periodo de la etapa de operación y para las actividades de la etapa preoperativa de las obras adicionales de las concesiones viales del Departamento de Cundinamarca</t>
  </si>
  <si>
    <t>Folio 0029
Consecutivo 02</t>
  </si>
  <si>
    <t xml:space="preserve">Transcaribe SA </t>
  </si>
  <si>
    <t>TC-CPN-001-2013</t>
  </si>
  <si>
    <t>Interventoría técnica, administrativa, financiera, contable, ambiental y jurídica del contrato de obra cuyo objeto es la construcción de la primera etapa las obras faltantes del tramo 5 a comprendido entre el sector del mercado de Bazurto hasta la subida de la Popa y construcción de un vagón W 12 en una de las estaciones faltantes del sistema integrado de transporte masivo de Cartagena de Indias Distrito Turístico Cultural por el sistema de precios unitarios fijos sin formula de reajuste'</t>
  </si>
  <si>
    <t>Indicar el número consecutivo del contrato en el RUP</t>
  </si>
  <si>
    <t xml:space="preserve">Interventoría integral del contrato de concesión, que icluye pero no se limita a la Interventorìa técnica, financiera, contable, juídica, medioambiental, socio-predial, administrativa, de seguros, operativa y de mantenimiento del contrato de concesión, el cual hace parte del Proyecto Vial Ruta del Sol y que corresponde al Sector 2 comprendido entre Puerto Salgar - San Roque </t>
  </si>
  <si>
    <t xml:space="preserve">Colombia </t>
  </si>
  <si>
    <t>Se ajusta el valor facturado a lo certificado en el folio 268</t>
  </si>
  <si>
    <t xml:space="preserve">Ministerio de Obras Públicas de Chile </t>
  </si>
  <si>
    <t>Asesoría a la Inspección Fiscal de la Concesión Aeropuerto Internacional Arturo Benitez de Santiago.</t>
  </si>
  <si>
    <t>Chile</t>
  </si>
  <si>
    <t>Folio 0074
Consecutivo 26</t>
  </si>
  <si>
    <t xml:space="preserve">Instituto Nacional de Vías - INVIAS </t>
  </si>
  <si>
    <t>2204-2015</t>
  </si>
  <si>
    <t xml:space="preserve">Interventoría de los estudios y diseños, pavimentación y/o repavimentación de las vías incluidas dentro del programa de pavimentación y desarrollo grupo 93 vía Barbacoas - Junín con una longitud de 25,00 Kilometros en el departamento de Nariño </t>
  </si>
  <si>
    <t>CONCOL INGENIEROS SAS</t>
  </si>
  <si>
    <t>INSTITUTO NACIONAL DE CONCESIONES</t>
  </si>
  <si>
    <t>04-0243-0-99</t>
  </si>
  <si>
    <t>INTERVENTORÍA TÉCNICA, ADMINISTRATIVA Y FINANCIERA DEL CONTRATO DE CONCESION PARA LA REHABILITACIÓN, CONSERVACIÓN, OPERACIÓN Y EXPLOTACIÓN DE LA RED  PACÍFICA (BUENAVENTURA-LA FELISA Y ZARZAL-LA TEBAIDA) Y DE LA CONSTRUCCIÓN, EXPLOTACIÓN Y MANTENIMIENTO DE LA CENTRAL DE TRANFERENCIA DE CARGAS LA FELISA.</t>
  </si>
  <si>
    <t>767-96</t>
  </si>
  <si>
    <t xml:space="preserve">INTERVENTORÍA  TÉCNICA, FINANCIERA, OPERATIVA, PREDIAL, SOCIO-AMBIENTAL Y LEGAL DEL PROYECTO DE CONCESIÓN VÍAL "DESARROLLO VÍAL DEL ORIENTE DE MEDELLÍN, VALLE DE RIONEGRO Y CONEXIÓN A PUERTO TRIUNFO-CONTRATO DE CONCESION 275/96 </t>
  </si>
  <si>
    <t>020 DE 2009</t>
  </si>
  <si>
    <t>INTERVENTORÍA  TÉCNICA, ADMINISTRATIVA, LEGAL, OPERATIVA, FINANCIERA,  PREDIAL, SOCIAL Y AMBIENTAL AL CONTRATO DE  CONCESION No. BGG-040-2004, CELEBRADO ENTRE EL INSTITUTO NACIONAL DE CONCESIONES Y LA SOCIEDAD AUTOPISTA BOGOTA GIRARDOT S.A., DE CONFORMIDAD CON LOS PLIEGOS DE CONDICIONES  DEL CONCURSO DE MÉRITOS SEA-CM--014-2008. EL OBJETO DEL CONTRATO ES REVISAR, VERIFICAR, ANALIZAR Y CONCEPTUAR  PERMANENTEMENTE  TODOS LOS ASPECTOS TÉCNICOS, FINANCIEROS PREDIALES, SOCIALES, AMBIENTALES, OPERATIVOS, JURIDICOS Y ADMINSITRATIVOS, RELACIONADOS CON EL CONTRATO DE CONCESIÓN No. BGG-040-2004, A EFECTOS DE CONSTATAR EL CUMPLIMIENTO, POR PARTE DE DEL CONTRATISTA (CONCESIONARIO), DE LAS CONDICIONES ESTABLECIDAS EN LOS MISMOS, PARA  EL DESARROLLO Y CONTROL INTEGRAL DEL PROYECTO Y DETERMINAR OPORTUNAMENTE LAS ACCIONES NECESARIAS PARA  GARANTIZAR EL LOGRO DE LOS OBJETIVOS PREVISTOS.</t>
  </si>
  <si>
    <t>INTECSA-INARSA S.A.</t>
  </si>
  <si>
    <t>D.P.B. 901/03</t>
  </si>
  <si>
    <t>ASISTENCIA TÉCNICA PARA EL CONTROL Y VIGILANCIA DE LA OBRA: VÍADE SERVICIO DE MERCANCÍAS EN EL AEROPUERTO DE MADRID-BARAJAS, SITUADO EN EL TERMINO DE MADRID, PROVINCIA DE MADRID, EJECUTADO PARA A.E.N.A.</t>
  </si>
  <si>
    <t>NO SE PUDO VERIFICAR FECHA DE INIICIO A PARTIR DE LOS DOCUMENTOS PRESENTADOS</t>
  </si>
  <si>
    <t>WSP SERVICIOS</t>
  </si>
  <si>
    <t>ECOVIAS</t>
  </si>
  <si>
    <t>SOP-V-241-2007</t>
  </si>
  <si>
    <t xml:space="preserve">Interventoría Técnica, Socio ambiental, Administrativa y Financiera de los siguientes Proyectos: Estudios, Diseños, Construcción, Mejoramiento, Rehabilitación y Pavimentación de la Red Vial de Troncales y Red Colectora a cargo del Departamento de Cundinamarca para las siguientes vías: 1). Vía Carmen de Carupa - Ubate, Municipio de Carmen de Carupa; 2). Vía Ubate - Cucunuba, Municipio de Ubaté; 3). Vía Choconta - Cucunuba, Municipio de Choconta; 4). Vía Sector la Vuelta a Tres Esquinas, Municipio de Suesca; 5). Vía la Punta - Tenjo Municipio de Tenjo; 6). Vía Siberia - Tenjo, Municipio de Tenjo; Vía Boqueron - Pandi, Municipio de Pandi; 8) Vía Tocaima - Agua de Dios, Municipio de Tocaima y Agua de Dios; 9). Troncal de Magdalena, Sector Girardot - Cambao, Departamento de Cundinamarca; 10). Vía la Shell - Arbelaez, Municipio de Arbelaez; 11). Vía Caqueza  - Ubaque, Municipios de Caqueza y Ubaque; 12). Vía Ubaque - La Laguna, Municipio de Ubaque; 13). Vía Villeta - Utica - Caparrapi, Municipio de Villeta; y 14).Diagnóstico, estudios, diseños, construcción, mejoramiento, mantenimiento y pavimentación de la Concesión Troncal del Tequendama Integrado por los Trayectos Viales Chusaca - El Colegio - El Triunfo - Viota - El Portillo del Departamento de Cundinamarca (Construcción en el K2+900, k14+600 y K4+750 del Tramo Chusaca  - El Colegio, Obras de Estabilización. </t>
  </si>
  <si>
    <t>CONSORCIO SUPERVISIÓN 2015</t>
  </si>
  <si>
    <t>JOYCO SAS</t>
  </si>
  <si>
    <t>TYPSA SAS</t>
  </si>
  <si>
    <t>CONSULTORES TÉCNICOS Y ECONÓMICOS SA CONSULTÉCNICOS</t>
  </si>
  <si>
    <t>CONSORCIO SERINCO - DICO </t>
  </si>
  <si>
    <t>SERINCO COLOMBIA</t>
  </si>
  <si>
    <t>DICONSULTORÍA S.A.</t>
  </si>
  <si>
    <t>SGC-C-VPLC-73-2004</t>
  </si>
  <si>
    <t>INTERVENTORIA TECNICA, FINANCIERA Y OPERATIVA EN LA ETAPA DE OPERACIÓN DEL CONTRATO DE CONCESION No. 0446 DE 1994, PROYECTO VIAL VILLAVICENCIO GRANADA; VILLAVICENCIO - PUERTO LOPEZ Y VILLAVICENCIO - RESTREPO - CUMARAL - K7 VIA PARATEBUENO, DENOMINADO CARRETERAS NACIONALES DEL META</t>
  </si>
  <si>
    <t>Formato 5  en el folio 108. Certificaciones folios 112 - 113 -114</t>
  </si>
  <si>
    <t>1826 DE 2005</t>
  </si>
  <si>
    <t>INTERVENTORIA DE LOS ESTUDIOS Y DISEÑOS, PAVIMENTACION Y/O REPAVIMENTACION DE LAS VIAS INCLUIDAS DENTRO DEL PROGRAMA DE PAVIMENTACION DE INFRAESTRUCTURA VIAL DE INTEGRACION Y DESARROLLO GRUPO 65 TRAMO 1 VIA FUENTE DE ORO - SAN JOSE DEL GUAVIARE CON UNA LONGITUD DE 28.50 KILOMETROS; TRAMO 2 VIA FUENTE DE ORO - SAN JOSE DEL GUAVIARE CON UNA LONGITUD DE 27.25 KILOMETROS EN EL DEPARTAMENTO DE META</t>
  </si>
  <si>
    <t>Formato 5  en el folio 108. Certificaciones folios 122 - 131</t>
  </si>
  <si>
    <t>INSTITUTO NACIONAL DE INFRAESTRUCTURA</t>
  </si>
  <si>
    <t>044-2008</t>
  </si>
  <si>
    <t>INTERVENTORIA TECNICA, JURIDICA, ADMINISTRATIVA, OPERATIVA Y FINANCIERA AL CONTRATO DE CONCESION "GIRARDOT - IBAGUE - CAJAMARCA" CELEBRADO ENTRE EL INSTITUTO NACIONAL DE CONCESIONES Y LA CONCESIONARIA SAN RAFAEL S.A.</t>
  </si>
  <si>
    <t>Formato 5  en el folio 108. Certificaciones folios 133 - 154</t>
  </si>
  <si>
    <t>1908-2008</t>
  </si>
  <si>
    <t>INTERVENTORIA PARA EL MEJORAMIENTO Y MANTENIMIENTO DE LAS CARRETERAS CUCUTA - PUETO SANTANDER (SECTOR PR2+0900 - PUERTO SANTANDER) CODIGO 5507, AGUACLARA - OCAÑA CODIGO 7007, OCAÑA - ALTO EL POZO - SARDINATA, CODIGO 7008, SARDINATA. CUCUTA (SECTOR SARDINATA EL ZULIA) CODIGA 7009, RIONEGRO - SAN ALBERTO CODIGO 45A08 Y OCAÑA CONVENCION (SECTOR LA ONDINA CONVENCION) CODIGO 70 NS01, MODULO 3</t>
  </si>
  <si>
    <t>Formato 5  en el folio 108. Certificaciones folios 156 - 204</t>
  </si>
  <si>
    <t>2150-2005</t>
  </si>
  <si>
    <t>INTERVENTORIA DE LOS ESTUDIOS Y DISEÑOS, PAVIMENTACION Y/O REPAVIMENTACION DE LAS VIAS INCLUIDAS DENTRO DEL PROGRAMA DE PAVIMENTACION DE INFRAESTRUCTURA VIAL DE INTEGRACION Y DESARROLLO GRUPO 61 TRAMO 1 VIA PIVIJAY - FUNDACION CON UNA LONGITUD DE 51,50 KILOMETROS; TRAMO 2 VIA SALAMINA - PIVIJAY CON UNA LONGITUD DE 3,50 KILOMETROS, EN EL DEPARTAMENTO DEL MAGDALENA</t>
  </si>
  <si>
    <t>Formato 5  en el folio 108. Certificaciones folios 206 - 213</t>
  </si>
  <si>
    <t>N/P</t>
  </si>
  <si>
    <t>ASISTENCIA TECNICA A LA DIRECCION DE OBRA DE CONTROL Y VIGILANCIA DE LAS OBRAS: "VARIANTE DE FRAGA, CARRETERA N-II DE MADRID A FRANCIA POR BARCELONA, TRAMO: VARIANTE DE FRAGA, PK 431,500 AL 440,200 Y CARRETERA N-II ENTRE EL FINAL DE LA VARIANTE DE FRAGA Y EL COMIENZO DE LA VARIANTE LLEIDA (PK 440,200 AL 446,000)" CLAVE 23-HU-3010</t>
  </si>
  <si>
    <t>INSTITUTO NACIONAL DE CONCECIONES - INCO</t>
  </si>
  <si>
    <t>0042 DE 2004</t>
  </si>
  <si>
    <t>INTERVENTORIA TECNICA, FINANCIERA Y OPERATIVA EN LA ETAPA DE OPERACIÓN DEL CONTRATO DE CONCESION NRO. 0937 DE 1995, SANTAFE DE BOGOTA (FONTIBON) - FACATATIVA - LOS ALPES. DE IGUAL MANERA DEBERA EFECTUAR LA INTERVENTORIA DE LAS ACTIVIDADES QUE SE REALICEN DURANTE LAS ETAPAS DE OPERACION DE LOS TRAMOS QUE SE DESARROLLEN DURANTE LA VIGENCIA DE ESTE CONTRATO</t>
  </si>
  <si>
    <t>Formato 5  en el folio 055. Certificaciones folios 058 - 067</t>
  </si>
  <si>
    <t>SEA - C-MVVC-089 DE 2004</t>
  </si>
  <si>
    <t>INTERVENTORIA TECNICA, FINANCIERA Y OPERATIVA EN LA ETAPA DE CONSTRUCCION DEL CONTRATO DE CONCESION NR. 005 DE 1999, MALLA VIAL DEL CAUCA Y CAUCA. DE IGUAL MANERA DEBERA EFECTUAR LA INTERVENTORIA DE LAS ACTIVIDADES QUE SE REALICEN DURANTE LAS ETAPAS DE OPERACION DE LOS TRAMOS QUE SE DESARROLLEN DURANTE LA VIGENCIA DEL CONTRATO.</t>
  </si>
  <si>
    <t>Formato 5  en el folio 055. Certificaciones folios 069 - 074</t>
  </si>
  <si>
    <t>044 DE 2008</t>
  </si>
  <si>
    <t>INTERVENTORIA TECNICA, JURIDICA, ADMINISTRATIVA, OPERATIVA Y FINANCIERA AL CONTRATO DE CONCESION NO 007 DE 2007 CONCESION "GIRARDOT - IBAGUE - CAJAMARCA" CELEBRADO ENTRE EL INSTITUTO NACIONAL DE CONCESIONES Y LA CONCESIONARIA SAN RAFAEL S.A.</t>
  </si>
  <si>
    <t>Formato 5  en el folio 055. Certificaciones folios 076 - 086</t>
  </si>
  <si>
    <t>1935 DE 2004</t>
  </si>
  <si>
    <t>INTERVENTORIA PARA EL MEJORAMIENTO Y MANTENIMIENTO INTEGRAL DE LA RUTA RUMICHACA - PASTO - MOJARRAS DEL CORREDOR VIAL DE OCCIDENTE (INCLUIDO EL MANTENIEMIENTO RUTINARIO, LA SEÑALIZACION, EL MONITOREO Y VIGILANCIA A LOS CONTEOS DE TRANSITO), RUTA 25, TRAMO 2501 Y 2502</t>
  </si>
  <si>
    <t>Formato 5  en el folio 055. Certificaciones folios 088 - 089</t>
  </si>
  <si>
    <t>001 DE 2004</t>
  </si>
  <si>
    <t>INTERVENTORIA TECNICA, ADMINISTRATIVA, LEGAL, FINANCIERA Y AMBIENTAL PARA LA ADECUACION DE LA TRONCAL NQS AL SISTEMA DE TRASMILENIO, TRAMO SUR, ENTRE LA AVENIDA CIUDAD DE VILLAVICENCIO Y EL LIMITE DEL DISTRITO CON SOACHA, INCLUYE PORTAL Y PATIO EN BOGOTA D.C.</t>
  </si>
  <si>
    <t>Formato 5  en el folio 055. Certificaciones folios 091 - 104</t>
  </si>
  <si>
    <t>ALCALDIA DE MEDELLIN</t>
  </si>
  <si>
    <t>4600026591 DE 2010</t>
  </si>
  <si>
    <t>INTERVENTORIA PARA LA CONSTRUCCION DEL PUENTE DE LA CALLE 4 SUR Y OBRAS COMPLEMENTARIAS</t>
  </si>
  <si>
    <t>Formato 5  en el folio 055. Certificaciones folios 106 - 115</t>
  </si>
  <si>
    <t>CONTROL Y VIGILANCIA DE LA OBRA: EJE ATLANTICO DE ALTA VELOCIDAD VARIANTE DE ORDES (A CORUÑA)</t>
  </si>
  <si>
    <t>Formato 5  en el folio 113. Certificaciones folios 115 - 117.
Indicar el folio en el que se encuentra el contrato en el RUP.</t>
  </si>
  <si>
    <t>CONTROL Y VIGILANCIA DURANTE LA EJECUCION DE LAS OBRAS: CARRETERA N-432 DE BARDAJOZ A GRANADA. TRAMO: VARIANTE DE LA ALBUERA</t>
  </si>
  <si>
    <t>Formato 5  en el folio 113. Certificaciones folios 119 - 121.
Indicar el folio en el que se encuentra el contrato en el RUP.</t>
  </si>
  <si>
    <t>CONTRATO DE CONSULTORIA Y ASISTENCIA PARA EL CONTROL Y VIGILANCIA DE LAS OBRAS: "PROYECTO DE ACONDICIONAMIENTO DE LA CARRETERA N-110 (SORIA A PLASENCIA). TRAMO: PLASENCIA-NAVACONCEJO. PROVINCIA CACERES".</t>
  </si>
  <si>
    <t>Formato 5  en el folio 113. Certificaciones folios 123 - 125.
Indicar el folio en el que se encuentra el contrato en el RUP.</t>
  </si>
  <si>
    <t>674 de 2001</t>
  </si>
  <si>
    <t>INTERVENTORIA TECNICA, OPERATIVA Y FINANCIERA DEL CONTRATO DE CONCECION NUMERO 0849 DE 1995 PARA LA CARRETERA NEIVA-ESPINAL-GIRARDOT</t>
  </si>
  <si>
    <t>Formato 5  en el folio 113. Certificaciones folios 127 - 133.
Indicar el folio en el que se encuentra el contrato en el RUP.</t>
  </si>
  <si>
    <t xml:space="preserve"> INTERVENTORIA TECNICA, FINANCIERA Y OPERATIVA EN LA ETAPA DE OPERACIÓN DEL CONTRATO DE CONCESION No. 0446 DE 1994, PROYECTO VIAL VILLAVICENCIO GRANADA; VILLAVICENCIO - PUERTO LOPEZ Y VILLAVICENCIO - RESTREPO - CUMARAL - K7 VIA PARATEBUENO, DENOMINADO CARRETERAS NACIONALES DEL META</t>
  </si>
  <si>
    <t>Oferta Técnica - Formato 6 folio 002. Certificaciones folios 005 -013</t>
  </si>
  <si>
    <t>Oferta Técnica - Formato 6 folio 002. Certificaciones folios 15 - 24</t>
  </si>
  <si>
    <t>Oferta Técnica - Formato 6 folio 002. Certificaciones folios 26 - 47</t>
  </si>
  <si>
    <t>AEROPUERTO ESPAÑOLES Y NAVEGACION AEREA</t>
  </si>
  <si>
    <t>CONSULTORIA Y ASISTENCIA TÈCNICA PARA LA REDACCION DEL PROYECTO CONSTRUCTIVO Y PARA EL CONTROL Y VIGILANCIA Y APOYO A LA DIRECCION DE OBRA DE LA NUEVA AREA TERMINAL EN EL AEROPUERTO DE BARCELONA (ETAPAS I Y II)</t>
  </si>
  <si>
    <t>CONSULTECNICOS S.A</t>
  </si>
  <si>
    <t>Propuesta Técnica - Formato 6 folio 009. Certificaciones folios 012 - 017</t>
  </si>
  <si>
    <t>Propuesta Técnica - Formato 6 folio 009. Certificaciones folios 019 - 029</t>
  </si>
  <si>
    <t>Propuesta Técnica - Formato 6 folio 009. Certificaciones folios 031 - 040</t>
  </si>
  <si>
    <t>GOMEZ CAJIAO Y ASOCIADOS (ASISTENTE TECNICO)</t>
  </si>
  <si>
    <t>ORGANIZACIÓN DE AVIACION CIVIL INTERNACIONAL</t>
  </si>
  <si>
    <t>INTERVENTORIA COMPLETA DE LAS OBRAS NECESARIAS PARA LA REPARACION Y REFUERZO DEL PAVIMENTO, MONTAJE, CONEXIONES Y ADECUACIÓN DE LAS LUCES DE BORDE Y DE UMBRAL DE PISTA DEL AEROPUERTO INTERNACIONAL "ALFONSO BONILLA ARAGON" DE LA CIUDAD DE CALI, EN EL MUNICIPIO DE PALMIRA, DEPARTAMENTO DEL VALLE DEL CAUCA</t>
  </si>
  <si>
    <t>Propuesta Técnica - Formato 6 folio 009. Certificaciones folios 042 - 064</t>
  </si>
  <si>
    <t>CONTROL Y VIGILANCIA DE LAS OBRAS: LINEA VALENCIA - TARRAGONA. TRAMO: LAS PALMAS - OROPESA. VIA Y ELECTRIFICACION, INSTALACIONES DE SEGURIDAD Y COMUNICACIONES, ESTACION DE BENICASSIM E INTEGRACION URBANA DEL FERROCARRIL EN LAS PROXIMIDADES DE LA ESTACION DE OROPESA</t>
  </si>
  <si>
    <t>Propuesta Técnica - Formato 6 folio 003. Certificaciones folios 005 - 007.</t>
  </si>
  <si>
    <t>Propuesta Técnica - Formato 6 folio 003. Certificaciones folios 009 - 015</t>
  </si>
  <si>
    <t>SECRETARIA DE INFRAESTRUCTURA Y VALORIZACION SANTIAGO DE CALI</t>
  </si>
  <si>
    <t>4151,1,14,07,150-08</t>
  </si>
  <si>
    <t>INTERVENTORIA TECNICA - ADMINISTRATIVA Y FINANCIERA PARA EL MANTENIMIENTO DE CINCO (5) GRUPOS DE VIAS EN EL SECTOR URBANO DEL MUNICIPIO DE SANTIAGO DE CALI</t>
  </si>
  <si>
    <t>Propuesta Técnica - Formato 6 folio 003. Certificaciones folios 017 - 032</t>
  </si>
  <si>
    <t>INTEINCO</t>
  </si>
  <si>
    <t>ASISTENCIA TECNICA PARA LA REDACCION DEL PROYECTO CONSTRUCTIVO Y PARA EL CONTROL, VIGILANCIA Y APOYO A LA DIRECCION DE OBRA DE LA NUEVA AREA TERMINAL DEL AEROPUERTO DE BARCELONA</t>
  </si>
  <si>
    <t>Propuesta Técnica - Formato 6 folio 003. Certificaciones folios 034 - 038.
Para el presente estudio se tuvo en cuenta el contrato certificado de nominado como: expediente 371/01-2 presentado por el proponente en folio 034.  Para la conversión de monedas respecto al numeral 3.7 del pliego de condiciones se realizo con fecha del 18 de septiembre de 2009, ya que la fecha de finalización del contrato era un domingo.</t>
  </si>
  <si>
    <t>CONSORCIO UNIDOS POR BARRANQUILLA</t>
  </si>
  <si>
    <t>INGENIERÍA DE PROYECTOS SAS</t>
  </si>
  <si>
    <t>CEMOSA INGENIERÍA SAS </t>
  </si>
  <si>
    <t>INGENIEROS CIVILES ESPECIALISTAS LTDA</t>
  </si>
  <si>
    <t>CONSORCIO AEROPUERTO HACE - CB</t>
  </si>
  <si>
    <t>HACE INGENIEROS SAS</t>
  </si>
  <si>
    <t>CB INGENIEROS SA</t>
  </si>
  <si>
    <t>METRO CALI S.A</t>
  </si>
  <si>
    <t>MC-IT-01-2011</t>
  </si>
  <si>
    <t xml:space="preserve">INTERVENTORÍA TÉCNICA, ADMINISTRATIVA, FINANCIERA, SOCIAL Y AMBIENTAL PARA LA CONSTRUCCIÓN DE LOS CARRILES MIXTOS Y EL ESPACIO PÚBLICO DEL CORREDOR TRONCAL DE LA CALLE 5/CARRERA 100 ENTRE CARRERA 56 Y CALLE 20, Y OBRAS COMPLEMENTARIAS DEL SISTEMA INTEGRADO DE TRANSPORTE MASIVO DE PASAJEROS DE SANTIAGO DE CALI. </t>
  </si>
  <si>
    <t>Folio 072
Consecutivo 38</t>
  </si>
  <si>
    <t>079-2006</t>
  </si>
  <si>
    <t>INTERVENTORÍA TÉCNICA, ADMINISTRATIVA, FINANCIERA Y AMBIENTAL PARA EL DIAGNÓSTICO, MANTENIMIENTO RUTINARIO Y PERIÓDICO DE LA MALLA VIAL ARTERIAL PRINCIPAL Y MALLA VIAL COMPLEMENTARIA, CONFORMADA POR EL DISTRITO DE MANTENIMIENTO 1 DE LA FASE 4 CORREDORES VIALES EN BOGOTÁ D.C</t>
  </si>
  <si>
    <t>Folio 219
Consecutivo 180</t>
  </si>
  <si>
    <t>INSTITUTO NACIONAL DE VÍAS - INVÍAS</t>
  </si>
  <si>
    <t>1948-2004</t>
  </si>
  <si>
    <t>INTERVENTORÍA DEL MEJORAMIENTO Y MANTENIMIENTO INTEGRAL DE LA RUTA BUENAVENTURA - BUGA DEL CORREDOR VIAL DEL PACÍFICO (INCLUIDO EL MANTENIMIENTO RUTINARIO, LA SEÑALIZACIÓN, EL MONITOREO Y VIGILANCIA Y LOS CONTEOS DE TRANSITO ) RUTA 40 TRAMO 4001</t>
  </si>
  <si>
    <t>Folio 150
Consecutivo 109</t>
  </si>
  <si>
    <t>FONDO DE DESARROLLO LOCAL DE BOSA</t>
  </si>
  <si>
    <t>147-2011</t>
  </si>
  <si>
    <t>REALIZAR LA INTERVENTORIA TECNICA, ADMINISTRATIVA Y FINANCIERA DEL CONTRATO QUE RESULTE DE LA LICITACION PUBLICA No. 075-2011 QUE ACTUALMENTE ADELANTA EL FONDO DE DESARROLLOO LOCAL DE BOSA PARA EL MEJORAMIENTO DE LA MALLA VIAL LOCAL A TRAVES DE 2 ACCIONES:
1. MANTENIMIENTO A TRAVES DEL SISTEMA DE FRESADO ESTABILIZADO O/Y OTROS ADITIVOS DE ESTABILIZACIÓN. 
2. CONSTRUCCIÓN DE VÍAS DEL BARRIO VILLA EMMA</t>
  </si>
  <si>
    <t>Folio 221
Consecutivo 182</t>
  </si>
  <si>
    <t>DEPARTAMENTO DEL ATLÁNTICO</t>
  </si>
  <si>
    <t>009-FNC-CH</t>
  </si>
  <si>
    <t>INTERVENTORÍA DE LA OBRAS DE RECUPERACIÓN DE LA BANCA EN LOS COREDORES VIALES YE DE GUAIMARAL - TUBARA - EL VAIVEN - PIOJO Y JUAN DE ACOSTA - SIBARCO, EN EL DEPARTAMENTO DEL ATLANTICO</t>
  </si>
  <si>
    <t>Folio 336
Consecutivo 3</t>
  </si>
  <si>
    <t xml:space="preserve">MINISTERIO DE FOMENTO. DIRECCIÓN GENERAL DE CARRETERAS. </t>
  </si>
  <si>
    <t>30.242/03-6</t>
  </si>
  <si>
    <t>CONSULTORÍA Y ASISTENCIA TÉCNICA PARA EL CONTROL Y VIGILANCIA DE LAS OBRAS: REMODELACIÓN DEL ENLACE DE VIRREINAS. AUTOVÍA DEL MEDITERRANEO A-7 PK 241,8. TRAMO: ENLACE ENTRE RONDAS DE MÁLAGA Y AUTOVÍA DE MÁLAGA A-45</t>
  </si>
  <si>
    <t>Folio 277
Consecutivo 42</t>
  </si>
  <si>
    <t>SEA-C-MVVC-089-2004</t>
  </si>
  <si>
    <t>INTERVENTORÍA TÉCNICA, FINANCIERA Y OPERATIVA EN LA ETAPA CONSTRUCCIÓN DEL CONTRATO DE CONCESIÓN No. 005 DE 1999, MALLA VIAL DEL VALLE DEL CAUCA Y CAUCA.</t>
  </si>
  <si>
    <t>Folio 037
Consecutivo 2</t>
  </si>
  <si>
    <t>Se ajusto el valor facturado conforme al folio 149 (Acta de Liquidación)</t>
  </si>
  <si>
    <t>1329-2005</t>
  </si>
  <si>
    <t>INTERVENTORÍA PARA EL MEJORAMIENTO Y MANTENIMIENTO CARRETERA HONDA-RIO ERMITAÑO, RUTA 4510, SECTORES DEL PR 20+000 AL PR 67+000 Y DEL PR 86+000 AL PR 106+400, Y SECTOR RÍO ERMITAÑO - SAN ALBERTO, RUTA 45 TRAMOS 4511 Y 4513.</t>
  </si>
  <si>
    <t>Folio 045
Consecutivo 25</t>
  </si>
  <si>
    <t>143-2006</t>
  </si>
  <si>
    <t>INTERVENTORÍA TÉCNICA, ADMINISTRATIVA, FINANCIERA Y AMBIENTAL PARA LAS INTERVENCIONES INTEGRALES A LA MALLA VIAL LOCAL DEL GRUPO VIAL FASE III - GRUPO 2 (LOCALIDAD DE TUNJUELITO Y CIUDAD BOLIVAR) CON RECURSOS COFINANCIADOS ENTRE EL IDU Y LOS FONDOS DE DESARROLLO LOCAL, EN LA CIUDAD DE BOGOTÁ D.C.</t>
  </si>
  <si>
    <t>Folio 047
Consecutivo 31</t>
  </si>
  <si>
    <t>023-2010</t>
  </si>
  <si>
    <t>INTERVENTORIA TÉCNICA PARA LAS VÍAS INTERMEDIAS Y LOCALES QUE EJECUTAN URBANIZADORES Y/O TERCEROS EN BOGOTÁ D.C.</t>
  </si>
  <si>
    <t>Folio 050
Consecutivo 40</t>
  </si>
  <si>
    <t>SGC-012-2008</t>
  </si>
  <si>
    <t>INTERVENTORIA TÉCNICA, FINANCIERA, OPERATIVA, PREDIAL, SOCIO-AMBIENTAL Y LEGAL DEL PROYECTO DE CONCESIONES VIAL CARTAGENA - BARRANQUILLA, EN EL MARCO DEL CONTRATO No. 503 DE 1994</t>
  </si>
  <si>
    <t>Folio 081
Consecutivo 15</t>
  </si>
  <si>
    <t>1569-2009</t>
  </si>
  <si>
    <t>INTERVENTORIA TÉCNICA, LEGAL, FINANCIERA, ADMINISTRATIVA, AMBIENTAL, PREDIAL Y SOCIAL DEL PROYECTO: ESTUDIOS Y DISEÑOS, GESTIÓN SOCIAL, PREDIAL, AMBIENTAL Y MEJORAMIENTO DEL PROYECTO CORREDOR DEL SUR Y MARGINAL DE LA SELVA</t>
  </si>
  <si>
    <t>Indicar el número de consecutivo en el RUP</t>
  </si>
  <si>
    <t>DEPARTAMENTO DE LA GUAJIRA</t>
  </si>
  <si>
    <t>018-2000</t>
  </si>
  <si>
    <t>INTERVENTORÍA TÉCNICA Y ADMINISTRATIVA DE LA CONCESIÓN PARA LA ADECUACIÓN Y/O REHABILITACIÓN DE LA RED VIAL SECUNDARIA Y TERCARIA, SU OPERACIÓN Y MANTENIMIENTO EN UNA LONGITUD DE 88.5 KM  EN EL DEPARTAMENTO DE LA GUAJIRA</t>
  </si>
  <si>
    <t>Se ajusto el valor facturado según la fecha de corte indicada a folio 053
Acreditar que el contrato incluye interventoría técnica y financiera o técnica y social o técnica y ambiental</t>
  </si>
  <si>
    <t>AENA AEROPUERTOS S.A.</t>
  </si>
  <si>
    <t>DIA 318/07</t>
  </si>
  <si>
    <t>ASISTENCIA TÉCNICA PARA EL CONTROL Y VIGILANCIA DE LA OBRA: RENOVACIÓN INSTALACIONES EDIFICIO TERMINAL Y NUEVA CENTRAL DE CLIMATIZACIÓN. AEROPUERTO DE IBIZA</t>
  </si>
  <si>
    <t>GPO COLOMBIA SAS</t>
  </si>
  <si>
    <t>PBR 825/01</t>
  </si>
  <si>
    <t>ASISTENCIA TÉCNICA PARA EL CONTROL Y VIGILANCIA DE LA OBRA CIVIL DE AMPLIACIÓN DEL CAMPO DE VUELO DEL AEROPUERTO DE BARCELONA</t>
  </si>
  <si>
    <t>MATRÍZ RESUMEN EVALUACIÓN TÉCNICA</t>
  </si>
  <si>
    <t>No.</t>
  </si>
  <si>
    <t>EXPERIENCIA ESPECÍFICA</t>
  </si>
  <si>
    <t>067-2012</t>
  </si>
  <si>
    <t>Confirmada información en los archivos de la entidad</t>
  </si>
  <si>
    <t>265-2012</t>
  </si>
  <si>
    <t>094-2012</t>
  </si>
  <si>
    <t>Confirmado valor facturado en los archivos de la Agencia</t>
  </si>
  <si>
    <t>No aplica</t>
  </si>
  <si>
    <t>EUROCONTROL S.A.</t>
  </si>
  <si>
    <t>ACLARAR LA PARTICIPACIÓN DE DIEGO IGNACIO ARENAS EN LA SOCIEDAD ARENAS DE LA HOZ CONSULTORES SAS</t>
  </si>
  <si>
    <t>Oferta Técnica - Formato 6 folio 002. Certificaciones folios 49 - 51
NO SE ACREDITA QUE LA SOCIEDAD CONTRATISTA TENGA LA CALIDAD DE SOCIO DE TYPSA SAS O EN EL EVENTO O SI SE PRETENDÍA HACER USO DEL NUMERAL 4.10.3 DEL PLIEGO DE CONDICIONES NO SE ADJUNTO EL ANEXO 3</t>
  </si>
  <si>
    <t>Formato 5  en el folio 108. Certificaciones folios 215 - 217
NO SE ACREDITA QUE LA SOCIEDAD CONTRATISTA TENGA LA CALIDAD DE SOCIO DE TYPSA SAS O EN EL EVENTO O SI SE PRETENDÍA HACER USO DEL NUMERAL 4.10.3 DEL PLIEGO DE CONDICIONES NO SE ADJUNTO EL ANEXO 3</t>
  </si>
  <si>
    <t>ACLARAR LA DIFERENCIA DE RAZON SOCIAL DEL CONTRATISTA (GPO INGENIERÍA SA) Y DE QUIEN FIRMA LA PROMESA DE ASISTENCIA TÉCNICA (GPO COLOMBIA SAS)</t>
  </si>
  <si>
    <t>NO SE ACREDITA QUE LA SOCIEDAD CONTRATISTA TENGA LA CALIDAD DE SOCIO DE TYPSA SAS O EN EL EVENTO O SI SE PRETENDÍA HACER USO DEL NUMERAL 4.10.3 DEL PLIEGO DE CONDICIONES NO SE ADJUNTO EL ANEXO 3</t>
  </si>
  <si>
    <t>Se ajusta el valor facturado conforme a las tasas vigentes a la fecha de terminación, así euro a dólar 1,3106 y dólar a peso 2218,78
NO SE ACREDITA QUE LA SOCIEDAD CONTRATISTA TENGA LA CALIDAD DE SOCIO DE TYPSA SAS O EN EL EVENTO O SI SE PRETENDÍA HACER USO DEL NUMERAL 4.10.3 DEL PLIEGO DE CONDICIONES NO SE ADJUNTO EL ANEXO 3</t>
  </si>
  <si>
    <t>LA DOCUMENTACIÓN APORTADA NO CUMPLE LOS REQUISITOS DE LEGALIZACIÓN</t>
  </si>
  <si>
    <t>INDICAR EL FOLIO DEL RUP
LA DOCUMENTACIÓN APORTADA NO CUMPLE LOS REQUISITOS DE LEGALIZACIÓN</t>
  </si>
  <si>
    <t>SELECCIONAR MEDIANTE CONCURSO DE MÉRITOS ABIERTO LA INTERVENTORÍA INTEGRAL DEL CONTRATO DE CONCESIÓN QUE INCLUYE PERO NO SE LIMITA A LA INTERVENTORÍA TÉCNICA, ECONÓMICA, FINANCIERA, CONTABLE, JURÍDICA, ADMINISTRATIVA, OPERATIVA, AMBIENTAL, SOCIAL Y PREDIAL DEL CONTRATO DE CONCESIÓN BAJO UN ESQUEMA DE ASOCIACIÓN PÚBLICO PRIVADA DERIVADO DEL PROCESO DE LICITACIÓN No. VJ-VE-IP-LP-012-2013 CORRESPONDIENTE A LA CONCESIÓN DEL AEROPUERTO ERNESTO CORTISSOZ, CUYO OBJETO ES “LA ADMINISTRACIÓN, OPERACIÓN, MANTENIMIENTO, EXPLOTACIÓN COMERCIAL, ADECUACIÓN, MODERNIZACIÓN Y REVERSIÓN TANTO DEL LADO AIRE COMO DEL LADO TIERRA DEL AEROPUERTO”</t>
  </si>
  <si>
    <t>El contrato no se tiene en cuenta toda vez que se debe subsanar el acuerdo de garantia, conforme se indica en la evaluación jurídica.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</si>
</sst>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 #,##0.00_);_(&quot;$&quot;\ * \(#,##0.00\);_(&quot;$&quot;\ * &quot;-&quot;??_);_(@_)"/>
    <numFmt numFmtId="43" formatCode="_(* #,##0.00_);_(* \(#,##0.00\);_(* &quot;-&quot;??_);_(@_)"/>
    <numFmt numFmtId="164" formatCode="_-* #,##0.00\ _€_-;\-* #,##0.00\ _€_-;_-* &quot;-&quot;??\ _€_-;_-@_-"/>
    <numFmt numFmtId="165" formatCode="_-&quot;$&quot;* #,##0.00_-;\-&quot;$&quot;* #,##0.00_-;_-&quot;$&quot;* &quot;-&quot;??_-;_-@_-"/>
    <numFmt numFmtId="166" formatCode="_-* #,##0.00_-;\-* #,##0.00_-;_-* &quot;-&quot;??_-;_-@_-"/>
    <numFmt numFmtId="167" formatCode="dd\-mm\-yy;@"/>
    <numFmt numFmtId="168" formatCode="#,##0.0"/>
    <numFmt numFmtId="169" formatCode="_(* #,##0_);_(* \(#,##0\);_(* &quot;-&quot;??_);_(@_)"/>
    <numFmt numFmtId="170" formatCode="0.0000"/>
    <numFmt numFmtId="171" formatCode="mmmm\ d\,\ yyyy"/>
    <numFmt numFmtId="172" formatCode="_-* #,##0_-;\-* #,##0_-;_-* &quot;-&quot;??_-;_-@_-"/>
    <numFmt numFmtId="173" formatCode="0.0%"/>
  </numFmts>
  <fonts count="4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z val="10"/>
      <name val="Arial"/>
      <family val="2"/>
    </font>
    <font>
      <b/>
      <sz val="8"/>
      <name val="Arial"/>
      <family val="2"/>
    </font>
    <font>
      <b/>
      <sz val="8"/>
      <color theme="1"/>
      <name val="Arial"/>
      <family val="2"/>
    </font>
    <font>
      <sz val="8"/>
      <color rgb="FFFF0000"/>
      <name val="Arial"/>
      <family val="2"/>
    </font>
    <font>
      <sz val="11"/>
      <color theme="1"/>
      <name val="Arial"/>
      <family val="2"/>
    </font>
    <font>
      <b/>
      <sz val="11"/>
      <color theme="1"/>
      <name val="Arial"/>
      <family val="2"/>
    </font>
    <font>
      <b/>
      <sz val="11"/>
      <color theme="0"/>
      <name val="Arial"/>
      <family val="2"/>
    </font>
    <font>
      <sz val="8"/>
      <color theme="1"/>
      <name val="Arial"/>
      <family val="2"/>
    </font>
    <font>
      <sz val="9"/>
      <color rgb="FF000000"/>
      <name val="Arial"/>
      <family val="2"/>
    </font>
    <font>
      <sz val="8"/>
      <color indexed="20"/>
      <name val="Arial"/>
      <family val="2"/>
    </font>
    <font>
      <sz val="10"/>
      <color indexed="10"/>
      <name val="Arial"/>
      <family val="2"/>
    </font>
    <font>
      <sz val="8"/>
      <color indexed="10"/>
      <name val="Arial"/>
      <family val="2"/>
    </font>
    <font>
      <b/>
      <sz val="10"/>
      <name val="Arial"/>
      <family val="2"/>
    </font>
    <font>
      <sz val="10"/>
      <color indexed="9"/>
      <name val="Arial"/>
      <family val="2"/>
    </font>
    <font>
      <sz val="14"/>
      <name val="Calibri"/>
      <family val="2"/>
      <scheme val="minor"/>
    </font>
    <font>
      <b/>
      <sz val="14"/>
      <name val="Calibri"/>
      <family val="2"/>
      <scheme val="minor"/>
    </font>
    <font>
      <b/>
      <sz val="10"/>
      <color theme="1"/>
      <name val="Arial"/>
      <family val="2"/>
    </font>
    <font>
      <sz val="12"/>
      <name val="Calibri"/>
      <family val="2"/>
      <scheme val="minor"/>
    </font>
    <font>
      <b/>
      <sz val="12"/>
      <name val="Calibri"/>
      <family val="2"/>
      <scheme val="minor"/>
    </font>
    <font>
      <sz val="12"/>
      <color theme="0"/>
      <name val="Calibri"/>
      <family val="2"/>
      <scheme val="minor"/>
    </font>
    <font>
      <sz val="10"/>
      <name val="Calibri"/>
      <family val="2"/>
      <scheme val="minor"/>
    </font>
    <font>
      <sz val="8"/>
      <name val="Calibri"/>
      <family val="2"/>
      <scheme val="minor"/>
    </font>
    <font>
      <b/>
      <sz val="8"/>
      <name val="Calibri"/>
      <family val="2"/>
      <scheme val="minor"/>
    </font>
    <font>
      <b/>
      <sz val="12"/>
      <color theme="1"/>
      <name val="Arial"/>
      <family val="2"/>
    </font>
    <font>
      <sz val="8"/>
      <color theme="1"/>
      <name val="Calibri"/>
      <family val="2"/>
      <scheme val="minor"/>
    </font>
    <font>
      <b/>
      <sz val="8"/>
      <color theme="1"/>
      <name val="Calibri"/>
      <family val="2"/>
      <scheme val="minor"/>
    </font>
    <font>
      <sz val="8"/>
      <color rgb="FF000000"/>
      <name val="Arial"/>
      <family val="2"/>
    </font>
    <font>
      <sz val="12"/>
      <color rgb="FFFF0000"/>
      <name val="Calibri"/>
      <family val="2"/>
      <scheme val="minor"/>
    </font>
    <font>
      <sz val="8"/>
      <name val="Calibri"/>
      <family val="2"/>
    </font>
    <font>
      <sz val="6.4"/>
      <name val="Calibri"/>
      <family val="2"/>
    </font>
    <font>
      <sz val="7"/>
      <color theme="1"/>
      <name val="Times New Roman"/>
      <family val="1"/>
    </font>
    <font>
      <b/>
      <sz val="9"/>
      <name val="Arial"/>
      <family val="2"/>
    </font>
    <font>
      <b/>
      <sz val="9"/>
      <name val="Calibri"/>
      <family val="2"/>
      <scheme val="minor"/>
    </font>
    <font>
      <b/>
      <sz val="14"/>
      <color theme="1"/>
      <name val="Arial"/>
      <family val="2"/>
    </font>
    <font>
      <sz val="8"/>
      <color theme="0"/>
      <name val="Calibri"/>
      <family val="2"/>
      <scheme val="minor"/>
    </font>
    <font>
      <sz val="10"/>
      <color theme="1"/>
      <name val="Arial"/>
      <family val="2"/>
    </font>
  </fonts>
  <fills count="18">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theme="0" tint="-0.14999847407452621"/>
        <bgColor indexed="64"/>
      </patternFill>
    </fill>
    <fill>
      <patternFill patternType="solid">
        <fgColor indexed="11"/>
        <bgColor indexed="64"/>
      </patternFill>
    </fill>
    <fill>
      <patternFill patternType="solid">
        <fgColor rgb="FF00FF00"/>
        <bgColor indexed="64"/>
      </patternFill>
    </fill>
    <fill>
      <patternFill patternType="solid">
        <fgColor theme="6" tint="0.79998168889431442"/>
        <bgColor indexed="64"/>
      </patternFill>
    </fill>
    <fill>
      <patternFill patternType="solid">
        <fgColor rgb="FFFFFF00"/>
        <bgColor indexed="64"/>
      </patternFill>
    </fill>
    <fill>
      <patternFill patternType="solid">
        <fgColor theme="3" tint="-0.499984740745262"/>
        <bgColor indexed="64"/>
      </patternFill>
    </fill>
    <fill>
      <patternFill patternType="solid">
        <fgColor theme="0" tint="-0.249977111117893"/>
        <bgColor indexed="64"/>
      </patternFill>
    </fill>
    <fill>
      <patternFill patternType="solid">
        <fgColor rgb="FFF8FEBE"/>
        <bgColor indexed="64"/>
      </patternFill>
    </fill>
    <fill>
      <patternFill patternType="solid">
        <fgColor theme="7" tint="0.79998168889431442"/>
        <bgColor indexed="64"/>
      </patternFill>
    </fill>
    <fill>
      <patternFill patternType="solid">
        <fgColor rgb="FFFFCC81"/>
        <bgColor indexed="64"/>
      </patternFill>
    </fill>
    <fill>
      <patternFill patternType="solid">
        <fgColor rgb="FFFFFFFF"/>
        <bgColor rgb="FF000000"/>
      </patternFill>
    </fill>
    <fill>
      <patternFill patternType="solid">
        <fgColor theme="1" tint="0.34998626667073579"/>
        <bgColor indexed="64"/>
      </patternFill>
    </fill>
    <fill>
      <patternFill patternType="solid">
        <fgColor rgb="FFFF0000"/>
        <bgColor indexed="64"/>
      </patternFill>
    </fill>
    <fill>
      <patternFill patternType="solid">
        <fgColor theme="0"/>
        <bgColor rgb="FF000000"/>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auto="1"/>
      </left>
      <right style="dotted">
        <color auto="1"/>
      </right>
      <top style="double">
        <color auto="1"/>
      </top>
      <bottom style="dotted">
        <color auto="1"/>
      </bottom>
      <diagonal/>
    </border>
    <border>
      <left style="dotted">
        <color auto="1"/>
      </left>
      <right style="dotted">
        <color auto="1"/>
      </right>
      <top style="double">
        <color auto="1"/>
      </top>
      <bottom style="dotted">
        <color auto="1"/>
      </bottom>
      <diagonal/>
    </border>
    <border>
      <left style="dotted">
        <color auto="1"/>
      </left>
      <right style="double">
        <color auto="1"/>
      </right>
      <top style="double">
        <color auto="1"/>
      </top>
      <bottom style="dotted">
        <color auto="1"/>
      </bottom>
      <diagonal/>
    </border>
    <border>
      <left style="double">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double">
        <color auto="1"/>
      </right>
      <top style="dotted">
        <color auto="1"/>
      </top>
      <bottom style="dotted">
        <color auto="1"/>
      </bottom>
      <diagonal/>
    </border>
    <border>
      <left style="double">
        <color auto="1"/>
      </left>
      <right style="dotted">
        <color auto="1"/>
      </right>
      <top style="dotted">
        <color auto="1"/>
      </top>
      <bottom style="double">
        <color auto="1"/>
      </bottom>
      <diagonal/>
    </border>
    <border>
      <left style="dotted">
        <color auto="1"/>
      </left>
      <right style="dotted">
        <color auto="1"/>
      </right>
      <top style="dotted">
        <color auto="1"/>
      </top>
      <bottom style="double">
        <color auto="1"/>
      </bottom>
      <diagonal/>
    </border>
    <border>
      <left style="dotted">
        <color auto="1"/>
      </left>
      <right style="double">
        <color auto="1"/>
      </right>
      <top style="dotted">
        <color auto="1"/>
      </top>
      <bottom style="double">
        <color auto="1"/>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8">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7" fillId="0" borderId="0"/>
    <xf numFmtId="9" fontId="7" fillId="0" borderId="0" applyFont="0" applyFill="0" applyBorder="0" applyAlignment="0" applyProtection="0"/>
    <xf numFmtId="43" fontId="1" fillId="0" borderId="0" applyFont="0" applyFill="0" applyBorder="0" applyAlignment="0" applyProtection="0"/>
    <xf numFmtId="0" fontId="7" fillId="0" borderId="0"/>
  </cellStyleXfs>
  <cellXfs count="410">
    <xf numFmtId="0" fontId="0" fillId="0" borderId="0" xfId="0"/>
    <xf numFmtId="0" fontId="5" fillId="2" borderId="0" xfId="0" applyFont="1" applyFill="1"/>
    <xf numFmtId="0" fontId="5" fillId="2" borderId="0" xfId="0" applyFont="1" applyFill="1" applyBorder="1"/>
    <xf numFmtId="0" fontId="11" fillId="2" borderId="0" xfId="0" applyFont="1" applyFill="1"/>
    <xf numFmtId="0" fontId="11" fillId="2" borderId="0" xfId="0" applyFont="1" applyFill="1" applyAlignment="1">
      <alignment horizontal="center"/>
    </xf>
    <xf numFmtId="0" fontId="12" fillId="2" borderId="0" xfId="0" applyFont="1" applyFill="1"/>
    <xf numFmtId="9" fontId="11" fillId="2" borderId="0" xfId="3" applyFont="1" applyFill="1"/>
    <xf numFmtId="0" fontId="3" fillId="4" borderId="15" xfId="0" applyFont="1" applyFill="1" applyBorder="1"/>
    <xf numFmtId="169" fontId="3" fillId="4" borderId="15" xfId="6" applyNumberFormat="1" applyFont="1" applyFill="1" applyBorder="1"/>
    <xf numFmtId="0" fontId="3" fillId="4" borderId="15" xfId="0" applyFont="1" applyFill="1" applyBorder="1" applyAlignment="1">
      <alignment horizontal="center"/>
    </xf>
    <xf numFmtId="165" fontId="3" fillId="4" borderId="15" xfId="2" applyFont="1" applyFill="1" applyBorder="1"/>
    <xf numFmtId="0" fontId="15" fillId="0" borderId="0" xfId="0" applyFont="1"/>
    <xf numFmtId="1" fontId="0" fillId="0" borderId="0" xfId="0" applyNumberFormat="1"/>
    <xf numFmtId="169" fontId="0" fillId="0" borderId="0" xfId="6" applyNumberFormat="1" applyFont="1"/>
    <xf numFmtId="169" fontId="0" fillId="12" borderId="15" xfId="0" applyNumberFormat="1" applyFill="1" applyBorder="1" applyAlignment="1">
      <alignment vertical="center" wrapText="1"/>
    </xf>
    <xf numFmtId="169" fontId="0" fillId="11" borderId="15" xfId="6" applyNumberFormat="1" applyFont="1" applyFill="1" applyBorder="1" applyAlignment="1">
      <alignment vertical="center" wrapText="1"/>
    </xf>
    <xf numFmtId="0" fontId="0" fillId="12" borderId="15" xfId="0" applyFill="1" applyBorder="1" applyAlignment="1">
      <alignment vertical="center" wrapText="1"/>
    </xf>
    <xf numFmtId="0" fontId="0" fillId="11" borderId="15" xfId="0" applyFill="1" applyBorder="1" applyAlignment="1">
      <alignment vertical="center" wrapText="1"/>
    </xf>
    <xf numFmtId="0" fontId="16" fillId="0" borderId="0" xfId="7" applyFont="1" applyAlignment="1">
      <alignment horizontal="center"/>
    </xf>
    <xf numFmtId="170" fontId="7" fillId="0" borderId="0" xfId="7" applyNumberFormat="1"/>
    <xf numFmtId="0" fontId="17" fillId="0" borderId="0" xfId="7" applyFont="1" applyAlignment="1">
      <alignment horizontal="center"/>
    </xf>
    <xf numFmtId="3" fontId="7" fillId="0" borderId="0" xfId="7" applyNumberFormat="1"/>
    <xf numFmtId="0" fontId="7" fillId="0" borderId="0" xfId="7"/>
    <xf numFmtId="171" fontId="18" fillId="0" borderId="0" xfId="7" applyNumberFormat="1" applyFont="1" applyAlignment="1">
      <alignment horizontal="center"/>
    </xf>
    <xf numFmtId="171" fontId="16" fillId="0" borderId="0" xfId="7" applyNumberFormat="1" applyFont="1" applyAlignment="1">
      <alignment horizontal="center"/>
    </xf>
    <xf numFmtId="4" fontId="16" fillId="0" borderId="0" xfId="7" applyNumberFormat="1" applyFont="1"/>
    <xf numFmtId="0" fontId="8" fillId="13" borderId="32" xfId="7" applyFont="1" applyFill="1" applyBorder="1" applyAlignment="1">
      <alignment horizontal="centerContinuous" vertical="center"/>
    </xf>
    <xf numFmtId="0" fontId="8" fillId="13" borderId="33" xfId="7" applyFont="1" applyFill="1" applyBorder="1" applyAlignment="1">
      <alignment horizontal="centerContinuous" vertical="center"/>
    </xf>
    <xf numFmtId="14" fontId="19" fillId="0" borderId="34" xfId="7" applyNumberFormat="1" applyFont="1" applyBorder="1" applyAlignment="1">
      <alignment horizontal="center"/>
    </xf>
    <xf numFmtId="3" fontId="19" fillId="0" borderId="35" xfId="7" applyNumberFormat="1" applyFont="1" applyBorder="1" applyAlignment="1">
      <alignment horizontal="center"/>
    </xf>
    <xf numFmtId="4" fontId="7" fillId="0" borderId="0" xfId="7" applyNumberFormat="1"/>
    <xf numFmtId="171" fontId="16" fillId="0" borderId="0" xfId="4" applyNumberFormat="1" applyFont="1" applyAlignment="1">
      <alignment horizontal="center"/>
    </xf>
    <xf numFmtId="0" fontId="7" fillId="0" borderId="0" xfId="4"/>
    <xf numFmtId="4" fontId="16" fillId="0" borderId="0" xfId="4" applyNumberFormat="1" applyFont="1"/>
    <xf numFmtId="170" fontId="7" fillId="0" borderId="0" xfId="4" applyNumberFormat="1"/>
    <xf numFmtId="171" fontId="10" fillId="0" borderId="0" xfId="4" applyNumberFormat="1" applyFont="1" applyAlignment="1">
      <alignment horizontal="center"/>
    </xf>
    <xf numFmtId="14" fontId="20" fillId="0" borderId="0" xfId="7" applyNumberFormat="1" applyFont="1"/>
    <xf numFmtId="0" fontId="20" fillId="0" borderId="0" xfId="7" applyFont="1"/>
    <xf numFmtId="0" fontId="5" fillId="0" borderId="0" xfId="0" applyFont="1"/>
    <xf numFmtId="0" fontId="21" fillId="2" borderId="0" xfId="0" applyFont="1" applyFill="1"/>
    <xf numFmtId="0" fontId="22" fillId="2" borderId="0" xfId="0" applyFont="1" applyFill="1"/>
    <xf numFmtId="14" fontId="21" fillId="2" borderId="0" xfId="0" applyNumberFormat="1" applyFont="1" applyFill="1"/>
    <xf numFmtId="0" fontId="5" fillId="2" borderId="0" xfId="0" applyFont="1" applyFill="1" applyAlignment="1">
      <alignment vertical="center" wrapText="1"/>
    </xf>
    <xf numFmtId="0" fontId="6" fillId="4" borderId="15" xfId="0" applyFont="1" applyFill="1" applyBorder="1" applyAlignment="1">
      <alignment horizontal="center" vertical="center" wrapText="1"/>
    </xf>
    <xf numFmtId="0" fontId="6" fillId="4" borderId="15" xfId="0" applyFont="1" applyFill="1" applyBorder="1" applyAlignment="1">
      <alignment horizontal="center" vertical="center"/>
    </xf>
    <xf numFmtId="0" fontId="2" fillId="2" borderId="0" xfId="0" applyFont="1" applyFill="1"/>
    <xf numFmtId="0" fontId="4" fillId="0" borderId="0" xfId="0" applyFont="1"/>
    <xf numFmtId="0" fontId="24" fillId="2" borderId="0" xfId="0" applyFont="1" applyFill="1"/>
    <xf numFmtId="0" fontId="24" fillId="2" borderId="0" xfId="0" applyFont="1" applyFill="1" applyAlignment="1">
      <alignment horizontal="left"/>
    </xf>
    <xf numFmtId="165" fontId="24" fillId="2" borderId="0" xfId="2" applyNumberFormat="1" applyFont="1" applyFill="1"/>
    <xf numFmtId="0" fontId="24" fillId="0" borderId="0" xfId="0" applyFont="1"/>
    <xf numFmtId="0" fontId="25" fillId="2" borderId="0" xfId="0" applyFont="1" applyFill="1"/>
    <xf numFmtId="14" fontId="24" fillId="2" borderId="0" xfId="0" applyNumberFormat="1" applyFont="1" applyFill="1"/>
    <xf numFmtId="0" fontId="26" fillId="2" borderId="0" xfId="0" applyFont="1" applyFill="1"/>
    <xf numFmtId="0" fontId="26" fillId="3" borderId="1" xfId="0" applyFont="1" applyFill="1" applyBorder="1"/>
    <xf numFmtId="0" fontId="26" fillId="3" borderId="2" xfId="0" applyFont="1" applyFill="1" applyBorder="1" applyAlignment="1">
      <alignment horizontal="left"/>
    </xf>
    <xf numFmtId="0" fontId="26" fillId="3" borderId="2" xfId="0" applyFont="1" applyFill="1" applyBorder="1"/>
    <xf numFmtId="0" fontId="26" fillId="3" borderId="2" xfId="0" applyFont="1" applyFill="1" applyBorder="1" applyAlignment="1">
      <alignment horizontal="left" vertical="center" wrapText="1"/>
    </xf>
    <xf numFmtId="165" fontId="26" fillId="3" borderId="2" xfId="2" applyNumberFormat="1" applyFont="1" applyFill="1" applyBorder="1"/>
    <xf numFmtId="0" fontId="26" fillId="3" borderId="3" xfId="0" applyFont="1" applyFill="1" applyBorder="1"/>
    <xf numFmtId="0" fontId="26" fillId="0" borderId="0" xfId="0" applyFont="1"/>
    <xf numFmtId="0" fontId="24" fillId="2" borderId="6" xfId="0" applyFont="1" applyFill="1" applyBorder="1"/>
    <xf numFmtId="0" fontId="24" fillId="2" borderId="7" xfId="0" applyFont="1" applyFill="1" applyBorder="1" applyAlignment="1">
      <alignment horizontal="left"/>
    </xf>
    <xf numFmtId="0" fontId="24" fillId="2" borderId="7" xfId="0" applyFont="1" applyFill="1" applyBorder="1"/>
    <xf numFmtId="165" fontId="24" fillId="2" borderId="7" xfId="2" applyNumberFormat="1" applyFont="1" applyFill="1" applyBorder="1"/>
    <xf numFmtId="0" fontId="24" fillId="2" borderId="8" xfId="0" applyFont="1" applyFill="1" applyBorder="1"/>
    <xf numFmtId="165" fontId="25" fillId="2" borderId="7" xfId="2" applyNumberFormat="1" applyFont="1" applyFill="1" applyBorder="1"/>
    <xf numFmtId="0" fontId="24" fillId="2" borderId="16" xfId="0" applyFont="1" applyFill="1" applyBorder="1"/>
    <xf numFmtId="0" fontId="24" fillId="2" borderId="0" xfId="0" applyFont="1" applyFill="1" applyBorder="1" applyAlignment="1">
      <alignment horizontal="left"/>
    </xf>
    <xf numFmtId="0" fontId="24" fillId="2" borderId="0" xfId="0" applyFont="1" applyFill="1" applyBorder="1"/>
    <xf numFmtId="165" fontId="24" fillId="2" borderId="0" xfId="2" applyNumberFormat="1" applyFont="1" applyFill="1" applyBorder="1"/>
    <xf numFmtId="0" fontId="24" fillId="2" borderId="17" xfId="0" applyFont="1" applyFill="1" applyBorder="1"/>
    <xf numFmtId="165" fontId="24" fillId="14" borderId="18" xfId="0" applyNumberFormat="1" applyFont="1" applyFill="1" applyBorder="1"/>
    <xf numFmtId="165" fontId="24" fillId="14" borderId="19" xfId="0" applyNumberFormat="1" applyFont="1" applyFill="1" applyBorder="1" applyAlignment="1">
      <alignment horizontal="center"/>
    </xf>
    <xf numFmtId="0" fontId="24" fillId="14" borderId="19" xfId="0" applyFont="1" applyFill="1" applyBorder="1" applyAlignment="1">
      <alignment horizontal="center"/>
    </xf>
    <xf numFmtId="165" fontId="24" fillId="0" borderId="0" xfId="2" applyNumberFormat="1" applyFont="1"/>
    <xf numFmtId="3" fontId="24" fillId="2" borderId="7" xfId="0" applyNumberFormat="1" applyFont="1" applyFill="1" applyBorder="1"/>
    <xf numFmtId="9" fontId="24" fillId="6" borderId="7" xfId="3" applyFont="1" applyFill="1" applyBorder="1" applyAlignment="1">
      <alignment horizontal="center" vertical="center" wrapText="1"/>
    </xf>
    <xf numFmtId="0" fontId="24" fillId="2" borderId="7" xfId="0" applyNumberFormat="1" applyFont="1" applyFill="1" applyBorder="1"/>
    <xf numFmtId="0" fontId="24" fillId="2" borderId="1" xfId="0" applyFont="1" applyFill="1" applyBorder="1"/>
    <xf numFmtId="0" fontId="24" fillId="2" borderId="2" xfId="0" applyFont="1" applyFill="1" applyBorder="1" applyAlignment="1">
      <alignment horizontal="left"/>
    </xf>
    <xf numFmtId="0" fontId="24" fillId="2" borderId="2" xfId="0" applyFont="1" applyFill="1" applyBorder="1"/>
    <xf numFmtId="165" fontId="24" fillId="2" borderId="2" xfId="2" applyNumberFormat="1" applyFont="1" applyFill="1" applyBorder="1"/>
    <xf numFmtId="0" fontId="24" fillId="2" borderId="3" xfId="0" applyFont="1" applyFill="1" applyBorder="1"/>
    <xf numFmtId="0" fontId="24" fillId="2" borderId="28" xfId="0" applyFont="1" applyFill="1" applyBorder="1"/>
    <xf numFmtId="0" fontId="24" fillId="2" borderId="29" xfId="0" applyFont="1" applyFill="1" applyBorder="1"/>
    <xf numFmtId="0" fontId="11" fillId="2" borderId="0" xfId="0" applyFont="1" applyFill="1" applyBorder="1"/>
    <xf numFmtId="1" fontId="13" fillId="9" borderId="36" xfId="0" applyNumberFormat="1" applyFont="1" applyFill="1" applyBorder="1" applyAlignment="1">
      <alignment horizontal="center" vertical="center"/>
    </xf>
    <xf numFmtId="0" fontId="24" fillId="14" borderId="20" xfId="0" applyFont="1" applyFill="1" applyBorder="1" applyAlignment="1">
      <alignment horizontal="centerContinuous"/>
    </xf>
    <xf numFmtId="0" fontId="0" fillId="0" borderId="0" xfId="0" applyFont="1"/>
    <xf numFmtId="0" fontId="28" fillId="5" borderId="18" xfId="4" applyFont="1" applyFill="1" applyBorder="1" applyAlignment="1">
      <alignment horizontal="center" vertical="center" wrapText="1"/>
    </xf>
    <xf numFmtId="0" fontId="28" fillId="5" borderId="19" xfId="4" applyFont="1" applyFill="1" applyBorder="1" applyAlignment="1">
      <alignment horizontal="center" vertical="center" wrapText="1"/>
    </xf>
    <xf numFmtId="0" fontId="28" fillId="5" borderId="19" xfId="4" applyFont="1" applyFill="1" applyBorder="1" applyAlignment="1">
      <alignment horizontal="left" vertical="center" wrapText="1"/>
    </xf>
    <xf numFmtId="9" fontId="28" fillId="5" borderId="19" xfId="5" applyFont="1" applyFill="1" applyBorder="1" applyAlignment="1">
      <alignment horizontal="center" vertical="center" wrapText="1"/>
    </xf>
    <xf numFmtId="15" fontId="28" fillId="5" borderId="19" xfId="4" applyNumberFormat="1" applyFont="1" applyFill="1" applyBorder="1" applyAlignment="1">
      <alignment horizontal="center" vertical="center" wrapText="1"/>
    </xf>
    <xf numFmtId="0" fontId="28" fillId="5" borderId="15" xfId="4" applyFont="1" applyFill="1" applyBorder="1" applyAlignment="1">
      <alignment horizontal="left" vertical="center" wrapText="1"/>
    </xf>
    <xf numFmtId="4" fontId="28" fillId="6" borderId="15" xfId="4" applyNumberFormat="1" applyFont="1" applyFill="1" applyBorder="1" applyAlignment="1">
      <alignment horizontal="center" vertical="center" wrapText="1"/>
    </xf>
    <xf numFmtId="0" fontId="28" fillId="5" borderId="5" xfId="4" applyFont="1" applyFill="1" applyBorder="1" applyAlignment="1">
      <alignment horizontal="left" vertical="center" wrapText="1"/>
    </xf>
    <xf numFmtId="0" fontId="28" fillId="0" borderId="15" xfId="4" applyFont="1" applyBorder="1" applyAlignment="1">
      <alignment vertical="center" wrapText="1"/>
    </xf>
    <xf numFmtId="0" fontId="28" fillId="5" borderId="10" xfId="4" applyFont="1" applyFill="1" applyBorder="1" applyAlignment="1">
      <alignment horizontal="left" vertical="center" wrapText="1"/>
    </xf>
    <xf numFmtId="0" fontId="28" fillId="5" borderId="10" xfId="4" applyFont="1" applyFill="1" applyBorder="1" applyAlignment="1">
      <alignment horizontal="center" vertical="center" wrapText="1"/>
    </xf>
    <xf numFmtId="15" fontId="28" fillId="5" borderId="25" xfId="4" applyNumberFormat="1" applyFont="1" applyFill="1" applyBorder="1" applyAlignment="1">
      <alignment horizontal="center" vertical="center" wrapText="1"/>
    </xf>
    <xf numFmtId="167" fontId="28" fillId="5" borderId="19" xfId="5" applyNumberFormat="1" applyFont="1" applyFill="1" applyBorder="1" applyAlignment="1">
      <alignment horizontal="center" vertical="center" wrapText="1"/>
    </xf>
    <xf numFmtId="0" fontId="28" fillId="5" borderId="19" xfId="4" applyFont="1" applyFill="1" applyBorder="1" applyAlignment="1">
      <alignment horizontal="justify" vertical="center" wrapText="1"/>
    </xf>
    <xf numFmtId="4" fontId="28" fillId="0" borderId="20" xfId="4" applyNumberFormat="1" applyFont="1" applyBorder="1" applyAlignment="1">
      <alignment vertical="center" wrapText="1"/>
    </xf>
    <xf numFmtId="0" fontId="28" fillId="5" borderId="15" xfId="4" applyFont="1" applyFill="1" applyBorder="1" applyAlignment="1">
      <alignment horizontal="justify" vertical="center" wrapText="1"/>
    </xf>
    <xf numFmtId="0" fontId="28" fillId="5" borderId="5" xfId="4" applyFont="1" applyFill="1" applyBorder="1" applyAlignment="1">
      <alignment horizontal="justify" vertical="center" wrapText="1"/>
    </xf>
    <xf numFmtId="4" fontId="28" fillId="0" borderId="24" xfId="4" applyNumberFormat="1" applyFont="1" applyBorder="1" applyAlignment="1">
      <alignment vertical="center" wrapText="1"/>
    </xf>
    <xf numFmtId="165" fontId="28" fillId="6" borderId="19" xfId="2" applyNumberFormat="1" applyFont="1" applyFill="1" applyBorder="1" applyAlignment="1">
      <alignment horizontal="center" vertical="center" wrapText="1"/>
    </xf>
    <xf numFmtId="9" fontId="28" fillId="7" borderId="19" xfId="3" applyFont="1" applyFill="1" applyBorder="1" applyAlignment="1">
      <alignment horizontal="center" vertical="center" wrapText="1"/>
    </xf>
    <xf numFmtId="168" fontId="28" fillId="4" borderId="15" xfId="4" applyNumberFormat="1" applyFont="1" applyFill="1" applyBorder="1" applyAlignment="1">
      <alignment horizontal="center" vertical="center" wrapText="1"/>
    </xf>
    <xf numFmtId="4" fontId="28" fillId="0" borderId="22" xfId="4" applyNumberFormat="1" applyFont="1" applyBorder="1" applyAlignment="1">
      <alignment vertical="center" wrapText="1"/>
    </xf>
    <xf numFmtId="0" fontId="28" fillId="5" borderId="21" xfId="4" applyFont="1" applyFill="1" applyBorder="1" applyAlignment="1">
      <alignment horizontal="center" vertical="center" wrapText="1"/>
    </xf>
    <xf numFmtId="165" fontId="28" fillId="6" borderId="15" xfId="2" applyNumberFormat="1" applyFont="1" applyFill="1" applyBorder="1" applyAlignment="1">
      <alignment horizontal="center" vertical="center" wrapText="1"/>
    </xf>
    <xf numFmtId="0" fontId="28" fillId="5" borderId="23" xfId="4" applyFont="1" applyFill="1" applyBorder="1" applyAlignment="1">
      <alignment horizontal="center" vertical="center" wrapText="1"/>
    </xf>
    <xf numFmtId="9" fontId="28" fillId="5" borderId="5" xfId="5" applyFont="1" applyFill="1" applyBorder="1" applyAlignment="1">
      <alignment horizontal="center" vertical="center" wrapText="1"/>
    </xf>
    <xf numFmtId="15" fontId="28" fillId="5" borderId="5" xfId="4" applyNumberFormat="1" applyFont="1" applyFill="1" applyBorder="1" applyAlignment="1">
      <alignment horizontal="center" vertical="center" wrapText="1"/>
    </xf>
    <xf numFmtId="0" fontId="28" fillId="5" borderId="26" xfId="4" applyFont="1" applyFill="1" applyBorder="1" applyAlignment="1">
      <alignment horizontal="center" vertical="center" wrapText="1"/>
    </xf>
    <xf numFmtId="0" fontId="28" fillId="5" borderId="25" xfId="4" applyFont="1" applyFill="1" applyBorder="1" applyAlignment="1">
      <alignment horizontal="left" vertical="center" wrapText="1"/>
    </xf>
    <xf numFmtId="0" fontId="28" fillId="5" borderId="25" xfId="4" applyFont="1" applyFill="1" applyBorder="1" applyAlignment="1">
      <alignment horizontal="center" vertical="center" wrapText="1"/>
    </xf>
    <xf numFmtId="9" fontId="28" fillId="5" borderId="25" xfId="5" applyFont="1" applyFill="1" applyBorder="1" applyAlignment="1">
      <alignment horizontal="center" vertical="center" wrapText="1"/>
    </xf>
    <xf numFmtId="165" fontId="28" fillId="6" borderId="25" xfId="2" applyNumberFormat="1" applyFont="1" applyFill="1" applyBorder="1" applyAlignment="1">
      <alignment horizontal="center" vertical="center" wrapText="1"/>
    </xf>
    <xf numFmtId="9" fontId="28" fillId="7" borderId="25" xfId="3" applyFont="1" applyFill="1" applyBorder="1" applyAlignment="1">
      <alignment horizontal="center" vertical="center" wrapText="1"/>
    </xf>
    <xf numFmtId="9" fontId="28" fillId="6" borderId="25" xfId="3" applyFont="1" applyFill="1" applyBorder="1" applyAlignment="1">
      <alignment horizontal="center" vertical="center" wrapText="1"/>
    </xf>
    <xf numFmtId="4" fontId="28" fillId="0" borderId="27" xfId="4" applyNumberFormat="1" applyFont="1" applyBorder="1" applyAlignment="1">
      <alignment vertical="center" wrapText="1"/>
    </xf>
    <xf numFmtId="0" fontId="24" fillId="2" borderId="7" xfId="0" applyFont="1" applyFill="1" applyBorder="1" applyAlignment="1">
      <alignment horizontal="justify"/>
    </xf>
    <xf numFmtId="0" fontId="28" fillId="5" borderId="25" xfId="4" applyFont="1" applyFill="1" applyBorder="1" applyAlignment="1">
      <alignment horizontal="justify" vertical="center" wrapText="1"/>
    </xf>
    <xf numFmtId="0" fontId="28" fillId="5" borderId="9" xfId="4" applyFont="1" applyFill="1" applyBorder="1" applyAlignment="1">
      <alignment horizontal="center" vertical="center" wrapText="1"/>
    </xf>
    <xf numFmtId="9" fontId="28" fillId="5" borderId="10" xfId="5" applyFont="1" applyFill="1" applyBorder="1" applyAlignment="1">
      <alignment horizontal="center" vertical="center" wrapText="1"/>
    </xf>
    <xf numFmtId="167" fontId="28" fillId="5" borderId="10" xfId="5" applyNumberFormat="1" applyFont="1" applyFill="1" applyBorder="1" applyAlignment="1">
      <alignment horizontal="center" vertical="center" wrapText="1"/>
    </xf>
    <xf numFmtId="165" fontId="28" fillId="6" borderId="11" xfId="2" applyNumberFormat="1" applyFont="1" applyFill="1" applyBorder="1" applyAlignment="1">
      <alignment horizontal="center" vertical="center" wrapText="1"/>
    </xf>
    <xf numFmtId="165" fontId="28" fillId="6" borderId="5" xfId="2" applyNumberFormat="1" applyFont="1" applyFill="1" applyBorder="1" applyAlignment="1">
      <alignment horizontal="center" vertical="center" wrapText="1"/>
    </xf>
    <xf numFmtId="9" fontId="28" fillId="7" borderId="5" xfId="3" applyFont="1" applyFill="1" applyBorder="1" applyAlignment="1">
      <alignment horizontal="center" vertical="center" wrapText="1"/>
    </xf>
    <xf numFmtId="0" fontId="28" fillId="5" borderId="10" xfId="4" applyFont="1" applyFill="1" applyBorder="1" applyAlignment="1">
      <alignment horizontal="justify" vertical="center" wrapText="1"/>
    </xf>
    <xf numFmtId="3" fontId="28" fillId="6" borderId="4" xfId="4" applyNumberFormat="1" applyFont="1" applyFill="1" applyBorder="1" applyAlignment="1">
      <alignment horizontal="center" vertical="center" wrapText="1"/>
    </xf>
    <xf numFmtId="0" fontId="5" fillId="2" borderId="39" xfId="0" applyFont="1" applyFill="1" applyBorder="1"/>
    <xf numFmtId="0" fontId="28" fillId="0" borderId="15" xfId="4" applyFont="1" applyBorder="1" applyAlignment="1">
      <alignment horizontal="justify" vertical="center" wrapText="1"/>
    </xf>
    <xf numFmtId="3" fontId="5" fillId="2" borderId="0" xfId="0" applyNumberFormat="1" applyFont="1" applyFill="1" applyBorder="1"/>
    <xf numFmtId="3" fontId="0" fillId="0" borderId="0" xfId="0" applyNumberFormat="1" applyFont="1"/>
    <xf numFmtId="9" fontId="28" fillId="6" borderId="19" xfId="3" applyFont="1" applyFill="1" applyBorder="1" applyAlignment="1">
      <alignment horizontal="center" vertical="center" wrapText="1"/>
    </xf>
    <xf numFmtId="9" fontId="28" fillId="6" borderId="5" xfId="3" applyFont="1" applyFill="1" applyBorder="1" applyAlignment="1">
      <alignment horizontal="center" vertical="center" wrapText="1"/>
    </xf>
    <xf numFmtId="4" fontId="27" fillId="0" borderId="15" xfId="4" applyNumberFormat="1" applyFont="1" applyBorder="1" applyAlignment="1">
      <alignment vertical="center" wrapText="1"/>
    </xf>
    <xf numFmtId="9" fontId="28" fillId="6" borderId="15" xfId="3" applyFont="1" applyFill="1" applyBorder="1" applyAlignment="1">
      <alignment horizontal="center" vertical="center" wrapText="1"/>
    </xf>
    <xf numFmtId="4" fontId="28" fillId="0" borderId="27" xfId="4" applyNumberFormat="1" applyFont="1" applyBorder="1" applyAlignment="1">
      <alignment horizontal="justify" vertical="center" wrapText="1"/>
    </xf>
    <xf numFmtId="0" fontId="24" fillId="2" borderId="29" xfId="0" applyFont="1" applyFill="1" applyBorder="1" applyAlignment="1">
      <alignment horizontal="left"/>
    </xf>
    <xf numFmtId="0" fontId="24" fillId="2" borderId="30" xfId="0" applyFont="1" applyFill="1" applyBorder="1"/>
    <xf numFmtId="4" fontId="28" fillId="0" borderId="12" xfId="4" applyNumberFormat="1" applyFont="1" applyBorder="1" applyAlignment="1">
      <alignment vertical="center" wrapText="1"/>
    </xf>
    <xf numFmtId="0" fontId="24" fillId="2" borderId="0" xfId="0" applyFont="1" applyFill="1" applyBorder="1" applyAlignment="1">
      <alignment horizontal="justify"/>
    </xf>
    <xf numFmtId="0" fontId="25" fillId="4" borderId="24" xfId="0" applyFont="1" applyFill="1" applyBorder="1" applyAlignment="1">
      <alignment horizontal="center" vertical="center" wrapText="1"/>
    </xf>
    <xf numFmtId="15" fontId="28" fillId="8" borderId="15" xfId="4" applyNumberFormat="1" applyFont="1" applyFill="1" applyBorder="1" applyAlignment="1">
      <alignment horizontal="center" vertical="center" wrapText="1"/>
    </xf>
    <xf numFmtId="3" fontId="24" fillId="2" borderId="2" xfId="0" applyNumberFormat="1" applyFont="1" applyFill="1" applyBorder="1"/>
    <xf numFmtId="0" fontId="25" fillId="4" borderId="19" xfId="0" applyFont="1" applyFill="1" applyBorder="1" applyAlignment="1">
      <alignment horizontal="center" vertical="center" wrapText="1"/>
    </xf>
    <xf numFmtId="0" fontId="25" fillId="4" borderId="5" xfId="0" applyFont="1" applyFill="1" applyBorder="1" applyAlignment="1">
      <alignment horizontal="center" vertical="center" wrapText="1"/>
    </xf>
    <xf numFmtId="165" fontId="25" fillId="4" borderId="19" xfId="2" applyNumberFormat="1" applyFont="1" applyFill="1" applyBorder="1" applyAlignment="1">
      <alignment horizontal="center" vertical="center" wrapText="1"/>
    </xf>
    <xf numFmtId="0" fontId="25" fillId="4" borderId="18" xfId="0" applyFont="1" applyFill="1" applyBorder="1" applyAlignment="1">
      <alignment horizontal="center" vertical="center" wrapText="1"/>
    </xf>
    <xf numFmtId="9" fontId="28" fillId="7" borderId="15" xfId="3" applyFont="1" applyFill="1" applyBorder="1" applyAlignment="1">
      <alignment horizontal="center" vertical="center" wrapText="1"/>
    </xf>
    <xf numFmtId="15" fontId="28" fillId="5" borderId="15" xfId="4" applyNumberFormat="1" applyFont="1" applyFill="1" applyBorder="1" applyAlignment="1">
      <alignment horizontal="center" vertical="center" wrapText="1"/>
    </xf>
    <xf numFmtId="165" fontId="29" fillId="6" borderId="15" xfId="2" applyNumberFormat="1" applyFont="1" applyFill="1" applyBorder="1" applyAlignment="1">
      <alignment horizontal="center" vertical="center" wrapText="1"/>
    </xf>
    <xf numFmtId="165" fontId="29" fillId="6" borderId="5" xfId="2" applyNumberFormat="1" applyFont="1" applyFill="1" applyBorder="1" applyAlignment="1">
      <alignment horizontal="center" vertical="center" wrapText="1"/>
    </xf>
    <xf numFmtId="3" fontId="28" fillId="6" borderId="15" xfId="4" applyNumberFormat="1" applyFont="1" applyFill="1" applyBorder="1" applyAlignment="1">
      <alignment horizontal="center" vertical="center" wrapText="1"/>
    </xf>
    <xf numFmtId="0" fontId="28" fillId="5" borderId="15" xfId="4" applyFont="1" applyFill="1" applyBorder="1" applyAlignment="1">
      <alignment horizontal="center" vertical="center" wrapText="1"/>
    </xf>
    <xf numFmtId="0" fontId="28" fillId="5" borderId="5" xfId="4" applyFont="1" applyFill="1" applyBorder="1" applyAlignment="1">
      <alignment horizontal="center" vertical="center" wrapText="1"/>
    </xf>
    <xf numFmtId="9" fontId="28" fillId="5" borderId="15" xfId="5" applyFont="1" applyFill="1" applyBorder="1" applyAlignment="1">
      <alignment horizontal="center" vertical="center" wrapText="1"/>
    </xf>
    <xf numFmtId="167" fontId="28" fillId="5" borderId="5" xfId="5" applyNumberFormat="1" applyFont="1" applyFill="1" applyBorder="1" applyAlignment="1">
      <alignment horizontal="center" vertical="center" wrapText="1"/>
    </xf>
    <xf numFmtId="0" fontId="3" fillId="11" borderId="15" xfId="0" applyFont="1" applyFill="1" applyBorder="1" applyAlignment="1">
      <alignment horizontal="center" vertical="center" wrapText="1"/>
    </xf>
    <xf numFmtId="0" fontId="0" fillId="0" borderId="15" xfId="0" applyBorder="1" applyAlignment="1">
      <alignment vertical="center"/>
    </xf>
    <xf numFmtId="10" fontId="0" fillId="0" borderId="15" xfId="0" applyNumberFormat="1" applyBorder="1" applyAlignment="1">
      <alignment vertical="center"/>
    </xf>
    <xf numFmtId="9" fontId="0" fillId="0" borderId="15" xfId="0" applyNumberFormat="1" applyBorder="1" applyAlignment="1">
      <alignment vertical="center"/>
    </xf>
    <xf numFmtId="169" fontId="0" fillId="0" borderId="15" xfId="6" applyNumberFormat="1" applyFont="1" applyBorder="1" applyAlignment="1">
      <alignment vertical="center"/>
    </xf>
    <xf numFmtId="0" fontId="25" fillId="4" borderId="15" xfId="0" applyFont="1" applyFill="1" applyBorder="1" applyAlignment="1">
      <alignment horizontal="center" vertical="center" wrapText="1"/>
    </xf>
    <xf numFmtId="165" fontId="29" fillId="6" borderId="4" xfId="2" applyNumberFormat="1" applyFont="1" applyFill="1" applyBorder="1" applyAlignment="1">
      <alignment horizontal="center" vertical="center" wrapText="1"/>
    </xf>
    <xf numFmtId="168" fontId="28" fillId="4" borderId="4" xfId="4" applyNumberFormat="1" applyFont="1" applyFill="1" applyBorder="1" applyAlignment="1">
      <alignment horizontal="center" vertical="center" wrapText="1"/>
    </xf>
    <xf numFmtId="9" fontId="28" fillId="7" borderId="4" xfId="3" applyFont="1" applyFill="1" applyBorder="1" applyAlignment="1">
      <alignment horizontal="center" vertical="center" wrapText="1"/>
    </xf>
    <xf numFmtId="3" fontId="28" fillId="7" borderId="4" xfId="3" applyNumberFormat="1" applyFont="1" applyFill="1" applyBorder="1" applyAlignment="1">
      <alignment horizontal="center" vertical="center" wrapText="1"/>
    </xf>
    <xf numFmtId="0" fontId="3" fillId="0" borderId="15" xfId="0" applyFont="1" applyBorder="1" applyAlignment="1">
      <alignment horizontal="center" vertical="center" wrapText="1"/>
    </xf>
    <xf numFmtId="4" fontId="28" fillId="0" borderId="15" xfId="4" applyNumberFormat="1" applyFont="1" applyBorder="1" applyAlignment="1">
      <alignment horizontal="left" vertical="center" wrapText="1"/>
    </xf>
    <xf numFmtId="9" fontId="28" fillId="5" borderId="19" xfId="5" applyNumberFormat="1" applyFont="1" applyFill="1" applyBorder="1" applyAlignment="1">
      <alignment horizontal="center" vertical="center" wrapText="1"/>
    </xf>
    <xf numFmtId="165" fontId="24" fillId="14" borderId="18" xfId="0" applyNumberFormat="1" applyFont="1" applyFill="1" applyBorder="1" applyAlignment="1">
      <alignment vertical="center"/>
    </xf>
    <xf numFmtId="165" fontId="24" fillId="14" borderId="19" xfId="0" applyNumberFormat="1" applyFont="1" applyFill="1" applyBorder="1" applyAlignment="1">
      <alignment horizontal="center" vertical="center"/>
    </xf>
    <xf numFmtId="0" fontId="24" fillId="14" borderId="19" xfId="0" applyFont="1" applyFill="1" applyBorder="1" applyAlignment="1">
      <alignment horizontal="center" vertical="center"/>
    </xf>
    <xf numFmtId="165" fontId="24" fillId="14" borderId="21" xfId="0" applyNumberFormat="1" applyFont="1" applyFill="1" applyBorder="1" applyAlignment="1">
      <alignment horizontal="left" vertical="center"/>
    </xf>
    <xf numFmtId="165" fontId="24" fillId="14" borderId="15" xfId="1" applyNumberFormat="1" applyFont="1" applyFill="1" applyBorder="1" applyAlignment="1">
      <alignment horizontal="center" vertical="center"/>
    </xf>
    <xf numFmtId="172" fontId="24" fillId="14" borderId="15" xfId="1" applyNumberFormat="1" applyFont="1" applyFill="1" applyBorder="1" applyAlignment="1">
      <alignment horizontal="center" vertical="center"/>
    </xf>
    <xf numFmtId="3" fontId="24" fillId="14" borderId="15" xfId="0" applyNumberFormat="1" applyFont="1" applyFill="1" applyBorder="1" applyAlignment="1">
      <alignment horizontal="center" vertical="center"/>
    </xf>
    <xf numFmtId="0" fontId="24" fillId="14" borderId="22" xfId="0" applyFont="1" applyFill="1" applyBorder="1" applyAlignment="1">
      <alignment horizontal="center" vertical="center"/>
    </xf>
    <xf numFmtId="165" fontId="24" fillId="14" borderId="21" xfId="0" applyNumberFormat="1" applyFont="1" applyFill="1" applyBorder="1" applyAlignment="1">
      <alignment horizontal="left" vertical="center" wrapText="1"/>
    </xf>
    <xf numFmtId="165" fontId="24" fillId="14" borderId="23" xfId="0" applyNumberFormat="1" applyFont="1" applyFill="1" applyBorder="1" applyAlignment="1">
      <alignment vertical="center"/>
    </xf>
    <xf numFmtId="165" fontId="24" fillId="14" borderId="5" xfId="0" applyNumberFormat="1" applyFont="1" applyFill="1" applyBorder="1" applyAlignment="1">
      <alignment vertical="center"/>
    </xf>
    <xf numFmtId="0" fontId="24" fillId="14" borderId="5" xfId="0" applyFont="1" applyFill="1" applyBorder="1" applyAlignment="1">
      <alignment vertical="center"/>
    </xf>
    <xf numFmtId="0" fontId="25" fillId="14" borderId="24" xfId="0" applyFont="1" applyFill="1" applyBorder="1" applyAlignment="1">
      <alignment horizontal="center" vertical="center"/>
    </xf>
    <xf numFmtId="0" fontId="24" fillId="14" borderId="19" xfId="0" applyFont="1" applyFill="1" applyBorder="1" applyAlignment="1">
      <alignment horizontal="centerContinuous" vertical="center"/>
    </xf>
    <xf numFmtId="0" fontId="24" fillId="14" borderId="20" xfId="0" applyFont="1" applyFill="1" applyBorder="1" applyAlignment="1">
      <alignment horizontal="centerContinuous" vertical="center"/>
    </xf>
    <xf numFmtId="3" fontId="26" fillId="0" borderId="15" xfId="0" applyNumberFormat="1" applyFont="1" applyFill="1" applyBorder="1" applyAlignment="1">
      <alignment horizontal="center" vertical="center"/>
    </xf>
    <xf numFmtId="9" fontId="29" fillId="7" borderId="15" xfId="3" applyFont="1" applyFill="1" applyBorder="1" applyAlignment="1">
      <alignment horizontal="center" vertical="center" wrapText="1"/>
    </xf>
    <xf numFmtId="165" fontId="29" fillId="6" borderId="25" xfId="2" applyNumberFormat="1" applyFont="1" applyFill="1" applyBorder="1" applyAlignment="1">
      <alignment horizontal="center" vertical="center" wrapText="1"/>
    </xf>
    <xf numFmtId="168" fontId="28" fillId="4" borderId="25" xfId="4" applyNumberFormat="1" applyFont="1" applyFill="1" applyBorder="1" applyAlignment="1">
      <alignment horizontal="center" vertical="center" wrapText="1"/>
    </xf>
    <xf numFmtId="3" fontId="28" fillId="6" borderId="25" xfId="4" applyNumberFormat="1" applyFont="1" applyFill="1" applyBorder="1" applyAlignment="1">
      <alignment horizontal="center" vertical="center" wrapText="1"/>
    </xf>
    <xf numFmtId="165" fontId="29" fillId="6" borderId="19" xfId="2" applyNumberFormat="1" applyFont="1" applyFill="1" applyBorder="1" applyAlignment="1">
      <alignment horizontal="center" vertical="center" wrapText="1"/>
    </xf>
    <xf numFmtId="168" fontId="28" fillId="4" borderId="19" xfId="4" applyNumberFormat="1" applyFont="1" applyFill="1" applyBorder="1" applyAlignment="1">
      <alignment horizontal="center" vertical="center" wrapText="1"/>
    </xf>
    <xf numFmtId="3" fontId="28" fillId="7" borderId="19" xfId="3" applyNumberFormat="1" applyFont="1" applyFill="1" applyBorder="1" applyAlignment="1">
      <alignment horizontal="center" vertical="center" wrapText="1"/>
    </xf>
    <xf numFmtId="3" fontId="28" fillId="6" borderId="19" xfId="4" applyNumberFormat="1" applyFont="1" applyFill="1" applyBorder="1" applyAlignment="1">
      <alignment horizontal="center" vertical="center" wrapText="1"/>
    </xf>
    <xf numFmtId="168" fontId="28" fillId="4" borderId="5" xfId="4" applyNumberFormat="1" applyFont="1" applyFill="1" applyBorder="1" applyAlignment="1">
      <alignment horizontal="center" vertical="center" wrapText="1"/>
    </xf>
    <xf numFmtId="3" fontId="28" fillId="6" borderId="5" xfId="4" applyNumberFormat="1" applyFont="1" applyFill="1" applyBorder="1" applyAlignment="1">
      <alignment horizontal="center" vertical="center" wrapText="1"/>
    </xf>
    <xf numFmtId="0" fontId="28" fillId="2" borderId="26" xfId="4" applyFont="1" applyFill="1" applyBorder="1" applyAlignment="1">
      <alignment horizontal="center" vertical="center" wrapText="1"/>
    </xf>
    <xf numFmtId="4" fontId="25" fillId="2" borderId="0" xfId="0" applyNumberFormat="1" applyFont="1" applyFill="1" applyBorder="1"/>
    <xf numFmtId="1" fontId="24" fillId="2" borderId="0" xfId="0" applyNumberFormat="1" applyFont="1" applyFill="1" applyBorder="1"/>
    <xf numFmtId="0" fontId="24" fillId="0" borderId="0" xfId="0" applyFont="1" applyBorder="1"/>
    <xf numFmtId="0" fontId="24" fillId="0" borderId="29" xfId="0" applyFont="1" applyBorder="1"/>
    <xf numFmtId="0" fontId="11" fillId="2" borderId="0" xfId="0" applyFont="1" applyFill="1" applyBorder="1" applyAlignment="1">
      <alignment horizontal="center" vertical="center" wrapText="1"/>
    </xf>
    <xf numFmtId="0" fontId="2" fillId="15" borderId="41" xfId="0" applyFont="1" applyFill="1" applyBorder="1"/>
    <xf numFmtId="0" fontId="2" fillId="15" borderId="39" xfId="0" applyFont="1" applyFill="1" applyBorder="1"/>
    <xf numFmtId="0" fontId="2" fillId="15" borderId="39" xfId="0" applyFont="1" applyFill="1" applyBorder="1" applyAlignment="1">
      <alignment horizontal="center" vertical="center"/>
    </xf>
    <xf numFmtId="0" fontId="2" fillId="15" borderId="42" xfId="0" applyFont="1" applyFill="1" applyBorder="1"/>
    <xf numFmtId="0" fontId="5" fillId="2" borderId="41" xfId="0" applyFont="1" applyFill="1" applyBorder="1"/>
    <xf numFmtId="0" fontId="5" fillId="2" borderId="42" xfId="0" applyFont="1" applyFill="1" applyBorder="1"/>
    <xf numFmtId="0" fontId="5" fillId="2" borderId="43" xfId="0" applyFont="1" applyFill="1" applyBorder="1"/>
    <xf numFmtId="0" fontId="5" fillId="2" borderId="40" xfId="0" applyFont="1" applyFill="1" applyBorder="1"/>
    <xf numFmtId="0" fontId="0" fillId="0" borderId="0" xfId="0" applyFont="1" applyBorder="1"/>
    <xf numFmtId="0" fontId="5" fillId="2" borderId="44" xfId="0" applyFont="1" applyFill="1" applyBorder="1"/>
    <xf numFmtId="0" fontId="5" fillId="2" borderId="45" xfId="0" applyFont="1" applyFill="1" applyBorder="1"/>
    <xf numFmtId="3" fontId="5" fillId="2" borderId="45" xfId="0" applyNumberFormat="1" applyFont="1" applyFill="1" applyBorder="1"/>
    <xf numFmtId="0" fontId="5" fillId="2" borderId="46" xfId="0" applyFont="1" applyFill="1" applyBorder="1"/>
    <xf numFmtId="0" fontId="5" fillId="2" borderId="15" xfId="0" applyFont="1" applyFill="1" applyBorder="1" applyAlignment="1">
      <alignment wrapText="1"/>
    </xf>
    <xf numFmtId="0" fontId="5" fillId="2" borderId="15" xfId="0" applyFont="1" applyFill="1" applyBorder="1" applyAlignment="1">
      <alignment horizontal="center" vertical="center"/>
    </xf>
    <xf numFmtId="0" fontId="5" fillId="2" borderId="15" xfId="0" applyFont="1" applyFill="1" applyBorder="1"/>
    <xf numFmtId="0" fontId="5" fillId="2" borderId="15" xfId="0" applyFont="1" applyFill="1" applyBorder="1" applyAlignment="1">
      <alignment horizontal="justify" vertical="center" wrapText="1"/>
    </xf>
    <xf numFmtId="0" fontId="5" fillId="2" borderId="15" xfId="0" applyFont="1" applyFill="1" applyBorder="1" applyAlignment="1">
      <alignment horizontal="justify" wrapText="1"/>
    </xf>
    <xf numFmtId="3" fontId="2" fillId="15" borderId="39" xfId="0" applyNumberFormat="1" applyFont="1" applyFill="1" applyBorder="1"/>
    <xf numFmtId="0" fontId="5" fillId="0" borderId="0" xfId="0" applyFont="1" applyBorder="1"/>
    <xf numFmtId="0" fontId="0" fillId="2" borderId="44" xfId="0" applyFont="1" applyFill="1" applyBorder="1"/>
    <xf numFmtId="0" fontId="0" fillId="2" borderId="45" xfId="0" applyFont="1" applyFill="1" applyBorder="1"/>
    <xf numFmtId="3" fontId="0" fillId="2" borderId="45" xfId="0" applyNumberFormat="1" applyFont="1" applyFill="1" applyBorder="1"/>
    <xf numFmtId="0" fontId="0" fillId="2" borderId="46" xfId="0" applyFont="1" applyFill="1" applyBorder="1"/>
    <xf numFmtId="0" fontId="25" fillId="4" borderId="26" xfId="0" applyFont="1" applyFill="1" applyBorder="1" applyAlignment="1">
      <alignment horizontal="center" vertical="center" wrapText="1"/>
    </xf>
    <xf numFmtId="0" fontId="25" fillId="4" borderId="25" xfId="0" applyFont="1" applyFill="1" applyBorder="1" applyAlignment="1">
      <alignment horizontal="center" vertical="center" wrapText="1"/>
    </xf>
    <xf numFmtId="165" fontId="25" fillId="4" borderId="25" xfId="2" applyNumberFormat="1" applyFont="1" applyFill="1" applyBorder="1" applyAlignment="1">
      <alignment horizontal="center" vertical="center" wrapText="1"/>
    </xf>
    <xf numFmtId="0" fontId="6" fillId="4" borderId="25" xfId="0" applyFont="1" applyFill="1" applyBorder="1" applyAlignment="1">
      <alignment horizontal="center" vertical="center" wrapText="1"/>
    </xf>
    <xf numFmtId="0" fontId="25" fillId="4" borderId="27" xfId="0" applyFont="1" applyFill="1" applyBorder="1" applyAlignment="1">
      <alignment horizontal="center" vertical="center" wrapText="1"/>
    </xf>
    <xf numFmtId="1" fontId="28" fillId="5" borderId="19" xfId="4" applyNumberFormat="1" applyFont="1" applyFill="1" applyBorder="1" applyAlignment="1">
      <alignment horizontal="center" vertical="center" wrapText="1"/>
    </xf>
    <xf numFmtId="167" fontId="28" fillId="5" borderId="15" xfId="5" applyNumberFormat="1" applyFont="1" applyFill="1" applyBorder="1" applyAlignment="1">
      <alignment horizontal="center" vertical="center" wrapText="1"/>
    </xf>
    <xf numFmtId="3" fontId="31" fillId="16" borderId="15" xfId="3" applyNumberFormat="1" applyFont="1" applyFill="1" applyBorder="1" applyAlignment="1">
      <alignment horizontal="center" vertical="center" wrapText="1"/>
    </xf>
    <xf numFmtId="1" fontId="28" fillId="7" borderId="5" xfId="3" applyNumberFormat="1" applyFont="1" applyFill="1" applyBorder="1" applyAlignment="1">
      <alignment horizontal="center" vertical="center" wrapText="1"/>
    </xf>
    <xf numFmtId="4" fontId="28" fillId="0" borderId="24" xfId="4" applyNumberFormat="1" applyFont="1" applyBorder="1" applyAlignment="1">
      <alignment horizontal="center" vertical="center" wrapText="1"/>
    </xf>
    <xf numFmtId="1" fontId="28" fillId="6" borderId="19" xfId="3" applyNumberFormat="1" applyFont="1" applyFill="1" applyBorder="1" applyAlignment="1">
      <alignment horizontal="center" vertical="center" wrapText="1"/>
    </xf>
    <xf numFmtId="1" fontId="28" fillId="5" borderId="5" xfId="4" applyNumberFormat="1" applyFont="1" applyFill="1" applyBorder="1" applyAlignment="1">
      <alignment horizontal="center" vertical="center" wrapText="1"/>
    </xf>
    <xf numFmtId="1" fontId="28" fillId="6" borderId="5" xfId="3" applyNumberFormat="1" applyFont="1" applyFill="1" applyBorder="1" applyAlignment="1">
      <alignment horizontal="center" vertical="center" wrapText="1"/>
    </xf>
    <xf numFmtId="3" fontId="26" fillId="14" borderId="15" xfId="0" applyNumberFormat="1" applyFont="1" applyFill="1" applyBorder="1" applyAlignment="1">
      <alignment horizontal="center" vertical="center"/>
    </xf>
    <xf numFmtId="167" fontId="28" fillId="5" borderId="25" xfId="5" applyNumberFormat="1" applyFont="1" applyFill="1" applyBorder="1" applyAlignment="1">
      <alignment horizontal="center" vertical="center" wrapText="1"/>
    </xf>
    <xf numFmtId="0" fontId="28" fillId="5" borderId="25" xfId="4" applyNumberFormat="1" applyFont="1" applyFill="1" applyBorder="1" applyAlignment="1">
      <alignment horizontal="center" vertical="center" wrapText="1"/>
    </xf>
    <xf numFmtId="3" fontId="31" fillId="16" borderId="25" xfId="3" applyNumberFormat="1" applyFont="1" applyFill="1" applyBorder="1" applyAlignment="1">
      <alignment horizontal="center" vertical="center" wrapText="1"/>
    </xf>
    <xf numFmtId="10" fontId="28" fillId="5" borderId="19" xfId="5" applyNumberFormat="1" applyFont="1" applyFill="1" applyBorder="1" applyAlignment="1">
      <alignment horizontal="center" vertical="center" wrapText="1"/>
    </xf>
    <xf numFmtId="0" fontId="28" fillId="6" borderId="19" xfId="3" applyNumberFormat="1" applyFont="1" applyFill="1" applyBorder="1" applyAlignment="1">
      <alignment horizontal="center" vertical="center" wrapText="1"/>
    </xf>
    <xf numFmtId="0" fontId="28" fillId="6" borderId="15" xfId="3" applyNumberFormat="1" applyFont="1" applyFill="1" applyBorder="1" applyAlignment="1">
      <alignment horizontal="center" vertical="center" wrapText="1"/>
    </xf>
    <xf numFmtId="10" fontId="28" fillId="5" borderId="5" xfId="5" applyNumberFormat="1" applyFont="1" applyFill="1" applyBorder="1" applyAlignment="1">
      <alignment horizontal="center" vertical="center" wrapText="1"/>
    </xf>
    <xf numFmtId="3" fontId="31" fillId="16" borderId="5" xfId="3" applyNumberFormat="1" applyFont="1" applyFill="1" applyBorder="1" applyAlignment="1">
      <alignment horizontal="center" vertical="center" wrapText="1"/>
    </xf>
    <xf numFmtId="0" fontId="24" fillId="14" borderId="19" xfId="0" applyFont="1" applyFill="1" applyBorder="1" applyAlignment="1">
      <alignment horizontal="centerContinuous"/>
    </xf>
    <xf numFmtId="0" fontId="28" fillId="2" borderId="18" xfId="4" applyFont="1" applyFill="1" applyBorder="1" applyAlignment="1">
      <alignment horizontal="center" vertical="center" wrapText="1"/>
    </xf>
    <xf numFmtId="3" fontId="31" fillId="16" borderId="19" xfId="3" applyNumberFormat="1" applyFont="1" applyFill="1" applyBorder="1" applyAlignment="1">
      <alignment horizontal="center" vertical="center" wrapText="1"/>
    </xf>
    <xf numFmtId="0" fontId="28" fillId="2" borderId="23" xfId="4" applyFont="1" applyFill="1" applyBorder="1" applyAlignment="1">
      <alignment horizontal="center" vertical="center" wrapText="1"/>
    </xf>
    <xf numFmtId="0" fontId="26" fillId="3" borderId="2" xfId="0" applyFont="1" applyFill="1" applyBorder="1" applyAlignment="1">
      <alignment horizontal="center"/>
    </xf>
    <xf numFmtId="0" fontId="2" fillId="15" borderId="39" xfId="0" applyFont="1" applyFill="1" applyBorder="1" applyAlignment="1">
      <alignment horizontal="left"/>
    </xf>
    <xf numFmtId="0" fontId="28" fillId="2" borderId="15" xfId="4" applyFont="1" applyFill="1" applyBorder="1" applyAlignment="1">
      <alignment vertical="center" wrapText="1"/>
    </xf>
    <xf numFmtId="0" fontId="28" fillId="0" borderId="15" xfId="4" applyFont="1" applyBorder="1" applyAlignment="1">
      <alignment horizontal="left" vertical="center" wrapText="1"/>
    </xf>
    <xf numFmtId="0" fontId="5" fillId="2" borderId="47" xfId="0" applyFont="1" applyFill="1" applyBorder="1"/>
    <xf numFmtId="0" fontId="5" fillId="2" borderId="29" xfId="0" applyFont="1" applyFill="1" applyBorder="1"/>
    <xf numFmtId="3" fontId="5" fillId="2" borderId="29" xfId="0" applyNumberFormat="1" applyFont="1" applyFill="1" applyBorder="1"/>
    <xf numFmtId="0" fontId="5" fillId="2" borderId="48" xfId="0" applyFont="1" applyFill="1" applyBorder="1"/>
    <xf numFmtId="0" fontId="0" fillId="0" borderId="43" xfId="0" applyFont="1" applyBorder="1"/>
    <xf numFmtId="3" fontId="0" fillId="0" borderId="0" xfId="0" applyNumberFormat="1" applyFont="1" applyBorder="1"/>
    <xf numFmtId="0" fontId="0" fillId="0" borderId="40" xfId="0" applyFont="1" applyBorder="1"/>
    <xf numFmtId="3" fontId="6" fillId="4" borderId="15" xfId="0" applyNumberFormat="1" applyFont="1" applyFill="1" applyBorder="1" applyAlignment="1">
      <alignment horizontal="center" vertical="center" wrapText="1"/>
    </xf>
    <xf numFmtId="0" fontId="28" fillId="5" borderId="15" xfId="4" applyNumberFormat="1"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5" xfId="0" applyFont="1" applyFill="1" applyBorder="1" applyAlignment="1">
      <alignment horizontal="center" vertical="center"/>
    </xf>
    <xf numFmtId="3" fontId="3" fillId="4" borderId="15" xfId="0" applyNumberFormat="1" applyFont="1" applyFill="1" applyBorder="1" applyAlignment="1">
      <alignment horizontal="center" vertical="center" wrapText="1"/>
    </xf>
    <xf numFmtId="0" fontId="14" fillId="2" borderId="15" xfId="0" applyFont="1" applyFill="1" applyBorder="1" applyAlignment="1">
      <alignment horizontal="justify" vertical="center" wrapText="1"/>
    </xf>
    <xf numFmtId="9" fontId="28" fillId="5" borderId="15" xfId="5" applyNumberFormat="1" applyFont="1" applyFill="1" applyBorder="1" applyAlignment="1">
      <alignment horizontal="center" vertical="center" wrapText="1"/>
    </xf>
    <xf numFmtId="4" fontId="27" fillId="0" borderId="15" xfId="4" applyNumberFormat="1" applyFont="1" applyBorder="1" applyAlignment="1">
      <alignment horizontal="justify" vertical="center" wrapText="1"/>
    </xf>
    <xf numFmtId="0" fontId="2" fillId="15" borderId="39" xfId="0" applyFont="1" applyFill="1" applyBorder="1" applyAlignment="1">
      <alignment horizontal="center"/>
    </xf>
    <xf numFmtId="3" fontId="28" fillId="7" borderId="15" xfId="3" applyNumberFormat="1" applyFont="1" applyFill="1" applyBorder="1" applyAlignment="1">
      <alignment horizontal="center" vertical="center" wrapText="1"/>
    </xf>
    <xf numFmtId="4" fontId="28" fillId="0" borderId="24" xfId="4" applyNumberFormat="1" applyFont="1" applyBorder="1" applyAlignment="1">
      <alignment horizontal="left" vertical="center" wrapText="1"/>
    </xf>
    <xf numFmtId="0" fontId="28" fillId="6" borderId="25" xfId="3" applyNumberFormat="1" applyFont="1" applyFill="1" applyBorder="1" applyAlignment="1">
      <alignment horizontal="center" vertical="center" wrapText="1"/>
    </xf>
    <xf numFmtId="0" fontId="28" fillId="6" borderId="5" xfId="3" applyNumberFormat="1" applyFont="1" applyFill="1" applyBorder="1" applyAlignment="1">
      <alignment horizontal="center" vertical="center" wrapText="1"/>
    </xf>
    <xf numFmtId="4" fontId="28" fillId="0" borderId="20" xfId="4" applyNumberFormat="1" applyFont="1" applyBorder="1" applyAlignment="1">
      <alignment horizontal="justify" vertical="center" wrapText="1"/>
    </xf>
    <xf numFmtId="10" fontId="28" fillId="5" borderId="15" xfId="5" applyNumberFormat="1" applyFont="1" applyFill="1" applyBorder="1" applyAlignment="1">
      <alignment horizontal="center" vertical="center" wrapText="1"/>
    </xf>
    <xf numFmtId="9" fontId="29" fillId="16" borderId="15" xfId="3" applyFont="1" applyFill="1" applyBorder="1" applyAlignment="1">
      <alignment horizontal="center" vertical="center" wrapText="1"/>
    </xf>
    <xf numFmtId="165" fontId="28" fillId="8" borderId="19" xfId="2" applyNumberFormat="1" applyFont="1" applyFill="1" applyBorder="1" applyAlignment="1">
      <alignment horizontal="center" vertical="center" wrapText="1"/>
    </xf>
    <xf numFmtId="165" fontId="29" fillId="8" borderId="19" xfId="2" applyNumberFormat="1" applyFont="1" applyFill="1" applyBorder="1" applyAlignment="1">
      <alignment horizontal="center" vertical="center" wrapText="1"/>
    </xf>
    <xf numFmtId="3" fontId="28" fillId="0" borderId="19" xfId="3" applyNumberFormat="1" applyFont="1" applyFill="1" applyBorder="1" applyAlignment="1">
      <alignment horizontal="center" vertical="center" wrapText="1"/>
    </xf>
    <xf numFmtId="4" fontId="28" fillId="0" borderId="20" xfId="4" applyNumberFormat="1" applyFont="1" applyFill="1" applyBorder="1" applyAlignment="1">
      <alignment vertical="center" wrapText="1"/>
    </xf>
    <xf numFmtId="165" fontId="28" fillId="8" borderId="5" xfId="2" applyNumberFormat="1" applyFont="1" applyFill="1" applyBorder="1" applyAlignment="1">
      <alignment horizontal="center" vertical="center" wrapText="1"/>
    </xf>
    <xf numFmtId="165" fontId="29" fillId="8" borderId="5" xfId="2" applyNumberFormat="1" applyFont="1" applyFill="1" applyBorder="1" applyAlignment="1">
      <alignment horizontal="center" vertical="center" wrapText="1"/>
    </xf>
    <xf numFmtId="3" fontId="28" fillId="0" borderId="5" xfId="3" applyNumberFormat="1" applyFont="1" applyFill="1" applyBorder="1" applyAlignment="1">
      <alignment horizontal="center" vertical="center" wrapText="1"/>
    </xf>
    <xf numFmtId="4" fontId="28" fillId="0" borderId="24" xfId="4" applyNumberFormat="1" applyFont="1" applyFill="1" applyBorder="1" applyAlignment="1">
      <alignment vertical="center" wrapText="1"/>
    </xf>
    <xf numFmtId="168" fontId="24" fillId="2" borderId="17" xfId="0" applyNumberFormat="1" applyFont="1" applyFill="1" applyBorder="1"/>
    <xf numFmtId="0" fontId="24" fillId="2" borderId="2" xfId="0" applyFont="1" applyFill="1" applyBorder="1" applyAlignment="1">
      <alignment horizontal="justify"/>
    </xf>
    <xf numFmtId="165" fontId="25" fillId="2" borderId="2" xfId="2" applyNumberFormat="1" applyFont="1" applyFill="1" applyBorder="1"/>
    <xf numFmtId="0" fontId="24" fillId="2" borderId="2" xfId="0" applyNumberFormat="1" applyFont="1" applyFill="1" applyBorder="1"/>
    <xf numFmtId="9" fontId="24" fillId="6" borderId="2" xfId="3" applyFont="1" applyFill="1" applyBorder="1" applyAlignment="1">
      <alignment horizontal="center" vertical="center" wrapText="1"/>
    </xf>
    <xf numFmtId="0" fontId="28" fillId="2" borderId="21" xfId="4" applyFont="1" applyFill="1" applyBorder="1" applyAlignment="1">
      <alignment horizontal="center" vertical="center" wrapText="1"/>
    </xf>
    <xf numFmtId="164" fontId="24" fillId="0" borderId="0" xfId="0" applyNumberFormat="1" applyFont="1"/>
    <xf numFmtId="173" fontId="28" fillId="5" borderId="15" xfId="5" applyNumberFormat="1" applyFont="1" applyFill="1" applyBorder="1" applyAlignment="1">
      <alignment horizontal="center" vertical="center" wrapText="1"/>
    </xf>
    <xf numFmtId="9" fontId="28" fillId="5" borderId="5" xfId="5" applyNumberFormat="1" applyFont="1" applyFill="1" applyBorder="1" applyAlignment="1">
      <alignment horizontal="center" vertical="center" wrapText="1"/>
    </xf>
    <xf numFmtId="0" fontId="34" fillId="2" borderId="0" xfId="0" applyFont="1" applyFill="1" applyBorder="1" applyAlignment="1">
      <alignment wrapText="1"/>
    </xf>
    <xf numFmtId="165" fontId="24" fillId="17" borderId="15" xfId="1" applyNumberFormat="1" applyFont="1" applyFill="1" applyBorder="1" applyAlignment="1">
      <alignment horizontal="center" vertical="center"/>
    </xf>
    <xf numFmtId="172" fontId="24" fillId="17" borderId="15" xfId="1" applyNumberFormat="1" applyFont="1" applyFill="1" applyBorder="1" applyAlignment="1">
      <alignment horizontal="center" vertical="center"/>
    </xf>
    <xf numFmtId="3" fontId="24" fillId="17" borderId="15" xfId="0" applyNumberFormat="1" applyFont="1" applyFill="1" applyBorder="1" applyAlignment="1">
      <alignment horizontal="center" vertical="center"/>
    </xf>
    <xf numFmtId="0" fontId="24" fillId="17" borderId="22" xfId="0" applyFont="1" applyFill="1" applyBorder="1" applyAlignment="1">
      <alignment horizontal="center" vertical="center"/>
    </xf>
    <xf numFmtId="4" fontId="28" fillId="0" borderId="15" xfId="4" applyNumberFormat="1" applyFont="1" applyBorder="1" applyAlignment="1">
      <alignment vertical="center" wrapText="1"/>
    </xf>
    <xf numFmtId="165" fontId="28" fillId="6" borderId="15" xfId="2" applyFont="1" applyFill="1" applyBorder="1" applyAlignment="1">
      <alignment horizontal="center" vertical="center" wrapText="1"/>
    </xf>
    <xf numFmtId="3" fontId="28" fillId="7" borderId="25" xfId="3" applyNumberFormat="1" applyFont="1" applyFill="1" applyBorder="1" applyAlignment="1">
      <alignment horizontal="center" vertical="center" wrapText="1"/>
    </xf>
    <xf numFmtId="4" fontId="0" fillId="0" borderId="22" xfId="4" applyNumberFormat="1" applyFont="1" applyBorder="1" applyAlignment="1">
      <alignment vertical="center" wrapText="1"/>
    </xf>
    <xf numFmtId="4" fontId="0" fillId="0" borderId="24" xfId="4" applyNumberFormat="1" applyFont="1" applyBorder="1" applyAlignment="1">
      <alignment vertical="center" wrapText="1"/>
    </xf>
    <xf numFmtId="0" fontId="24" fillId="2" borderId="29" xfId="0" applyFont="1" applyFill="1" applyBorder="1" applyAlignment="1">
      <alignment horizontal="justify"/>
    </xf>
    <xf numFmtId="165" fontId="24" fillId="2" borderId="29" xfId="2" applyNumberFormat="1" applyFont="1" applyFill="1" applyBorder="1"/>
    <xf numFmtId="165" fontId="25" fillId="2" borderId="29" xfId="2" applyNumberFormat="1" applyFont="1" applyFill="1" applyBorder="1"/>
    <xf numFmtId="3" fontId="24" fillId="2" borderId="29" xfId="0" applyNumberFormat="1" applyFont="1" applyFill="1" applyBorder="1"/>
    <xf numFmtId="0" fontId="24" fillId="2" borderId="29" xfId="0" applyNumberFormat="1" applyFont="1" applyFill="1" applyBorder="1"/>
    <xf numFmtId="9" fontId="24" fillId="6" borderId="29" xfId="3" applyFont="1" applyFill="1" applyBorder="1" applyAlignment="1">
      <alignment horizontal="center" vertical="center" wrapText="1"/>
    </xf>
    <xf numFmtId="10" fontId="28" fillId="5" borderId="25" xfId="5" applyNumberFormat="1" applyFont="1" applyFill="1" applyBorder="1" applyAlignment="1">
      <alignment horizontal="center" vertical="center" wrapText="1"/>
    </xf>
    <xf numFmtId="1" fontId="28" fillId="6" borderId="25" xfId="3" applyNumberFormat="1" applyFont="1" applyFill="1" applyBorder="1" applyAlignment="1">
      <alignment horizontal="center" vertical="center" wrapText="1"/>
    </xf>
    <xf numFmtId="4" fontId="25" fillId="2" borderId="2" xfId="0" applyNumberFormat="1" applyFont="1" applyFill="1" applyBorder="1"/>
    <xf numFmtId="1" fontId="24" fillId="2" borderId="2" xfId="0" applyNumberFormat="1" applyFont="1" applyFill="1" applyBorder="1"/>
    <xf numFmtId="9" fontId="28" fillId="8" borderId="15" xfId="5" applyFont="1" applyFill="1" applyBorder="1" applyAlignment="1">
      <alignment horizontal="center" vertical="center" wrapText="1"/>
    </xf>
    <xf numFmtId="0" fontId="25" fillId="2" borderId="19" xfId="0" applyFont="1" applyFill="1" applyBorder="1" applyAlignment="1">
      <alignment horizontal="left" vertical="center"/>
    </xf>
    <xf numFmtId="0" fontId="38" fillId="0" borderId="19" xfId="4" applyFont="1" applyBorder="1" applyAlignment="1">
      <alignment horizontal="center" vertical="center" wrapText="1"/>
    </xf>
    <xf numFmtId="3" fontId="28" fillId="8" borderId="19" xfId="3" applyNumberFormat="1" applyFont="1" applyFill="1" applyBorder="1" applyAlignment="1">
      <alignment horizontal="center" vertical="center" wrapText="1"/>
    </xf>
    <xf numFmtId="0" fontId="25" fillId="2" borderId="5" xfId="0" applyFont="1" applyFill="1" applyBorder="1" applyAlignment="1">
      <alignment horizontal="left" vertical="center"/>
    </xf>
    <xf numFmtId="0" fontId="38" fillId="0" borderId="5" xfId="4" applyFont="1" applyBorder="1" applyAlignment="1">
      <alignment horizontal="center" vertical="center" wrapText="1"/>
    </xf>
    <xf numFmtId="165" fontId="29" fillId="2" borderId="19" xfId="2" applyNumberFormat="1" applyFont="1" applyFill="1" applyBorder="1" applyAlignment="1">
      <alignment horizontal="right" vertical="center"/>
    </xf>
    <xf numFmtId="44" fontId="31" fillId="0" borderId="5" xfId="0" applyNumberFormat="1" applyFont="1" applyBorder="1" applyAlignment="1">
      <alignment horizontal="right" vertical="center"/>
    </xf>
    <xf numFmtId="4" fontId="28" fillId="0" borderId="24" xfId="4" applyNumberFormat="1" applyFont="1" applyBorder="1" applyAlignment="1">
      <alignment horizontal="justify" vertical="center" wrapText="1"/>
    </xf>
    <xf numFmtId="44" fontId="31" fillId="0" borderId="19" xfId="0" applyNumberFormat="1" applyFont="1" applyBorder="1" applyAlignment="1">
      <alignment vertical="center"/>
    </xf>
    <xf numFmtId="0" fontId="28" fillId="0" borderId="5" xfId="4" applyFont="1" applyBorder="1" applyAlignment="1">
      <alignment horizontal="center" vertical="center" wrapText="1"/>
    </xf>
    <xf numFmtId="0" fontId="39" fillId="0" borderId="19" xfId="0" applyFont="1" applyBorder="1" applyAlignment="1">
      <alignment horizontal="left" vertical="center" wrapText="1"/>
    </xf>
    <xf numFmtId="0" fontId="29" fillId="0" borderId="15" xfId="0" applyFont="1" applyBorder="1" applyAlignment="1">
      <alignment horizontal="center" vertical="center" wrapText="1"/>
    </xf>
    <xf numFmtId="0" fontId="38" fillId="0" borderId="15" xfId="4" applyFont="1" applyBorder="1" applyAlignment="1">
      <alignment horizontal="center" vertical="center" wrapText="1"/>
    </xf>
    <xf numFmtId="44" fontId="31" fillId="0" borderId="15" xfId="0" applyNumberFormat="1" applyFont="1" applyBorder="1" applyAlignment="1">
      <alignment vertical="center"/>
    </xf>
    <xf numFmtId="0" fontId="28" fillId="0" borderId="15" xfId="4" applyFont="1" applyBorder="1" applyAlignment="1">
      <alignment horizontal="center" vertical="center" wrapText="1"/>
    </xf>
    <xf numFmtId="0" fontId="32" fillId="0" borderId="15" xfId="0" applyFont="1" applyBorder="1" applyAlignment="1">
      <alignment horizontal="justify" vertical="center" wrapText="1"/>
    </xf>
    <xf numFmtId="0" fontId="28" fillId="7" borderId="15" xfId="3" applyNumberFormat="1" applyFont="1" applyFill="1" applyBorder="1" applyAlignment="1">
      <alignment horizontal="center" vertical="center" wrapText="1"/>
    </xf>
    <xf numFmtId="4" fontId="28" fillId="0" borderId="22" xfId="4" applyNumberFormat="1" applyFont="1" applyBorder="1" applyAlignment="1">
      <alignment horizontal="left" vertical="center" wrapText="1"/>
    </xf>
    <xf numFmtId="0" fontId="28" fillId="7" borderId="5" xfId="3" applyNumberFormat="1" applyFont="1" applyFill="1" applyBorder="1" applyAlignment="1">
      <alignment horizontal="center" vertical="center" wrapText="1"/>
    </xf>
    <xf numFmtId="165" fontId="24" fillId="14" borderId="15" xfId="1" applyNumberFormat="1" applyFont="1" applyFill="1" applyBorder="1" applyAlignment="1">
      <alignment horizontal="center"/>
    </xf>
    <xf numFmtId="172" fontId="24" fillId="14" borderId="15" xfId="1" applyNumberFormat="1" applyFont="1" applyFill="1" applyBorder="1" applyAlignment="1">
      <alignment horizontal="center"/>
    </xf>
    <xf numFmtId="3" fontId="24" fillId="14" borderId="15" xfId="0" applyNumberFormat="1" applyFont="1" applyFill="1" applyBorder="1" applyAlignment="1">
      <alignment horizontal="center"/>
    </xf>
    <xf numFmtId="0" fontId="24" fillId="14" borderId="22" xfId="0" applyFont="1" applyFill="1" applyBorder="1" applyAlignment="1">
      <alignment horizontal="center"/>
    </xf>
    <xf numFmtId="3" fontId="26" fillId="14" borderId="15" xfId="0" applyNumberFormat="1" applyFont="1" applyFill="1" applyBorder="1" applyAlignment="1">
      <alignment horizontal="center"/>
    </xf>
    <xf numFmtId="165" fontId="24" fillId="14" borderId="5" xfId="0" applyNumberFormat="1" applyFont="1" applyFill="1" applyBorder="1"/>
    <xf numFmtId="0" fontId="24" fillId="14" borderId="5" xfId="0" applyFont="1" applyFill="1" applyBorder="1"/>
    <xf numFmtId="0" fontId="25" fillId="14" borderId="24" xfId="0" applyFont="1" applyFill="1" applyBorder="1" applyAlignment="1">
      <alignment horizontal="center"/>
    </xf>
    <xf numFmtId="14" fontId="28" fillId="5" borderId="15" xfId="5" applyNumberFormat="1" applyFont="1" applyFill="1" applyBorder="1" applyAlignment="1">
      <alignment horizontal="center" vertical="center" wrapText="1"/>
    </xf>
    <xf numFmtId="3" fontId="28" fillId="7" borderId="5" xfId="3" applyNumberFormat="1" applyFont="1" applyFill="1" applyBorder="1" applyAlignment="1">
      <alignment horizontal="center" vertical="center" wrapText="1"/>
    </xf>
    <xf numFmtId="0" fontId="9" fillId="10" borderId="49" xfId="0" applyFont="1" applyFill="1" applyBorder="1" applyAlignment="1">
      <alignment horizontal="center"/>
    </xf>
    <xf numFmtId="0" fontId="9" fillId="10" borderId="50" xfId="0" applyFont="1" applyFill="1" applyBorder="1"/>
    <xf numFmtId="9" fontId="9" fillId="10" borderId="51" xfId="3" applyFont="1" applyFill="1" applyBorder="1"/>
    <xf numFmtId="0" fontId="14" fillId="2" borderId="52" xfId="0" applyFont="1" applyFill="1" applyBorder="1" applyAlignment="1">
      <alignment horizontal="center"/>
    </xf>
    <xf numFmtId="0" fontId="14" fillId="2" borderId="53" xfId="0" applyFont="1" applyFill="1" applyBorder="1"/>
    <xf numFmtId="9" fontId="14" fillId="2" borderId="54" xfId="3" applyFont="1" applyFill="1" applyBorder="1"/>
    <xf numFmtId="0" fontId="9" fillId="10" borderId="52" xfId="0" applyFont="1" applyFill="1" applyBorder="1" applyAlignment="1">
      <alignment horizontal="center"/>
    </xf>
    <xf numFmtId="0" fontId="9" fillId="10" borderId="53" xfId="0" applyFont="1" applyFill="1" applyBorder="1" applyAlignment="1">
      <alignment wrapText="1"/>
    </xf>
    <xf numFmtId="9" fontId="9" fillId="10" borderId="54" xfId="3" applyFont="1" applyFill="1" applyBorder="1"/>
    <xf numFmtId="0" fontId="9" fillId="10" borderId="53" xfId="0" applyFont="1" applyFill="1" applyBorder="1"/>
    <xf numFmtId="9" fontId="9" fillId="10" borderId="54" xfId="3" applyNumberFormat="1" applyFont="1" applyFill="1" applyBorder="1"/>
    <xf numFmtId="9" fontId="14" fillId="2" borderId="54" xfId="3" applyNumberFormat="1" applyFont="1" applyFill="1" applyBorder="1"/>
    <xf numFmtId="0" fontId="33" fillId="0" borderId="53" xfId="0" applyFont="1" applyFill="1" applyBorder="1" applyAlignment="1">
      <alignment vertical="center" wrapText="1"/>
    </xf>
    <xf numFmtId="0" fontId="14" fillId="2" borderId="55" xfId="0" applyFont="1" applyFill="1" applyBorder="1" applyAlignment="1">
      <alignment horizontal="center"/>
    </xf>
    <xf numFmtId="0" fontId="14" fillId="2" borderId="56" xfId="0" applyFont="1" applyFill="1" applyBorder="1"/>
    <xf numFmtId="9" fontId="14" fillId="2" borderId="57" xfId="3" applyFont="1" applyFill="1" applyBorder="1"/>
    <xf numFmtId="173" fontId="28" fillId="5" borderId="19" xfId="5" applyNumberFormat="1" applyFont="1" applyFill="1" applyBorder="1" applyAlignment="1">
      <alignment horizontal="center" vertical="center" wrapText="1"/>
    </xf>
    <xf numFmtId="0" fontId="0" fillId="2" borderId="43" xfId="0" applyFont="1" applyFill="1" applyBorder="1"/>
    <xf numFmtId="0" fontId="0" fillId="2" borderId="0" xfId="0" applyFont="1" applyFill="1" applyBorder="1"/>
    <xf numFmtId="3" fontId="0" fillId="2" borderId="0" xfId="0" applyNumberFormat="1" applyFont="1" applyFill="1" applyBorder="1"/>
    <xf numFmtId="0" fontId="0" fillId="2" borderId="40" xfId="0" applyFont="1" applyFill="1" applyBorder="1"/>
    <xf numFmtId="165" fontId="24" fillId="14" borderId="0" xfId="0" applyNumberFormat="1" applyFont="1" applyFill="1" applyBorder="1" applyAlignment="1">
      <alignment vertical="center"/>
    </xf>
    <xf numFmtId="0" fontId="24" fillId="14" borderId="0" xfId="0" applyFont="1" applyFill="1" applyBorder="1" applyAlignment="1">
      <alignment vertical="center"/>
    </xf>
    <xf numFmtId="0" fontId="25" fillId="14" borderId="0" xfId="0" applyFont="1" applyFill="1" applyBorder="1" applyAlignment="1">
      <alignment horizontal="center" vertical="center"/>
    </xf>
    <xf numFmtId="1" fontId="13" fillId="9" borderId="58" xfId="0" applyNumberFormat="1" applyFont="1" applyFill="1" applyBorder="1" applyAlignment="1">
      <alignment horizontal="center" vertical="center"/>
    </xf>
    <xf numFmtId="1" fontId="13" fillId="9" borderId="33" xfId="0" applyNumberFormat="1" applyFont="1" applyFill="1" applyBorder="1" applyAlignment="1">
      <alignment horizontal="center" vertical="center"/>
    </xf>
    <xf numFmtId="0" fontId="13" fillId="9" borderId="32" xfId="0" applyFont="1" applyFill="1" applyBorder="1" applyAlignment="1">
      <alignment horizontal="center" vertical="center"/>
    </xf>
    <xf numFmtId="0" fontId="13" fillId="9" borderId="58" xfId="0" applyFont="1" applyFill="1" applyBorder="1" applyAlignment="1">
      <alignment horizontal="center" vertical="center"/>
    </xf>
    <xf numFmtId="0" fontId="12" fillId="2" borderId="0" xfId="0" applyFont="1" applyFill="1" applyBorder="1" applyAlignment="1">
      <alignment horizontal="centerContinuous"/>
    </xf>
    <xf numFmtId="0" fontId="40" fillId="2" borderId="0" xfId="0" applyFont="1" applyFill="1" applyAlignment="1">
      <alignment horizontal="centerContinuous"/>
    </xf>
    <xf numFmtId="0" fontId="23" fillId="10" borderId="59" xfId="0" applyFont="1" applyFill="1" applyBorder="1" applyAlignment="1">
      <alignment horizontal="center" vertical="center"/>
    </xf>
    <xf numFmtId="0" fontId="23" fillId="10" borderId="15" xfId="0" applyFont="1" applyFill="1" applyBorder="1" applyAlignment="1">
      <alignment vertical="center"/>
    </xf>
    <xf numFmtId="0" fontId="23" fillId="10" borderId="15" xfId="0" applyFont="1" applyFill="1" applyBorder="1" applyAlignment="1">
      <alignment vertical="center" wrapText="1"/>
    </xf>
    <xf numFmtId="0" fontId="23" fillId="10" borderId="34" xfId="0" applyFont="1" applyFill="1" applyBorder="1" applyAlignment="1">
      <alignment horizontal="center" vertical="center"/>
    </xf>
    <xf numFmtId="0" fontId="23" fillId="10" borderId="61" xfId="0" applyFont="1" applyFill="1" applyBorder="1" applyAlignment="1">
      <alignment vertical="center" wrapText="1"/>
    </xf>
    <xf numFmtId="0" fontId="30" fillId="2" borderId="0" xfId="0" applyFont="1" applyFill="1" applyBorder="1" applyAlignment="1">
      <alignment horizontal="centerContinuous"/>
    </xf>
    <xf numFmtId="0" fontId="23" fillId="10" borderId="15" xfId="0" applyFont="1" applyFill="1" applyBorder="1" applyAlignment="1">
      <alignment horizontal="center" vertical="center"/>
    </xf>
    <xf numFmtId="0" fontId="23" fillId="10" borderId="15" xfId="0" applyFont="1" applyFill="1" applyBorder="1" applyAlignment="1">
      <alignment horizontal="center" vertical="center" wrapText="1"/>
    </xf>
    <xf numFmtId="0" fontId="23" fillId="10" borderId="61" xfId="0" applyFont="1" applyFill="1" applyBorder="1" applyAlignment="1">
      <alignment horizontal="center" vertical="center" wrapText="1"/>
    </xf>
    <xf numFmtId="1" fontId="23" fillId="10" borderId="60" xfId="3" applyNumberFormat="1" applyFont="1" applyFill="1" applyBorder="1" applyAlignment="1">
      <alignment horizontal="center" vertical="center"/>
    </xf>
    <xf numFmtId="1" fontId="23" fillId="10" borderId="35" xfId="3" applyNumberFormat="1" applyFont="1" applyFill="1" applyBorder="1" applyAlignment="1">
      <alignment horizontal="center" vertical="center"/>
    </xf>
    <xf numFmtId="0" fontId="28" fillId="0" borderId="15" xfId="4" applyFont="1" applyFill="1" applyBorder="1" applyAlignment="1">
      <alignment horizontal="left" vertical="center" wrapText="1"/>
    </xf>
    <xf numFmtId="4" fontId="28" fillId="0" borderId="22" xfId="4" applyNumberFormat="1" applyFont="1" applyFill="1" applyBorder="1" applyAlignment="1">
      <alignment vertical="center" wrapText="1"/>
    </xf>
    <xf numFmtId="10" fontId="28" fillId="8" borderId="25" xfId="5" applyNumberFormat="1" applyFont="1" applyFill="1" applyBorder="1" applyAlignment="1">
      <alignment horizontal="center" vertical="center" wrapText="1"/>
    </xf>
    <xf numFmtId="9" fontId="41" fillId="7" borderId="25" xfId="3" applyFont="1" applyFill="1" applyBorder="1" applyAlignment="1">
      <alignment horizontal="center" vertical="center" wrapText="1"/>
    </xf>
    <xf numFmtId="0" fontId="13" fillId="9" borderId="37" xfId="0" applyFont="1" applyFill="1" applyBorder="1" applyAlignment="1">
      <alignment horizontal="center"/>
    </xf>
    <xf numFmtId="0" fontId="13" fillId="9" borderId="38" xfId="0" applyFont="1" applyFill="1" applyBorder="1" applyAlignment="1">
      <alignment horizontal="center"/>
    </xf>
    <xf numFmtId="0" fontId="12" fillId="2" borderId="0" xfId="0" applyFont="1" applyFill="1" applyBorder="1" applyAlignment="1">
      <alignment horizontal="center"/>
    </xf>
    <xf numFmtId="0" fontId="11" fillId="2" borderId="0" xfId="0" applyFont="1" applyFill="1" applyBorder="1" applyAlignment="1">
      <alignment horizontal="justify" vertical="center" wrapText="1"/>
    </xf>
    <xf numFmtId="0" fontId="12" fillId="2" borderId="0" xfId="0" applyFont="1" applyFill="1" applyAlignment="1">
      <alignment horizontal="center"/>
    </xf>
    <xf numFmtId="0" fontId="3" fillId="0" borderId="31" xfId="0" applyFont="1" applyBorder="1" applyAlignment="1">
      <alignment horizontal="center" vertical="center" wrapText="1"/>
    </xf>
    <xf numFmtId="0" fontId="3" fillId="0" borderId="13" xfId="0" applyFont="1" applyBorder="1" applyAlignment="1">
      <alignment horizontal="center" vertical="center"/>
    </xf>
    <xf numFmtId="0" fontId="3" fillId="11" borderId="31"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6" fillId="0" borderId="0" xfId="7" applyFont="1" applyAlignment="1">
      <alignment horizontal="center"/>
    </xf>
    <xf numFmtId="0" fontId="42" fillId="2" borderId="0" xfId="0" applyFont="1" applyFill="1" applyBorder="1" applyAlignment="1">
      <alignment horizontal="justify" vertical="center" wrapText="1"/>
    </xf>
  </cellXfs>
  <cellStyles count="8">
    <cellStyle name="Millares" xfId="1" builtinId="3"/>
    <cellStyle name="Millares 2" xfId="6"/>
    <cellStyle name="Moneda" xfId="2" builtinId="4"/>
    <cellStyle name="Normal" xfId="0" builtinId="0"/>
    <cellStyle name="Normal 2" xfId="4"/>
    <cellStyle name="Normal 2 2" xfId="7"/>
    <cellStyle name="Porcentaje" xfId="3" builtinId="5"/>
    <cellStyle name="Porcentual 2" xfId="5"/>
  </cellStyles>
  <dxfs count="503">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b/>
        <i val="0"/>
      </font>
      <fill>
        <patternFill>
          <bgColor theme="0"/>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ndense val="0"/>
        <extend val="0"/>
        <color rgb="FF9C0006"/>
      </font>
      <fill>
        <patternFill>
          <bgColor rgb="FFFFC7CE"/>
        </patternFill>
      </fill>
    </dxf>
    <dxf>
      <fill>
        <patternFill>
          <bgColor rgb="FFFFC7CE"/>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ndense val="0"/>
        <extend val="0"/>
        <color rgb="FF9C0006"/>
      </font>
      <fill>
        <patternFill>
          <bgColor rgb="FFFFC7CE"/>
        </patternFill>
      </fill>
    </dxf>
    <dxf>
      <fill>
        <patternFill>
          <bgColor rgb="FFFFC7CE"/>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condense val="0"/>
        <extend val="0"/>
        <color rgb="FF9C0006"/>
      </font>
      <fill>
        <patternFill>
          <bgColor rgb="FFFFC7CE"/>
        </patternFill>
      </fill>
    </dxf>
    <dxf>
      <fill>
        <patternFill>
          <bgColor rgb="FFFFC7CE"/>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auto="1"/>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auto="1"/>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auto="1"/>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auto="1"/>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auto="1"/>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VA3_ANI\AppData\Local\Temp\EVALUACION%20OFERTA%20No.%2008%20%20VJ-VE-CM-010-2013%20-%20AEROPU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FRODR~1\AppData\Local\Temp\VJ-VGC-CM-2014%20-%20Centronort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USUARIO\AppData\Local\Microsoft\Windows\INetCache\IE\0FGC9Z1Q\Cuadros%20de%20evaluaci&#243;n%2020140723\Matriz%20Evaluaci&#243;n%20T&#233;cnica%205%20-%206%20-%2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USUARIO\AppData\Local\Microsoft\Windows\INetCache\IE\0FGC9Z1Q\Cuadros%20de%20evaluaci&#243;n%2020140723\Matriz%20Evaluaci&#243;n%20T&#233;cnica%2011%20-%20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USUARIO\AppData\Local\Microsoft\Windows\INetCache\IE\0FGC9Z1Q\Cuadros%20de%20evaluaci&#243;n%2020140723\Matriz%20Evaluaci&#243;n%20T&#233;cnica%201%20-%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ANI\AppData\Local\Temp\DIRINFRA-027-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EXPER.GRAL-CUANT"/>
      <sheetName val="RESUMEN EXP. GENERAL"/>
      <sheetName val="EXP.ESPECIFICA (2)"/>
      <sheetName val="EXP.ESPECIFICA"/>
      <sheetName val="RES. ESPECIFICA"/>
      <sheetName val="datos"/>
      <sheetName val="DEPENDENCIAS"/>
      <sheetName val="Resumen de profesionales"/>
      <sheetName val="SMLM"/>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RESUMEN EXP. GENERAL"/>
      <sheetName val="EXP.ESPECIFICA (2)"/>
      <sheetName val="EXP.ESPECIFICA"/>
      <sheetName val="RES. ESPECIFICA"/>
      <sheetName val="datos"/>
      <sheetName val="DEPENDENCIAS"/>
      <sheetName val="Resumen de profesionales"/>
      <sheetName val="SMLM"/>
    </sheetNames>
    <sheetDataSet>
      <sheetData sheetId="0">
        <row r="3">
          <cell r="B3" t="str">
            <v>VICEPRESIDENCIA DE ESTRUCTURACIÓN</v>
          </cell>
        </row>
        <row r="6">
          <cell r="B6" t="str">
            <v>VJ-VE-CM-001-2014</v>
          </cell>
        </row>
        <row r="7">
          <cell r="B7" t="str">
            <v>Interventoría integral del Contrato de Concesión, que incluye pero no se limita a la interventoría financiera, administrativa, técnica, legal, operativa, ambiental y de seguridad, del contrato No. 8000011OK-2008, cuyo objeto es  “La Concesión para la administración, operación, explotación comercial, adecuación, modernización y mantenimiento de los aeropuertos Olaya Herrera (Medellín), José María Córdova (Rionegro), El Caraño (Quibdó), Los Garzones (Montería), Antonio Roldán Betancourt (Carepa) y las Brujas (Corozal)”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B2" t="str">
            <v>DIRECCIÓN DE INFRAESTRUCTURA</v>
          </cell>
          <cell r="I2" t="str">
            <v>CONSORCIO</v>
          </cell>
        </row>
        <row r="3">
          <cell r="I3" t="str">
            <v>UNIÓN TEMPORAL</v>
          </cell>
        </row>
        <row r="4">
          <cell r="I4" t="str">
            <v>INTERESADO PERSONA NATURAL O JURIDICA</v>
          </cell>
        </row>
      </sheetData>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Requisitos"/>
      <sheetName val="Proponentes"/>
      <sheetName val="E Genreal"/>
      <sheetName val="E Específica"/>
      <sheetName val="SMLM"/>
      <sheetName val="Anexo conversiones"/>
      <sheetName val="IQY Serie historica"/>
      <sheetName val="EURODOLAR"/>
    </sheetNames>
    <sheetDataSet>
      <sheetData sheetId="0" refreshError="1"/>
      <sheetData sheetId="1">
        <row r="3">
          <cell r="H3">
            <v>4632514805</v>
          </cell>
        </row>
        <row r="6">
          <cell r="H6">
            <v>4632514805</v>
          </cell>
        </row>
        <row r="7">
          <cell r="H7">
            <v>2362582550.5500002</v>
          </cell>
        </row>
      </sheetData>
      <sheetData sheetId="2" refreshError="1"/>
      <sheetData sheetId="3" refreshError="1"/>
      <sheetData sheetId="4" refreshError="1"/>
      <sheetData sheetId="5">
        <row r="14">
          <cell r="H14">
            <v>616000</v>
          </cell>
        </row>
      </sheetData>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Requisitos"/>
      <sheetName val="Proponentes"/>
      <sheetName val="Resumen"/>
      <sheetName val="E Gal  Oferta 11"/>
      <sheetName val="E EspF 11"/>
      <sheetName val="E Gal oferta 12"/>
      <sheetName val="E EspF 12"/>
      <sheetName val="SMLM"/>
      <sheetName val="IQY Serie historica"/>
      <sheetName val="Anexo conversiones"/>
      <sheetName val="EURODOLAR"/>
      <sheetName val="Hoja7"/>
    </sheetNames>
    <sheetDataSet>
      <sheetData sheetId="0" refreshError="1"/>
      <sheetData sheetId="1">
        <row r="2">
          <cell r="H2">
            <v>616000</v>
          </cell>
        </row>
        <row r="3">
          <cell r="H3">
            <v>4632514805</v>
          </cell>
        </row>
        <row r="6">
          <cell r="H6">
            <v>4632514805</v>
          </cell>
        </row>
        <row r="7">
          <cell r="H7">
            <v>832000000</v>
          </cell>
        </row>
        <row r="8">
          <cell r="H8">
            <v>2362582550.5500002</v>
          </cell>
        </row>
      </sheetData>
      <sheetData sheetId="2"/>
      <sheetData sheetId="3" refreshError="1"/>
      <sheetData sheetId="4"/>
      <sheetData sheetId="5" refreshError="1"/>
      <sheetData sheetId="6" refreshError="1"/>
      <sheetData sheetId="7" refreshError="1"/>
      <sheetData sheetId="8">
        <row r="14">
          <cell r="H14">
            <v>616000</v>
          </cell>
        </row>
      </sheetData>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Requisitos"/>
      <sheetName val="Proponentes"/>
      <sheetName val="Resumen"/>
      <sheetName val="E Gal  Oferta 1"/>
      <sheetName val="E EspF 1"/>
      <sheetName val="E Gral Oferta 2"/>
      <sheetName val="E EspF 2"/>
      <sheetName val="SMLM"/>
      <sheetName val="Anexo conversiones"/>
      <sheetName val="IQY Serie historica"/>
      <sheetName val="EURODOLAR"/>
      <sheetName val="Hoja7"/>
    </sheetNames>
    <sheetDataSet>
      <sheetData sheetId="0" refreshError="1"/>
      <sheetData sheetId="1">
        <row r="6">
          <cell r="H6">
            <v>4632514805</v>
          </cell>
        </row>
        <row r="8">
          <cell r="H8">
            <v>832000000</v>
          </cell>
        </row>
      </sheetData>
      <sheetData sheetId="2"/>
      <sheetData sheetId="3" refreshError="1"/>
      <sheetData sheetId="4"/>
      <sheetData sheetId="5">
        <row r="21">
          <cell r="F21">
            <v>900</v>
          </cell>
        </row>
      </sheetData>
      <sheetData sheetId="6" refreshError="1"/>
      <sheetData sheetId="7" refreshError="1"/>
      <sheetData sheetId="8">
        <row r="14">
          <cell r="H14">
            <v>616000</v>
          </cell>
        </row>
      </sheetData>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S+PERSONAL"/>
      <sheetName val="PROPONENTES"/>
      <sheetName val="KRC"/>
      <sheetName val="EXPER.GRAL-PRECAL"/>
      <sheetName val="CAP-OPERATIVA"/>
      <sheetName val="CAP ADMIN."/>
      <sheetName val="RESUMEN1"/>
      <sheetName val="RESUMEN"/>
      <sheetName val="SMLM"/>
      <sheetName val="NOTAS"/>
      <sheetName val="DATOS"/>
      <sheetName val="LISTAS"/>
    </sheetNames>
    <sheetDataSet>
      <sheetData sheetId="0">
        <row r="1">
          <cell r="B1" t="str">
            <v>MINISTERIO DE TRANSPORTE</v>
          </cell>
        </row>
      </sheetData>
      <sheetData sheetId="1">
        <row r="14">
          <cell r="C14">
            <v>1</v>
          </cell>
        </row>
      </sheetData>
      <sheetData sheetId="2"/>
      <sheetData sheetId="3">
        <row r="14">
          <cell r="P14">
            <v>1</v>
          </cell>
        </row>
      </sheetData>
      <sheetData sheetId="4"/>
      <sheetData sheetId="5"/>
      <sheetData sheetId="6"/>
      <sheetData sheetId="7"/>
      <sheetData sheetId="8">
        <row r="17">
          <cell r="G17" t="str">
            <v>VÁLIDO</v>
          </cell>
        </row>
        <row r="18">
          <cell r="G18" t="str">
            <v>NO VÁLIDO</v>
          </cell>
        </row>
      </sheetData>
      <sheetData sheetId="9"/>
      <sheetData sheetId="10"/>
      <sheetData sheetId="11">
        <row r="2">
          <cell r="B2" t="str">
            <v>DIRECCIÓN GENERAL - OFICINA DE PREVENCIÓN Y ATENCIÓN DE EMERGENCIAS</v>
          </cell>
          <cell r="D2" t="str">
            <v>PROFESIONAL ESPECIALISTA CATEGORIA 2</v>
          </cell>
          <cell r="E2" t="str">
            <v>ECONOMISTA</v>
          </cell>
        </row>
        <row r="3">
          <cell r="D3" t="str">
            <v>PROFESIONAL CATEGORIA 3</v>
          </cell>
          <cell r="E3" t="str">
            <v>ING. ELECTRONICO</v>
          </cell>
        </row>
        <row r="4">
          <cell r="D4" t="str">
            <v>PROFESIONAL ESPECIALISTA CATEGORIA 3</v>
          </cell>
          <cell r="E4" t="str">
            <v>ECOLOGO</v>
          </cell>
        </row>
        <row r="5">
          <cell r="D5" t="str">
            <v>PROFESIONAL CATEGORIA 4</v>
          </cell>
          <cell r="E5" t="str">
            <v>ING. AMBIENTAL</v>
          </cell>
        </row>
        <row r="6">
          <cell r="E6" t="str">
            <v>ING. CIVIL</v>
          </cell>
        </row>
        <row r="7">
          <cell r="E7" t="str">
            <v>ING. DE PETROLEOS</v>
          </cell>
        </row>
        <row r="8">
          <cell r="E8" t="str">
            <v>ING. DE SISTEMAS</v>
          </cell>
        </row>
        <row r="9">
          <cell r="E9" t="str">
            <v>ING. DE VIAS Y TRANSPORTE</v>
          </cell>
        </row>
        <row r="10">
          <cell r="E10" t="str">
            <v>ING. ELECTRICO</v>
          </cell>
        </row>
        <row r="11">
          <cell r="E11" t="str">
            <v>ING. ELECTRONICA</v>
          </cell>
        </row>
        <row r="12">
          <cell r="E12" t="str">
            <v>ING. FISICA</v>
          </cell>
        </row>
        <row r="13">
          <cell r="E13" t="str">
            <v>ING. CIVIL DE INDUSTRIAS</v>
          </cell>
        </row>
        <row r="14">
          <cell r="E14" t="str">
            <v>ING. GEOLOGO</v>
          </cell>
        </row>
        <row r="15">
          <cell r="E15" t="str">
            <v>ING. INDUSTRIAL</v>
          </cell>
        </row>
        <row r="16">
          <cell r="E16" t="str">
            <v>ING. MECANICO</v>
          </cell>
        </row>
        <row r="17">
          <cell r="E17" t="str">
            <v>ADMINISTRADOR</v>
          </cell>
        </row>
        <row r="18">
          <cell r="E18" t="str">
            <v>ING. QUIMICO</v>
          </cell>
        </row>
        <row r="19">
          <cell r="E19" t="str">
            <v>ABOGADO</v>
          </cell>
        </row>
        <row r="20">
          <cell r="E20" t="str">
            <v>OTRO</v>
          </cell>
        </row>
      </sheetData>
    </sheetDataSet>
  </externalBook>
</externalLink>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5"/>
  <sheetViews>
    <sheetView workbookViewId="0">
      <selection activeCell="B6" sqref="B6:D6"/>
    </sheetView>
  </sheetViews>
  <sheetFormatPr baseColWidth="10" defaultColWidth="11.42578125" defaultRowHeight="14.25" x14ac:dyDescent="0.2"/>
  <cols>
    <col min="1" max="1" width="11.42578125" style="3"/>
    <col min="2" max="2" width="3.28515625" style="3" customWidth="1"/>
    <col min="3" max="3" width="74.7109375" style="3" customWidth="1"/>
    <col min="4" max="4" width="4.85546875" style="3" bestFit="1" customWidth="1"/>
    <col min="5" max="5" width="21.5703125" style="3" customWidth="1"/>
    <col min="6" max="16384" width="11.42578125" style="3"/>
  </cols>
  <sheetData>
    <row r="1" spans="1:4" x14ac:dyDescent="0.2">
      <c r="B1" s="86"/>
      <c r="C1" s="86"/>
      <c r="D1" s="86"/>
    </row>
    <row r="2" spans="1:4" ht="14.25" customHeight="1" x14ac:dyDescent="0.25">
      <c r="B2" s="400" t="s">
        <v>0</v>
      </c>
      <c r="C2" s="400"/>
      <c r="D2" s="400"/>
    </row>
    <row r="3" spans="1:4" ht="14.25" customHeight="1" x14ac:dyDescent="0.25">
      <c r="B3" s="400" t="s">
        <v>1</v>
      </c>
      <c r="C3" s="400"/>
      <c r="D3" s="400"/>
    </row>
    <row r="4" spans="1:4" x14ac:dyDescent="0.2">
      <c r="B4" s="86"/>
      <c r="C4" s="86"/>
      <c r="D4" s="86"/>
    </row>
    <row r="5" spans="1:4" ht="15" x14ac:dyDescent="0.25">
      <c r="B5" s="400" t="s">
        <v>129</v>
      </c>
      <c r="C5" s="400"/>
      <c r="D5" s="400"/>
    </row>
    <row r="6" spans="1:4" ht="117.75" customHeight="1" x14ac:dyDescent="0.2">
      <c r="B6" s="401" t="s">
        <v>130</v>
      </c>
      <c r="C6" s="401"/>
      <c r="D6" s="401"/>
    </row>
    <row r="7" spans="1:4" x14ac:dyDescent="0.2">
      <c r="B7" s="208"/>
      <c r="C7" s="208"/>
      <c r="D7" s="208"/>
    </row>
    <row r="8" spans="1:4" ht="14.25" customHeight="1" x14ac:dyDescent="0.25">
      <c r="B8" s="402" t="s">
        <v>2</v>
      </c>
      <c r="C8" s="402"/>
      <c r="D8" s="402"/>
    </row>
    <row r="9" spans="1:4" ht="15" thickBot="1" x14ac:dyDescent="0.25">
      <c r="B9" s="4"/>
      <c r="C9" s="4"/>
      <c r="D9" s="4"/>
    </row>
    <row r="10" spans="1:4" ht="16.5" thickTop="1" thickBot="1" x14ac:dyDescent="0.3">
      <c r="B10" s="398" t="s">
        <v>3</v>
      </c>
      <c r="C10" s="399"/>
      <c r="D10" s="87" t="s">
        <v>4</v>
      </c>
    </row>
    <row r="11" spans="1:4" ht="15.75" thickTop="1" x14ac:dyDescent="0.25">
      <c r="A11" s="5"/>
      <c r="B11" s="353">
        <v>1</v>
      </c>
      <c r="C11" s="354" t="s">
        <v>67</v>
      </c>
      <c r="D11" s="355">
        <v>1</v>
      </c>
    </row>
    <row r="12" spans="1:4" x14ac:dyDescent="0.2">
      <c r="B12" s="356"/>
      <c r="C12" s="357" t="s">
        <v>68</v>
      </c>
      <c r="D12" s="358">
        <v>0.51</v>
      </c>
    </row>
    <row r="13" spans="1:4" x14ac:dyDescent="0.2">
      <c r="B13" s="356"/>
      <c r="C13" s="357" t="s">
        <v>69</v>
      </c>
      <c r="D13" s="358">
        <v>0.49</v>
      </c>
    </row>
    <row r="14" spans="1:4" x14ac:dyDescent="0.2">
      <c r="B14" s="359">
        <v>2</v>
      </c>
      <c r="C14" s="360" t="s">
        <v>91</v>
      </c>
      <c r="D14" s="361">
        <v>1</v>
      </c>
    </row>
    <row r="15" spans="1:4" x14ac:dyDescent="0.2">
      <c r="B15" s="356"/>
      <c r="C15" s="357" t="s">
        <v>88</v>
      </c>
      <c r="D15" s="358">
        <v>0.6</v>
      </c>
    </row>
    <row r="16" spans="1:4" x14ac:dyDescent="0.2">
      <c r="B16" s="356"/>
      <c r="C16" s="357" t="s">
        <v>89</v>
      </c>
      <c r="D16" s="358">
        <v>0.2</v>
      </c>
    </row>
    <row r="17" spans="1:4" x14ac:dyDescent="0.2">
      <c r="B17" s="356"/>
      <c r="C17" s="357" t="s">
        <v>90</v>
      </c>
      <c r="D17" s="358">
        <v>0.2</v>
      </c>
    </row>
    <row r="18" spans="1:4" ht="15" x14ac:dyDescent="0.25">
      <c r="A18" s="5"/>
      <c r="B18" s="359">
        <v>3</v>
      </c>
      <c r="C18" s="362" t="s">
        <v>106</v>
      </c>
      <c r="D18" s="361">
        <v>1</v>
      </c>
    </row>
    <row r="19" spans="1:4" x14ac:dyDescent="0.2">
      <c r="B19" s="356"/>
      <c r="C19" s="357" t="s">
        <v>107</v>
      </c>
      <c r="D19" s="358">
        <v>0.51</v>
      </c>
    </row>
    <row r="20" spans="1:4" x14ac:dyDescent="0.2">
      <c r="B20" s="356"/>
      <c r="C20" s="357" t="s">
        <v>108</v>
      </c>
      <c r="D20" s="358">
        <v>0.25</v>
      </c>
    </row>
    <row r="21" spans="1:4" x14ac:dyDescent="0.2">
      <c r="B21" s="356"/>
      <c r="C21" s="357" t="s">
        <v>109</v>
      </c>
      <c r="D21" s="358">
        <v>0.24</v>
      </c>
    </row>
    <row r="22" spans="1:4" x14ac:dyDescent="0.2">
      <c r="B22" s="359">
        <v>4</v>
      </c>
      <c r="C22" s="362" t="s">
        <v>131</v>
      </c>
      <c r="D22" s="363">
        <v>1</v>
      </c>
    </row>
    <row r="23" spans="1:4" x14ac:dyDescent="0.2">
      <c r="B23" s="356"/>
      <c r="C23" s="357" t="s">
        <v>132</v>
      </c>
      <c r="D23" s="364">
        <v>0.51</v>
      </c>
    </row>
    <row r="24" spans="1:4" x14ac:dyDescent="0.2">
      <c r="B24" s="356"/>
      <c r="C24" s="357" t="s">
        <v>133</v>
      </c>
      <c r="D24" s="364">
        <v>0.25</v>
      </c>
    </row>
    <row r="25" spans="1:4" x14ac:dyDescent="0.2">
      <c r="B25" s="356"/>
      <c r="C25" s="357" t="s">
        <v>134</v>
      </c>
      <c r="D25" s="364">
        <v>0.24</v>
      </c>
    </row>
    <row r="26" spans="1:4" x14ac:dyDescent="0.2">
      <c r="B26" s="359">
        <v>5</v>
      </c>
      <c r="C26" s="362" t="s">
        <v>135</v>
      </c>
      <c r="D26" s="363">
        <v>1</v>
      </c>
    </row>
    <row r="27" spans="1:4" x14ac:dyDescent="0.2">
      <c r="B27" s="356"/>
      <c r="C27" s="357" t="s">
        <v>136</v>
      </c>
      <c r="D27" s="364">
        <v>0.51</v>
      </c>
    </row>
    <row r="28" spans="1:4" x14ac:dyDescent="0.2">
      <c r="B28" s="356"/>
      <c r="C28" s="357" t="s">
        <v>137</v>
      </c>
      <c r="D28" s="364">
        <v>0.49</v>
      </c>
    </row>
    <row r="29" spans="1:4" x14ac:dyDescent="0.2">
      <c r="B29" s="359">
        <v>6</v>
      </c>
      <c r="C29" s="362" t="s">
        <v>138</v>
      </c>
      <c r="D29" s="363">
        <v>1</v>
      </c>
    </row>
    <row r="30" spans="1:4" x14ac:dyDescent="0.2">
      <c r="B30" s="356"/>
      <c r="C30" s="357" t="s">
        <v>139</v>
      </c>
      <c r="D30" s="364">
        <v>0.51</v>
      </c>
    </row>
    <row r="31" spans="1:4" x14ac:dyDescent="0.2">
      <c r="B31" s="356"/>
      <c r="C31" s="357" t="s">
        <v>140</v>
      </c>
      <c r="D31" s="364">
        <v>0.49</v>
      </c>
    </row>
    <row r="32" spans="1:4" ht="15" x14ac:dyDescent="0.25">
      <c r="A32" s="5"/>
      <c r="B32" s="359">
        <v>7</v>
      </c>
      <c r="C32" s="362" t="s">
        <v>200</v>
      </c>
      <c r="D32" s="361">
        <v>1</v>
      </c>
    </row>
    <row r="33" spans="1:4" x14ac:dyDescent="0.2">
      <c r="B33" s="356"/>
      <c r="C33" s="357" t="s">
        <v>201</v>
      </c>
      <c r="D33" s="358">
        <v>0.6</v>
      </c>
    </row>
    <row r="34" spans="1:4" x14ac:dyDescent="0.2">
      <c r="B34" s="356"/>
      <c r="C34" s="357" t="s">
        <v>212</v>
      </c>
      <c r="D34" s="358">
        <v>0.4</v>
      </c>
    </row>
    <row r="35" spans="1:4" x14ac:dyDescent="0.2">
      <c r="B35" s="359">
        <v>8</v>
      </c>
      <c r="C35" s="360" t="s">
        <v>219</v>
      </c>
      <c r="D35" s="361">
        <v>1</v>
      </c>
    </row>
    <row r="36" spans="1:4" x14ac:dyDescent="0.2">
      <c r="B36" s="356"/>
      <c r="C36" s="357" t="s">
        <v>220</v>
      </c>
      <c r="D36" s="358">
        <v>0.51</v>
      </c>
    </row>
    <row r="37" spans="1:4" x14ac:dyDescent="0.2">
      <c r="B37" s="356"/>
      <c r="C37" s="357" t="s">
        <v>230</v>
      </c>
      <c r="D37" s="358">
        <v>0.25</v>
      </c>
    </row>
    <row r="38" spans="1:4" x14ac:dyDescent="0.2">
      <c r="B38" s="356"/>
      <c r="C38" s="357" t="s">
        <v>225</v>
      </c>
      <c r="D38" s="358">
        <v>0.24</v>
      </c>
    </row>
    <row r="39" spans="1:4" ht="15" x14ac:dyDescent="0.25">
      <c r="A39" s="5"/>
      <c r="B39" s="359">
        <v>9</v>
      </c>
      <c r="C39" s="362" t="s">
        <v>234</v>
      </c>
      <c r="D39" s="361">
        <v>1</v>
      </c>
    </row>
    <row r="40" spans="1:4" x14ac:dyDescent="0.2">
      <c r="B40" s="356"/>
      <c r="C40" s="357" t="s">
        <v>235</v>
      </c>
      <c r="D40" s="358">
        <v>0.51</v>
      </c>
    </row>
    <row r="41" spans="1:4" x14ac:dyDescent="0.2">
      <c r="B41" s="356"/>
      <c r="C41" s="357" t="s">
        <v>244</v>
      </c>
      <c r="D41" s="358">
        <v>0.25</v>
      </c>
    </row>
    <row r="42" spans="1:4" x14ac:dyDescent="0.2">
      <c r="B42" s="356"/>
      <c r="C42" s="357" t="s">
        <v>255</v>
      </c>
      <c r="D42" s="358">
        <v>0.24</v>
      </c>
    </row>
    <row r="43" spans="1:4" x14ac:dyDescent="0.2">
      <c r="B43" s="359">
        <v>10</v>
      </c>
      <c r="C43" s="362" t="s">
        <v>282</v>
      </c>
      <c r="D43" s="361">
        <v>1</v>
      </c>
    </row>
    <row r="44" spans="1:4" x14ac:dyDescent="0.2">
      <c r="B44" s="356"/>
      <c r="C44" s="357" t="s">
        <v>283</v>
      </c>
      <c r="D44" s="358">
        <v>0.51</v>
      </c>
    </row>
    <row r="45" spans="1:4" x14ac:dyDescent="0.2">
      <c r="B45" s="356"/>
      <c r="C45" s="357" t="s">
        <v>284</v>
      </c>
      <c r="D45" s="358">
        <v>0.49</v>
      </c>
    </row>
    <row r="46" spans="1:4" x14ac:dyDescent="0.2">
      <c r="B46" s="359">
        <v>11</v>
      </c>
      <c r="C46" s="362" t="s">
        <v>285</v>
      </c>
      <c r="D46" s="361">
        <v>1</v>
      </c>
    </row>
    <row r="47" spans="1:4" x14ac:dyDescent="0.2">
      <c r="B47" s="356"/>
      <c r="C47" s="357" t="s">
        <v>286</v>
      </c>
      <c r="D47" s="358">
        <v>0.51</v>
      </c>
    </row>
    <row r="48" spans="1:4" x14ac:dyDescent="0.2">
      <c r="B48" s="356"/>
      <c r="C48" s="357" t="s">
        <v>287</v>
      </c>
      <c r="D48" s="358">
        <v>0.28999999999999998</v>
      </c>
    </row>
    <row r="49" spans="1:4" x14ac:dyDescent="0.2">
      <c r="B49" s="356"/>
      <c r="C49" s="357" t="s">
        <v>288</v>
      </c>
      <c r="D49" s="358">
        <v>0.2</v>
      </c>
    </row>
    <row r="50" spans="1:4" x14ac:dyDescent="0.2">
      <c r="B50" s="359">
        <v>12</v>
      </c>
      <c r="C50" s="362" t="s">
        <v>289</v>
      </c>
      <c r="D50" s="361">
        <v>1</v>
      </c>
    </row>
    <row r="51" spans="1:4" x14ac:dyDescent="0.2">
      <c r="B51" s="356"/>
      <c r="C51" s="357" t="s">
        <v>290</v>
      </c>
      <c r="D51" s="358">
        <v>0.51</v>
      </c>
    </row>
    <row r="52" spans="1:4" x14ac:dyDescent="0.2">
      <c r="B52" s="356"/>
      <c r="C52" s="365" t="s">
        <v>291</v>
      </c>
      <c r="D52" s="358">
        <v>0.49</v>
      </c>
    </row>
    <row r="53" spans="1:4" ht="15" x14ac:dyDescent="0.25">
      <c r="A53" s="5"/>
      <c r="B53" s="359">
        <v>13</v>
      </c>
      <c r="C53" s="362" t="s">
        <v>371</v>
      </c>
      <c r="D53" s="361">
        <v>1</v>
      </c>
    </row>
    <row r="54" spans="1:4" x14ac:dyDescent="0.2">
      <c r="B54" s="356"/>
      <c r="C54" s="357" t="s">
        <v>372</v>
      </c>
      <c r="D54" s="358">
        <v>0.51</v>
      </c>
    </row>
    <row r="55" spans="1:4" x14ac:dyDescent="0.2">
      <c r="B55" s="356"/>
      <c r="C55" s="357" t="s">
        <v>373</v>
      </c>
      <c r="D55" s="358">
        <v>0.49</v>
      </c>
    </row>
    <row r="56" spans="1:4" x14ac:dyDescent="0.2">
      <c r="B56" s="359">
        <v>14</v>
      </c>
      <c r="C56" s="360" t="s">
        <v>374</v>
      </c>
      <c r="D56" s="361">
        <v>1</v>
      </c>
    </row>
    <row r="57" spans="1:4" x14ac:dyDescent="0.2">
      <c r="B57" s="356"/>
      <c r="C57" s="357" t="s">
        <v>375</v>
      </c>
      <c r="D57" s="358">
        <v>0.51</v>
      </c>
    </row>
    <row r="58" spans="1:4" x14ac:dyDescent="0.2">
      <c r="B58" s="356"/>
      <c r="C58" s="357" t="s">
        <v>376</v>
      </c>
      <c r="D58" s="358">
        <v>0.49</v>
      </c>
    </row>
    <row r="59" spans="1:4" ht="15" x14ac:dyDescent="0.25">
      <c r="A59" s="5"/>
      <c r="B59" s="359">
        <v>15</v>
      </c>
      <c r="C59" s="362" t="s">
        <v>377</v>
      </c>
      <c r="D59" s="361">
        <v>1</v>
      </c>
    </row>
    <row r="60" spans="1:4" x14ac:dyDescent="0.2">
      <c r="B60" s="356"/>
      <c r="C60" s="357" t="s">
        <v>378</v>
      </c>
      <c r="D60" s="358">
        <v>0.51</v>
      </c>
    </row>
    <row r="61" spans="1:4" x14ac:dyDescent="0.2">
      <c r="B61" s="356"/>
      <c r="C61" s="357" t="s">
        <v>380</v>
      </c>
      <c r="D61" s="358">
        <v>0.35</v>
      </c>
    </row>
    <row r="62" spans="1:4" x14ac:dyDescent="0.2">
      <c r="B62" s="356"/>
      <c r="C62" s="357" t="s">
        <v>379</v>
      </c>
      <c r="D62" s="358">
        <v>0.14000000000000001</v>
      </c>
    </row>
    <row r="63" spans="1:4" ht="15" x14ac:dyDescent="0.25">
      <c r="A63" s="5"/>
      <c r="B63" s="359">
        <v>16</v>
      </c>
      <c r="C63" s="362" t="s">
        <v>433</v>
      </c>
      <c r="D63" s="361">
        <v>1</v>
      </c>
    </row>
    <row r="64" spans="1:4" x14ac:dyDescent="0.2">
      <c r="B64" s="356"/>
      <c r="C64" s="357" t="s">
        <v>434</v>
      </c>
      <c r="D64" s="358">
        <v>0.51</v>
      </c>
    </row>
    <row r="65" spans="1:4" x14ac:dyDescent="0.2">
      <c r="B65" s="356"/>
      <c r="C65" s="357" t="s">
        <v>435</v>
      </c>
      <c r="D65" s="358">
        <v>0.49</v>
      </c>
    </row>
    <row r="66" spans="1:4" x14ac:dyDescent="0.2">
      <c r="B66" s="359">
        <v>17</v>
      </c>
      <c r="C66" s="360" t="s">
        <v>436</v>
      </c>
      <c r="D66" s="361">
        <v>1</v>
      </c>
    </row>
    <row r="67" spans="1:4" x14ac:dyDescent="0.2">
      <c r="B67" s="356"/>
      <c r="C67" s="357" t="s">
        <v>437</v>
      </c>
      <c r="D67" s="358">
        <v>0.51</v>
      </c>
    </row>
    <row r="68" spans="1:4" x14ac:dyDescent="0.2">
      <c r="B68" s="356"/>
      <c r="C68" s="357" t="s">
        <v>438</v>
      </c>
      <c r="D68" s="358">
        <v>0.25</v>
      </c>
    </row>
    <row r="69" spans="1:4" x14ac:dyDescent="0.2">
      <c r="B69" s="356"/>
      <c r="C69" s="357" t="s">
        <v>439</v>
      </c>
      <c r="D69" s="358">
        <v>0.24</v>
      </c>
    </row>
    <row r="70" spans="1:4" ht="15" x14ac:dyDescent="0.25">
      <c r="A70" s="5"/>
      <c r="B70" s="359">
        <v>18</v>
      </c>
      <c r="C70" s="362" t="s">
        <v>440</v>
      </c>
      <c r="D70" s="361">
        <v>1</v>
      </c>
    </row>
    <row r="71" spans="1:4" x14ac:dyDescent="0.2">
      <c r="B71" s="356"/>
      <c r="C71" s="357" t="s">
        <v>441</v>
      </c>
      <c r="D71" s="358">
        <v>0.51</v>
      </c>
    </row>
    <row r="72" spans="1:4" x14ac:dyDescent="0.2">
      <c r="B72" s="356"/>
      <c r="C72" s="357" t="s">
        <v>442</v>
      </c>
      <c r="D72" s="358">
        <v>0.49</v>
      </c>
    </row>
    <row r="73" spans="1:4" ht="15" x14ac:dyDescent="0.25">
      <c r="A73" s="5"/>
      <c r="B73" s="359">
        <v>19</v>
      </c>
      <c r="C73" s="362" t="s">
        <v>496</v>
      </c>
      <c r="D73" s="361">
        <v>1</v>
      </c>
    </row>
    <row r="74" spans="1:4" x14ac:dyDescent="0.2">
      <c r="B74" s="356"/>
      <c r="C74" s="357" t="s">
        <v>497</v>
      </c>
      <c r="D74" s="358">
        <v>0.51</v>
      </c>
    </row>
    <row r="75" spans="1:4" x14ac:dyDescent="0.2">
      <c r="B75" s="356"/>
      <c r="C75" s="357" t="s">
        <v>498</v>
      </c>
      <c r="D75" s="358">
        <v>0.25</v>
      </c>
    </row>
    <row r="76" spans="1:4" x14ac:dyDescent="0.2">
      <c r="B76" s="356"/>
      <c r="C76" s="357" t="s">
        <v>499</v>
      </c>
      <c r="D76" s="358">
        <v>0.24</v>
      </c>
    </row>
    <row r="77" spans="1:4" x14ac:dyDescent="0.2">
      <c r="B77" s="359">
        <v>20</v>
      </c>
      <c r="C77" s="360" t="s">
        <v>500</v>
      </c>
      <c r="D77" s="361">
        <v>1</v>
      </c>
    </row>
    <row r="78" spans="1:4" x14ac:dyDescent="0.2">
      <c r="B78" s="356"/>
      <c r="C78" s="357" t="s">
        <v>503</v>
      </c>
      <c r="D78" s="358">
        <v>0.51</v>
      </c>
    </row>
    <row r="79" spans="1:4" x14ac:dyDescent="0.2">
      <c r="B79" s="356"/>
      <c r="C79" s="357" t="s">
        <v>502</v>
      </c>
      <c r="D79" s="358">
        <v>0.25</v>
      </c>
    </row>
    <row r="80" spans="1:4" x14ac:dyDescent="0.2">
      <c r="B80" s="356"/>
      <c r="C80" s="357" t="s">
        <v>501</v>
      </c>
      <c r="D80" s="358">
        <v>0.24</v>
      </c>
    </row>
    <row r="81" spans="1:4" ht="15" x14ac:dyDescent="0.25">
      <c r="A81" s="5"/>
      <c r="B81" s="359">
        <v>21</v>
      </c>
      <c r="C81" s="362" t="s">
        <v>504</v>
      </c>
      <c r="D81" s="361">
        <v>1</v>
      </c>
    </row>
    <row r="82" spans="1:4" x14ac:dyDescent="0.2">
      <c r="B82" s="356"/>
      <c r="C82" s="357" t="s">
        <v>506</v>
      </c>
      <c r="D82" s="358">
        <v>0.51</v>
      </c>
    </row>
    <row r="83" spans="1:4" x14ac:dyDescent="0.2">
      <c r="B83" s="356"/>
      <c r="C83" s="357" t="s">
        <v>505</v>
      </c>
      <c r="D83" s="358">
        <v>0.49</v>
      </c>
    </row>
    <row r="84" spans="1:4" ht="15" x14ac:dyDescent="0.25">
      <c r="A84" s="5"/>
      <c r="B84" s="359">
        <v>22</v>
      </c>
      <c r="C84" s="362" t="s">
        <v>593</v>
      </c>
      <c r="D84" s="361">
        <v>1</v>
      </c>
    </row>
    <row r="85" spans="1:4" x14ac:dyDescent="0.2">
      <c r="B85" s="359">
        <v>23</v>
      </c>
      <c r="C85" s="360" t="s">
        <v>594</v>
      </c>
      <c r="D85" s="361">
        <v>1</v>
      </c>
    </row>
    <row r="86" spans="1:4" x14ac:dyDescent="0.2">
      <c r="B86" s="356"/>
      <c r="C86" s="357" t="s">
        <v>595</v>
      </c>
      <c r="D86" s="358">
        <v>0.7</v>
      </c>
    </row>
    <row r="87" spans="1:4" x14ac:dyDescent="0.2">
      <c r="B87" s="356"/>
      <c r="C87" s="357" t="s">
        <v>596</v>
      </c>
      <c r="D87" s="358">
        <v>0.3</v>
      </c>
    </row>
    <row r="88" spans="1:4" ht="15" x14ac:dyDescent="0.25">
      <c r="A88" s="5"/>
      <c r="B88" s="359">
        <v>24</v>
      </c>
      <c r="C88" s="362" t="s">
        <v>597</v>
      </c>
      <c r="D88" s="361">
        <v>1</v>
      </c>
    </row>
    <row r="89" spans="1:4" x14ac:dyDescent="0.2">
      <c r="B89" s="356"/>
      <c r="C89" s="357" t="s">
        <v>598</v>
      </c>
      <c r="D89" s="358">
        <v>0.51</v>
      </c>
    </row>
    <row r="90" spans="1:4" x14ac:dyDescent="0.2">
      <c r="B90" s="356"/>
      <c r="C90" s="357" t="s">
        <v>600</v>
      </c>
      <c r="D90" s="358">
        <v>0.25</v>
      </c>
    </row>
    <row r="91" spans="1:4" x14ac:dyDescent="0.2">
      <c r="B91" s="356"/>
      <c r="C91" s="357" t="s">
        <v>599</v>
      </c>
      <c r="D91" s="358">
        <v>0.24</v>
      </c>
    </row>
    <row r="92" spans="1:4" ht="15" x14ac:dyDescent="0.25">
      <c r="A92" s="5"/>
      <c r="B92" s="359">
        <v>25</v>
      </c>
      <c r="C92" s="362" t="s">
        <v>675</v>
      </c>
      <c r="D92" s="361">
        <v>1</v>
      </c>
    </row>
    <row r="93" spans="1:4" x14ac:dyDescent="0.2">
      <c r="B93" s="356"/>
      <c r="C93" s="357" t="s">
        <v>676</v>
      </c>
      <c r="D93" s="358">
        <v>0.51</v>
      </c>
    </row>
    <row r="94" spans="1:4" x14ac:dyDescent="0.2">
      <c r="B94" s="356"/>
      <c r="C94" s="357" t="s">
        <v>677</v>
      </c>
      <c r="D94" s="358">
        <v>0.49</v>
      </c>
    </row>
    <row r="95" spans="1:4" x14ac:dyDescent="0.2">
      <c r="B95" s="359">
        <v>26</v>
      </c>
      <c r="C95" s="360" t="s">
        <v>678</v>
      </c>
      <c r="D95" s="361">
        <v>1</v>
      </c>
    </row>
    <row r="96" spans="1:4" ht="15" x14ac:dyDescent="0.25">
      <c r="A96" s="5"/>
      <c r="B96" s="359">
        <v>27</v>
      </c>
      <c r="C96" s="362" t="s">
        <v>679</v>
      </c>
      <c r="D96" s="361">
        <v>1</v>
      </c>
    </row>
    <row r="97" spans="1:4" x14ac:dyDescent="0.2">
      <c r="B97" s="356"/>
      <c r="C97" s="357" t="s">
        <v>680</v>
      </c>
      <c r="D97" s="358">
        <v>0.51</v>
      </c>
    </row>
    <row r="98" spans="1:4" x14ac:dyDescent="0.2">
      <c r="B98" s="356"/>
      <c r="C98" s="357" t="s">
        <v>681</v>
      </c>
      <c r="D98" s="358">
        <v>0.49</v>
      </c>
    </row>
    <row r="99" spans="1:4" ht="15" x14ac:dyDescent="0.25">
      <c r="A99" s="5"/>
      <c r="B99" s="359">
        <v>28</v>
      </c>
      <c r="C99" s="362" t="s">
        <v>753</v>
      </c>
      <c r="D99" s="361">
        <v>1</v>
      </c>
    </row>
    <row r="100" spans="1:4" x14ac:dyDescent="0.2">
      <c r="B100" s="356"/>
      <c r="C100" s="357" t="s">
        <v>754</v>
      </c>
      <c r="D100" s="358">
        <v>0.51</v>
      </c>
    </row>
    <row r="101" spans="1:4" x14ac:dyDescent="0.2">
      <c r="B101" s="356"/>
      <c r="C101" s="357" t="s">
        <v>755</v>
      </c>
      <c r="D101" s="358">
        <v>0.25</v>
      </c>
    </row>
    <row r="102" spans="1:4" x14ac:dyDescent="0.2">
      <c r="B102" s="356"/>
      <c r="C102" s="357" t="s">
        <v>756</v>
      </c>
      <c r="D102" s="358">
        <v>0.24</v>
      </c>
    </row>
    <row r="103" spans="1:4" x14ac:dyDescent="0.2">
      <c r="B103" s="359">
        <v>29</v>
      </c>
      <c r="C103" s="360" t="s">
        <v>757</v>
      </c>
      <c r="D103" s="361">
        <v>1</v>
      </c>
    </row>
    <row r="104" spans="1:4" x14ac:dyDescent="0.2">
      <c r="B104" s="356"/>
      <c r="C104" s="357" t="s">
        <v>758</v>
      </c>
      <c r="D104" s="358">
        <v>0.51</v>
      </c>
    </row>
    <row r="105" spans="1:4" ht="15" thickBot="1" x14ac:dyDescent="0.25">
      <c r="B105" s="366"/>
      <c r="C105" s="367" t="s">
        <v>759</v>
      </c>
      <c r="D105" s="368">
        <v>0.49</v>
      </c>
    </row>
    <row r="106" spans="1:4" ht="15" thickTop="1" x14ac:dyDescent="0.2">
      <c r="D106" s="6"/>
    </row>
    <row r="107" spans="1:4" x14ac:dyDescent="0.2">
      <c r="D107" s="6"/>
    </row>
    <row r="108" spans="1:4" x14ac:dyDescent="0.2">
      <c r="D108" s="6"/>
    </row>
    <row r="109" spans="1:4" x14ac:dyDescent="0.2">
      <c r="D109" s="6"/>
    </row>
    <row r="110" spans="1:4" x14ac:dyDescent="0.2">
      <c r="D110" s="6"/>
    </row>
    <row r="111" spans="1:4" x14ac:dyDescent="0.2">
      <c r="D111" s="6"/>
    </row>
    <row r="112" spans="1:4" x14ac:dyDescent="0.2">
      <c r="D112" s="6"/>
    </row>
    <row r="113" spans="4:4" x14ac:dyDescent="0.2">
      <c r="D113" s="6"/>
    </row>
    <row r="114" spans="4:4" x14ac:dyDescent="0.2">
      <c r="D114" s="6"/>
    </row>
    <row r="115" spans="4:4" x14ac:dyDescent="0.2">
      <c r="D115" s="6"/>
    </row>
    <row r="116" spans="4:4" x14ac:dyDescent="0.2">
      <c r="D116" s="6"/>
    </row>
    <row r="117" spans="4:4" x14ac:dyDescent="0.2">
      <c r="D117" s="6"/>
    </row>
    <row r="118" spans="4:4" x14ac:dyDescent="0.2">
      <c r="D118" s="6"/>
    </row>
    <row r="119" spans="4:4" x14ac:dyDescent="0.2">
      <c r="D119" s="6"/>
    </row>
    <row r="120" spans="4:4" x14ac:dyDescent="0.2">
      <c r="D120" s="6"/>
    </row>
    <row r="121" spans="4:4" x14ac:dyDescent="0.2">
      <c r="D121" s="6"/>
    </row>
    <row r="122" spans="4:4" x14ac:dyDescent="0.2">
      <c r="D122" s="6"/>
    </row>
    <row r="123" spans="4:4" x14ac:dyDescent="0.2">
      <c r="D123" s="6"/>
    </row>
    <row r="124" spans="4:4" x14ac:dyDescent="0.2">
      <c r="D124" s="6"/>
    </row>
    <row r="125" spans="4:4" x14ac:dyDescent="0.2">
      <c r="D125" s="6"/>
    </row>
    <row r="126" spans="4:4" x14ac:dyDescent="0.2">
      <c r="D126" s="6"/>
    </row>
    <row r="127" spans="4:4" x14ac:dyDescent="0.2">
      <c r="D127" s="6"/>
    </row>
    <row r="128" spans="4:4" x14ac:dyDescent="0.2">
      <c r="D128" s="6"/>
    </row>
    <row r="129" spans="4:4" x14ac:dyDescent="0.2">
      <c r="D129" s="6"/>
    </row>
    <row r="130" spans="4:4" x14ac:dyDescent="0.2">
      <c r="D130" s="6"/>
    </row>
    <row r="131" spans="4:4" x14ac:dyDescent="0.2">
      <c r="D131" s="6"/>
    </row>
    <row r="132" spans="4:4" x14ac:dyDescent="0.2">
      <c r="D132" s="6"/>
    </row>
    <row r="133" spans="4:4" x14ac:dyDescent="0.2">
      <c r="D133" s="6"/>
    </row>
    <row r="134" spans="4:4" x14ac:dyDescent="0.2">
      <c r="D134" s="6"/>
    </row>
    <row r="135" spans="4:4" x14ac:dyDescent="0.2">
      <c r="D135" s="6"/>
    </row>
    <row r="136" spans="4:4" x14ac:dyDescent="0.2">
      <c r="D136" s="6"/>
    </row>
    <row r="137" spans="4:4" x14ac:dyDescent="0.2">
      <c r="D137" s="6"/>
    </row>
    <row r="138" spans="4:4" x14ac:dyDescent="0.2">
      <c r="D138" s="6"/>
    </row>
    <row r="139" spans="4:4" x14ac:dyDescent="0.2">
      <c r="D139" s="6"/>
    </row>
    <row r="140" spans="4:4" x14ac:dyDescent="0.2">
      <c r="D140" s="6"/>
    </row>
    <row r="141" spans="4:4" x14ac:dyDescent="0.2">
      <c r="D141" s="6"/>
    </row>
    <row r="142" spans="4:4" x14ac:dyDescent="0.2">
      <c r="D142" s="6"/>
    </row>
    <row r="143" spans="4:4" x14ac:dyDescent="0.2">
      <c r="D143" s="6"/>
    </row>
    <row r="144" spans="4:4" x14ac:dyDescent="0.2">
      <c r="D144" s="6"/>
    </row>
    <row r="145" spans="4:4" x14ac:dyDescent="0.2">
      <c r="D145" s="6"/>
    </row>
    <row r="146" spans="4:4" x14ac:dyDescent="0.2">
      <c r="D146" s="6"/>
    </row>
    <row r="147" spans="4:4" x14ac:dyDescent="0.2">
      <c r="D147" s="6"/>
    </row>
    <row r="148" spans="4:4" x14ac:dyDescent="0.2">
      <c r="D148" s="6"/>
    </row>
    <row r="149" spans="4:4" x14ac:dyDescent="0.2">
      <c r="D149" s="6"/>
    </row>
    <row r="150" spans="4:4" x14ac:dyDescent="0.2">
      <c r="D150" s="6"/>
    </row>
    <row r="151" spans="4:4" x14ac:dyDescent="0.2">
      <c r="D151" s="6"/>
    </row>
    <row r="152" spans="4:4" x14ac:dyDescent="0.2">
      <c r="D152" s="6"/>
    </row>
    <row r="153" spans="4:4" x14ac:dyDescent="0.2">
      <c r="D153" s="6"/>
    </row>
    <row r="154" spans="4:4" x14ac:dyDescent="0.2">
      <c r="D154" s="6"/>
    </row>
    <row r="155" spans="4:4" x14ac:dyDescent="0.2">
      <c r="D155" s="6"/>
    </row>
    <row r="156" spans="4:4" x14ac:dyDescent="0.2">
      <c r="D156" s="6"/>
    </row>
    <row r="157" spans="4:4" x14ac:dyDescent="0.2">
      <c r="D157" s="6"/>
    </row>
    <row r="158" spans="4:4" x14ac:dyDescent="0.2">
      <c r="D158" s="6"/>
    </row>
    <row r="159" spans="4:4" x14ac:dyDescent="0.2">
      <c r="D159" s="6"/>
    </row>
    <row r="160" spans="4:4" x14ac:dyDescent="0.2">
      <c r="D160" s="6"/>
    </row>
    <row r="161" spans="4:4" x14ac:dyDescent="0.2">
      <c r="D161" s="6"/>
    </row>
    <row r="162" spans="4:4" x14ac:dyDescent="0.2">
      <c r="D162" s="6"/>
    </row>
    <row r="163" spans="4:4" x14ac:dyDescent="0.2">
      <c r="D163" s="6"/>
    </row>
    <row r="164" spans="4:4" x14ac:dyDescent="0.2">
      <c r="D164" s="6"/>
    </row>
    <row r="165" spans="4:4" x14ac:dyDescent="0.2">
      <c r="D165" s="6"/>
    </row>
    <row r="166" spans="4:4" x14ac:dyDescent="0.2">
      <c r="D166" s="6"/>
    </row>
    <row r="167" spans="4:4" x14ac:dyDescent="0.2">
      <c r="D167" s="6"/>
    </row>
    <row r="168" spans="4:4" x14ac:dyDescent="0.2">
      <c r="D168" s="6"/>
    </row>
    <row r="169" spans="4:4" x14ac:dyDescent="0.2">
      <c r="D169" s="6"/>
    </row>
    <row r="170" spans="4:4" x14ac:dyDescent="0.2">
      <c r="D170" s="6"/>
    </row>
    <row r="171" spans="4:4" x14ac:dyDescent="0.2">
      <c r="D171" s="6"/>
    </row>
    <row r="172" spans="4:4" x14ac:dyDescent="0.2">
      <c r="D172" s="6"/>
    </row>
    <row r="173" spans="4:4" x14ac:dyDescent="0.2">
      <c r="D173" s="6"/>
    </row>
    <row r="174" spans="4:4" x14ac:dyDescent="0.2">
      <c r="D174" s="6"/>
    </row>
    <row r="175" spans="4:4" x14ac:dyDescent="0.2">
      <c r="D175" s="6"/>
    </row>
    <row r="176" spans="4:4" x14ac:dyDescent="0.2">
      <c r="D176" s="6"/>
    </row>
    <row r="177" spans="4:4" x14ac:dyDescent="0.2">
      <c r="D177" s="6"/>
    </row>
    <row r="178" spans="4:4" x14ac:dyDescent="0.2">
      <c r="D178" s="6"/>
    </row>
    <row r="179" spans="4:4" x14ac:dyDescent="0.2">
      <c r="D179" s="6"/>
    </row>
    <row r="180" spans="4:4" x14ac:dyDescent="0.2">
      <c r="D180" s="6"/>
    </row>
    <row r="181" spans="4:4" x14ac:dyDescent="0.2">
      <c r="D181" s="6"/>
    </row>
    <row r="182" spans="4:4" x14ac:dyDescent="0.2">
      <c r="D182" s="6"/>
    </row>
    <row r="183" spans="4:4" x14ac:dyDescent="0.2">
      <c r="D183" s="6"/>
    </row>
    <row r="184" spans="4:4" x14ac:dyDescent="0.2">
      <c r="D184" s="6"/>
    </row>
    <row r="185" spans="4:4" x14ac:dyDescent="0.2">
      <c r="D185" s="6"/>
    </row>
    <row r="186" spans="4:4" x14ac:dyDescent="0.2">
      <c r="D186" s="6"/>
    </row>
    <row r="187" spans="4:4" x14ac:dyDescent="0.2">
      <c r="D187" s="6"/>
    </row>
    <row r="188" spans="4:4" x14ac:dyDescent="0.2">
      <c r="D188" s="6"/>
    </row>
    <row r="189" spans="4:4" x14ac:dyDescent="0.2">
      <c r="D189" s="6"/>
    </row>
    <row r="190" spans="4:4" x14ac:dyDescent="0.2">
      <c r="D190" s="6"/>
    </row>
    <row r="191" spans="4:4" x14ac:dyDescent="0.2">
      <c r="D191" s="6"/>
    </row>
    <row r="192" spans="4:4" x14ac:dyDescent="0.2">
      <c r="D192" s="6"/>
    </row>
    <row r="193" spans="4:4" x14ac:dyDescent="0.2">
      <c r="D193" s="6"/>
    </row>
    <row r="194" spans="4:4" x14ac:dyDescent="0.2">
      <c r="D194" s="6"/>
    </row>
    <row r="195" spans="4:4" x14ac:dyDescent="0.2">
      <c r="D195" s="6"/>
    </row>
    <row r="196" spans="4:4" x14ac:dyDescent="0.2">
      <c r="D196" s="6"/>
    </row>
    <row r="197" spans="4:4" x14ac:dyDescent="0.2">
      <c r="D197" s="6"/>
    </row>
    <row r="198" spans="4:4" x14ac:dyDescent="0.2">
      <c r="D198" s="6"/>
    </row>
    <row r="199" spans="4:4" x14ac:dyDescent="0.2">
      <c r="D199" s="6"/>
    </row>
    <row r="200" spans="4:4" x14ac:dyDescent="0.2">
      <c r="D200" s="6"/>
    </row>
    <row r="201" spans="4:4" x14ac:dyDescent="0.2">
      <c r="D201" s="6"/>
    </row>
    <row r="202" spans="4:4" x14ac:dyDescent="0.2">
      <c r="D202" s="6"/>
    </row>
    <row r="203" spans="4:4" x14ac:dyDescent="0.2">
      <c r="D203" s="6"/>
    </row>
    <row r="204" spans="4:4" x14ac:dyDescent="0.2">
      <c r="D204" s="6"/>
    </row>
    <row r="205" spans="4:4" x14ac:dyDescent="0.2">
      <c r="D205" s="6"/>
    </row>
  </sheetData>
  <mergeCells count="6">
    <mergeCell ref="B10:C10"/>
    <mergeCell ref="B2:D2"/>
    <mergeCell ref="B3:D3"/>
    <mergeCell ref="B5:D5"/>
    <mergeCell ref="B6:D6"/>
    <mergeCell ref="B8:D8"/>
  </mergeCells>
  <printOptions horizontalCentered="1" verticalCentered="1"/>
  <pageMargins left="0.70866141732283472" right="0.70866141732283472" top="0.74803149606299213" bottom="0.74803149606299213" header="0.31496062992125984" footer="0.31496062992125984"/>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
  <sheetViews>
    <sheetView workbookViewId="0">
      <selection activeCell="C6" sqref="C6:C8"/>
    </sheetView>
  </sheetViews>
  <sheetFormatPr baseColWidth="10" defaultColWidth="11.42578125" defaultRowHeight="15" x14ac:dyDescent="0.25"/>
  <cols>
    <col min="1" max="1" width="5.42578125" customWidth="1"/>
    <col min="2" max="2" width="7.7109375" customWidth="1"/>
    <col min="3" max="3" width="21.5703125" customWidth="1"/>
    <col min="4" max="4" width="4.140625" customWidth="1"/>
    <col min="5" max="5" width="16.5703125" customWidth="1"/>
    <col min="7" max="7" width="22.7109375" customWidth="1"/>
    <col min="8" max="8" width="18.85546875" bestFit="1" customWidth="1"/>
    <col min="9" max="9" width="11.5703125" bestFit="1" customWidth="1"/>
  </cols>
  <sheetData>
    <row r="1" spans="2:11" ht="20.25" customHeight="1" x14ac:dyDescent="0.25"/>
    <row r="2" spans="2:11" x14ac:dyDescent="0.25">
      <c r="G2" s="7" t="s">
        <v>51</v>
      </c>
      <c r="H2" s="8">
        <v>589500</v>
      </c>
      <c r="I2" s="9" t="s">
        <v>5</v>
      </c>
    </row>
    <row r="3" spans="2:11" x14ac:dyDescent="0.25">
      <c r="G3" s="7" t="s">
        <v>6</v>
      </c>
      <c r="H3" s="10">
        <v>19171734564</v>
      </c>
      <c r="I3" s="8">
        <f>PO/H2</f>
        <v>32522.026402035623</v>
      </c>
      <c r="K3" s="11"/>
    </row>
    <row r="4" spans="2:11" x14ac:dyDescent="0.25">
      <c r="I4" s="12"/>
    </row>
    <row r="5" spans="2:11" x14ac:dyDescent="0.25">
      <c r="H5" s="13"/>
      <c r="I5" s="12"/>
    </row>
    <row r="6" spans="2:11" x14ac:dyDescent="0.25">
      <c r="B6" s="405" t="s">
        <v>52</v>
      </c>
      <c r="C6" s="403" t="s">
        <v>64</v>
      </c>
      <c r="D6" s="165" t="s">
        <v>7</v>
      </c>
      <c r="E6" s="165" t="s">
        <v>8</v>
      </c>
      <c r="F6" s="166">
        <v>0.4</v>
      </c>
      <c r="G6" s="167" t="s">
        <v>9</v>
      </c>
      <c r="H6" s="168">
        <f>F6*H3</f>
        <v>7668693825.6000004</v>
      </c>
      <c r="I6" s="14">
        <f>+SUMAGEN/$H$2</f>
        <v>13008.81056081425</v>
      </c>
    </row>
    <row r="7" spans="2:11" x14ac:dyDescent="0.25">
      <c r="B7" s="406"/>
      <c r="C7" s="404"/>
      <c r="D7" s="165" t="s">
        <v>10</v>
      </c>
      <c r="E7" s="165" t="s">
        <v>11</v>
      </c>
      <c r="F7" s="166">
        <v>0.51</v>
      </c>
      <c r="G7" s="167" t="s">
        <v>12</v>
      </c>
      <c r="H7" s="15">
        <f>+SUMAGEN*F7</f>
        <v>3911033851.0560002</v>
      </c>
      <c r="I7" s="14">
        <f>+MINGEN/H2</f>
        <v>6634.4933860152678</v>
      </c>
    </row>
    <row r="8" spans="2:11" ht="30" x14ac:dyDescent="0.25">
      <c r="B8" s="407"/>
      <c r="C8" s="404"/>
      <c r="D8" s="165" t="s">
        <v>13</v>
      </c>
      <c r="E8" s="16" t="s">
        <v>48</v>
      </c>
      <c r="F8" s="166">
        <v>0.1</v>
      </c>
      <c r="G8" s="167" t="s">
        <v>12</v>
      </c>
      <c r="H8" s="15">
        <f>+SUMAGEN*F8</f>
        <v>766869382.56000006</v>
      </c>
      <c r="I8" s="14">
        <f>+LIDERGEN/$H$2</f>
        <v>1300.881056081425</v>
      </c>
    </row>
    <row r="9" spans="2:11" ht="30" customHeight="1" x14ac:dyDescent="0.25">
      <c r="B9" s="164" t="s">
        <v>53</v>
      </c>
      <c r="C9" s="174" t="s">
        <v>65</v>
      </c>
      <c r="D9" s="17" t="s">
        <v>14</v>
      </c>
      <c r="E9" s="16" t="s">
        <v>48</v>
      </c>
      <c r="F9" s="166">
        <v>0.05</v>
      </c>
      <c r="G9" s="167" t="s">
        <v>9</v>
      </c>
      <c r="H9" s="168">
        <f>F9*PO</f>
        <v>958586728.20000005</v>
      </c>
      <c r="I9" s="14">
        <f>+H9/H2</f>
        <v>1626.1013201017813</v>
      </c>
    </row>
  </sheetData>
  <mergeCells count="2">
    <mergeCell ref="C6:C8"/>
    <mergeCell ref="B6:B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H503"/>
  <sheetViews>
    <sheetView workbookViewId="0">
      <selection sqref="A1:C1"/>
    </sheetView>
  </sheetViews>
  <sheetFormatPr baseColWidth="10" defaultColWidth="11.42578125" defaultRowHeight="12.75" x14ac:dyDescent="0.2"/>
  <cols>
    <col min="1" max="1" width="12.140625" style="22" bestFit="1" customWidth="1"/>
    <col min="2" max="2" width="2.140625" style="22" customWidth="1"/>
    <col min="3" max="3" width="14.140625" style="22" bestFit="1" customWidth="1"/>
    <col min="4" max="5" width="11.42578125" style="22"/>
    <col min="6" max="6" width="11.42578125" style="20"/>
    <col min="7" max="7" width="12.85546875" style="20" bestFit="1" customWidth="1"/>
    <col min="8" max="8" width="20" style="21" customWidth="1"/>
    <col min="9" max="16384" width="11.42578125" style="22"/>
  </cols>
  <sheetData>
    <row r="1" spans="1:8" x14ac:dyDescent="0.2">
      <c r="A1" s="408" t="s">
        <v>15</v>
      </c>
      <c r="B1" s="408"/>
      <c r="C1" s="408"/>
      <c r="D1" s="18" t="s">
        <v>16</v>
      </c>
      <c r="E1" s="19"/>
    </row>
    <row r="2" spans="1:8" x14ac:dyDescent="0.2">
      <c r="A2" s="23">
        <v>29222</v>
      </c>
      <c r="B2" s="24"/>
      <c r="C2" s="24">
        <v>29587</v>
      </c>
      <c r="D2" s="25">
        <v>4500</v>
      </c>
      <c r="E2" s="19"/>
    </row>
    <row r="3" spans="1:8" x14ac:dyDescent="0.2">
      <c r="A3" s="24">
        <v>29588</v>
      </c>
      <c r="B3" s="24"/>
      <c r="C3" s="24">
        <v>29952</v>
      </c>
      <c r="D3" s="25">
        <v>5700</v>
      </c>
      <c r="E3" s="19">
        <f>+D3/D2-1</f>
        <v>0.26666666666666661</v>
      </c>
    </row>
    <row r="4" spans="1:8" x14ac:dyDescent="0.2">
      <c r="A4" s="24">
        <v>29953</v>
      </c>
      <c r="B4" s="24"/>
      <c r="C4" s="24">
        <v>30317</v>
      </c>
      <c r="D4" s="25">
        <v>7410</v>
      </c>
      <c r="E4" s="19">
        <f t="shared" ref="E4:E33" si="0">+D4/D3-1</f>
        <v>0.30000000000000004</v>
      </c>
    </row>
    <row r="5" spans="1:8" x14ac:dyDescent="0.2">
      <c r="A5" s="24">
        <v>30318</v>
      </c>
      <c r="B5" s="24"/>
      <c r="C5" s="24">
        <v>30682</v>
      </c>
      <c r="D5" s="25">
        <v>9261</v>
      </c>
      <c r="E5" s="19">
        <f t="shared" si="0"/>
        <v>0.24979757085020249</v>
      </c>
    </row>
    <row r="6" spans="1:8" x14ac:dyDescent="0.2">
      <c r="A6" s="24">
        <v>30683</v>
      </c>
      <c r="B6" s="24"/>
      <c r="C6" s="24">
        <v>31048</v>
      </c>
      <c r="D6" s="25">
        <v>11298</v>
      </c>
      <c r="E6" s="19">
        <f t="shared" si="0"/>
        <v>0.21995464852607705</v>
      </c>
    </row>
    <row r="7" spans="1:8" x14ac:dyDescent="0.2">
      <c r="A7" s="23">
        <v>31049</v>
      </c>
      <c r="B7" s="24"/>
      <c r="C7" s="24">
        <v>31413</v>
      </c>
      <c r="D7" s="25">
        <v>13557.6</v>
      </c>
      <c r="E7" s="19">
        <f t="shared" si="0"/>
        <v>0.19999999999999996</v>
      </c>
    </row>
    <row r="8" spans="1:8" x14ac:dyDescent="0.2">
      <c r="A8" s="24">
        <v>31414</v>
      </c>
      <c r="B8" s="24"/>
      <c r="C8" s="24">
        <v>31778</v>
      </c>
      <c r="D8" s="25">
        <v>16611.400000000001</v>
      </c>
      <c r="E8" s="19">
        <f t="shared" si="0"/>
        <v>0.22524635628724865</v>
      </c>
    </row>
    <row r="9" spans="1:8" x14ac:dyDescent="0.2">
      <c r="A9" s="24">
        <v>31779</v>
      </c>
      <c r="B9" s="24"/>
      <c r="C9" s="24">
        <v>32143</v>
      </c>
      <c r="D9" s="25">
        <v>20509.8</v>
      </c>
      <c r="E9" s="19">
        <f t="shared" si="0"/>
        <v>0.23468220619574498</v>
      </c>
    </row>
    <row r="10" spans="1:8" x14ac:dyDescent="0.2">
      <c r="A10" s="24">
        <v>32144</v>
      </c>
      <c r="B10" s="24"/>
      <c r="C10" s="24">
        <v>32508</v>
      </c>
      <c r="D10" s="25">
        <v>25637.4</v>
      </c>
      <c r="E10" s="19">
        <f t="shared" si="0"/>
        <v>0.25000731357692429</v>
      </c>
    </row>
    <row r="11" spans="1:8" x14ac:dyDescent="0.2">
      <c r="A11" s="24">
        <v>32509</v>
      </c>
      <c r="B11" s="24"/>
      <c r="C11" s="24">
        <v>32873</v>
      </c>
      <c r="D11" s="25">
        <v>32559.599999999999</v>
      </c>
      <c r="E11" s="19">
        <f t="shared" si="0"/>
        <v>0.27000397856256853</v>
      </c>
    </row>
    <row r="12" spans="1:8" ht="13.5" thickBot="1" x14ac:dyDescent="0.25">
      <c r="A12" s="23">
        <v>32874</v>
      </c>
      <c r="B12" s="24"/>
      <c r="C12" s="24">
        <v>33238</v>
      </c>
      <c r="D12" s="25">
        <v>41025</v>
      </c>
      <c r="E12" s="19">
        <f t="shared" si="0"/>
        <v>0.25999705156083008</v>
      </c>
    </row>
    <row r="13" spans="1:8" ht="13.5" thickTop="1" x14ac:dyDescent="0.2">
      <c r="A13" s="24">
        <v>33239</v>
      </c>
      <c r="B13" s="24"/>
      <c r="C13" s="24">
        <v>33603</v>
      </c>
      <c r="D13" s="25">
        <v>51716.1</v>
      </c>
      <c r="E13" s="19">
        <f t="shared" si="0"/>
        <v>0.2605996343692869</v>
      </c>
      <c r="G13" s="26" t="s">
        <v>17</v>
      </c>
      <c r="H13" s="27" t="s">
        <v>18</v>
      </c>
    </row>
    <row r="14" spans="1:8" ht="13.5" thickBot="1" x14ac:dyDescent="0.25">
      <c r="A14" s="24">
        <v>33604</v>
      </c>
      <c r="B14" s="24"/>
      <c r="C14" s="24">
        <v>33969</v>
      </c>
      <c r="D14" s="25">
        <v>65190</v>
      </c>
      <c r="E14" s="19">
        <f t="shared" si="0"/>
        <v>0.26053588727688282</v>
      </c>
      <c r="G14" s="28">
        <f ca="1">TODAY()</f>
        <v>42104</v>
      </c>
      <c r="H14" s="29">
        <f ca="1">LOOKUP(G14,A2:A37,D2:D37)</f>
        <v>644350</v>
      </c>
    </row>
    <row r="15" spans="1:8" ht="13.5" thickTop="1" x14ac:dyDescent="0.2">
      <c r="A15" s="24">
        <v>33970</v>
      </c>
      <c r="B15" s="24"/>
      <c r="C15" s="24">
        <v>34334</v>
      </c>
      <c r="D15" s="25">
        <v>81510</v>
      </c>
      <c r="E15" s="19">
        <f t="shared" si="0"/>
        <v>0.25034514496088356</v>
      </c>
    </row>
    <row r="16" spans="1:8" x14ac:dyDescent="0.2">
      <c r="A16" s="24">
        <v>34335</v>
      </c>
      <c r="B16" s="24"/>
      <c r="C16" s="24">
        <v>34699</v>
      </c>
      <c r="D16" s="25">
        <v>98700</v>
      </c>
      <c r="E16" s="19">
        <f t="shared" si="0"/>
        <v>0.21089436878910561</v>
      </c>
    </row>
    <row r="17" spans="1:8" x14ac:dyDescent="0.2">
      <c r="A17" s="23">
        <v>34700</v>
      </c>
      <c r="B17" s="24"/>
      <c r="C17" s="24">
        <v>35064</v>
      </c>
      <c r="D17" s="25">
        <v>118933.5</v>
      </c>
      <c r="E17" s="19">
        <f t="shared" si="0"/>
        <v>0.20500000000000007</v>
      </c>
    </row>
    <row r="18" spans="1:8" x14ac:dyDescent="0.2">
      <c r="A18" s="24">
        <v>35065</v>
      </c>
      <c r="B18" s="24"/>
      <c r="C18" s="24">
        <v>35430</v>
      </c>
      <c r="D18" s="25">
        <v>142125</v>
      </c>
      <c r="E18" s="19">
        <f t="shared" si="0"/>
        <v>0.19499552270806797</v>
      </c>
      <c r="H18" s="30"/>
    </row>
    <row r="19" spans="1:8" x14ac:dyDescent="0.2">
      <c r="A19" s="24">
        <v>35431</v>
      </c>
      <c r="B19" s="24"/>
      <c r="C19" s="24">
        <v>35795</v>
      </c>
      <c r="D19" s="25">
        <v>172005</v>
      </c>
      <c r="E19" s="19">
        <f t="shared" si="0"/>
        <v>0.21023746701846968</v>
      </c>
    </row>
    <row r="20" spans="1:8" x14ac:dyDescent="0.2">
      <c r="A20" s="24">
        <v>35796</v>
      </c>
      <c r="B20" s="24"/>
      <c r="C20" s="24">
        <v>36160</v>
      </c>
      <c r="D20" s="25">
        <v>203826</v>
      </c>
      <c r="E20" s="19">
        <f t="shared" si="0"/>
        <v>0.1850004360338362</v>
      </c>
    </row>
    <row r="21" spans="1:8" x14ac:dyDescent="0.2">
      <c r="A21" s="24">
        <v>36161</v>
      </c>
      <c r="B21" s="24"/>
      <c r="C21" s="24">
        <v>36525</v>
      </c>
      <c r="D21" s="25">
        <v>236460</v>
      </c>
      <c r="E21" s="19">
        <f t="shared" si="0"/>
        <v>0.16010715021636091</v>
      </c>
    </row>
    <row r="22" spans="1:8" x14ac:dyDescent="0.2">
      <c r="A22" s="23">
        <v>36526</v>
      </c>
      <c r="B22" s="24"/>
      <c r="C22" s="24">
        <v>36891</v>
      </c>
      <c r="D22" s="25">
        <v>260100</v>
      </c>
      <c r="E22" s="19">
        <f t="shared" si="0"/>
        <v>9.9974625729510214E-2</v>
      </c>
    </row>
    <row r="23" spans="1:8" x14ac:dyDescent="0.2">
      <c r="A23" s="24">
        <v>36892</v>
      </c>
      <c r="B23" s="24"/>
      <c r="C23" s="24">
        <v>37256</v>
      </c>
      <c r="D23" s="25">
        <v>286000</v>
      </c>
      <c r="E23" s="19">
        <f t="shared" si="0"/>
        <v>9.9577085736255233E-2</v>
      </c>
    </row>
    <row r="24" spans="1:8" x14ac:dyDescent="0.2">
      <c r="A24" s="24">
        <v>37257</v>
      </c>
      <c r="B24" s="24"/>
      <c r="C24" s="24">
        <v>37621</v>
      </c>
      <c r="D24" s="25">
        <v>309000</v>
      </c>
      <c r="E24" s="19">
        <f t="shared" si="0"/>
        <v>8.0419580419580416E-2</v>
      </c>
    </row>
    <row r="25" spans="1:8" x14ac:dyDescent="0.2">
      <c r="A25" s="24">
        <v>37622</v>
      </c>
      <c r="B25" s="24"/>
      <c r="C25" s="24">
        <v>37986</v>
      </c>
      <c r="D25" s="25">
        <v>332000</v>
      </c>
      <c r="E25" s="19">
        <f t="shared" si="0"/>
        <v>7.4433656957928696E-2</v>
      </c>
    </row>
    <row r="26" spans="1:8" x14ac:dyDescent="0.2">
      <c r="A26" s="24">
        <v>37987</v>
      </c>
      <c r="B26" s="24"/>
      <c r="C26" s="24">
        <v>38352</v>
      </c>
      <c r="D26" s="25">
        <v>358000</v>
      </c>
      <c r="E26" s="19">
        <f t="shared" si="0"/>
        <v>7.8313253012048278E-2</v>
      </c>
    </row>
    <row r="27" spans="1:8" x14ac:dyDescent="0.2">
      <c r="A27" s="23">
        <v>38353</v>
      </c>
      <c r="B27" s="24"/>
      <c r="C27" s="24">
        <v>38717</v>
      </c>
      <c r="D27" s="25">
        <v>381500</v>
      </c>
      <c r="E27" s="19">
        <f t="shared" si="0"/>
        <v>6.5642458100558576E-2</v>
      </c>
    </row>
    <row r="28" spans="1:8" x14ac:dyDescent="0.2">
      <c r="A28" s="24">
        <v>38718</v>
      </c>
      <c r="B28" s="24"/>
      <c r="C28" s="24">
        <v>39082</v>
      </c>
      <c r="D28" s="25">
        <v>408000</v>
      </c>
      <c r="E28" s="19">
        <f t="shared" si="0"/>
        <v>6.9462647444298753E-2</v>
      </c>
    </row>
    <row r="29" spans="1:8" x14ac:dyDescent="0.2">
      <c r="A29" s="24">
        <v>39083</v>
      </c>
      <c r="B29" s="24"/>
      <c r="C29" s="24">
        <v>39447</v>
      </c>
      <c r="D29" s="25">
        <v>433700</v>
      </c>
      <c r="E29" s="19">
        <f t="shared" si="0"/>
        <v>6.2990196078431371E-2</v>
      </c>
    </row>
    <row r="30" spans="1:8" x14ac:dyDescent="0.2">
      <c r="A30" s="24">
        <v>39448</v>
      </c>
      <c r="B30" s="24"/>
      <c r="C30" s="24">
        <v>39813</v>
      </c>
      <c r="D30" s="25">
        <v>461500</v>
      </c>
      <c r="E30" s="19">
        <f t="shared" si="0"/>
        <v>6.4099608023979737E-2</v>
      </c>
    </row>
    <row r="31" spans="1:8" x14ac:dyDescent="0.2">
      <c r="A31" s="31">
        <v>39814</v>
      </c>
      <c r="B31" s="32"/>
      <c r="C31" s="31">
        <v>40178</v>
      </c>
      <c r="D31" s="33">
        <v>496900</v>
      </c>
      <c r="E31" s="34">
        <f t="shared" si="0"/>
        <v>7.6706392199350049E-2</v>
      </c>
    </row>
    <row r="32" spans="1:8" x14ac:dyDescent="0.2">
      <c r="A32" s="35">
        <v>40179</v>
      </c>
      <c r="C32" s="31">
        <v>40543</v>
      </c>
      <c r="D32" s="33">
        <v>515000</v>
      </c>
      <c r="E32" s="34">
        <f t="shared" si="0"/>
        <v>3.6425840209297622E-2</v>
      </c>
    </row>
    <row r="33" spans="1:5" x14ac:dyDescent="0.2">
      <c r="A33" s="31">
        <v>40544</v>
      </c>
      <c r="C33" s="31">
        <v>40908</v>
      </c>
      <c r="D33" s="33">
        <v>535600</v>
      </c>
      <c r="E33" s="34">
        <f t="shared" si="0"/>
        <v>4.0000000000000036E-2</v>
      </c>
    </row>
    <row r="34" spans="1:5" x14ac:dyDescent="0.2">
      <c r="A34" s="31">
        <v>40909</v>
      </c>
      <c r="C34" s="31">
        <v>41274</v>
      </c>
      <c r="D34" s="33">
        <v>566700</v>
      </c>
      <c r="E34" s="34">
        <f>+D34/D33-1</f>
        <v>5.8065720687079825E-2</v>
      </c>
    </row>
    <row r="35" spans="1:5" x14ac:dyDescent="0.2">
      <c r="A35" s="31">
        <v>41275</v>
      </c>
      <c r="C35" s="31">
        <v>41639</v>
      </c>
      <c r="D35" s="33">
        <v>589500</v>
      </c>
      <c r="E35" s="34">
        <f>+D35/D34-1</f>
        <v>4.0232927474854518E-2</v>
      </c>
    </row>
    <row r="36" spans="1:5" x14ac:dyDescent="0.2">
      <c r="A36" s="31">
        <v>41640</v>
      </c>
      <c r="C36" s="31">
        <v>42004</v>
      </c>
      <c r="D36" s="33">
        <v>616000</v>
      </c>
      <c r="E36" s="34">
        <f>+D36/D35-1</f>
        <v>4.495335029686176E-2</v>
      </c>
    </row>
    <row r="37" spans="1:5" x14ac:dyDescent="0.2">
      <c r="A37" s="31">
        <v>42005</v>
      </c>
      <c r="C37" s="31">
        <v>42369</v>
      </c>
      <c r="D37" s="33">
        <v>644350</v>
      </c>
      <c r="E37" s="34">
        <f>+D37/D36-1</f>
        <v>4.6022727272727382E-2</v>
      </c>
    </row>
    <row r="501" spans="216:216" x14ac:dyDescent="0.2">
      <c r="HH501" s="36">
        <v>39733</v>
      </c>
    </row>
    <row r="502" spans="216:216" x14ac:dyDescent="0.2">
      <c r="HH502" s="37">
        <v>7</v>
      </c>
    </row>
    <row r="503" spans="216:216" x14ac:dyDescent="0.2">
      <c r="HH503" s="37">
        <v>8</v>
      </c>
    </row>
  </sheetData>
  <mergeCells count="1">
    <mergeCell ref="A1:C1"/>
  </mergeCells>
  <pageMargins left="0.75" right="0.75" top="1" bottom="1" header="0" footer="0"/>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0"/>
  <sheetViews>
    <sheetView view="pageBreakPreview" topLeftCell="G1" zoomScale="60" zoomScaleNormal="25" workbookViewId="0">
      <selection activeCell="H26" sqref="H26"/>
    </sheetView>
  </sheetViews>
  <sheetFormatPr baseColWidth="10" defaultColWidth="10.85546875" defaultRowHeight="15.75" x14ac:dyDescent="0.25"/>
  <cols>
    <col min="1" max="2" width="3.28515625" style="50" customWidth="1"/>
    <col min="3" max="3" width="11" style="50" bestFit="1" customWidth="1"/>
    <col min="4" max="4" width="20.5703125" style="50" customWidth="1"/>
    <col min="5" max="5" width="23.85546875" style="50" customWidth="1"/>
    <col min="6" max="6" width="14.140625" style="50" customWidth="1"/>
    <col min="7" max="7" width="78.5703125" style="50" customWidth="1"/>
    <col min="8" max="8" width="15.5703125" style="50" customWidth="1"/>
    <col min="9" max="9" width="16.5703125" style="50" bestFit="1" customWidth="1"/>
    <col min="10" max="10" width="15.140625" style="50" customWidth="1"/>
    <col min="11" max="11" width="17.5703125" style="50" customWidth="1"/>
    <col min="12" max="12" width="27.140625" style="75" customWidth="1"/>
    <col min="13" max="13" width="25" style="75" bestFit="1" customWidth="1"/>
    <col min="14" max="14" width="24.5703125" style="50" customWidth="1"/>
    <col min="15" max="15" width="18" style="50" customWidth="1"/>
    <col min="16" max="16" width="13.5703125" style="50" customWidth="1"/>
    <col min="17" max="17" width="19.140625" style="50" customWidth="1"/>
    <col min="18" max="18" width="53.140625" style="50" customWidth="1"/>
    <col min="19" max="16384" width="10.85546875" style="50"/>
  </cols>
  <sheetData>
    <row r="1" spans="1:18" x14ac:dyDescent="0.25">
      <c r="A1" s="47"/>
      <c r="B1" s="47"/>
      <c r="C1" s="47"/>
      <c r="D1" s="47"/>
      <c r="E1" s="48"/>
      <c r="F1" s="47"/>
      <c r="G1" s="48"/>
      <c r="H1" s="47"/>
      <c r="I1" s="47"/>
      <c r="J1" s="47"/>
      <c r="K1" s="47"/>
      <c r="L1" s="49"/>
      <c r="M1" s="49"/>
      <c r="N1" s="47"/>
      <c r="O1" s="47"/>
      <c r="P1" s="47"/>
      <c r="Q1" s="47"/>
      <c r="R1" s="47"/>
    </row>
    <row r="2" spans="1:18" x14ac:dyDescent="0.25">
      <c r="A2" s="47"/>
      <c r="B2" s="47"/>
      <c r="C2" s="51" t="s">
        <v>0</v>
      </c>
      <c r="D2" s="47"/>
      <c r="E2" s="48"/>
      <c r="F2" s="47"/>
      <c r="G2" s="48"/>
      <c r="H2" s="47"/>
      <c r="I2" s="47"/>
      <c r="J2" s="47"/>
      <c r="K2" s="47"/>
      <c r="L2" s="49"/>
      <c r="M2" s="49"/>
      <c r="N2" s="47"/>
      <c r="O2" s="47"/>
      <c r="P2" s="47"/>
      <c r="Q2" s="47"/>
      <c r="R2" s="47"/>
    </row>
    <row r="3" spans="1:18" x14ac:dyDescent="0.25">
      <c r="A3" s="47"/>
      <c r="B3" s="47"/>
      <c r="C3" s="47" t="s">
        <v>1</v>
      </c>
      <c r="E3" s="48"/>
      <c r="F3" s="47"/>
      <c r="G3" s="48"/>
      <c r="H3" s="47"/>
      <c r="I3" s="47" t="s">
        <v>19</v>
      </c>
      <c r="J3" s="52">
        <v>42090</v>
      </c>
      <c r="K3" s="47"/>
      <c r="L3" s="49"/>
      <c r="M3" s="49"/>
      <c r="N3" s="47"/>
      <c r="O3" s="47"/>
      <c r="P3" s="47"/>
      <c r="Q3" s="47"/>
      <c r="R3" s="47"/>
    </row>
    <row r="4" spans="1:18" x14ac:dyDescent="0.25">
      <c r="A4" s="47"/>
      <c r="B4" s="47"/>
      <c r="C4" s="47" t="s">
        <v>129</v>
      </c>
      <c r="E4" s="48"/>
      <c r="F4" s="47"/>
      <c r="G4" s="48"/>
      <c r="H4" s="47"/>
      <c r="I4" s="47" t="s">
        <v>20</v>
      </c>
      <c r="J4" s="52">
        <v>32874</v>
      </c>
      <c r="K4" s="47"/>
      <c r="L4" s="49"/>
      <c r="M4" s="49"/>
      <c r="N4" s="47"/>
      <c r="O4" s="47"/>
      <c r="P4" s="47"/>
      <c r="Q4" s="47"/>
      <c r="R4" s="47"/>
    </row>
    <row r="5" spans="1:18" x14ac:dyDescent="0.25">
      <c r="A5" s="47"/>
      <c r="B5" s="47"/>
      <c r="C5" s="47" t="s">
        <v>63</v>
      </c>
      <c r="D5" s="47"/>
      <c r="E5" s="48"/>
      <c r="F5" s="47"/>
      <c r="G5" s="48"/>
      <c r="H5" s="47"/>
      <c r="I5" s="47"/>
      <c r="J5" s="47"/>
      <c r="K5" s="47"/>
      <c r="L5" s="49"/>
      <c r="M5" s="49"/>
      <c r="N5" s="47"/>
      <c r="O5" s="47"/>
      <c r="P5" s="47"/>
      <c r="Q5" s="47"/>
      <c r="R5" s="47"/>
    </row>
    <row r="6" spans="1:18" x14ac:dyDescent="0.25">
      <c r="A6" s="47"/>
      <c r="B6" s="47"/>
      <c r="C6" s="47"/>
      <c r="D6" s="47"/>
      <c r="E6" s="48"/>
      <c r="F6" s="47"/>
      <c r="G6" s="48"/>
      <c r="H6" s="47"/>
      <c r="I6" s="47"/>
      <c r="J6" s="47"/>
      <c r="K6" s="47"/>
      <c r="L6" s="49"/>
      <c r="M6" s="49"/>
      <c r="N6" s="47"/>
      <c r="O6" s="47"/>
      <c r="P6" s="47"/>
      <c r="Q6" s="47"/>
      <c r="R6" s="47"/>
    </row>
    <row r="7" spans="1:18" ht="16.5" thickBot="1" x14ac:dyDescent="0.3">
      <c r="A7" s="47"/>
      <c r="B7" s="47"/>
      <c r="C7" s="47"/>
      <c r="D7" s="47"/>
      <c r="E7" s="48"/>
      <c r="F7" s="47"/>
      <c r="G7" s="48"/>
      <c r="H7" s="47"/>
      <c r="I7" s="47"/>
      <c r="J7" s="47"/>
      <c r="K7" s="47"/>
      <c r="L7" s="49"/>
      <c r="M7" s="49"/>
      <c r="N7" s="47"/>
      <c r="O7" s="47"/>
      <c r="P7" s="47"/>
      <c r="Q7" s="47"/>
      <c r="R7" s="47"/>
    </row>
    <row r="8" spans="1:18" s="60" customFormat="1" ht="16.5" thickBot="1" x14ac:dyDescent="0.3">
      <c r="A8" s="53"/>
      <c r="B8" s="53"/>
      <c r="C8" s="54" t="s">
        <v>21</v>
      </c>
      <c r="D8" s="56"/>
      <c r="E8" s="55"/>
      <c r="F8" s="259">
        <v>1</v>
      </c>
      <c r="G8" s="57" t="s">
        <v>67</v>
      </c>
      <c r="H8" s="56"/>
      <c r="I8" s="56"/>
      <c r="J8" s="56"/>
      <c r="K8" s="56"/>
      <c r="L8" s="58"/>
      <c r="M8" s="58"/>
      <c r="N8" s="56"/>
      <c r="O8" s="56"/>
      <c r="P8" s="56"/>
      <c r="Q8" s="56"/>
      <c r="R8" s="59"/>
    </row>
    <row r="9" spans="1:18" ht="91.5" customHeight="1" thickBot="1" x14ac:dyDescent="0.3">
      <c r="A9" s="47"/>
      <c r="B9" s="47"/>
      <c r="C9" s="154" t="s">
        <v>22</v>
      </c>
      <c r="D9" s="151" t="s">
        <v>27</v>
      </c>
      <c r="E9" s="151" t="s">
        <v>23</v>
      </c>
      <c r="F9" s="151" t="s">
        <v>34</v>
      </c>
      <c r="G9" s="151" t="s">
        <v>24</v>
      </c>
      <c r="H9" s="151" t="s">
        <v>25</v>
      </c>
      <c r="I9" s="151" t="s">
        <v>26</v>
      </c>
      <c r="J9" s="151" t="s">
        <v>28</v>
      </c>
      <c r="K9" s="151" t="s">
        <v>57</v>
      </c>
      <c r="L9" s="153" t="s">
        <v>40</v>
      </c>
      <c r="M9" s="43" t="s">
        <v>41</v>
      </c>
      <c r="N9" s="43" t="s">
        <v>55</v>
      </c>
      <c r="O9" s="152" t="s">
        <v>123</v>
      </c>
      <c r="P9" s="152" t="s">
        <v>56</v>
      </c>
      <c r="Q9" s="43" t="s">
        <v>124</v>
      </c>
      <c r="R9" s="148" t="s">
        <v>29</v>
      </c>
    </row>
    <row r="10" spans="1:18" ht="16.5" thickBot="1" x14ac:dyDescent="0.3">
      <c r="A10" s="47"/>
      <c r="B10" s="47"/>
      <c r="C10" s="61" t="s">
        <v>60</v>
      </c>
      <c r="D10" s="63"/>
      <c r="E10" s="62"/>
      <c r="F10" s="63"/>
      <c r="G10" s="62"/>
      <c r="H10" s="63"/>
      <c r="I10" s="63"/>
      <c r="J10" s="63"/>
      <c r="K10" s="63"/>
      <c r="L10" s="64"/>
      <c r="M10" s="64"/>
      <c r="N10" s="63"/>
      <c r="O10" s="63"/>
      <c r="P10" s="63"/>
      <c r="Q10" s="63"/>
      <c r="R10" s="65"/>
    </row>
    <row r="11" spans="1:18" ht="66" customHeight="1" thickBot="1" x14ac:dyDescent="0.3">
      <c r="A11" s="47"/>
      <c r="B11" s="47"/>
      <c r="C11" s="90">
        <v>1</v>
      </c>
      <c r="D11" s="102" t="s">
        <v>68</v>
      </c>
      <c r="E11" s="92" t="s">
        <v>73</v>
      </c>
      <c r="F11" s="91" t="s">
        <v>72</v>
      </c>
      <c r="G11" s="103" t="s">
        <v>70</v>
      </c>
      <c r="H11" s="91" t="s">
        <v>71</v>
      </c>
      <c r="I11" s="93">
        <v>0.7</v>
      </c>
      <c r="J11" s="94">
        <v>39615</v>
      </c>
      <c r="K11" s="94">
        <v>41502</v>
      </c>
      <c r="L11" s="108">
        <v>28736581560</v>
      </c>
      <c r="M11" s="170">
        <v>20115607092</v>
      </c>
      <c r="N11" s="171">
        <v>34123</v>
      </c>
      <c r="O11" s="173" t="s">
        <v>74</v>
      </c>
      <c r="P11" s="134">
        <v>1300.881056081425</v>
      </c>
      <c r="Q11" s="172" t="s">
        <v>80</v>
      </c>
      <c r="R11" s="104"/>
    </row>
    <row r="12" spans="1:18" ht="16.5" thickBot="1" x14ac:dyDescent="0.3">
      <c r="A12" s="47"/>
      <c r="B12" s="47"/>
      <c r="C12" s="61" t="s">
        <v>30</v>
      </c>
      <c r="D12" s="63"/>
      <c r="E12" s="62"/>
      <c r="F12" s="63"/>
      <c r="G12" s="125"/>
      <c r="H12" s="63"/>
      <c r="I12" s="63"/>
      <c r="J12" s="63"/>
      <c r="K12" s="63"/>
      <c r="L12" s="64"/>
      <c r="M12" s="66"/>
      <c r="N12" s="63"/>
      <c r="O12" s="63"/>
      <c r="P12" s="63"/>
      <c r="Q12" s="63"/>
      <c r="R12" s="65"/>
    </row>
    <row r="13" spans="1:18" ht="85.5" customHeight="1" thickBot="1" x14ac:dyDescent="0.3">
      <c r="A13" s="47"/>
      <c r="B13" s="47"/>
      <c r="C13" s="117">
        <v>2</v>
      </c>
      <c r="D13" s="119" t="s">
        <v>69</v>
      </c>
      <c r="E13" s="118" t="s">
        <v>75</v>
      </c>
      <c r="F13" s="119" t="s">
        <v>76</v>
      </c>
      <c r="G13" s="126" t="s">
        <v>77</v>
      </c>
      <c r="H13" s="119" t="s">
        <v>71</v>
      </c>
      <c r="I13" s="120">
        <v>0.4</v>
      </c>
      <c r="J13" s="101">
        <v>40567</v>
      </c>
      <c r="K13" s="101">
        <v>41855</v>
      </c>
      <c r="L13" s="121">
        <v>30930104800</v>
      </c>
      <c r="M13" s="194">
        <v>12372041920</v>
      </c>
      <c r="N13" s="195">
        <v>20084</v>
      </c>
      <c r="O13" s="123" t="s">
        <v>121</v>
      </c>
      <c r="P13" s="196">
        <v>1300.881056081425</v>
      </c>
      <c r="Q13" s="122" t="s">
        <v>80</v>
      </c>
      <c r="R13" s="124" t="s">
        <v>78</v>
      </c>
    </row>
    <row r="14" spans="1:18" ht="16.5" thickBot="1" x14ac:dyDescent="0.3">
      <c r="A14" s="47"/>
      <c r="B14" s="47"/>
      <c r="C14" s="67"/>
      <c r="D14" s="69"/>
      <c r="E14" s="68"/>
      <c r="F14" s="69"/>
      <c r="G14" s="68"/>
      <c r="H14" s="69"/>
      <c r="I14" s="69"/>
      <c r="J14" s="69"/>
      <c r="K14" s="69"/>
      <c r="L14" s="70"/>
      <c r="M14" s="70"/>
      <c r="N14" s="69"/>
      <c r="O14" s="69"/>
      <c r="P14" s="69"/>
      <c r="Q14" s="69"/>
      <c r="R14" s="71"/>
    </row>
    <row r="15" spans="1:18" x14ac:dyDescent="0.25">
      <c r="A15" s="47"/>
      <c r="B15" s="47"/>
      <c r="C15" s="67"/>
      <c r="D15" s="69"/>
      <c r="E15" s="68"/>
      <c r="F15" s="69"/>
      <c r="G15" s="68"/>
      <c r="H15" s="69"/>
      <c r="I15" s="69"/>
      <c r="J15" s="69"/>
      <c r="K15" s="69"/>
      <c r="L15" s="177" t="s">
        <v>49</v>
      </c>
      <c r="M15" s="178" t="s">
        <v>31</v>
      </c>
      <c r="N15" s="179" t="s">
        <v>5</v>
      </c>
      <c r="O15" s="190" t="s">
        <v>125</v>
      </c>
      <c r="P15" s="191"/>
      <c r="Q15" s="206"/>
      <c r="R15" s="71"/>
    </row>
    <row r="16" spans="1:18" x14ac:dyDescent="0.25">
      <c r="A16" s="47"/>
      <c r="B16" s="47"/>
      <c r="C16" s="67"/>
      <c r="D16" s="69"/>
      <c r="E16" s="68"/>
      <c r="F16" s="69"/>
      <c r="G16" s="68"/>
      <c r="H16" s="69"/>
      <c r="I16" s="69"/>
      <c r="J16" s="69"/>
      <c r="K16" s="69"/>
      <c r="L16" s="180" t="s">
        <v>59</v>
      </c>
      <c r="M16" s="181">
        <v>7668693825.6000004</v>
      </c>
      <c r="N16" s="182">
        <v>13008.81056081425</v>
      </c>
      <c r="O16" s="183">
        <v>54207</v>
      </c>
      <c r="P16" s="184" t="s">
        <v>81</v>
      </c>
      <c r="Q16" s="206"/>
      <c r="R16" s="71"/>
    </row>
    <row r="17" spans="1:18" x14ac:dyDescent="0.25">
      <c r="A17" s="47"/>
      <c r="B17" s="47"/>
      <c r="C17" s="67"/>
      <c r="D17" s="69"/>
      <c r="E17" s="68"/>
      <c r="F17" s="69"/>
      <c r="G17" s="68"/>
      <c r="H17" s="69"/>
      <c r="I17" s="69"/>
      <c r="J17" s="69"/>
      <c r="K17" s="69"/>
      <c r="L17" s="180" t="s">
        <v>62</v>
      </c>
      <c r="M17" s="181">
        <v>3911033851.0560002</v>
      </c>
      <c r="N17" s="182">
        <v>6634.4933860152678</v>
      </c>
      <c r="O17" s="183">
        <v>34123</v>
      </c>
      <c r="P17" s="184" t="s">
        <v>81</v>
      </c>
      <c r="Q17" s="206"/>
      <c r="R17" s="71"/>
    </row>
    <row r="18" spans="1:18" ht="29.25" customHeight="1" x14ac:dyDescent="0.25">
      <c r="A18" s="47"/>
      <c r="B18" s="47"/>
      <c r="C18" s="67"/>
      <c r="D18" s="69"/>
      <c r="E18" s="68"/>
      <c r="F18" s="69"/>
      <c r="G18" s="68"/>
      <c r="H18" s="69"/>
      <c r="I18" s="69"/>
      <c r="J18" s="69"/>
      <c r="K18" s="69"/>
      <c r="L18" s="185" t="s">
        <v>122</v>
      </c>
      <c r="M18" s="181">
        <v>766869382.56000006</v>
      </c>
      <c r="N18" s="182">
        <v>1300.881056081425</v>
      </c>
      <c r="O18" s="192">
        <v>0</v>
      </c>
      <c r="P18" s="184" t="s">
        <v>81</v>
      </c>
      <c r="Q18" s="206"/>
      <c r="R18" s="71"/>
    </row>
    <row r="19" spans="1:18" ht="16.5" thickBot="1" x14ac:dyDescent="0.3">
      <c r="A19" s="47"/>
      <c r="B19" s="47"/>
      <c r="C19" s="84"/>
      <c r="D19" s="85"/>
      <c r="E19" s="144"/>
      <c r="F19" s="85"/>
      <c r="G19" s="144"/>
      <c r="H19" s="85"/>
      <c r="I19" s="85"/>
      <c r="J19" s="85"/>
      <c r="K19" s="85"/>
      <c r="L19" s="186" t="s">
        <v>61</v>
      </c>
      <c r="M19" s="187"/>
      <c r="N19" s="188"/>
      <c r="O19" s="188"/>
      <c r="P19" s="189" t="s">
        <v>173</v>
      </c>
      <c r="Q19" s="207"/>
      <c r="R19" s="145"/>
    </row>
    <row r="20" spans="1:18" ht="16.5" thickBot="1" x14ac:dyDescent="0.3"/>
    <row r="21" spans="1:18" s="60" customFormat="1" ht="16.5" thickBot="1" x14ac:dyDescent="0.3">
      <c r="C21" s="54" t="s">
        <v>21</v>
      </c>
      <c r="D21" s="56"/>
      <c r="E21" s="55"/>
      <c r="F21" s="259">
        <v>2</v>
      </c>
      <c r="G21" s="57" t="s">
        <v>91</v>
      </c>
      <c r="H21" s="56"/>
      <c r="I21" s="56"/>
      <c r="J21" s="56"/>
      <c r="K21" s="56"/>
      <c r="L21" s="58"/>
      <c r="M21" s="58"/>
      <c r="N21" s="56"/>
      <c r="O21" s="56"/>
      <c r="P21" s="56"/>
      <c r="Q21" s="56"/>
      <c r="R21" s="59"/>
    </row>
    <row r="22" spans="1:18" ht="91.5" customHeight="1" thickBot="1" x14ac:dyDescent="0.3">
      <c r="A22" s="47"/>
      <c r="B22" s="47"/>
      <c r="C22" s="154" t="s">
        <v>22</v>
      </c>
      <c r="D22" s="151" t="s">
        <v>27</v>
      </c>
      <c r="E22" s="151" t="s">
        <v>23</v>
      </c>
      <c r="F22" s="151" t="s">
        <v>34</v>
      </c>
      <c r="G22" s="151" t="s">
        <v>24</v>
      </c>
      <c r="H22" s="151" t="s">
        <v>25</v>
      </c>
      <c r="I22" s="151" t="s">
        <v>26</v>
      </c>
      <c r="J22" s="151" t="s">
        <v>28</v>
      </c>
      <c r="K22" s="151" t="s">
        <v>57</v>
      </c>
      <c r="L22" s="153" t="s">
        <v>40</v>
      </c>
      <c r="M22" s="43" t="s">
        <v>41</v>
      </c>
      <c r="N22" s="43" t="s">
        <v>55</v>
      </c>
      <c r="O22" s="152" t="s">
        <v>123</v>
      </c>
      <c r="P22" s="152" t="s">
        <v>56</v>
      </c>
      <c r="Q22" s="43" t="s">
        <v>124</v>
      </c>
      <c r="R22" s="148" t="s">
        <v>29</v>
      </c>
    </row>
    <row r="23" spans="1:18" ht="16.5" thickBot="1" x14ac:dyDescent="0.3">
      <c r="C23" s="61" t="s">
        <v>60</v>
      </c>
      <c r="D23" s="63"/>
      <c r="E23" s="62"/>
      <c r="F23" s="63"/>
      <c r="G23" s="62"/>
      <c r="H23" s="63"/>
      <c r="I23" s="63"/>
      <c r="J23" s="63"/>
      <c r="K23" s="63"/>
      <c r="L23" s="64"/>
      <c r="M23" s="64"/>
      <c r="N23" s="63"/>
      <c r="O23" s="63"/>
      <c r="P23" s="63"/>
      <c r="Q23" s="63"/>
      <c r="R23" s="65"/>
    </row>
    <row r="24" spans="1:18" ht="51.75" customHeight="1" thickBot="1" x14ac:dyDescent="0.3">
      <c r="C24" s="127">
        <v>1</v>
      </c>
      <c r="D24" s="129" t="s">
        <v>88</v>
      </c>
      <c r="E24" s="99" t="s">
        <v>73</v>
      </c>
      <c r="F24" s="100" t="s">
        <v>94</v>
      </c>
      <c r="G24" s="133" t="s">
        <v>100</v>
      </c>
      <c r="H24" s="100" t="s">
        <v>71</v>
      </c>
      <c r="I24" s="128">
        <v>0.7</v>
      </c>
      <c r="J24" s="94">
        <v>39860</v>
      </c>
      <c r="K24" s="94">
        <v>41337</v>
      </c>
      <c r="L24" s="130">
        <v>13157956981</v>
      </c>
      <c r="M24" s="157">
        <v>9210569886.6999989</v>
      </c>
      <c r="N24" s="110">
        <v>15624</v>
      </c>
      <c r="O24" s="173" t="s">
        <v>95</v>
      </c>
      <c r="P24" s="159">
        <v>1300.881056081425</v>
      </c>
      <c r="Q24" s="172" t="s">
        <v>80</v>
      </c>
      <c r="R24" s="146"/>
    </row>
    <row r="25" spans="1:18" ht="16.5" thickBot="1" x14ac:dyDescent="0.3">
      <c r="C25" s="61" t="s">
        <v>30</v>
      </c>
      <c r="D25" s="63"/>
      <c r="E25" s="62"/>
      <c r="F25" s="63"/>
      <c r="G25" s="125"/>
      <c r="H25" s="63"/>
      <c r="I25" s="63"/>
      <c r="J25" s="63"/>
      <c r="K25" s="63"/>
      <c r="L25" s="64"/>
      <c r="M25" s="66"/>
      <c r="N25" s="76"/>
      <c r="O25" s="78"/>
      <c r="P25" s="77" t="s">
        <v>32</v>
      </c>
      <c r="Q25" s="77" t="s">
        <v>32</v>
      </c>
      <c r="R25" s="65"/>
    </row>
    <row r="26" spans="1:18" ht="57.75" customHeight="1" x14ac:dyDescent="0.25">
      <c r="C26" s="90">
        <v>2</v>
      </c>
      <c r="D26" s="102" t="s">
        <v>89</v>
      </c>
      <c r="E26" s="92" t="s">
        <v>93</v>
      </c>
      <c r="F26" s="91" t="s">
        <v>98</v>
      </c>
      <c r="G26" s="103" t="s">
        <v>92</v>
      </c>
      <c r="H26" s="91" t="s">
        <v>71</v>
      </c>
      <c r="I26" s="176">
        <v>0.75</v>
      </c>
      <c r="J26" s="94">
        <v>38343</v>
      </c>
      <c r="K26" s="94">
        <v>40512</v>
      </c>
      <c r="L26" s="108">
        <v>5720807974</v>
      </c>
      <c r="M26" s="197">
        <v>4290605980.5</v>
      </c>
      <c r="N26" s="198">
        <v>8331</v>
      </c>
      <c r="O26" s="199" t="s">
        <v>99</v>
      </c>
      <c r="P26" s="200">
        <v>1300.881056081425</v>
      </c>
      <c r="Q26" s="109" t="s">
        <v>80</v>
      </c>
      <c r="R26" s="104"/>
    </row>
    <row r="27" spans="1:18" ht="51.75" customHeight="1" thickBot="1" x14ac:dyDescent="0.3">
      <c r="C27" s="114">
        <v>3</v>
      </c>
      <c r="D27" s="163" t="s">
        <v>90</v>
      </c>
      <c r="E27" s="97" t="s">
        <v>75</v>
      </c>
      <c r="F27" s="161" t="s">
        <v>96</v>
      </c>
      <c r="G27" s="106" t="s">
        <v>172</v>
      </c>
      <c r="H27" s="161" t="s">
        <v>71</v>
      </c>
      <c r="I27" s="115">
        <v>0.5</v>
      </c>
      <c r="J27" s="116">
        <v>39595</v>
      </c>
      <c r="K27" s="116">
        <v>41846</v>
      </c>
      <c r="L27" s="131">
        <v>31942117590</v>
      </c>
      <c r="M27" s="158">
        <v>15971058795</v>
      </c>
      <c r="N27" s="201">
        <v>25927</v>
      </c>
      <c r="O27" s="140" t="s">
        <v>121</v>
      </c>
      <c r="P27" s="202">
        <v>1300.881056081425</v>
      </c>
      <c r="Q27" s="132" t="s">
        <v>80</v>
      </c>
      <c r="R27" s="107" t="s">
        <v>97</v>
      </c>
    </row>
    <row r="28" spans="1:18" ht="16.5" thickBot="1" x14ac:dyDescent="0.3">
      <c r="C28" s="67"/>
      <c r="D28" s="69"/>
      <c r="E28" s="68"/>
      <c r="F28" s="69"/>
      <c r="G28" s="68"/>
      <c r="H28" s="69"/>
      <c r="I28" s="69"/>
      <c r="J28" s="69"/>
      <c r="K28" s="69"/>
      <c r="L28" s="70"/>
      <c r="M28" s="70"/>
      <c r="N28" s="69"/>
      <c r="O28" s="69"/>
      <c r="P28" s="69"/>
      <c r="Q28" s="69"/>
      <c r="R28" s="71"/>
    </row>
    <row r="29" spans="1:18" x14ac:dyDescent="0.25">
      <c r="C29" s="67"/>
      <c r="D29" s="69"/>
      <c r="E29" s="68"/>
      <c r="F29" s="69"/>
      <c r="G29" s="68"/>
      <c r="H29" s="69"/>
      <c r="I29" s="69"/>
      <c r="J29" s="69"/>
      <c r="K29" s="69"/>
      <c r="L29" s="72" t="s">
        <v>49</v>
      </c>
      <c r="M29" s="73" t="s">
        <v>31</v>
      </c>
      <c r="N29" s="74" t="s">
        <v>5</v>
      </c>
      <c r="O29" s="190" t="s">
        <v>125</v>
      </c>
      <c r="P29" s="88"/>
      <c r="Q29" s="206"/>
      <c r="R29" s="71"/>
    </row>
    <row r="30" spans="1:18" x14ac:dyDescent="0.25">
      <c r="C30" s="67"/>
      <c r="D30" s="69"/>
      <c r="E30" s="68"/>
      <c r="F30" s="69"/>
      <c r="G30" s="68"/>
      <c r="H30" s="69"/>
      <c r="I30" s="69"/>
      <c r="J30" s="69"/>
      <c r="K30" s="69"/>
      <c r="L30" s="180" t="s">
        <v>59</v>
      </c>
      <c r="M30" s="181">
        <v>7668693825.6000004</v>
      </c>
      <c r="N30" s="182">
        <v>13008.81056081425</v>
      </c>
      <c r="O30" s="183">
        <v>49882</v>
      </c>
      <c r="P30" s="184" t="s">
        <v>81</v>
      </c>
      <c r="Q30" s="206"/>
      <c r="R30" s="71"/>
    </row>
    <row r="31" spans="1:18" x14ac:dyDescent="0.25">
      <c r="C31" s="67"/>
      <c r="D31" s="69"/>
      <c r="E31" s="68"/>
      <c r="F31" s="69"/>
      <c r="G31" s="68"/>
      <c r="H31" s="69"/>
      <c r="I31" s="69"/>
      <c r="J31" s="69"/>
      <c r="K31" s="69"/>
      <c r="L31" s="180" t="s">
        <v>62</v>
      </c>
      <c r="M31" s="181">
        <v>3911033851.0560002</v>
      </c>
      <c r="N31" s="182">
        <v>6634.4933860152678</v>
      </c>
      <c r="O31" s="183">
        <v>15624</v>
      </c>
      <c r="P31" s="184" t="s">
        <v>81</v>
      </c>
      <c r="Q31" s="206"/>
      <c r="R31" s="71"/>
    </row>
    <row r="32" spans="1:18" ht="31.5" x14ac:dyDescent="0.25">
      <c r="C32" s="67"/>
      <c r="D32" s="69"/>
      <c r="E32" s="68"/>
      <c r="F32" s="69"/>
      <c r="G32" s="68"/>
      <c r="H32" s="69"/>
      <c r="I32" s="69"/>
      <c r="J32" s="69"/>
      <c r="K32" s="69"/>
      <c r="L32" s="185" t="s">
        <v>122</v>
      </c>
      <c r="M32" s="181">
        <v>766869382.56000006</v>
      </c>
      <c r="N32" s="182">
        <v>1300.881056081425</v>
      </c>
      <c r="O32" s="192">
        <v>0</v>
      </c>
      <c r="P32" s="184" t="s">
        <v>81</v>
      </c>
      <c r="Q32" s="206"/>
      <c r="R32" s="71"/>
    </row>
    <row r="33" spans="1:18" ht="16.5" thickBot="1" x14ac:dyDescent="0.3">
      <c r="C33" s="84"/>
      <c r="D33" s="85"/>
      <c r="E33" s="144"/>
      <c r="F33" s="85"/>
      <c r="G33" s="144"/>
      <c r="H33" s="85"/>
      <c r="I33" s="85"/>
      <c r="J33" s="85"/>
      <c r="K33" s="85"/>
      <c r="L33" s="186" t="s">
        <v>61</v>
      </c>
      <c r="M33" s="187"/>
      <c r="N33" s="188"/>
      <c r="O33" s="188"/>
      <c r="P33" s="189" t="s">
        <v>173</v>
      </c>
      <c r="Q33" s="207"/>
      <c r="R33" s="145"/>
    </row>
    <row r="35" spans="1:18" ht="16.5" thickBot="1" x14ac:dyDescent="0.3"/>
    <row r="36" spans="1:18" s="60" customFormat="1" ht="16.5" thickBot="1" x14ac:dyDescent="0.3">
      <c r="C36" s="54" t="s">
        <v>21</v>
      </c>
      <c r="D36" s="56"/>
      <c r="E36" s="55"/>
      <c r="F36" s="259">
        <v>3</v>
      </c>
      <c r="G36" s="57" t="s">
        <v>106</v>
      </c>
      <c r="H36" s="56"/>
      <c r="I36" s="56"/>
      <c r="J36" s="56"/>
      <c r="K36" s="56"/>
      <c r="L36" s="58"/>
      <c r="M36" s="58"/>
      <c r="N36" s="56"/>
      <c r="O36" s="56"/>
      <c r="P36" s="56"/>
      <c r="Q36" s="56"/>
      <c r="R36" s="59"/>
    </row>
    <row r="37" spans="1:18" ht="91.5" customHeight="1" thickBot="1" x14ac:dyDescent="0.3">
      <c r="A37" s="47"/>
      <c r="B37" s="47"/>
      <c r="C37" s="154" t="s">
        <v>22</v>
      </c>
      <c r="D37" s="151" t="s">
        <v>27</v>
      </c>
      <c r="E37" s="151" t="s">
        <v>23</v>
      </c>
      <c r="F37" s="151" t="s">
        <v>34</v>
      </c>
      <c r="G37" s="151" t="s">
        <v>24</v>
      </c>
      <c r="H37" s="151" t="s">
        <v>25</v>
      </c>
      <c r="I37" s="151" t="s">
        <v>26</v>
      </c>
      <c r="J37" s="151" t="s">
        <v>28</v>
      </c>
      <c r="K37" s="151" t="s">
        <v>57</v>
      </c>
      <c r="L37" s="153" t="s">
        <v>40</v>
      </c>
      <c r="M37" s="43" t="s">
        <v>41</v>
      </c>
      <c r="N37" s="43" t="s">
        <v>55</v>
      </c>
      <c r="O37" s="152" t="s">
        <v>123</v>
      </c>
      <c r="P37" s="152" t="s">
        <v>56</v>
      </c>
      <c r="Q37" s="43" t="s">
        <v>124</v>
      </c>
      <c r="R37" s="148" t="s">
        <v>29</v>
      </c>
    </row>
    <row r="38" spans="1:18" ht="16.5" thickBot="1" x14ac:dyDescent="0.3">
      <c r="C38" s="61" t="s">
        <v>60</v>
      </c>
      <c r="D38" s="63"/>
      <c r="E38" s="62"/>
      <c r="F38" s="63"/>
      <c r="G38" s="62"/>
      <c r="H38" s="63"/>
      <c r="I38" s="63"/>
      <c r="J38" s="63"/>
      <c r="K38" s="63"/>
      <c r="L38" s="64"/>
      <c r="M38" s="64"/>
      <c r="N38" s="63"/>
      <c r="O38" s="63"/>
      <c r="P38" s="63"/>
      <c r="Q38" s="63"/>
      <c r="R38" s="65"/>
    </row>
    <row r="39" spans="1:18" ht="54" customHeight="1" thickBot="1" x14ac:dyDescent="0.3">
      <c r="C39" s="203">
        <v>1</v>
      </c>
      <c r="D39" s="119" t="s">
        <v>107</v>
      </c>
      <c r="E39" s="118" t="s">
        <v>75</v>
      </c>
      <c r="F39" s="119" t="s">
        <v>110</v>
      </c>
      <c r="G39" s="126" t="s">
        <v>128</v>
      </c>
      <c r="H39" s="119" t="s">
        <v>71</v>
      </c>
      <c r="I39" s="120">
        <v>1</v>
      </c>
      <c r="J39" s="101">
        <v>39473</v>
      </c>
      <c r="K39" s="101">
        <v>41999</v>
      </c>
      <c r="L39" s="121">
        <v>18202947380</v>
      </c>
      <c r="M39" s="194">
        <v>18202947380</v>
      </c>
      <c r="N39" s="195">
        <v>29550</v>
      </c>
      <c r="O39" s="123" t="s">
        <v>121</v>
      </c>
      <c r="P39" s="196">
        <v>1300.881056081425</v>
      </c>
      <c r="Q39" s="122" t="s">
        <v>80</v>
      </c>
      <c r="R39" s="143" t="s">
        <v>115</v>
      </c>
    </row>
    <row r="40" spans="1:18" ht="16.5" thickBot="1" x14ac:dyDescent="0.3">
      <c r="C40" s="67" t="s">
        <v>30</v>
      </c>
      <c r="D40" s="69"/>
      <c r="E40" s="68"/>
      <c r="F40" s="69"/>
      <c r="G40" s="147"/>
      <c r="H40" s="69"/>
      <c r="I40" s="69"/>
      <c r="J40" s="69"/>
      <c r="K40" s="69"/>
      <c r="L40" s="70"/>
      <c r="M40" s="70"/>
      <c r="N40" s="204"/>
      <c r="O40" s="69"/>
      <c r="P40" s="205"/>
      <c r="Q40" s="69"/>
      <c r="R40" s="71"/>
    </row>
    <row r="41" spans="1:18" ht="61.5" customHeight="1" x14ac:dyDescent="0.25">
      <c r="C41" s="90">
        <v>2</v>
      </c>
      <c r="D41" s="91" t="s">
        <v>108</v>
      </c>
      <c r="E41" s="92" t="s">
        <v>93</v>
      </c>
      <c r="F41" s="91" t="s">
        <v>116</v>
      </c>
      <c r="G41" s="103" t="s">
        <v>112</v>
      </c>
      <c r="H41" s="91" t="s">
        <v>71</v>
      </c>
      <c r="I41" s="93">
        <v>0.6</v>
      </c>
      <c r="J41" s="94">
        <v>41121</v>
      </c>
      <c r="K41" s="94">
        <v>41882</v>
      </c>
      <c r="L41" s="108">
        <v>3121715915</v>
      </c>
      <c r="M41" s="197">
        <v>1873029549</v>
      </c>
      <c r="N41" s="198">
        <v>3041</v>
      </c>
      <c r="O41" s="139"/>
      <c r="P41" s="200">
        <v>1300.881056081425</v>
      </c>
      <c r="Q41" s="109" t="s">
        <v>79</v>
      </c>
      <c r="R41" s="104" t="s">
        <v>117</v>
      </c>
    </row>
    <row r="42" spans="1:18" ht="61.5" customHeight="1" x14ac:dyDescent="0.25">
      <c r="C42" s="112">
        <v>3</v>
      </c>
      <c r="D42" s="160" t="s">
        <v>108</v>
      </c>
      <c r="E42" s="95" t="s">
        <v>93</v>
      </c>
      <c r="F42" s="160" t="s">
        <v>118</v>
      </c>
      <c r="G42" s="105" t="s">
        <v>113</v>
      </c>
      <c r="H42" s="160" t="s">
        <v>71</v>
      </c>
      <c r="I42" s="162">
        <v>0.6</v>
      </c>
      <c r="J42" s="156">
        <v>41123</v>
      </c>
      <c r="K42" s="156">
        <v>42034</v>
      </c>
      <c r="L42" s="113">
        <v>5496254135</v>
      </c>
      <c r="M42" s="157">
        <v>3297752481</v>
      </c>
      <c r="N42" s="110">
        <v>5118</v>
      </c>
      <c r="O42" s="142" t="s">
        <v>121</v>
      </c>
      <c r="P42" s="159">
        <v>1300.881056081425</v>
      </c>
      <c r="Q42" s="155" t="s">
        <v>80</v>
      </c>
      <c r="R42" s="111" t="s">
        <v>120</v>
      </c>
    </row>
    <row r="43" spans="1:18" ht="57" customHeight="1" thickBot="1" x14ac:dyDescent="0.3">
      <c r="C43" s="114">
        <v>4</v>
      </c>
      <c r="D43" s="161" t="s">
        <v>109</v>
      </c>
      <c r="E43" s="97" t="s">
        <v>111</v>
      </c>
      <c r="F43" s="161" t="s">
        <v>119</v>
      </c>
      <c r="G43" s="106" t="s">
        <v>114</v>
      </c>
      <c r="H43" s="161" t="s">
        <v>71</v>
      </c>
      <c r="I43" s="115">
        <v>0.55000000000000004</v>
      </c>
      <c r="J43" s="116">
        <v>34338</v>
      </c>
      <c r="K43" s="116">
        <v>36305</v>
      </c>
      <c r="L43" s="131">
        <v>4644921688</v>
      </c>
      <c r="M43" s="158">
        <v>2554706928.4000001</v>
      </c>
      <c r="N43" s="201">
        <v>10804</v>
      </c>
      <c r="O43" s="140"/>
      <c r="P43" s="202">
        <v>1300.881056081425</v>
      </c>
      <c r="Q43" s="132" t="s">
        <v>79</v>
      </c>
      <c r="R43" s="107" t="s">
        <v>117</v>
      </c>
    </row>
    <row r="44" spans="1:18" ht="16.5" thickBot="1" x14ac:dyDescent="0.3">
      <c r="C44" s="79"/>
      <c r="D44" s="81"/>
      <c r="E44" s="80"/>
      <c r="F44" s="81"/>
      <c r="G44" s="80"/>
      <c r="H44" s="81"/>
      <c r="I44" s="81"/>
      <c r="J44" s="81"/>
      <c r="K44" s="81"/>
      <c r="L44" s="82"/>
      <c r="M44" s="82"/>
      <c r="N44" s="150"/>
      <c r="O44" s="81"/>
      <c r="P44" s="81"/>
      <c r="Q44" s="81"/>
      <c r="R44" s="83"/>
    </row>
    <row r="45" spans="1:18" x14ac:dyDescent="0.25">
      <c r="C45" s="67"/>
      <c r="D45" s="69"/>
      <c r="E45" s="68"/>
      <c r="F45" s="69"/>
      <c r="G45" s="68"/>
      <c r="H45" s="69"/>
      <c r="I45" s="69"/>
      <c r="J45" s="69"/>
      <c r="K45" s="69"/>
      <c r="L45" s="177" t="s">
        <v>49</v>
      </c>
      <c r="M45" s="178" t="s">
        <v>31</v>
      </c>
      <c r="N45" s="179" t="s">
        <v>5</v>
      </c>
      <c r="O45" s="190" t="s">
        <v>125</v>
      </c>
      <c r="P45" s="191"/>
      <c r="Q45" s="206"/>
      <c r="R45" s="71"/>
    </row>
    <row r="46" spans="1:18" x14ac:dyDescent="0.25">
      <c r="C46" s="67"/>
      <c r="D46" s="69"/>
      <c r="E46" s="68"/>
      <c r="F46" s="69"/>
      <c r="G46" s="68"/>
      <c r="H46" s="69"/>
      <c r="I46" s="69"/>
      <c r="J46" s="69"/>
      <c r="K46" s="69"/>
      <c r="L46" s="180" t="s">
        <v>59</v>
      </c>
      <c r="M46" s="181">
        <v>7668693825.6000004</v>
      </c>
      <c r="N46" s="182">
        <v>13008.81056081425</v>
      </c>
      <c r="O46" s="183">
        <v>34668</v>
      </c>
      <c r="P46" s="184" t="s">
        <v>81</v>
      </c>
      <c r="Q46" s="206"/>
      <c r="R46" s="71"/>
    </row>
    <row r="47" spans="1:18" x14ac:dyDescent="0.25">
      <c r="C47" s="67"/>
      <c r="D47" s="69"/>
      <c r="E47" s="68"/>
      <c r="F47" s="69"/>
      <c r="G47" s="68"/>
      <c r="H47" s="69"/>
      <c r="I47" s="69"/>
      <c r="J47" s="69"/>
      <c r="K47" s="69"/>
      <c r="L47" s="180" t="s">
        <v>62</v>
      </c>
      <c r="M47" s="181">
        <v>3911033851.0560002</v>
      </c>
      <c r="N47" s="182">
        <v>6634.4933860152678</v>
      </c>
      <c r="O47" s="183">
        <v>29550</v>
      </c>
      <c r="P47" s="184" t="s">
        <v>81</v>
      </c>
      <c r="Q47" s="206"/>
      <c r="R47" s="71"/>
    </row>
    <row r="48" spans="1:18" ht="31.5" x14ac:dyDescent="0.25">
      <c r="C48" s="67"/>
      <c r="D48" s="69"/>
      <c r="E48" s="68"/>
      <c r="F48" s="69"/>
      <c r="G48" s="68"/>
      <c r="H48" s="69"/>
      <c r="I48" s="69"/>
      <c r="J48" s="69"/>
      <c r="K48" s="69"/>
      <c r="L48" s="185" t="s">
        <v>122</v>
      </c>
      <c r="M48" s="181">
        <v>766869382.56000006</v>
      </c>
      <c r="N48" s="182">
        <v>1300.881056081425</v>
      </c>
      <c r="O48" s="192">
        <v>2</v>
      </c>
      <c r="P48" s="184" t="s">
        <v>150</v>
      </c>
      <c r="Q48" s="206"/>
      <c r="R48" s="71"/>
    </row>
    <row r="49" spans="3:18" ht="16.5" thickBot="1" x14ac:dyDescent="0.3">
      <c r="C49" s="84"/>
      <c r="D49" s="85"/>
      <c r="E49" s="144"/>
      <c r="F49" s="85"/>
      <c r="G49" s="144"/>
      <c r="H49" s="85"/>
      <c r="I49" s="85"/>
      <c r="J49" s="85"/>
      <c r="K49" s="85"/>
      <c r="L49" s="186" t="s">
        <v>61</v>
      </c>
      <c r="M49" s="187"/>
      <c r="N49" s="188"/>
      <c r="O49" s="188"/>
      <c r="P49" s="189" t="s">
        <v>151</v>
      </c>
      <c r="Q49" s="207"/>
      <c r="R49" s="145"/>
    </row>
    <row r="50" spans="3:18" ht="16.5" thickBot="1" x14ac:dyDescent="0.3">
      <c r="C50" s="54" t="s">
        <v>21</v>
      </c>
      <c r="D50" s="55"/>
      <c r="E50" s="55"/>
      <c r="F50" s="259">
        <v>4</v>
      </c>
      <c r="G50" s="55" t="s">
        <v>131</v>
      </c>
      <c r="H50" s="56"/>
      <c r="I50" s="56"/>
      <c r="J50" s="56"/>
      <c r="K50" s="56"/>
      <c r="L50" s="58"/>
      <c r="M50" s="58"/>
      <c r="N50" s="56"/>
      <c r="O50" s="56"/>
      <c r="P50" s="56"/>
      <c r="Q50" s="56"/>
      <c r="R50" s="59"/>
    </row>
    <row r="51" spans="3:18" ht="79.5" thickBot="1" x14ac:dyDescent="0.3">
      <c r="C51" s="233" t="s">
        <v>22</v>
      </c>
      <c r="D51" s="234" t="s">
        <v>27</v>
      </c>
      <c r="E51" s="234" t="s">
        <v>23</v>
      </c>
      <c r="F51" s="234" t="s">
        <v>34</v>
      </c>
      <c r="G51" s="234" t="s">
        <v>24</v>
      </c>
      <c r="H51" s="234" t="s">
        <v>25</v>
      </c>
      <c r="I51" s="234" t="s">
        <v>26</v>
      </c>
      <c r="J51" s="234" t="s">
        <v>28</v>
      </c>
      <c r="K51" s="234" t="s">
        <v>57</v>
      </c>
      <c r="L51" s="235" t="s">
        <v>40</v>
      </c>
      <c r="M51" s="236" t="s">
        <v>41</v>
      </c>
      <c r="N51" s="236" t="s">
        <v>55</v>
      </c>
      <c r="O51" s="234" t="s">
        <v>123</v>
      </c>
      <c r="P51" s="234" t="s">
        <v>56</v>
      </c>
      <c r="Q51" s="236" t="s">
        <v>124</v>
      </c>
      <c r="R51" s="237" t="s">
        <v>29</v>
      </c>
    </row>
    <row r="52" spans="3:18" ht="16.5" thickBot="1" x14ac:dyDescent="0.3">
      <c r="C52" s="61" t="s">
        <v>60</v>
      </c>
      <c r="D52" s="63"/>
      <c r="E52" s="62"/>
      <c r="F52" s="63"/>
      <c r="G52" s="62"/>
      <c r="H52" s="63"/>
      <c r="I52" s="63"/>
      <c r="J52" s="63"/>
      <c r="K52" s="63"/>
      <c r="L52" s="64"/>
      <c r="M52" s="64"/>
      <c r="N52" s="63"/>
      <c r="O52" s="63"/>
      <c r="P52" s="63"/>
      <c r="Q52" s="63"/>
      <c r="R52" s="65"/>
    </row>
    <row r="53" spans="3:18" ht="120" customHeight="1" x14ac:dyDescent="0.25">
      <c r="C53" s="90">
        <v>1</v>
      </c>
      <c r="D53" s="102" t="s">
        <v>132</v>
      </c>
      <c r="E53" s="92" t="s">
        <v>141</v>
      </c>
      <c r="F53" s="238">
        <v>2</v>
      </c>
      <c r="G53" s="103" t="s">
        <v>142</v>
      </c>
      <c r="H53" s="91" t="s">
        <v>71</v>
      </c>
      <c r="I53" s="93">
        <v>0.5</v>
      </c>
      <c r="J53" s="94">
        <v>39004</v>
      </c>
      <c r="K53" s="94">
        <v>39667</v>
      </c>
      <c r="L53" s="108">
        <v>3848051306</v>
      </c>
      <c r="M53" s="197">
        <v>1924025653</v>
      </c>
      <c r="N53" s="198">
        <v>4169</v>
      </c>
      <c r="O53" s="199">
        <v>151</v>
      </c>
      <c r="P53" s="200">
        <v>1300.881056081425</v>
      </c>
      <c r="Q53" s="109" t="s">
        <v>80</v>
      </c>
      <c r="R53" s="104"/>
    </row>
    <row r="54" spans="3:18" ht="93.75" customHeight="1" x14ac:dyDescent="0.25">
      <c r="C54" s="112">
        <v>2</v>
      </c>
      <c r="D54" s="239" t="s">
        <v>132</v>
      </c>
      <c r="E54" s="95" t="s">
        <v>141</v>
      </c>
      <c r="F54" s="160">
        <v>1</v>
      </c>
      <c r="G54" s="105" t="s">
        <v>143</v>
      </c>
      <c r="H54" s="160" t="s">
        <v>71</v>
      </c>
      <c r="I54" s="162">
        <v>0.5</v>
      </c>
      <c r="J54" s="156">
        <v>38754</v>
      </c>
      <c r="K54" s="156">
        <v>39682</v>
      </c>
      <c r="L54" s="113">
        <v>3406916680</v>
      </c>
      <c r="M54" s="157">
        <v>1703458340</v>
      </c>
      <c r="N54" s="110">
        <v>3691</v>
      </c>
      <c r="O54" s="240"/>
      <c r="P54" s="159">
        <v>1300.881056081425</v>
      </c>
      <c r="Q54" s="155" t="s">
        <v>79</v>
      </c>
      <c r="R54" s="111" t="s">
        <v>144</v>
      </c>
    </row>
    <row r="55" spans="3:18" ht="54" customHeight="1" thickBot="1" x14ac:dyDescent="0.3">
      <c r="C55" s="114">
        <v>3</v>
      </c>
      <c r="D55" s="163" t="s">
        <v>132</v>
      </c>
      <c r="E55" s="161" t="s">
        <v>145</v>
      </c>
      <c r="F55" s="161">
        <v>1945</v>
      </c>
      <c r="G55" s="106" t="s">
        <v>146</v>
      </c>
      <c r="H55" s="161" t="s">
        <v>71</v>
      </c>
      <c r="I55" s="115">
        <v>1</v>
      </c>
      <c r="J55" s="116">
        <v>40217</v>
      </c>
      <c r="K55" s="116">
        <v>40978</v>
      </c>
      <c r="L55" s="131">
        <v>1246026760</v>
      </c>
      <c r="M55" s="158">
        <v>1246026760</v>
      </c>
      <c r="N55" s="201">
        <v>2199</v>
      </c>
      <c r="O55" s="241">
        <v>156</v>
      </c>
      <c r="P55" s="202">
        <v>1300.881056081425</v>
      </c>
      <c r="Q55" s="132" t="s">
        <v>80</v>
      </c>
      <c r="R55" s="242"/>
    </row>
    <row r="56" spans="3:18" ht="16.5" thickBot="1" x14ac:dyDescent="0.3">
      <c r="C56" s="61" t="s">
        <v>30</v>
      </c>
      <c r="D56" s="63"/>
      <c r="E56" s="62"/>
      <c r="F56" s="63"/>
      <c r="G56" s="125"/>
      <c r="H56" s="63"/>
      <c r="I56" s="63"/>
      <c r="J56" s="63"/>
      <c r="K56" s="63"/>
      <c r="L56" s="64"/>
      <c r="M56" s="66"/>
      <c r="N56" s="63"/>
      <c r="O56" s="63"/>
      <c r="P56" s="63"/>
      <c r="Q56" s="63"/>
      <c r="R56" s="65"/>
    </row>
    <row r="57" spans="3:18" ht="122.25" customHeight="1" x14ac:dyDescent="0.25">
      <c r="C57" s="90">
        <v>4</v>
      </c>
      <c r="D57" s="91" t="s">
        <v>133</v>
      </c>
      <c r="E57" s="92" t="s">
        <v>141</v>
      </c>
      <c r="F57" s="238">
        <v>2</v>
      </c>
      <c r="G57" s="103" t="s">
        <v>142</v>
      </c>
      <c r="H57" s="91" t="s">
        <v>71</v>
      </c>
      <c r="I57" s="93">
        <v>0.5</v>
      </c>
      <c r="J57" s="94">
        <v>39004</v>
      </c>
      <c r="K57" s="94">
        <v>39667</v>
      </c>
      <c r="L57" s="108">
        <v>3848051306</v>
      </c>
      <c r="M57" s="197">
        <v>1924025653</v>
      </c>
      <c r="N57" s="198">
        <v>4169</v>
      </c>
      <c r="O57" s="243">
        <v>151</v>
      </c>
      <c r="P57" s="200">
        <v>1300.881056081425</v>
      </c>
      <c r="Q57" s="109" t="s">
        <v>80</v>
      </c>
      <c r="R57" s="104"/>
    </row>
    <row r="58" spans="3:18" ht="84" customHeight="1" x14ac:dyDescent="0.25">
      <c r="C58" s="112">
        <v>5</v>
      </c>
      <c r="D58" s="239" t="s">
        <v>133</v>
      </c>
      <c r="E58" s="95" t="s">
        <v>141</v>
      </c>
      <c r="F58" s="160">
        <v>1</v>
      </c>
      <c r="G58" s="105" t="s">
        <v>143</v>
      </c>
      <c r="H58" s="160" t="s">
        <v>71</v>
      </c>
      <c r="I58" s="162">
        <v>0.5</v>
      </c>
      <c r="J58" s="156">
        <v>38754</v>
      </c>
      <c r="K58" s="156">
        <v>39682</v>
      </c>
      <c r="L58" s="113">
        <v>3406916680</v>
      </c>
      <c r="M58" s="157">
        <v>1703458340</v>
      </c>
      <c r="N58" s="110">
        <v>3691</v>
      </c>
      <c r="O58" s="240"/>
      <c r="P58" s="159">
        <v>1300.881056081425</v>
      </c>
      <c r="Q58" s="155" t="s">
        <v>79</v>
      </c>
      <c r="R58" s="111" t="s">
        <v>144</v>
      </c>
    </row>
    <row r="59" spans="3:18" ht="42.75" customHeight="1" thickBot="1" x14ac:dyDescent="0.3">
      <c r="C59" s="114">
        <v>6</v>
      </c>
      <c r="D59" s="161" t="s">
        <v>147</v>
      </c>
      <c r="E59" s="97" t="s">
        <v>148</v>
      </c>
      <c r="F59" s="244">
        <v>751</v>
      </c>
      <c r="G59" s="106" t="s">
        <v>149</v>
      </c>
      <c r="H59" s="161" t="s">
        <v>71</v>
      </c>
      <c r="I59" s="115">
        <v>0.95</v>
      </c>
      <c r="J59" s="116">
        <v>38701</v>
      </c>
      <c r="K59" s="116">
        <v>39857</v>
      </c>
      <c r="L59" s="131">
        <v>1553438649</v>
      </c>
      <c r="M59" s="158">
        <v>1475766716.55</v>
      </c>
      <c r="N59" s="201">
        <v>2970</v>
      </c>
      <c r="O59" s="245">
        <v>184</v>
      </c>
      <c r="P59" s="202">
        <v>1300.881056081425</v>
      </c>
      <c r="Q59" s="132" t="s">
        <v>80</v>
      </c>
      <c r="R59" s="107"/>
    </row>
    <row r="60" spans="3:18" ht="16.5" thickBot="1" x14ac:dyDescent="0.3">
      <c r="C60" s="67"/>
      <c r="D60" s="69"/>
      <c r="E60" s="68"/>
      <c r="F60" s="69"/>
      <c r="G60" s="68"/>
      <c r="H60" s="69"/>
      <c r="I60" s="69"/>
      <c r="J60" s="69"/>
      <c r="K60" s="69"/>
      <c r="L60" s="70"/>
      <c r="M60" s="70"/>
      <c r="N60" s="69"/>
      <c r="O60" s="69"/>
      <c r="P60" s="69"/>
      <c r="Q60" s="69"/>
      <c r="R60" s="71"/>
    </row>
    <row r="61" spans="3:18" x14ac:dyDescent="0.25">
      <c r="C61" s="67"/>
      <c r="D61" s="69"/>
      <c r="E61" s="68"/>
      <c r="F61" s="69"/>
      <c r="G61" s="68"/>
      <c r="H61" s="69"/>
      <c r="I61" s="69"/>
      <c r="J61" s="69"/>
      <c r="K61" s="69"/>
      <c r="L61" s="177" t="s">
        <v>49</v>
      </c>
      <c r="M61" s="178" t="s">
        <v>31</v>
      </c>
      <c r="N61" s="179" t="s">
        <v>5</v>
      </c>
      <c r="O61" s="190" t="s">
        <v>125</v>
      </c>
      <c r="P61" s="191"/>
      <c r="Q61" s="206"/>
      <c r="R61" s="71"/>
    </row>
    <row r="62" spans="3:18" x14ac:dyDescent="0.25">
      <c r="C62" s="67"/>
      <c r="D62" s="69"/>
      <c r="E62" s="68"/>
      <c r="F62" s="69"/>
      <c r="G62" s="68"/>
      <c r="H62" s="69"/>
      <c r="I62" s="69"/>
      <c r="J62" s="69"/>
      <c r="K62" s="69"/>
      <c r="L62" s="180" t="s">
        <v>59</v>
      </c>
      <c r="M62" s="181">
        <v>7668693825.6000004</v>
      </c>
      <c r="N62" s="182">
        <v>13008.81056081425</v>
      </c>
      <c r="O62" s="183">
        <v>13507</v>
      </c>
      <c r="P62" s="184" t="s">
        <v>81</v>
      </c>
      <c r="Q62" s="206"/>
      <c r="R62" s="71"/>
    </row>
    <row r="63" spans="3:18" x14ac:dyDescent="0.25">
      <c r="C63" s="67"/>
      <c r="D63" s="69"/>
      <c r="E63" s="68"/>
      <c r="F63" s="69"/>
      <c r="G63" s="68"/>
      <c r="H63" s="69"/>
      <c r="I63" s="69"/>
      <c r="J63" s="69"/>
      <c r="K63" s="69"/>
      <c r="L63" s="180" t="s">
        <v>62</v>
      </c>
      <c r="M63" s="181">
        <v>3911033851.0560002</v>
      </c>
      <c r="N63" s="182">
        <v>6634.4933860152678</v>
      </c>
      <c r="O63" s="183">
        <v>6368</v>
      </c>
      <c r="P63" s="184" t="s">
        <v>150</v>
      </c>
      <c r="Q63" s="206"/>
      <c r="R63" s="71"/>
    </row>
    <row r="64" spans="3:18" ht="31.5" x14ac:dyDescent="0.25">
      <c r="C64" s="67"/>
      <c r="D64" s="69"/>
      <c r="E64" s="68"/>
      <c r="F64" s="69"/>
      <c r="G64" s="68"/>
      <c r="H64" s="69"/>
      <c r="I64" s="69"/>
      <c r="J64" s="69"/>
      <c r="K64" s="69"/>
      <c r="L64" s="185" t="s">
        <v>122</v>
      </c>
      <c r="M64" s="181">
        <v>766869382.56000006</v>
      </c>
      <c r="N64" s="182">
        <v>1300.881056081425</v>
      </c>
      <c r="O64" s="246">
        <v>2</v>
      </c>
      <c r="P64" s="184" t="s">
        <v>81</v>
      </c>
      <c r="Q64" s="206"/>
      <c r="R64" s="71"/>
    </row>
    <row r="65" spans="3:18" ht="16.5" thickBot="1" x14ac:dyDescent="0.3">
      <c r="C65" s="84"/>
      <c r="D65" s="85"/>
      <c r="E65" s="144"/>
      <c r="F65" s="85"/>
      <c r="G65" s="144"/>
      <c r="H65" s="85"/>
      <c r="I65" s="85"/>
      <c r="J65" s="85"/>
      <c r="K65" s="85"/>
      <c r="L65" s="186" t="s">
        <v>61</v>
      </c>
      <c r="M65" s="187"/>
      <c r="N65" s="188"/>
      <c r="O65" s="188"/>
      <c r="P65" s="189" t="s">
        <v>151</v>
      </c>
      <c r="Q65" s="207"/>
      <c r="R65" s="145"/>
    </row>
    <row r="67" spans="3:18" ht="16.5" thickBot="1" x14ac:dyDescent="0.3"/>
    <row r="68" spans="3:18" ht="16.5" thickBot="1" x14ac:dyDescent="0.3">
      <c r="C68" s="54" t="s">
        <v>21</v>
      </c>
      <c r="D68" s="55"/>
      <c r="E68" s="55"/>
      <c r="F68" s="259">
        <v>5</v>
      </c>
      <c r="G68" s="55" t="s">
        <v>135</v>
      </c>
      <c r="H68" s="56"/>
      <c r="I68" s="56"/>
      <c r="J68" s="56"/>
      <c r="K68" s="56"/>
      <c r="L68" s="58"/>
      <c r="M68" s="58"/>
      <c r="N68" s="56"/>
      <c r="O68" s="56"/>
      <c r="P68" s="56"/>
      <c r="Q68" s="56"/>
      <c r="R68" s="59"/>
    </row>
    <row r="69" spans="3:18" ht="79.5" thickBot="1" x14ac:dyDescent="0.3">
      <c r="C69" s="233" t="s">
        <v>22</v>
      </c>
      <c r="D69" s="234" t="s">
        <v>27</v>
      </c>
      <c r="E69" s="234" t="s">
        <v>23</v>
      </c>
      <c r="F69" s="234" t="s">
        <v>34</v>
      </c>
      <c r="G69" s="234" t="s">
        <v>24</v>
      </c>
      <c r="H69" s="234" t="s">
        <v>25</v>
      </c>
      <c r="I69" s="234" t="s">
        <v>26</v>
      </c>
      <c r="J69" s="234" t="s">
        <v>28</v>
      </c>
      <c r="K69" s="234" t="s">
        <v>57</v>
      </c>
      <c r="L69" s="235" t="s">
        <v>40</v>
      </c>
      <c r="M69" s="236" t="s">
        <v>41</v>
      </c>
      <c r="N69" s="236" t="s">
        <v>55</v>
      </c>
      <c r="O69" s="234" t="s">
        <v>123</v>
      </c>
      <c r="P69" s="234" t="s">
        <v>56</v>
      </c>
      <c r="Q69" s="236" t="s">
        <v>124</v>
      </c>
      <c r="R69" s="237" t="s">
        <v>29</v>
      </c>
    </row>
    <row r="70" spans="3:18" ht="16.5" thickBot="1" x14ac:dyDescent="0.3">
      <c r="C70" s="61" t="s">
        <v>60</v>
      </c>
      <c r="D70" s="63"/>
      <c r="E70" s="62"/>
      <c r="F70" s="63"/>
      <c r="G70" s="62"/>
      <c r="H70" s="63"/>
      <c r="I70" s="63"/>
      <c r="J70" s="63"/>
      <c r="K70" s="63"/>
      <c r="L70" s="64"/>
      <c r="M70" s="64"/>
      <c r="N70" s="63"/>
      <c r="O70" s="63"/>
      <c r="P70" s="63"/>
      <c r="Q70" s="63"/>
      <c r="R70" s="65"/>
    </row>
    <row r="71" spans="3:18" ht="111.75" customHeight="1" thickBot="1" x14ac:dyDescent="0.3">
      <c r="C71" s="117">
        <v>1</v>
      </c>
      <c r="D71" s="247" t="s">
        <v>152</v>
      </c>
      <c r="E71" s="118" t="s">
        <v>153</v>
      </c>
      <c r="F71" s="248" t="s">
        <v>154</v>
      </c>
      <c r="G71" s="126" t="s">
        <v>155</v>
      </c>
      <c r="H71" s="119" t="s">
        <v>71</v>
      </c>
      <c r="I71" s="120">
        <v>0.5</v>
      </c>
      <c r="J71" s="101">
        <v>41074</v>
      </c>
      <c r="K71" s="101">
        <v>41523</v>
      </c>
      <c r="L71" s="121">
        <v>8945764395</v>
      </c>
      <c r="M71" s="194">
        <v>4472882197.5</v>
      </c>
      <c r="N71" s="195">
        <v>7588</v>
      </c>
      <c r="O71" s="249"/>
      <c r="P71" s="196">
        <v>1300.881056081425</v>
      </c>
      <c r="Q71" s="122" t="s">
        <v>79</v>
      </c>
      <c r="R71" s="124" t="s">
        <v>144</v>
      </c>
    </row>
    <row r="72" spans="3:18" ht="16.5" thickBot="1" x14ac:dyDescent="0.3">
      <c r="C72" s="61" t="s">
        <v>30</v>
      </c>
      <c r="D72" s="63"/>
      <c r="E72" s="62"/>
      <c r="F72" s="63"/>
      <c r="G72" s="125"/>
      <c r="H72" s="63"/>
      <c r="I72" s="63"/>
      <c r="J72" s="63"/>
      <c r="K72" s="63"/>
      <c r="L72" s="64"/>
      <c r="M72" s="66"/>
      <c r="N72" s="76"/>
      <c r="O72" s="78"/>
      <c r="P72" s="77" t="s">
        <v>32</v>
      </c>
      <c r="Q72" s="77" t="s">
        <v>32</v>
      </c>
      <c r="R72" s="65"/>
    </row>
    <row r="73" spans="3:18" ht="45" customHeight="1" x14ac:dyDescent="0.25">
      <c r="C73" s="90">
        <v>2</v>
      </c>
      <c r="D73" s="102" t="s">
        <v>137</v>
      </c>
      <c r="E73" s="92" t="s">
        <v>156</v>
      </c>
      <c r="F73" s="91" t="s">
        <v>87</v>
      </c>
      <c r="G73" s="103" t="s">
        <v>157</v>
      </c>
      <c r="H73" s="91" t="s">
        <v>158</v>
      </c>
      <c r="I73" s="250">
        <v>1</v>
      </c>
      <c r="J73" s="94">
        <v>38645</v>
      </c>
      <c r="K73" s="94">
        <v>40288</v>
      </c>
      <c r="L73" s="108">
        <v>2367704502</v>
      </c>
      <c r="M73" s="197">
        <v>2367704502</v>
      </c>
      <c r="N73" s="198">
        <v>4597</v>
      </c>
      <c r="O73" s="251">
        <v>28</v>
      </c>
      <c r="P73" s="200">
        <v>1300.881056081425</v>
      </c>
      <c r="Q73" s="109" t="s">
        <v>79</v>
      </c>
      <c r="R73" s="104" t="s">
        <v>831</v>
      </c>
    </row>
    <row r="74" spans="3:18" ht="64.5" customHeight="1" x14ac:dyDescent="0.25">
      <c r="C74" s="112">
        <v>3</v>
      </c>
      <c r="D74" s="239" t="s">
        <v>137</v>
      </c>
      <c r="E74" s="95" t="s">
        <v>159</v>
      </c>
      <c r="F74" s="160" t="s">
        <v>160</v>
      </c>
      <c r="G74" s="105" t="s">
        <v>161</v>
      </c>
      <c r="H74" s="160" t="s">
        <v>71</v>
      </c>
      <c r="I74" s="162">
        <v>1</v>
      </c>
      <c r="J74" s="156">
        <v>38908</v>
      </c>
      <c r="K74" s="156">
        <v>39512</v>
      </c>
      <c r="L74" s="113">
        <v>2088048923</v>
      </c>
      <c r="M74" s="157">
        <v>2088048923</v>
      </c>
      <c r="N74" s="110">
        <v>4524</v>
      </c>
      <c r="O74" s="252">
        <v>26</v>
      </c>
      <c r="P74" s="159">
        <v>1300.881056081425</v>
      </c>
      <c r="Q74" s="155" t="s">
        <v>80</v>
      </c>
      <c r="R74" s="111"/>
    </row>
    <row r="75" spans="3:18" ht="120" customHeight="1" thickBot="1" x14ac:dyDescent="0.3">
      <c r="C75" s="114">
        <v>4</v>
      </c>
      <c r="D75" s="163" t="s">
        <v>137</v>
      </c>
      <c r="E75" s="97" t="s">
        <v>162</v>
      </c>
      <c r="F75" s="161" t="s">
        <v>163</v>
      </c>
      <c r="G75" s="106" t="s">
        <v>164</v>
      </c>
      <c r="H75" s="161" t="s">
        <v>71</v>
      </c>
      <c r="I75" s="253">
        <v>0.75</v>
      </c>
      <c r="J75" s="116">
        <v>38316</v>
      </c>
      <c r="K75" s="116">
        <v>39514</v>
      </c>
      <c r="L75" s="131">
        <v>1562146030</v>
      </c>
      <c r="M75" s="158">
        <v>1171609522.5</v>
      </c>
      <c r="N75" s="201">
        <v>2539</v>
      </c>
      <c r="O75" s="254"/>
      <c r="P75" s="202">
        <v>1300.881056081425</v>
      </c>
      <c r="Q75" s="132" t="s">
        <v>79</v>
      </c>
      <c r="R75" s="107" t="s">
        <v>144</v>
      </c>
    </row>
    <row r="76" spans="3:18" ht="16.5" thickBot="1" x14ac:dyDescent="0.3">
      <c r="C76" s="67"/>
      <c r="D76" s="69"/>
      <c r="E76" s="68"/>
      <c r="F76" s="69"/>
      <c r="G76" s="68"/>
      <c r="H76" s="69"/>
      <c r="I76" s="69"/>
      <c r="J76" s="69"/>
      <c r="K76" s="69"/>
      <c r="L76" s="70"/>
      <c r="M76" s="70"/>
      <c r="N76" s="69"/>
      <c r="O76" s="69"/>
      <c r="P76" s="69"/>
      <c r="Q76" s="69"/>
      <c r="R76" s="71"/>
    </row>
    <row r="77" spans="3:18" x14ac:dyDescent="0.25">
      <c r="C77" s="67"/>
      <c r="D77" s="69"/>
      <c r="E77" s="68"/>
      <c r="F77" s="69"/>
      <c r="G77" s="68"/>
      <c r="H77" s="69"/>
      <c r="I77" s="69"/>
      <c r="J77" s="69"/>
      <c r="K77" s="69"/>
      <c r="L77" s="72" t="s">
        <v>49</v>
      </c>
      <c r="M77" s="73" t="s">
        <v>31</v>
      </c>
      <c r="N77" s="74" t="s">
        <v>5</v>
      </c>
      <c r="O77" s="255" t="s">
        <v>125</v>
      </c>
      <c r="P77" s="88"/>
      <c r="Q77" s="206"/>
      <c r="R77" s="71"/>
    </row>
    <row r="78" spans="3:18" x14ac:dyDescent="0.25">
      <c r="C78" s="67"/>
      <c r="D78" s="69"/>
      <c r="E78" s="68"/>
      <c r="F78" s="69"/>
      <c r="G78" s="68"/>
      <c r="H78" s="69"/>
      <c r="I78" s="69"/>
      <c r="J78" s="69"/>
      <c r="K78" s="69"/>
      <c r="L78" s="180" t="s">
        <v>59</v>
      </c>
      <c r="M78" s="181">
        <v>7668693825.6000004</v>
      </c>
      <c r="N78" s="182">
        <v>13008.81056081425</v>
      </c>
      <c r="O78" s="183">
        <v>9121</v>
      </c>
      <c r="P78" s="184" t="s">
        <v>150</v>
      </c>
      <c r="Q78" s="206"/>
      <c r="R78" s="71"/>
    </row>
    <row r="79" spans="3:18" x14ac:dyDescent="0.25">
      <c r="C79" s="67"/>
      <c r="D79" s="69"/>
      <c r="E79" s="68"/>
      <c r="F79" s="69"/>
      <c r="G79" s="68"/>
      <c r="H79" s="69"/>
      <c r="I79" s="69"/>
      <c r="J79" s="69"/>
      <c r="K79" s="69"/>
      <c r="L79" s="180" t="s">
        <v>62</v>
      </c>
      <c r="M79" s="181">
        <v>3911033851.0560002</v>
      </c>
      <c r="N79" s="182">
        <v>6634.4933860152678</v>
      </c>
      <c r="O79" s="183">
        <v>0</v>
      </c>
      <c r="P79" s="184" t="s">
        <v>150</v>
      </c>
      <c r="Q79" s="206"/>
      <c r="R79" s="71"/>
    </row>
    <row r="80" spans="3:18" ht="31.5" x14ac:dyDescent="0.25">
      <c r="C80" s="67"/>
      <c r="D80" s="69"/>
      <c r="E80" s="68"/>
      <c r="F80" s="69"/>
      <c r="G80" s="68"/>
      <c r="H80" s="69"/>
      <c r="I80" s="69"/>
      <c r="J80" s="69"/>
      <c r="K80" s="69"/>
      <c r="L80" s="185" t="s">
        <v>122</v>
      </c>
      <c r="M80" s="181">
        <v>766869382.56000006</v>
      </c>
      <c r="N80" s="182">
        <v>1300.881056081425</v>
      </c>
      <c r="O80" s="246">
        <v>2</v>
      </c>
      <c r="P80" s="184" t="s">
        <v>150</v>
      </c>
      <c r="Q80" s="206"/>
      <c r="R80" s="71"/>
    </row>
    <row r="81" spans="3:18" ht="16.5" thickBot="1" x14ac:dyDescent="0.3">
      <c r="C81" s="84"/>
      <c r="D81" s="85"/>
      <c r="E81" s="144"/>
      <c r="F81" s="85"/>
      <c r="G81" s="144"/>
      <c r="H81" s="85"/>
      <c r="I81" s="85"/>
      <c r="J81" s="85"/>
      <c r="K81" s="85"/>
      <c r="L81" s="186" t="s">
        <v>61</v>
      </c>
      <c r="M81" s="187"/>
      <c r="N81" s="188"/>
      <c r="O81" s="188"/>
      <c r="P81" s="189" t="s">
        <v>151</v>
      </c>
      <c r="Q81" s="207"/>
      <c r="R81" s="145"/>
    </row>
    <row r="83" spans="3:18" ht="16.5" thickBot="1" x14ac:dyDescent="0.3"/>
    <row r="84" spans="3:18" ht="16.5" thickBot="1" x14ac:dyDescent="0.3">
      <c r="C84" s="54" t="s">
        <v>21</v>
      </c>
      <c r="D84" s="55"/>
      <c r="E84" s="55"/>
      <c r="F84" s="259">
        <v>6</v>
      </c>
      <c r="G84" s="55" t="s">
        <v>138</v>
      </c>
      <c r="H84" s="56"/>
      <c r="I84" s="56"/>
      <c r="J84" s="56"/>
      <c r="K84" s="56"/>
      <c r="L84" s="58"/>
      <c r="M84" s="58"/>
      <c r="N84" s="56"/>
      <c r="O84" s="56"/>
      <c r="P84" s="56"/>
      <c r="Q84" s="56"/>
      <c r="R84" s="59"/>
    </row>
    <row r="85" spans="3:18" ht="83.25" customHeight="1" thickBot="1" x14ac:dyDescent="0.3">
      <c r="C85" s="233" t="s">
        <v>22</v>
      </c>
      <c r="D85" s="234" t="s">
        <v>27</v>
      </c>
      <c r="E85" s="234" t="s">
        <v>23</v>
      </c>
      <c r="F85" s="234" t="s">
        <v>34</v>
      </c>
      <c r="G85" s="234" t="s">
        <v>24</v>
      </c>
      <c r="H85" s="234" t="s">
        <v>25</v>
      </c>
      <c r="I85" s="234" t="s">
        <v>26</v>
      </c>
      <c r="J85" s="234" t="s">
        <v>28</v>
      </c>
      <c r="K85" s="234" t="s">
        <v>57</v>
      </c>
      <c r="L85" s="235" t="s">
        <v>40</v>
      </c>
      <c r="M85" s="236" t="s">
        <v>41</v>
      </c>
      <c r="N85" s="236" t="s">
        <v>55</v>
      </c>
      <c r="O85" s="234" t="s">
        <v>123</v>
      </c>
      <c r="P85" s="234" t="s">
        <v>56</v>
      </c>
      <c r="Q85" s="236" t="s">
        <v>124</v>
      </c>
      <c r="R85" s="237" t="s">
        <v>29</v>
      </c>
    </row>
    <row r="86" spans="3:18" ht="16.5" thickBot="1" x14ac:dyDescent="0.3">
      <c r="C86" s="61" t="s">
        <v>60</v>
      </c>
      <c r="D86" s="63"/>
      <c r="E86" s="62"/>
      <c r="F86" s="63"/>
      <c r="G86" s="62"/>
      <c r="H86" s="63"/>
      <c r="I86" s="63"/>
      <c r="J86" s="63"/>
      <c r="K86" s="63"/>
      <c r="L86" s="64"/>
      <c r="M86" s="64"/>
      <c r="N86" s="63"/>
      <c r="O86" s="63"/>
      <c r="P86" s="63"/>
      <c r="Q86" s="63"/>
      <c r="R86" s="65"/>
    </row>
    <row r="87" spans="3:18" ht="85.5" customHeight="1" x14ac:dyDescent="0.25">
      <c r="C87" s="256">
        <v>1</v>
      </c>
      <c r="D87" s="91" t="s">
        <v>139</v>
      </c>
      <c r="E87" s="92" t="s">
        <v>165</v>
      </c>
      <c r="F87" s="91" t="s">
        <v>166</v>
      </c>
      <c r="G87" s="103" t="s">
        <v>167</v>
      </c>
      <c r="H87" s="91" t="s">
        <v>168</v>
      </c>
      <c r="I87" s="93">
        <v>1</v>
      </c>
      <c r="J87" s="94">
        <v>37495</v>
      </c>
      <c r="K87" s="94">
        <v>37863</v>
      </c>
      <c r="L87" s="108">
        <v>6102892763</v>
      </c>
      <c r="M87" s="197">
        <v>6102892763</v>
      </c>
      <c r="N87" s="198">
        <v>18382</v>
      </c>
      <c r="O87" s="257"/>
      <c r="P87" s="200">
        <v>1300.881056081425</v>
      </c>
      <c r="Q87" s="109" t="s">
        <v>79</v>
      </c>
      <c r="R87" s="104" t="s">
        <v>174</v>
      </c>
    </row>
    <row r="88" spans="3:18" ht="81.75" customHeight="1" thickBot="1" x14ac:dyDescent="0.3">
      <c r="C88" s="258">
        <v>2</v>
      </c>
      <c r="D88" s="161" t="s">
        <v>139</v>
      </c>
      <c r="E88" s="97" t="s">
        <v>165</v>
      </c>
      <c r="F88" s="161" t="s">
        <v>169</v>
      </c>
      <c r="G88" s="106" t="s">
        <v>170</v>
      </c>
      <c r="H88" s="161" t="s">
        <v>168</v>
      </c>
      <c r="I88" s="115">
        <v>1</v>
      </c>
      <c r="J88" s="116">
        <v>37809</v>
      </c>
      <c r="K88" s="116">
        <v>38260</v>
      </c>
      <c r="L88" s="131">
        <v>4445227238</v>
      </c>
      <c r="M88" s="158">
        <v>4445227238</v>
      </c>
      <c r="N88" s="201">
        <v>12417</v>
      </c>
      <c r="O88" s="254"/>
      <c r="P88" s="202">
        <v>1300.881056081425</v>
      </c>
      <c r="Q88" s="132" t="s">
        <v>79</v>
      </c>
      <c r="R88" s="107" t="s">
        <v>174</v>
      </c>
    </row>
    <row r="89" spans="3:18" ht="16.5" thickBot="1" x14ac:dyDescent="0.3">
      <c r="C89" s="67" t="s">
        <v>30</v>
      </c>
      <c r="D89" s="69"/>
      <c r="E89" s="68"/>
      <c r="F89" s="69"/>
      <c r="G89" s="147"/>
      <c r="H89" s="69"/>
      <c r="I89" s="69"/>
      <c r="J89" s="69"/>
      <c r="K89" s="69"/>
      <c r="L89" s="70"/>
      <c r="M89" s="70"/>
      <c r="N89" s="204"/>
      <c r="O89" s="69"/>
      <c r="P89" s="205"/>
      <c r="Q89" s="69"/>
      <c r="R89" s="71"/>
    </row>
    <row r="90" spans="3:18" ht="45.75" thickBot="1" x14ac:dyDescent="0.3">
      <c r="C90" s="117">
        <v>3</v>
      </c>
      <c r="D90" s="119" t="s">
        <v>140</v>
      </c>
      <c r="E90" s="118" t="s">
        <v>159</v>
      </c>
      <c r="F90" s="119">
        <v>91</v>
      </c>
      <c r="G90" s="126" t="s">
        <v>171</v>
      </c>
      <c r="H90" s="119" t="s">
        <v>71</v>
      </c>
      <c r="I90" s="120">
        <v>0.6</v>
      </c>
      <c r="J90" s="101">
        <v>39860</v>
      </c>
      <c r="K90" s="101">
        <v>41260</v>
      </c>
      <c r="L90" s="121">
        <v>8865205964</v>
      </c>
      <c r="M90" s="194">
        <v>5319123578.3999996</v>
      </c>
      <c r="N90" s="195">
        <v>9386</v>
      </c>
      <c r="O90" s="249"/>
      <c r="P90" s="196">
        <v>1300.881056081425</v>
      </c>
      <c r="Q90" s="122" t="s">
        <v>79</v>
      </c>
      <c r="R90" s="124" t="s">
        <v>144</v>
      </c>
    </row>
    <row r="91" spans="3:18" ht="16.5" thickBot="1" x14ac:dyDescent="0.3">
      <c r="C91" s="79"/>
      <c r="D91" s="81"/>
      <c r="E91" s="80"/>
      <c r="F91" s="81"/>
      <c r="G91" s="80"/>
      <c r="H91" s="81"/>
      <c r="I91" s="81"/>
      <c r="J91" s="81"/>
      <c r="K91" s="81"/>
      <c r="L91" s="82"/>
      <c r="M91" s="82"/>
      <c r="N91" s="150"/>
      <c r="O91" s="81"/>
      <c r="P91" s="81"/>
      <c r="Q91" s="81"/>
      <c r="R91" s="83"/>
    </row>
    <row r="92" spans="3:18" x14ac:dyDescent="0.25">
      <c r="C92" s="67"/>
      <c r="D92" s="69"/>
      <c r="E92" s="68"/>
      <c r="F92" s="69"/>
      <c r="G92" s="68"/>
      <c r="H92" s="69"/>
      <c r="I92" s="69"/>
      <c r="J92" s="69"/>
      <c r="K92" s="69"/>
      <c r="L92" s="72" t="s">
        <v>49</v>
      </c>
      <c r="M92" s="73" t="s">
        <v>31</v>
      </c>
      <c r="N92" s="74" t="s">
        <v>5</v>
      </c>
      <c r="O92" s="255" t="s">
        <v>125</v>
      </c>
      <c r="P92" s="88"/>
      <c r="Q92" s="206"/>
      <c r="R92" s="71"/>
    </row>
    <row r="93" spans="3:18" x14ac:dyDescent="0.25">
      <c r="C93" s="67"/>
      <c r="D93" s="69"/>
      <c r="E93" s="68"/>
      <c r="F93" s="69"/>
      <c r="G93" s="68"/>
      <c r="H93" s="69"/>
      <c r="I93" s="69"/>
      <c r="J93" s="69"/>
      <c r="K93" s="69"/>
      <c r="L93" s="180" t="s">
        <v>59</v>
      </c>
      <c r="M93" s="181">
        <v>7668693825.6000004</v>
      </c>
      <c r="N93" s="182">
        <v>13008.81056081425</v>
      </c>
      <c r="O93" s="183">
        <v>0</v>
      </c>
      <c r="P93" s="184" t="s">
        <v>150</v>
      </c>
      <c r="Q93" s="206"/>
      <c r="R93" s="71"/>
    </row>
    <row r="94" spans="3:18" x14ac:dyDescent="0.25">
      <c r="C94" s="67"/>
      <c r="D94" s="69"/>
      <c r="E94" s="68"/>
      <c r="F94" s="69"/>
      <c r="G94" s="68"/>
      <c r="H94" s="69"/>
      <c r="I94" s="69"/>
      <c r="J94" s="69"/>
      <c r="K94" s="69"/>
      <c r="L94" s="180" t="s">
        <v>62</v>
      </c>
      <c r="M94" s="181">
        <v>3911033851.0560002</v>
      </c>
      <c r="N94" s="182">
        <v>6634.4933860152678</v>
      </c>
      <c r="O94" s="183">
        <v>0</v>
      </c>
      <c r="P94" s="184" t="s">
        <v>150</v>
      </c>
      <c r="Q94" s="206"/>
      <c r="R94" s="71"/>
    </row>
    <row r="95" spans="3:18" ht="31.5" x14ac:dyDescent="0.25">
      <c r="C95" s="67"/>
      <c r="D95" s="69"/>
      <c r="E95" s="68"/>
      <c r="F95" s="69"/>
      <c r="G95" s="68"/>
      <c r="H95" s="69"/>
      <c r="I95" s="69"/>
      <c r="J95" s="69"/>
      <c r="K95" s="69"/>
      <c r="L95" s="185" t="s">
        <v>122</v>
      </c>
      <c r="M95" s="181">
        <v>766869382.56000006</v>
      </c>
      <c r="N95" s="182">
        <v>1300.881056081425</v>
      </c>
      <c r="O95" s="246">
        <v>3</v>
      </c>
      <c r="P95" s="184" t="s">
        <v>150</v>
      </c>
      <c r="Q95" s="206"/>
      <c r="R95" s="71"/>
    </row>
    <row r="96" spans="3:18" ht="16.5" thickBot="1" x14ac:dyDescent="0.3">
      <c r="C96" s="84"/>
      <c r="D96" s="85"/>
      <c r="E96" s="144"/>
      <c r="F96" s="85"/>
      <c r="G96" s="144"/>
      <c r="H96" s="85"/>
      <c r="I96" s="85"/>
      <c r="J96" s="85"/>
      <c r="K96" s="85"/>
      <c r="L96" s="186" t="s">
        <v>61</v>
      </c>
      <c r="M96" s="187"/>
      <c r="N96" s="188"/>
      <c r="O96" s="188"/>
      <c r="P96" s="189" t="s">
        <v>151</v>
      </c>
      <c r="Q96" s="207"/>
      <c r="R96" s="145"/>
    </row>
    <row r="97" spans="3:18" ht="16.5" thickBot="1" x14ac:dyDescent="0.3">
      <c r="C97" s="67"/>
      <c r="D97" s="69"/>
      <c r="E97" s="68"/>
      <c r="F97" s="69"/>
      <c r="G97" s="68"/>
      <c r="H97" s="69"/>
      <c r="I97" s="69"/>
      <c r="J97" s="69"/>
      <c r="K97" s="69"/>
      <c r="L97" s="374"/>
      <c r="M97" s="374"/>
      <c r="N97" s="375"/>
      <c r="O97" s="375"/>
      <c r="P97" s="376"/>
      <c r="Q97" s="206"/>
      <c r="R97" s="71"/>
    </row>
    <row r="98" spans="3:18" ht="16.5" thickBot="1" x14ac:dyDescent="0.3">
      <c r="C98" s="54" t="s">
        <v>21</v>
      </c>
      <c r="D98" s="56"/>
      <c r="E98" s="55"/>
      <c r="F98" s="259">
        <v>7</v>
      </c>
      <c r="G98" s="57" t="s">
        <v>200</v>
      </c>
      <c r="H98" s="56"/>
      <c r="I98" s="56"/>
      <c r="J98" s="56"/>
      <c r="K98" s="56"/>
      <c r="L98" s="58"/>
      <c r="M98" s="58"/>
      <c r="N98" s="56"/>
      <c r="O98" s="56"/>
      <c r="P98" s="56"/>
      <c r="Q98" s="56"/>
      <c r="R98" s="59"/>
    </row>
    <row r="99" spans="3:18" ht="79.5" thickBot="1" x14ac:dyDescent="0.3">
      <c r="C99" s="154" t="s">
        <v>22</v>
      </c>
      <c r="D99" s="151" t="s">
        <v>27</v>
      </c>
      <c r="E99" s="151" t="s">
        <v>23</v>
      </c>
      <c r="F99" s="151" t="s">
        <v>34</v>
      </c>
      <c r="G99" s="151" t="s">
        <v>24</v>
      </c>
      <c r="H99" s="151" t="s">
        <v>25</v>
      </c>
      <c r="I99" s="151" t="s">
        <v>26</v>
      </c>
      <c r="J99" s="151" t="s">
        <v>28</v>
      </c>
      <c r="K99" s="151" t="s">
        <v>57</v>
      </c>
      <c r="L99" s="153" t="s">
        <v>40</v>
      </c>
      <c r="M99" s="43" t="s">
        <v>41</v>
      </c>
      <c r="N99" s="43" t="s">
        <v>55</v>
      </c>
      <c r="O99" s="152" t="s">
        <v>123</v>
      </c>
      <c r="P99" s="152" t="s">
        <v>56</v>
      </c>
      <c r="Q99" s="43" t="s">
        <v>124</v>
      </c>
      <c r="R99" s="148" t="s">
        <v>29</v>
      </c>
    </row>
    <row r="100" spans="3:18" ht="16.5" thickBot="1" x14ac:dyDescent="0.3">
      <c r="C100" s="61" t="s">
        <v>60</v>
      </c>
      <c r="D100" s="63"/>
      <c r="E100" s="62"/>
      <c r="F100" s="63"/>
      <c r="G100" s="62"/>
      <c r="H100" s="63"/>
      <c r="I100" s="63"/>
      <c r="J100" s="63"/>
      <c r="K100" s="63"/>
      <c r="L100" s="64"/>
      <c r="M100" s="64"/>
      <c r="N100" s="63"/>
      <c r="O100" s="63"/>
      <c r="P100" s="63"/>
      <c r="Q100" s="63"/>
      <c r="R100" s="65"/>
    </row>
    <row r="101" spans="3:18" ht="51.75" customHeight="1" x14ac:dyDescent="0.25">
      <c r="C101" s="90">
        <v>1</v>
      </c>
      <c r="D101" s="102" t="s">
        <v>201</v>
      </c>
      <c r="E101" s="92" t="s">
        <v>202</v>
      </c>
      <c r="F101" s="91" t="s">
        <v>119</v>
      </c>
      <c r="G101" s="103" t="s">
        <v>203</v>
      </c>
      <c r="H101" s="91" t="s">
        <v>71</v>
      </c>
      <c r="I101" s="93">
        <v>0.45</v>
      </c>
      <c r="J101" s="94">
        <v>34338</v>
      </c>
      <c r="K101" s="94">
        <v>36305</v>
      </c>
      <c r="L101" s="108">
        <v>4491569047</v>
      </c>
      <c r="M101" s="197">
        <v>2021206071.1500001</v>
      </c>
      <c r="N101" s="198">
        <v>8548</v>
      </c>
      <c r="O101" s="199"/>
      <c r="P101" s="200">
        <v>1300.881056081425</v>
      </c>
      <c r="Q101" s="109" t="s">
        <v>79</v>
      </c>
      <c r="R101" s="104" t="s">
        <v>204</v>
      </c>
    </row>
    <row r="102" spans="3:18" ht="51.75" customHeight="1" x14ac:dyDescent="0.25">
      <c r="C102" s="112">
        <v>2</v>
      </c>
      <c r="D102" s="239" t="s">
        <v>201</v>
      </c>
      <c r="E102" s="95" t="s">
        <v>205</v>
      </c>
      <c r="F102" s="160" t="s">
        <v>206</v>
      </c>
      <c r="G102" s="105" t="s">
        <v>207</v>
      </c>
      <c r="H102" s="160" t="s">
        <v>71</v>
      </c>
      <c r="I102" s="162">
        <v>1</v>
      </c>
      <c r="J102" s="156">
        <v>39142</v>
      </c>
      <c r="K102" s="156">
        <v>40920</v>
      </c>
      <c r="L102" s="113">
        <v>3161732843.9899998</v>
      </c>
      <c r="M102" s="157">
        <v>3161732843.9899998</v>
      </c>
      <c r="N102" s="110">
        <v>5579</v>
      </c>
      <c r="O102" s="279"/>
      <c r="P102" s="159">
        <v>1300.881056081425</v>
      </c>
      <c r="Q102" s="155" t="s">
        <v>79</v>
      </c>
      <c r="R102" s="111" t="s">
        <v>204</v>
      </c>
    </row>
    <row r="103" spans="3:18" ht="232.5" customHeight="1" thickBot="1" x14ac:dyDescent="0.3">
      <c r="C103" s="114">
        <v>3</v>
      </c>
      <c r="D103" s="163" t="s">
        <v>201</v>
      </c>
      <c r="E103" s="161" t="s">
        <v>208</v>
      </c>
      <c r="F103" s="161" t="s">
        <v>209</v>
      </c>
      <c r="G103" s="106" t="s">
        <v>210</v>
      </c>
      <c r="H103" s="161" t="s">
        <v>71</v>
      </c>
      <c r="I103" s="115">
        <v>0.55000000000000004</v>
      </c>
      <c r="J103" s="116">
        <v>39125</v>
      </c>
      <c r="K103" s="116">
        <v>42012</v>
      </c>
      <c r="L103" s="131">
        <v>15319357761</v>
      </c>
      <c r="M103" s="158">
        <v>8425646768.5500011</v>
      </c>
      <c r="N103" s="201">
        <v>13076</v>
      </c>
      <c r="O103" s="132" t="s">
        <v>121</v>
      </c>
      <c r="P103" s="202">
        <v>1300.881056081425</v>
      </c>
      <c r="Q103" s="132" t="s">
        <v>80</v>
      </c>
      <c r="R103" s="280" t="s">
        <v>211</v>
      </c>
    </row>
    <row r="104" spans="3:18" ht="16.5" thickBot="1" x14ac:dyDescent="0.3">
      <c r="C104" s="61" t="s">
        <v>30</v>
      </c>
      <c r="D104" s="63"/>
      <c r="E104" s="62"/>
      <c r="F104" s="63"/>
      <c r="G104" s="125"/>
      <c r="H104" s="63"/>
      <c r="I104" s="63"/>
      <c r="J104" s="63"/>
      <c r="K104" s="63"/>
      <c r="L104" s="64"/>
      <c r="M104" s="66"/>
      <c r="N104" s="63"/>
      <c r="O104" s="63"/>
      <c r="P104" s="63"/>
      <c r="Q104" s="63"/>
      <c r="R104" s="65"/>
    </row>
    <row r="105" spans="3:18" ht="83.25" customHeight="1" x14ac:dyDescent="0.25">
      <c r="C105" s="90">
        <v>4</v>
      </c>
      <c r="D105" s="91" t="s">
        <v>212</v>
      </c>
      <c r="E105" s="92" t="s">
        <v>159</v>
      </c>
      <c r="F105" s="91" t="s">
        <v>213</v>
      </c>
      <c r="G105" s="103" t="s">
        <v>214</v>
      </c>
      <c r="H105" s="91" t="s">
        <v>71</v>
      </c>
      <c r="I105" s="93">
        <v>0.65</v>
      </c>
      <c r="J105" s="94">
        <v>39615</v>
      </c>
      <c r="K105" s="94">
        <v>41152</v>
      </c>
      <c r="L105" s="108">
        <v>19146251489</v>
      </c>
      <c r="M105" s="197">
        <v>12445063467.85</v>
      </c>
      <c r="N105" s="198">
        <v>21961</v>
      </c>
      <c r="O105" s="139"/>
      <c r="P105" s="200">
        <v>1300.881056081425</v>
      </c>
      <c r="Q105" s="109" t="s">
        <v>79</v>
      </c>
      <c r="R105" s="104" t="s">
        <v>215</v>
      </c>
    </row>
    <row r="106" spans="3:18" ht="55.5" customHeight="1" thickBot="1" x14ac:dyDescent="0.3">
      <c r="C106" s="114">
        <v>5</v>
      </c>
      <c r="D106" s="161" t="s">
        <v>212</v>
      </c>
      <c r="E106" s="97" t="s">
        <v>216</v>
      </c>
      <c r="F106" s="161" t="s">
        <v>87</v>
      </c>
      <c r="G106" s="106" t="s">
        <v>217</v>
      </c>
      <c r="H106" s="161" t="s">
        <v>71</v>
      </c>
      <c r="I106" s="115">
        <v>1</v>
      </c>
      <c r="J106" s="116">
        <v>39434</v>
      </c>
      <c r="K106" s="116">
        <v>40895</v>
      </c>
      <c r="L106" s="131">
        <v>5291427011.8814449</v>
      </c>
      <c r="M106" s="158">
        <v>5291427011.8814449</v>
      </c>
      <c r="N106" s="201">
        <v>9879</v>
      </c>
      <c r="O106" s="140"/>
      <c r="P106" s="202">
        <v>1300.881056081425</v>
      </c>
      <c r="Q106" s="132" t="s">
        <v>79</v>
      </c>
      <c r="R106" s="107" t="s">
        <v>218</v>
      </c>
    </row>
    <row r="107" spans="3:18" ht="16.5" thickBot="1" x14ac:dyDescent="0.3">
      <c r="C107" s="67"/>
      <c r="D107" s="69"/>
      <c r="E107" s="68"/>
      <c r="F107" s="69"/>
      <c r="G107" s="68"/>
      <c r="H107" s="69"/>
      <c r="I107" s="69"/>
      <c r="J107" s="69"/>
      <c r="K107" s="69"/>
      <c r="L107" s="70"/>
      <c r="M107" s="70"/>
      <c r="N107" s="69"/>
      <c r="O107" s="69"/>
      <c r="P107" s="69"/>
      <c r="Q107" s="69"/>
      <c r="R107" s="71"/>
    </row>
    <row r="108" spans="3:18" x14ac:dyDescent="0.25">
      <c r="C108" s="67"/>
      <c r="D108" s="69"/>
      <c r="E108" s="68"/>
      <c r="F108" s="69"/>
      <c r="G108" s="68"/>
      <c r="H108" s="69"/>
      <c r="I108" s="69"/>
      <c r="J108" s="69"/>
      <c r="K108" s="69"/>
      <c r="L108" s="72" t="s">
        <v>49</v>
      </c>
      <c r="M108" s="73" t="s">
        <v>31</v>
      </c>
      <c r="N108" s="74" t="s">
        <v>5</v>
      </c>
      <c r="O108" s="255" t="s">
        <v>125</v>
      </c>
      <c r="P108" s="88"/>
      <c r="Q108" s="206"/>
      <c r="R108" s="71"/>
    </row>
    <row r="109" spans="3:18" x14ac:dyDescent="0.25">
      <c r="C109" s="67"/>
      <c r="D109" s="69"/>
      <c r="E109" s="68"/>
      <c r="F109" s="69"/>
      <c r="G109" s="68"/>
      <c r="H109" s="69"/>
      <c r="I109" s="69"/>
      <c r="J109" s="69"/>
      <c r="K109" s="69"/>
      <c r="L109" s="180" t="s">
        <v>59</v>
      </c>
      <c r="M109" s="181">
        <v>7668693825.6000004</v>
      </c>
      <c r="N109" s="182">
        <v>13008.81056081425</v>
      </c>
      <c r="O109" s="183">
        <v>13076</v>
      </c>
      <c r="P109" s="184" t="s">
        <v>81</v>
      </c>
      <c r="Q109" s="206"/>
      <c r="R109" s="71"/>
    </row>
    <row r="110" spans="3:18" x14ac:dyDescent="0.25">
      <c r="C110" s="67"/>
      <c r="D110" s="69"/>
      <c r="E110" s="68"/>
      <c r="F110" s="69"/>
      <c r="G110" s="68"/>
      <c r="H110" s="69"/>
      <c r="I110" s="69"/>
      <c r="J110" s="69"/>
      <c r="K110" s="69"/>
      <c r="L110" s="180" t="s">
        <v>62</v>
      </c>
      <c r="M110" s="181">
        <v>3911033851.0560002</v>
      </c>
      <c r="N110" s="182">
        <v>6634.4933860152678</v>
      </c>
      <c r="O110" s="183">
        <v>13076</v>
      </c>
      <c r="P110" s="184" t="s">
        <v>81</v>
      </c>
      <c r="Q110" s="206"/>
      <c r="R110" s="71"/>
    </row>
    <row r="111" spans="3:18" ht="31.5" x14ac:dyDescent="0.25">
      <c r="C111" s="67"/>
      <c r="D111" s="69"/>
      <c r="E111" s="68"/>
      <c r="F111" s="69"/>
      <c r="G111" s="68"/>
      <c r="H111" s="69"/>
      <c r="I111" s="69"/>
      <c r="J111" s="69"/>
      <c r="K111" s="69"/>
      <c r="L111" s="185" t="s">
        <v>122</v>
      </c>
      <c r="M111" s="181">
        <v>766869382.56000006</v>
      </c>
      <c r="N111" s="182">
        <v>1300.881056081425</v>
      </c>
      <c r="O111" s="246">
        <v>4</v>
      </c>
      <c r="P111" s="184" t="s">
        <v>150</v>
      </c>
      <c r="Q111" s="206"/>
      <c r="R111" s="71"/>
    </row>
    <row r="112" spans="3:18" ht="16.5" thickBot="1" x14ac:dyDescent="0.3">
      <c r="C112" s="84"/>
      <c r="D112" s="85"/>
      <c r="E112" s="144"/>
      <c r="F112" s="85"/>
      <c r="G112" s="144"/>
      <c r="H112" s="85"/>
      <c r="I112" s="85"/>
      <c r="J112" s="85"/>
      <c r="K112" s="85"/>
      <c r="L112" s="186" t="s">
        <v>61</v>
      </c>
      <c r="M112" s="187"/>
      <c r="N112" s="188"/>
      <c r="O112" s="188"/>
      <c r="P112" s="189" t="s">
        <v>151</v>
      </c>
      <c r="Q112" s="207"/>
      <c r="R112" s="145"/>
    </row>
    <row r="113" spans="3:18" ht="16.5" thickBot="1" x14ac:dyDescent="0.3"/>
    <row r="114" spans="3:18" ht="16.5" thickBot="1" x14ac:dyDescent="0.3">
      <c r="C114" s="54" t="s">
        <v>21</v>
      </c>
      <c r="D114" s="56"/>
      <c r="E114" s="55"/>
      <c r="F114" s="259">
        <v>8</v>
      </c>
      <c r="G114" s="57" t="s">
        <v>219</v>
      </c>
      <c r="H114" s="56"/>
      <c r="I114" s="56"/>
      <c r="J114" s="56"/>
      <c r="K114" s="56"/>
      <c r="L114" s="58"/>
      <c r="M114" s="58"/>
      <c r="N114" s="56"/>
      <c r="O114" s="56"/>
      <c r="P114" s="56"/>
      <c r="Q114" s="56"/>
      <c r="R114" s="59"/>
    </row>
    <row r="115" spans="3:18" ht="79.5" thickBot="1" x14ac:dyDescent="0.3">
      <c r="C115" s="154" t="s">
        <v>22</v>
      </c>
      <c r="D115" s="151" t="s">
        <v>27</v>
      </c>
      <c r="E115" s="151" t="s">
        <v>23</v>
      </c>
      <c r="F115" s="151" t="s">
        <v>34</v>
      </c>
      <c r="G115" s="151" t="s">
        <v>24</v>
      </c>
      <c r="H115" s="151" t="s">
        <v>25</v>
      </c>
      <c r="I115" s="151" t="s">
        <v>26</v>
      </c>
      <c r="J115" s="151" t="s">
        <v>28</v>
      </c>
      <c r="K115" s="151" t="s">
        <v>57</v>
      </c>
      <c r="L115" s="153" t="s">
        <v>40</v>
      </c>
      <c r="M115" s="43" t="s">
        <v>41</v>
      </c>
      <c r="N115" s="43" t="s">
        <v>55</v>
      </c>
      <c r="O115" s="152" t="s">
        <v>123</v>
      </c>
      <c r="P115" s="152" t="s">
        <v>56</v>
      </c>
      <c r="Q115" s="43" t="s">
        <v>124</v>
      </c>
      <c r="R115" s="148" t="s">
        <v>29</v>
      </c>
    </row>
    <row r="116" spans="3:18" ht="16.5" thickBot="1" x14ac:dyDescent="0.3">
      <c r="C116" s="61" t="s">
        <v>60</v>
      </c>
      <c r="D116" s="63"/>
      <c r="E116" s="62"/>
      <c r="F116" s="63"/>
      <c r="G116" s="62"/>
      <c r="H116" s="63"/>
      <c r="I116" s="63"/>
      <c r="J116" s="63"/>
      <c r="K116" s="63"/>
      <c r="L116" s="64"/>
      <c r="M116" s="64"/>
      <c r="N116" s="63"/>
      <c r="O116" s="63"/>
      <c r="P116" s="63"/>
      <c r="Q116" s="63"/>
      <c r="R116" s="65"/>
    </row>
    <row r="117" spans="3:18" ht="60.75" customHeight="1" thickBot="1" x14ac:dyDescent="0.3">
      <c r="C117" s="117">
        <v>1</v>
      </c>
      <c r="D117" s="247" t="s">
        <v>220</v>
      </c>
      <c r="E117" s="118" t="s">
        <v>221</v>
      </c>
      <c r="F117" s="119" t="s">
        <v>222</v>
      </c>
      <c r="G117" s="126" t="s">
        <v>223</v>
      </c>
      <c r="H117" s="119" t="s">
        <v>71</v>
      </c>
      <c r="I117" s="120">
        <v>0.5</v>
      </c>
      <c r="J117" s="101">
        <v>41074</v>
      </c>
      <c r="K117" s="101">
        <v>41523</v>
      </c>
      <c r="L117" s="121">
        <v>8945764395</v>
      </c>
      <c r="M117" s="194">
        <v>4472882197.5</v>
      </c>
      <c r="N117" s="195">
        <v>7588</v>
      </c>
      <c r="O117" s="281" t="s">
        <v>224</v>
      </c>
      <c r="P117" s="196">
        <v>1300.881056081425</v>
      </c>
      <c r="Q117" s="122" t="s">
        <v>80</v>
      </c>
      <c r="R117" s="124"/>
    </row>
    <row r="118" spans="3:18" ht="16.5" thickBot="1" x14ac:dyDescent="0.3">
      <c r="C118" s="61" t="s">
        <v>30</v>
      </c>
      <c r="D118" s="63"/>
      <c r="E118" s="62"/>
      <c r="F118" s="63"/>
      <c r="G118" s="125"/>
      <c r="H118" s="63"/>
      <c r="I118" s="63"/>
      <c r="J118" s="63"/>
      <c r="K118" s="63"/>
      <c r="L118" s="64"/>
      <c r="M118" s="66"/>
      <c r="N118" s="76"/>
      <c r="O118" s="78"/>
      <c r="P118" s="77" t="s">
        <v>32</v>
      </c>
      <c r="Q118" s="77" t="s">
        <v>32</v>
      </c>
      <c r="R118" s="65"/>
    </row>
    <row r="119" spans="3:18" ht="43.5" customHeight="1" x14ac:dyDescent="0.25">
      <c r="C119" s="90">
        <v>2</v>
      </c>
      <c r="D119" s="102" t="s">
        <v>225</v>
      </c>
      <c r="E119" s="92" t="s">
        <v>226</v>
      </c>
      <c r="F119" s="91" t="s">
        <v>227</v>
      </c>
      <c r="G119" s="103" t="s">
        <v>228</v>
      </c>
      <c r="H119" s="91" t="s">
        <v>71</v>
      </c>
      <c r="I119" s="250">
        <v>0.3</v>
      </c>
      <c r="J119" s="94">
        <v>39934</v>
      </c>
      <c r="K119" s="94">
        <v>41029</v>
      </c>
      <c r="L119" s="108">
        <v>9410306932</v>
      </c>
      <c r="M119" s="197">
        <v>2823092079.5999999</v>
      </c>
      <c r="N119" s="198">
        <v>4982</v>
      </c>
      <c r="O119" s="251" t="s">
        <v>229</v>
      </c>
      <c r="P119" s="200">
        <v>1300.881056081425</v>
      </c>
      <c r="Q119" s="109" t="s">
        <v>80</v>
      </c>
      <c r="R119" s="104"/>
    </row>
    <row r="120" spans="3:18" ht="46.5" customHeight="1" thickBot="1" x14ac:dyDescent="0.3">
      <c r="C120" s="114">
        <v>3</v>
      </c>
      <c r="D120" s="163" t="s">
        <v>230</v>
      </c>
      <c r="E120" s="97" t="s">
        <v>231</v>
      </c>
      <c r="F120" s="161">
        <v>2120643</v>
      </c>
      <c r="G120" s="106" t="s">
        <v>232</v>
      </c>
      <c r="H120" s="161" t="s">
        <v>71</v>
      </c>
      <c r="I120" s="253">
        <v>1</v>
      </c>
      <c r="J120" s="116">
        <v>41018</v>
      </c>
      <c r="K120" s="116">
        <v>41486</v>
      </c>
      <c r="L120" s="131">
        <v>2132195139</v>
      </c>
      <c r="M120" s="158">
        <v>2132195139</v>
      </c>
      <c r="N120" s="201">
        <v>3617</v>
      </c>
      <c r="O120" s="282" t="s">
        <v>233</v>
      </c>
      <c r="P120" s="202">
        <v>1300.881056081425</v>
      </c>
      <c r="Q120" s="132" t="s">
        <v>80</v>
      </c>
      <c r="R120" s="107"/>
    </row>
    <row r="121" spans="3:18" ht="16.5" thickBot="1" x14ac:dyDescent="0.3">
      <c r="C121" s="67"/>
      <c r="D121" s="69"/>
      <c r="E121" s="68"/>
      <c r="F121" s="69"/>
      <c r="G121" s="68"/>
      <c r="H121" s="69"/>
      <c r="I121" s="69"/>
      <c r="J121" s="69"/>
      <c r="K121" s="69"/>
      <c r="L121" s="70"/>
      <c r="M121" s="70"/>
      <c r="N121" s="69"/>
      <c r="O121" s="69"/>
      <c r="P121" s="69"/>
      <c r="Q121" s="69"/>
      <c r="R121" s="71"/>
    </row>
    <row r="122" spans="3:18" x14ac:dyDescent="0.25">
      <c r="C122" s="67"/>
      <c r="D122" s="69"/>
      <c r="E122" s="68"/>
      <c r="F122" s="69"/>
      <c r="G122" s="68"/>
      <c r="H122" s="69"/>
      <c r="I122" s="69"/>
      <c r="J122" s="69"/>
      <c r="K122" s="69"/>
      <c r="L122" s="72" t="s">
        <v>49</v>
      </c>
      <c r="M122" s="73" t="s">
        <v>31</v>
      </c>
      <c r="N122" s="74" t="s">
        <v>5</v>
      </c>
      <c r="O122" s="255" t="s">
        <v>125</v>
      </c>
      <c r="P122" s="88"/>
      <c r="Q122" s="206"/>
      <c r="R122" s="71"/>
    </row>
    <row r="123" spans="3:18" x14ac:dyDescent="0.25">
      <c r="C123" s="67"/>
      <c r="D123" s="69"/>
      <c r="E123" s="68"/>
      <c r="F123" s="69"/>
      <c r="G123" s="68"/>
      <c r="H123" s="69"/>
      <c r="I123" s="69"/>
      <c r="J123" s="69"/>
      <c r="K123" s="69"/>
      <c r="L123" s="180" t="s">
        <v>59</v>
      </c>
      <c r="M123" s="181">
        <v>7668693825.6000004</v>
      </c>
      <c r="N123" s="182">
        <v>13008.81056081425</v>
      </c>
      <c r="O123" s="183">
        <v>16187</v>
      </c>
      <c r="P123" s="184" t="s">
        <v>81</v>
      </c>
      <c r="Q123" s="206"/>
      <c r="R123" s="71"/>
    </row>
    <row r="124" spans="3:18" x14ac:dyDescent="0.25">
      <c r="C124" s="67"/>
      <c r="D124" s="69"/>
      <c r="E124" s="68"/>
      <c r="F124" s="69"/>
      <c r="G124" s="68"/>
      <c r="H124" s="69"/>
      <c r="I124" s="69"/>
      <c r="J124" s="69"/>
      <c r="K124" s="69"/>
      <c r="L124" s="180" t="s">
        <v>62</v>
      </c>
      <c r="M124" s="181">
        <v>3911033851.0560002</v>
      </c>
      <c r="N124" s="182">
        <v>6634.4933860152678</v>
      </c>
      <c r="O124" s="183">
        <v>7588</v>
      </c>
      <c r="P124" s="184" t="s">
        <v>81</v>
      </c>
      <c r="Q124" s="206"/>
      <c r="R124" s="71"/>
    </row>
    <row r="125" spans="3:18" ht="31.5" x14ac:dyDescent="0.25">
      <c r="C125" s="67"/>
      <c r="D125" s="69"/>
      <c r="E125" s="68"/>
      <c r="F125" s="69"/>
      <c r="G125" s="68"/>
      <c r="H125" s="69"/>
      <c r="I125" s="69"/>
      <c r="J125" s="69"/>
      <c r="K125" s="69"/>
      <c r="L125" s="185" t="s">
        <v>122</v>
      </c>
      <c r="M125" s="181">
        <v>766869382.56000006</v>
      </c>
      <c r="N125" s="182">
        <v>1300.881056081425</v>
      </c>
      <c r="O125" s="246">
        <v>0</v>
      </c>
      <c r="P125" s="184" t="s">
        <v>81</v>
      </c>
      <c r="Q125" s="206"/>
      <c r="R125" s="71"/>
    </row>
    <row r="126" spans="3:18" ht="16.5" thickBot="1" x14ac:dyDescent="0.3">
      <c r="C126" s="84"/>
      <c r="D126" s="85"/>
      <c r="E126" s="144"/>
      <c r="F126" s="85"/>
      <c r="G126" s="144"/>
      <c r="H126" s="85"/>
      <c r="I126" s="85"/>
      <c r="J126" s="85"/>
      <c r="K126" s="85"/>
      <c r="L126" s="186" t="s">
        <v>61</v>
      </c>
      <c r="M126" s="187"/>
      <c r="N126" s="188"/>
      <c r="O126" s="188"/>
      <c r="P126" s="189" t="s">
        <v>173</v>
      </c>
      <c r="Q126" s="207"/>
      <c r="R126" s="145"/>
    </row>
    <row r="127" spans="3:18" ht="16.5" thickBot="1" x14ac:dyDescent="0.3"/>
    <row r="128" spans="3:18" ht="16.5" thickBot="1" x14ac:dyDescent="0.3">
      <c r="C128" s="54" t="s">
        <v>21</v>
      </c>
      <c r="D128" s="56"/>
      <c r="E128" s="55"/>
      <c r="F128" s="259">
        <v>9</v>
      </c>
      <c r="G128" s="57" t="s">
        <v>234</v>
      </c>
      <c r="H128" s="56"/>
      <c r="I128" s="56"/>
      <c r="J128" s="56"/>
      <c r="K128" s="56"/>
      <c r="L128" s="58"/>
      <c r="M128" s="58"/>
      <c r="N128" s="56"/>
      <c r="O128" s="56"/>
      <c r="P128" s="56"/>
      <c r="Q128" s="56"/>
      <c r="R128" s="59"/>
    </row>
    <row r="129" spans="1:18" ht="79.5" thickBot="1" x14ac:dyDescent="0.3">
      <c r="C129" s="154" t="s">
        <v>22</v>
      </c>
      <c r="D129" s="151" t="s">
        <v>27</v>
      </c>
      <c r="E129" s="151" t="s">
        <v>23</v>
      </c>
      <c r="F129" s="151" t="s">
        <v>34</v>
      </c>
      <c r="G129" s="151" t="s">
        <v>24</v>
      </c>
      <c r="H129" s="151" t="s">
        <v>25</v>
      </c>
      <c r="I129" s="151" t="s">
        <v>26</v>
      </c>
      <c r="J129" s="151" t="s">
        <v>28</v>
      </c>
      <c r="K129" s="151" t="s">
        <v>57</v>
      </c>
      <c r="L129" s="153" t="s">
        <v>40</v>
      </c>
      <c r="M129" s="43" t="s">
        <v>41</v>
      </c>
      <c r="N129" s="43" t="s">
        <v>55</v>
      </c>
      <c r="O129" s="152" t="s">
        <v>123</v>
      </c>
      <c r="P129" s="152" t="s">
        <v>56</v>
      </c>
      <c r="Q129" s="43" t="s">
        <v>124</v>
      </c>
      <c r="R129" s="148" t="s">
        <v>29</v>
      </c>
    </row>
    <row r="130" spans="1:18" ht="16.5" thickBot="1" x14ac:dyDescent="0.3">
      <c r="C130" s="61" t="s">
        <v>60</v>
      </c>
      <c r="D130" s="63"/>
      <c r="E130" s="62"/>
      <c r="F130" s="63"/>
      <c r="G130" s="62"/>
      <c r="H130" s="63"/>
      <c r="I130" s="63"/>
      <c r="J130" s="63"/>
      <c r="K130" s="63"/>
      <c r="L130" s="64"/>
      <c r="M130" s="64"/>
      <c r="N130" s="63"/>
      <c r="O130" s="63"/>
      <c r="P130" s="63"/>
      <c r="Q130" s="63"/>
      <c r="R130" s="65"/>
    </row>
    <row r="131" spans="1:18" ht="40.5" customHeight="1" x14ac:dyDescent="0.25">
      <c r="C131" s="256">
        <v>1</v>
      </c>
      <c r="D131" s="91" t="s">
        <v>235</v>
      </c>
      <c r="E131" s="92" t="s">
        <v>148</v>
      </c>
      <c r="F131" s="91" t="s">
        <v>236</v>
      </c>
      <c r="G131" s="103" t="s">
        <v>237</v>
      </c>
      <c r="H131" s="91" t="s">
        <v>71</v>
      </c>
      <c r="I131" s="93">
        <v>0.9</v>
      </c>
      <c r="J131" s="94">
        <v>35730</v>
      </c>
      <c r="K131" s="94">
        <v>36459</v>
      </c>
      <c r="L131" s="108">
        <v>1343799332.5</v>
      </c>
      <c r="M131" s="197">
        <v>1209419399.25</v>
      </c>
      <c r="N131" s="198">
        <v>5115</v>
      </c>
      <c r="O131" s="139" t="s">
        <v>238</v>
      </c>
      <c r="P131" s="200">
        <v>1300.881056081425</v>
      </c>
      <c r="Q131" s="109" t="s">
        <v>80</v>
      </c>
      <c r="R131" s="283"/>
    </row>
    <row r="132" spans="1:18" ht="132.75" customHeight="1" thickBot="1" x14ac:dyDescent="0.3">
      <c r="C132" s="258">
        <v>2</v>
      </c>
      <c r="D132" s="161" t="s">
        <v>235</v>
      </c>
      <c r="E132" s="97" t="s">
        <v>239</v>
      </c>
      <c r="F132" s="161" t="s">
        <v>240</v>
      </c>
      <c r="G132" s="106" t="s">
        <v>241</v>
      </c>
      <c r="H132" s="161" t="s">
        <v>71</v>
      </c>
      <c r="I132" s="115">
        <v>0.5</v>
      </c>
      <c r="J132" s="116">
        <v>38772</v>
      </c>
      <c r="K132" s="116">
        <v>40656</v>
      </c>
      <c r="L132" s="131">
        <v>4890079863</v>
      </c>
      <c r="M132" s="158">
        <v>2445039931.5</v>
      </c>
      <c r="N132" s="201">
        <v>4565</v>
      </c>
      <c r="O132" s="140" t="s">
        <v>242</v>
      </c>
      <c r="P132" s="202">
        <v>1300.881056081425</v>
      </c>
      <c r="Q132" s="132" t="s">
        <v>80</v>
      </c>
      <c r="R132" s="107" t="s">
        <v>243</v>
      </c>
    </row>
    <row r="133" spans="1:18" ht="16.5" thickBot="1" x14ac:dyDescent="0.3">
      <c r="C133" s="67" t="s">
        <v>30</v>
      </c>
      <c r="D133" s="69"/>
      <c r="E133" s="68"/>
      <c r="F133" s="69"/>
      <c r="G133" s="147"/>
      <c r="H133" s="69"/>
      <c r="I133" s="69"/>
      <c r="J133" s="69"/>
      <c r="K133" s="69"/>
      <c r="L133" s="70"/>
      <c r="M133" s="70"/>
      <c r="N133" s="204"/>
      <c r="O133" s="69"/>
      <c r="P133" s="205"/>
      <c r="Q133" s="69"/>
      <c r="R133" s="71"/>
    </row>
    <row r="134" spans="1:18" ht="30.75" customHeight="1" x14ac:dyDescent="0.25">
      <c r="C134" s="90">
        <v>3</v>
      </c>
      <c r="D134" s="91" t="s">
        <v>244</v>
      </c>
      <c r="E134" s="92" t="s">
        <v>245</v>
      </c>
      <c r="F134" s="91" t="s">
        <v>246</v>
      </c>
      <c r="G134" s="103" t="s">
        <v>247</v>
      </c>
      <c r="H134" s="91" t="s">
        <v>71</v>
      </c>
      <c r="I134" s="93">
        <v>1</v>
      </c>
      <c r="J134" s="94">
        <v>37995</v>
      </c>
      <c r="K134" s="94">
        <v>38883</v>
      </c>
      <c r="L134" s="108">
        <v>1167976336</v>
      </c>
      <c r="M134" s="197">
        <v>1167976336</v>
      </c>
      <c r="N134" s="198">
        <v>2863</v>
      </c>
      <c r="O134" s="139" t="s">
        <v>248</v>
      </c>
      <c r="P134" s="200">
        <v>1300.881056081425</v>
      </c>
      <c r="Q134" s="109" t="s">
        <v>80</v>
      </c>
      <c r="R134" s="104"/>
    </row>
    <row r="135" spans="1:18" ht="49.5" customHeight="1" x14ac:dyDescent="0.25">
      <c r="C135" s="112">
        <v>4</v>
      </c>
      <c r="D135" s="160" t="s">
        <v>244</v>
      </c>
      <c r="E135" s="95" t="s">
        <v>245</v>
      </c>
      <c r="F135" s="160" t="s">
        <v>249</v>
      </c>
      <c r="G135" s="105" t="s">
        <v>250</v>
      </c>
      <c r="H135" s="160" t="s">
        <v>71</v>
      </c>
      <c r="I135" s="162">
        <v>0.75</v>
      </c>
      <c r="J135" s="156">
        <v>38681</v>
      </c>
      <c r="K135" s="156">
        <v>40083</v>
      </c>
      <c r="L135" s="113">
        <v>2040217206</v>
      </c>
      <c r="M135" s="157">
        <v>1530162904.5</v>
      </c>
      <c r="N135" s="110">
        <v>3079</v>
      </c>
      <c r="O135" s="142" t="s">
        <v>251</v>
      </c>
      <c r="P135" s="159">
        <v>1300.881056081425</v>
      </c>
      <c r="Q135" s="155" t="s">
        <v>80</v>
      </c>
      <c r="R135" s="111"/>
    </row>
    <row r="136" spans="1:18" ht="54" customHeight="1" x14ac:dyDescent="0.25">
      <c r="C136" s="112">
        <v>5</v>
      </c>
      <c r="D136" s="160" t="s">
        <v>244</v>
      </c>
      <c r="E136" s="95" t="s">
        <v>245</v>
      </c>
      <c r="F136" s="160" t="s">
        <v>252</v>
      </c>
      <c r="G136" s="105" t="s">
        <v>253</v>
      </c>
      <c r="H136" s="160" t="s">
        <v>71</v>
      </c>
      <c r="I136" s="162">
        <v>0.9</v>
      </c>
      <c r="J136" s="156">
        <v>39770</v>
      </c>
      <c r="K136" s="156">
        <v>40711</v>
      </c>
      <c r="L136" s="113">
        <v>2159192501</v>
      </c>
      <c r="M136" s="157">
        <v>1943273250.9000001</v>
      </c>
      <c r="N136" s="110">
        <v>3628</v>
      </c>
      <c r="O136" s="142" t="s">
        <v>254</v>
      </c>
      <c r="P136" s="159">
        <v>1300.881056081425</v>
      </c>
      <c r="Q136" s="155" t="s">
        <v>80</v>
      </c>
      <c r="R136" s="111"/>
    </row>
    <row r="137" spans="1:18" ht="48" customHeight="1" thickBot="1" x14ac:dyDescent="0.3">
      <c r="C137" s="114">
        <v>6</v>
      </c>
      <c r="D137" s="161" t="s">
        <v>255</v>
      </c>
      <c r="E137" s="97" t="s">
        <v>256</v>
      </c>
      <c r="F137" s="161" t="s">
        <v>87</v>
      </c>
      <c r="G137" s="106" t="s">
        <v>257</v>
      </c>
      <c r="H137" s="161" t="s">
        <v>158</v>
      </c>
      <c r="I137" s="115">
        <v>1</v>
      </c>
      <c r="J137" s="116">
        <v>37839</v>
      </c>
      <c r="K137" s="116">
        <v>38869</v>
      </c>
      <c r="L137" s="131">
        <v>3533298970.565083</v>
      </c>
      <c r="M137" s="158">
        <v>3533298970.565083</v>
      </c>
      <c r="N137" s="201">
        <v>8660</v>
      </c>
      <c r="O137" s="140" t="s">
        <v>258</v>
      </c>
      <c r="P137" s="202">
        <v>1300.881056081425</v>
      </c>
      <c r="Q137" s="132" t="s">
        <v>80</v>
      </c>
      <c r="R137" s="107" t="s">
        <v>259</v>
      </c>
    </row>
    <row r="138" spans="1:18" ht="16.5" thickBot="1" x14ac:dyDescent="0.3">
      <c r="C138" s="79"/>
      <c r="D138" s="81"/>
      <c r="E138" s="80"/>
      <c r="F138" s="81"/>
      <c r="G138" s="80"/>
      <c r="H138" s="81"/>
      <c r="I138" s="81"/>
      <c r="J138" s="81"/>
      <c r="K138" s="81"/>
      <c r="L138" s="82"/>
      <c r="M138" s="82"/>
      <c r="N138" s="150"/>
      <c r="O138" s="81"/>
      <c r="P138" s="81"/>
      <c r="Q138" s="81"/>
      <c r="R138" s="83"/>
    </row>
    <row r="139" spans="1:18" x14ac:dyDescent="0.25">
      <c r="C139" s="67"/>
      <c r="D139" s="69"/>
      <c r="E139" s="68"/>
      <c r="F139" s="69"/>
      <c r="G139" s="68"/>
      <c r="H139" s="69"/>
      <c r="I139" s="69"/>
      <c r="J139" s="69"/>
      <c r="K139" s="69"/>
      <c r="L139" s="72" t="s">
        <v>49</v>
      </c>
      <c r="M139" s="73" t="s">
        <v>31</v>
      </c>
      <c r="N139" s="74" t="s">
        <v>5</v>
      </c>
      <c r="O139" s="255" t="s">
        <v>125</v>
      </c>
      <c r="P139" s="88"/>
      <c r="Q139" s="206"/>
      <c r="R139" s="71"/>
    </row>
    <row r="140" spans="1:18" x14ac:dyDescent="0.25">
      <c r="C140" s="67"/>
      <c r="D140" s="69"/>
      <c r="E140" s="68"/>
      <c r="F140" s="69"/>
      <c r="G140" s="68"/>
      <c r="H140" s="69"/>
      <c r="I140" s="69"/>
      <c r="J140" s="69"/>
      <c r="K140" s="69"/>
      <c r="L140" s="180" t="s">
        <v>59</v>
      </c>
      <c r="M140" s="181">
        <v>7668693825.6000004</v>
      </c>
      <c r="N140" s="182">
        <v>13008.81056081425</v>
      </c>
      <c r="O140" s="183">
        <v>27910</v>
      </c>
      <c r="P140" s="184" t="s">
        <v>81</v>
      </c>
      <c r="Q140" s="206"/>
      <c r="R140" s="71"/>
    </row>
    <row r="141" spans="1:18" x14ac:dyDescent="0.25">
      <c r="C141" s="67"/>
      <c r="D141" s="69"/>
      <c r="E141" s="68"/>
      <c r="F141" s="69"/>
      <c r="G141" s="68"/>
      <c r="H141" s="69"/>
      <c r="I141" s="69"/>
      <c r="J141" s="69"/>
      <c r="K141" s="69"/>
      <c r="L141" s="180" t="s">
        <v>62</v>
      </c>
      <c r="M141" s="181">
        <v>3911033851.0560002</v>
      </c>
      <c r="N141" s="182">
        <v>6634.4933860152678</v>
      </c>
      <c r="O141" s="183">
        <v>9680</v>
      </c>
      <c r="P141" s="184" t="s">
        <v>81</v>
      </c>
      <c r="Q141" s="206"/>
      <c r="R141" s="71"/>
    </row>
    <row r="142" spans="1:18" ht="31.5" x14ac:dyDescent="0.25">
      <c r="C142" s="67"/>
      <c r="D142" s="69"/>
      <c r="E142" s="68"/>
      <c r="F142" s="69"/>
      <c r="G142" s="68"/>
      <c r="H142" s="69"/>
      <c r="I142" s="69"/>
      <c r="J142" s="69"/>
      <c r="K142" s="69"/>
      <c r="L142" s="185" t="s">
        <v>122</v>
      </c>
      <c r="M142" s="181">
        <v>766869382.56000006</v>
      </c>
      <c r="N142" s="182">
        <v>1300.881056081425</v>
      </c>
      <c r="O142" s="246">
        <v>0</v>
      </c>
      <c r="P142" s="184" t="s">
        <v>81</v>
      </c>
      <c r="Q142" s="206"/>
      <c r="R142" s="71"/>
    </row>
    <row r="143" spans="1:18" ht="16.5" thickBot="1" x14ac:dyDescent="0.3">
      <c r="C143" s="84"/>
      <c r="D143" s="85"/>
      <c r="E143" s="144"/>
      <c r="F143" s="85"/>
      <c r="G143" s="144"/>
      <c r="H143" s="85"/>
      <c r="I143" s="85"/>
      <c r="J143" s="85"/>
      <c r="K143" s="85"/>
      <c r="L143" s="186" t="s">
        <v>61</v>
      </c>
      <c r="M143" s="187"/>
      <c r="N143" s="188"/>
      <c r="O143" s="188"/>
      <c r="P143" s="189" t="s">
        <v>173</v>
      </c>
      <c r="Q143" s="207"/>
      <c r="R143" s="145"/>
    </row>
    <row r="144" spans="1:18" s="60" customFormat="1" ht="16.5" thickBot="1" x14ac:dyDescent="0.3">
      <c r="A144" s="53"/>
      <c r="B144" s="53"/>
      <c r="C144" s="54" t="s">
        <v>21</v>
      </c>
      <c r="D144" s="56"/>
      <c r="E144" s="55"/>
      <c r="F144" s="259">
        <v>10</v>
      </c>
      <c r="G144" s="57" t="s">
        <v>282</v>
      </c>
      <c r="H144" s="56"/>
      <c r="I144" s="56"/>
      <c r="J144" s="56"/>
      <c r="K144" s="56"/>
      <c r="L144" s="58"/>
      <c r="M144" s="58"/>
      <c r="N144" s="56"/>
      <c r="O144" s="56"/>
      <c r="P144" s="56"/>
      <c r="Q144" s="56"/>
      <c r="R144" s="59"/>
    </row>
    <row r="145" spans="1:18" ht="91.5" customHeight="1" thickBot="1" x14ac:dyDescent="0.3">
      <c r="A145" s="47"/>
      <c r="B145" s="47"/>
      <c r="C145" s="154" t="s">
        <v>22</v>
      </c>
      <c r="D145" s="151" t="s">
        <v>27</v>
      </c>
      <c r="E145" s="151" t="s">
        <v>23</v>
      </c>
      <c r="F145" s="151" t="s">
        <v>34</v>
      </c>
      <c r="G145" s="151" t="s">
        <v>24</v>
      </c>
      <c r="H145" s="151" t="s">
        <v>25</v>
      </c>
      <c r="I145" s="151" t="s">
        <v>26</v>
      </c>
      <c r="J145" s="151" t="s">
        <v>28</v>
      </c>
      <c r="K145" s="151" t="s">
        <v>57</v>
      </c>
      <c r="L145" s="153" t="s">
        <v>40</v>
      </c>
      <c r="M145" s="43" t="s">
        <v>41</v>
      </c>
      <c r="N145" s="43" t="s">
        <v>55</v>
      </c>
      <c r="O145" s="152" t="s">
        <v>123</v>
      </c>
      <c r="P145" s="152" t="s">
        <v>56</v>
      </c>
      <c r="Q145" s="43" t="s">
        <v>124</v>
      </c>
      <c r="R145" s="148" t="s">
        <v>29</v>
      </c>
    </row>
    <row r="146" spans="1:18" ht="16.5" thickBot="1" x14ac:dyDescent="0.3">
      <c r="A146" s="47"/>
      <c r="B146" s="47"/>
      <c r="C146" s="61" t="s">
        <v>60</v>
      </c>
      <c r="D146" s="63"/>
      <c r="E146" s="62"/>
      <c r="F146" s="63"/>
      <c r="G146" s="62"/>
      <c r="H146" s="63"/>
      <c r="I146" s="63"/>
      <c r="J146" s="63"/>
      <c r="K146" s="63"/>
      <c r="L146" s="64"/>
      <c r="M146" s="64"/>
      <c r="N146" s="63"/>
      <c r="O146" s="63"/>
      <c r="P146" s="63"/>
      <c r="Q146" s="63"/>
      <c r="R146" s="65"/>
    </row>
    <row r="147" spans="1:18" ht="60" customHeight="1" x14ac:dyDescent="0.25">
      <c r="A147" s="47"/>
      <c r="B147" s="47"/>
      <c r="C147" s="90">
        <v>1</v>
      </c>
      <c r="D147" s="102" t="s">
        <v>283</v>
      </c>
      <c r="E147" s="92" t="s">
        <v>292</v>
      </c>
      <c r="F147" s="91" t="s">
        <v>293</v>
      </c>
      <c r="G147" s="103" t="s">
        <v>294</v>
      </c>
      <c r="H147" s="91" t="s">
        <v>158</v>
      </c>
      <c r="I147" s="93">
        <v>1</v>
      </c>
      <c r="J147" s="94">
        <v>38056</v>
      </c>
      <c r="K147" s="94">
        <v>39436</v>
      </c>
      <c r="L147" s="286">
        <v>2725954303.3598943</v>
      </c>
      <c r="M147" s="287">
        <v>2725954303.3598943</v>
      </c>
      <c r="N147" s="198">
        <v>6285</v>
      </c>
      <c r="O147" s="288" t="s">
        <v>295</v>
      </c>
      <c r="P147" s="200">
        <v>1300.881056081425</v>
      </c>
      <c r="Q147" s="109" t="s">
        <v>80</v>
      </c>
      <c r="R147" s="289" t="s">
        <v>296</v>
      </c>
    </row>
    <row r="148" spans="1:18" ht="48.75" customHeight="1" thickBot="1" x14ac:dyDescent="0.3">
      <c r="A148" s="47"/>
      <c r="B148" s="47"/>
      <c r="C148" s="114">
        <v>2</v>
      </c>
      <c r="D148" s="163" t="s">
        <v>283</v>
      </c>
      <c r="E148" s="97" t="s">
        <v>297</v>
      </c>
      <c r="F148" s="161"/>
      <c r="G148" s="106" t="s">
        <v>298</v>
      </c>
      <c r="H148" s="161" t="s">
        <v>158</v>
      </c>
      <c r="I148" s="115">
        <v>0.8</v>
      </c>
      <c r="J148" s="116">
        <v>38320</v>
      </c>
      <c r="K148" s="116">
        <v>39360</v>
      </c>
      <c r="L148" s="290">
        <v>1266464117.025408</v>
      </c>
      <c r="M148" s="291">
        <v>1013171293.6203265</v>
      </c>
      <c r="N148" s="201">
        <v>2336</v>
      </c>
      <c r="O148" s="292" t="s">
        <v>295</v>
      </c>
      <c r="P148" s="202">
        <v>1300.881056081425</v>
      </c>
      <c r="Q148" s="132" t="s">
        <v>80</v>
      </c>
      <c r="R148" s="293" t="s">
        <v>299</v>
      </c>
    </row>
    <row r="149" spans="1:18" ht="16.5" thickBot="1" x14ac:dyDescent="0.3">
      <c r="A149" s="47"/>
      <c r="B149" s="47"/>
      <c r="C149" s="61" t="s">
        <v>30</v>
      </c>
      <c r="D149" s="63"/>
      <c r="E149" s="62"/>
      <c r="F149" s="63"/>
      <c r="G149" s="125"/>
      <c r="H149" s="63"/>
      <c r="I149" s="63"/>
      <c r="J149" s="63"/>
      <c r="K149" s="63"/>
      <c r="L149" s="64"/>
      <c r="M149" s="66"/>
      <c r="N149" s="63"/>
      <c r="O149" s="63"/>
      <c r="P149" s="63"/>
      <c r="Q149" s="63"/>
      <c r="R149" s="65"/>
    </row>
    <row r="150" spans="1:18" ht="74.25" customHeight="1" x14ac:dyDescent="0.25">
      <c r="A150" s="47"/>
      <c r="B150" s="47"/>
      <c r="C150" s="90">
        <v>1</v>
      </c>
      <c r="D150" s="91" t="s">
        <v>284</v>
      </c>
      <c r="E150" s="92" t="s">
        <v>0</v>
      </c>
      <c r="F150" s="91" t="s">
        <v>815</v>
      </c>
      <c r="G150" s="103" t="s">
        <v>300</v>
      </c>
      <c r="H150" s="91" t="s">
        <v>71</v>
      </c>
      <c r="I150" s="93">
        <v>0.4</v>
      </c>
      <c r="J150" s="94">
        <v>41095</v>
      </c>
      <c r="K150" s="94">
        <v>42063</v>
      </c>
      <c r="L150" s="108">
        <v>7240267854.5999994</v>
      </c>
      <c r="M150" s="197">
        <v>2896107141.8400002</v>
      </c>
      <c r="N150" s="198">
        <v>4495</v>
      </c>
      <c r="O150" s="139" t="s">
        <v>301</v>
      </c>
      <c r="P150" s="200">
        <v>1300.881056081425</v>
      </c>
      <c r="Q150" s="109" t="s">
        <v>80</v>
      </c>
      <c r="R150" s="289" t="s">
        <v>819</v>
      </c>
    </row>
    <row r="151" spans="1:18" ht="75" customHeight="1" x14ac:dyDescent="0.25">
      <c r="A151" s="47"/>
      <c r="B151" s="47"/>
      <c r="C151" s="112">
        <v>2</v>
      </c>
      <c r="D151" s="160" t="s">
        <v>284</v>
      </c>
      <c r="E151" s="95" t="s">
        <v>0</v>
      </c>
      <c r="F151" s="160" t="s">
        <v>817</v>
      </c>
      <c r="G151" s="105" t="s">
        <v>302</v>
      </c>
      <c r="H151" s="160" t="s">
        <v>71</v>
      </c>
      <c r="I151" s="162">
        <v>0.2</v>
      </c>
      <c r="J151" s="156">
        <v>40424</v>
      </c>
      <c r="K151" s="156">
        <v>42063</v>
      </c>
      <c r="L151" s="113">
        <v>8679628843</v>
      </c>
      <c r="M151" s="157">
        <v>1735925768.6000001</v>
      </c>
      <c r="N151" s="110">
        <v>2694</v>
      </c>
      <c r="O151" s="142" t="s">
        <v>301</v>
      </c>
      <c r="P151" s="159">
        <v>1300.881056081425</v>
      </c>
      <c r="Q151" s="155" t="s">
        <v>80</v>
      </c>
      <c r="R151" s="395" t="s">
        <v>819</v>
      </c>
    </row>
    <row r="152" spans="1:18" ht="75.75" customHeight="1" thickBot="1" x14ac:dyDescent="0.3">
      <c r="A152" s="47"/>
      <c r="B152" s="47"/>
      <c r="C152" s="114">
        <v>3</v>
      </c>
      <c r="D152" s="161" t="s">
        <v>284</v>
      </c>
      <c r="E152" s="97" t="s">
        <v>0</v>
      </c>
      <c r="F152" s="161" t="s">
        <v>818</v>
      </c>
      <c r="G152" s="106" t="s">
        <v>303</v>
      </c>
      <c r="H152" s="161" t="s">
        <v>71</v>
      </c>
      <c r="I152" s="115">
        <v>0.68</v>
      </c>
      <c r="J152" s="116">
        <v>41191</v>
      </c>
      <c r="K152" s="116">
        <v>42063</v>
      </c>
      <c r="L152" s="131">
        <v>2046987357.7999997</v>
      </c>
      <c r="M152" s="158">
        <v>1391951403.3039999</v>
      </c>
      <c r="N152" s="201">
        <v>2160</v>
      </c>
      <c r="O152" s="140" t="s">
        <v>301</v>
      </c>
      <c r="P152" s="202">
        <v>1300.881056081425</v>
      </c>
      <c r="Q152" s="132" t="s">
        <v>80</v>
      </c>
      <c r="R152" s="293" t="s">
        <v>819</v>
      </c>
    </row>
    <row r="153" spans="1:18" ht="16.5" thickBot="1" x14ac:dyDescent="0.3">
      <c r="A153" s="47"/>
      <c r="B153" s="47"/>
      <c r="C153" s="67"/>
      <c r="D153" s="69"/>
      <c r="E153" s="68"/>
      <c r="F153" s="69"/>
      <c r="G153" s="68"/>
      <c r="H153" s="69"/>
      <c r="I153" s="69"/>
      <c r="J153" s="69"/>
      <c r="K153" s="69"/>
      <c r="L153" s="70"/>
      <c r="M153" s="70"/>
      <c r="N153" s="69"/>
      <c r="O153" s="69"/>
      <c r="P153" s="69"/>
      <c r="Q153" s="69"/>
      <c r="R153" s="294"/>
    </row>
    <row r="154" spans="1:18" x14ac:dyDescent="0.25">
      <c r="A154" s="47"/>
      <c r="B154" s="47"/>
      <c r="C154" s="67"/>
      <c r="D154" s="69"/>
      <c r="E154" s="68"/>
      <c r="F154" s="69"/>
      <c r="G154" s="68"/>
      <c r="H154" s="69"/>
      <c r="I154" s="69"/>
      <c r="J154" s="69"/>
      <c r="K154" s="69"/>
      <c r="L154" s="72" t="s">
        <v>49</v>
      </c>
      <c r="M154" s="73" t="s">
        <v>31</v>
      </c>
      <c r="N154" s="74" t="s">
        <v>5</v>
      </c>
      <c r="O154" s="255" t="s">
        <v>125</v>
      </c>
      <c r="P154" s="88"/>
      <c r="Q154" s="206"/>
      <c r="R154" s="71"/>
    </row>
    <row r="155" spans="1:18" x14ac:dyDescent="0.25">
      <c r="A155" s="47"/>
      <c r="B155" s="47"/>
      <c r="C155" s="67"/>
      <c r="D155" s="69"/>
      <c r="E155" s="68"/>
      <c r="F155" s="69"/>
      <c r="G155" s="68"/>
      <c r="H155" s="69"/>
      <c r="I155" s="69"/>
      <c r="J155" s="69"/>
      <c r="K155" s="69"/>
      <c r="L155" s="180" t="s">
        <v>59</v>
      </c>
      <c r="M155" s="181">
        <v>7668693825.6000004</v>
      </c>
      <c r="N155" s="182">
        <v>13008.81056081425</v>
      </c>
      <c r="O155" s="183">
        <v>17970</v>
      </c>
      <c r="P155" s="184" t="s">
        <v>81</v>
      </c>
      <c r="Q155" s="206"/>
      <c r="R155" s="71"/>
    </row>
    <row r="156" spans="1:18" x14ac:dyDescent="0.25">
      <c r="A156" s="47"/>
      <c r="B156" s="47"/>
      <c r="C156" s="67"/>
      <c r="D156" s="69"/>
      <c r="E156" s="68"/>
      <c r="F156" s="69"/>
      <c r="G156" s="68"/>
      <c r="H156" s="69"/>
      <c r="I156" s="69"/>
      <c r="J156" s="69"/>
      <c r="K156" s="69"/>
      <c r="L156" s="180" t="s">
        <v>62</v>
      </c>
      <c r="M156" s="181">
        <v>3911033851.0560002</v>
      </c>
      <c r="N156" s="182">
        <v>6634.4933860152678</v>
      </c>
      <c r="O156" s="183">
        <v>8621</v>
      </c>
      <c r="P156" s="184" t="s">
        <v>81</v>
      </c>
      <c r="Q156" s="206"/>
      <c r="R156" s="71"/>
    </row>
    <row r="157" spans="1:18" ht="31.5" x14ac:dyDescent="0.25">
      <c r="A157" s="47"/>
      <c r="B157" s="47"/>
      <c r="C157" s="67"/>
      <c r="D157" s="69"/>
      <c r="E157" s="68"/>
      <c r="F157" s="69"/>
      <c r="G157" s="68"/>
      <c r="H157" s="69"/>
      <c r="I157" s="69"/>
      <c r="J157" s="69"/>
      <c r="K157" s="69"/>
      <c r="L157" s="185" t="s">
        <v>122</v>
      </c>
      <c r="M157" s="181">
        <v>766869382.56000006</v>
      </c>
      <c r="N157" s="182">
        <v>1300.881056081425</v>
      </c>
      <c r="O157" s="246">
        <v>0</v>
      </c>
      <c r="P157" s="184" t="s">
        <v>81</v>
      </c>
      <c r="Q157" s="206"/>
      <c r="R157" s="71"/>
    </row>
    <row r="158" spans="1:18" ht="16.5" thickBot="1" x14ac:dyDescent="0.3">
      <c r="A158" s="47"/>
      <c r="B158" s="47"/>
      <c r="C158" s="84"/>
      <c r="D158" s="85"/>
      <c r="E158" s="144"/>
      <c r="F158" s="85"/>
      <c r="G158" s="144"/>
      <c r="H158" s="85"/>
      <c r="I158" s="85"/>
      <c r="J158" s="85"/>
      <c r="K158" s="85"/>
      <c r="L158" s="186" t="s">
        <v>61</v>
      </c>
      <c r="M158" s="187"/>
      <c r="N158" s="188"/>
      <c r="O158" s="188"/>
      <c r="P158" s="189" t="s">
        <v>173</v>
      </c>
      <c r="Q158" s="207"/>
      <c r="R158" s="145"/>
    </row>
    <row r="159" spans="1:18" ht="16.5" thickBot="1" x14ac:dyDescent="0.3"/>
    <row r="160" spans="1:18" s="60" customFormat="1" ht="16.5" thickBot="1" x14ac:dyDescent="0.3">
      <c r="C160" s="54" t="s">
        <v>21</v>
      </c>
      <c r="D160" s="56"/>
      <c r="E160" s="55"/>
      <c r="F160" s="259">
        <v>11</v>
      </c>
      <c r="G160" s="57" t="s">
        <v>285</v>
      </c>
      <c r="H160" s="56"/>
      <c r="I160" s="56"/>
      <c r="J160" s="56"/>
      <c r="K160" s="56"/>
      <c r="L160" s="58"/>
      <c r="M160" s="58"/>
      <c r="N160" s="56"/>
      <c r="O160" s="56"/>
      <c r="P160" s="56"/>
      <c r="Q160" s="56"/>
      <c r="R160" s="59"/>
    </row>
    <row r="161" spans="1:18" ht="91.5" customHeight="1" thickBot="1" x14ac:dyDescent="0.3">
      <c r="A161" s="47"/>
      <c r="B161" s="47"/>
      <c r="C161" s="154" t="s">
        <v>22</v>
      </c>
      <c r="D161" s="151" t="s">
        <v>27</v>
      </c>
      <c r="E161" s="151" t="s">
        <v>23</v>
      </c>
      <c r="F161" s="151" t="s">
        <v>34</v>
      </c>
      <c r="G161" s="151" t="s">
        <v>24</v>
      </c>
      <c r="H161" s="151" t="s">
        <v>25</v>
      </c>
      <c r="I161" s="151" t="s">
        <v>26</v>
      </c>
      <c r="J161" s="151" t="s">
        <v>28</v>
      </c>
      <c r="K161" s="151" t="s">
        <v>57</v>
      </c>
      <c r="L161" s="153" t="s">
        <v>40</v>
      </c>
      <c r="M161" s="43" t="s">
        <v>41</v>
      </c>
      <c r="N161" s="43" t="s">
        <v>55</v>
      </c>
      <c r="O161" s="152" t="s">
        <v>123</v>
      </c>
      <c r="P161" s="152" t="s">
        <v>56</v>
      </c>
      <c r="Q161" s="43" t="s">
        <v>124</v>
      </c>
      <c r="R161" s="148" t="s">
        <v>29</v>
      </c>
    </row>
    <row r="162" spans="1:18" ht="16.5" thickBot="1" x14ac:dyDescent="0.3">
      <c r="C162" s="61" t="s">
        <v>60</v>
      </c>
      <c r="D162" s="63"/>
      <c r="E162" s="62"/>
      <c r="F162" s="63"/>
      <c r="G162" s="62"/>
      <c r="H162" s="63"/>
      <c r="I162" s="63"/>
      <c r="J162" s="63"/>
      <c r="K162" s="63"/>
      <c r="L162" s="64"/>
      <c r="M162" s="64"/>
      <c r="N162" s="63"/>
      <c r="O162" s="63"/>
      <c r="P162" s="63"/>
      <c r="Q162" s="63"/>
      <c r="R162" s="65"/>
    </row>
    <row r="163" spans="1:18" ht="51.75" customHeight="1" x14ac:dyDescent="0.25">
      <c r="C163" s="90">
        <v>1</v>
      </c>
      <c r="D163" s="102" t="s">
        <v>304</v>
      </c>
      <c r="E163" s="91" t="s">
        <v>305</v>
      </c>
      <c r="F163" s="91" t="s">
        <v>306</v>
      </c>
      <c r="G163" s="103" t="s">
        <v>307</v>
      </c>
      <c r="H163" s="91" t="s">
        <v>71</v>
      </c>
      <c r="I163" s="93">
        <v>0.5</v>
      </c>
      <c r="J163" s="94">
        <v>39694</v>
      </c>
      <c r="K163" s="94">
        <v>40283</v>
      </c>
      <c r="L163" s="108">
        <v>3136622318</v>
      </c>
      <c r="M163" s="197">
        <v>1568311159</v>
      </c>
      <c r="N163" s="198">
        <v>3045</v>
      </c>
      <c r="O163" s="251">
        <v>41</v>
      </c>
      <c r="P163" s="200">
        <v>1300.881056081425</v>
      </c>
      <c r="Q163" s="109" t="s">
        <v>80</v>
      </c>
      <c r="R163" s="104" t="s">
        <v>308</v>
      </c>
    </row>
    <row r="164" spans="1:18" ht="66" customHeight="1" x14ac:dyDescent="0.25">
      <c r="C164" s="112">
        <v>2</v>
      </c>
      <c r="D164" s="239" t="s">
        <v>304</v>
      </c>
      <c r="E164" s="239" t="s">
        <v>309</v>
      </c>
      <c r="F164" s="160" t="s">
        <v>310</v>
      </c>
      <c r="G164" s="105" t="s">
        <v>311</v>
      </c>
      <c r="H164" s="160" t="s">
        <v>71</v>
      </c>
      <c r="I164" s="162">
        <v>1</v>
      </c>
      <c r="J164" s="156">
        <v>38929</v>
      </c>
      <c r="K164" s="156">
        <v>39553</v>
      </c>
      <c r="L164" s="113">
        <v>3010928835</v>
      </c>
      <c r="M164" s="157">
        <v>3010928835</v>
      </c>
      <c r="N164" s="110">
        <v>6524</v>
      </c>
      <c r="O164" s="252">
        <v>57</v>
      </c>
      <c r="P164" s="159">
        <v>1300.881056081425</v>
      </c>
      <c r="Q164" s="155" t="s">
        <v>80</v>
      </c>
      <c r="R164" s="111" t="s">
        <v>312</v>
      </c>
    </row>
    <row r="165" spans="1:18" ht="66" customHeight="1" thickBot="1" x14ac:dyDescent="0.3">
      <c r="C165" s="114">
        <v>3</v>
      </c>
      <c r="D165" s="163" t="s">
        <v>304</v>
      </c>
      <c r="E165" s="163" t="s">
        <v>313</v>
      </c>
      <c r="F165" s="161" t="s">
        <v>314</v>
      </c>
      <c r="G165" s="106" t="s">
        <v>315</v>
      </c>
      <c r="H165" s="161" t="s">
        <v>71</v>
      </c>
      <c r="I165" s="115">
        <v>1</v>
      </c>
      <c r="J165" s="116">
        <v>39148</v>
      </c>
      <c r="K165" s="116">
        <v>40072</v>
      </c>
      <c r="L165" s="131">
        <v>2888046074</v>
      </c>
      <c r="M165" s="158">
        <v>2888046074</v>
      </c>
      <c r="N165" s="201">
        <v>5812</v>
      </c>
      <c r="O165" s="282">
        <v>58</v>
      </c>
      <c r="P165" s="202">
        <v>1300.881056081425</v>
      </c>
      <c r="Q165" s="132" t="s">
        <v>80</v>
      </c>
      <c r="R165" s="107" t="s">
        <v>316</v>
      </c>
    </row>
    <row r="166" spans="1:18" ht="16.5" thickBot="1" x14ac:dyDescent="0.3">
      <c r="C166" s="79" t="s">
        <v>30</v>
      </c>
      <c r="D166" s="81"/>
      <c r="E166" s="80"/>
      <c r="F166" s="81"/>
      <c r="G166" s="295"/>
      <c r="H166" s="81"/>
      <c r="I166" s="81"/>
      <c r="J166" s="81"/>
      <c r="K166" s="81"/>
      <c r="L166" s="82"/>
      <c r="M166" s="296"/>
      <c r="N166" s="150"/>
      <c r="O166" s="297"/>
      <c r="P166" s="298" t="s">
        <v>32</v>
      </c>
      <c r="Q166" s="298" t="s">
        <v>32</v>
      </c>
      <c r="R166" s="83"/>
    </row>
    <row r="167" spans="1:18" ht="75" customHeight="1" x14ac:dyDescent="0.25">
      <c r="C167" s="90">
        <v>4</v>
      </c>
      <c r="D167" s="102" t="s">
        <v>287</v>
      </c>
      <c r="E167" s="92" t="s">
        <v>317</v>
      </c>
      <c r="F167" s="91" t="s">
        <v>318</v>
      </c>
      <c r="G167" s="103" t="s">
        <v>319</v>
      </c>
      <c r="H167" s="91" t="s">
        <v>71</v>
      </c>
      <c r="I167" s="250">
        <v>0.2</v>
      </c>
      <c r="J167" s="94">
        <v>41068</v>
      </c>
      <c r="K167" s="94">
        <v>42072</v>
      </c>
      <c r="L167" s="108">
        <v>5762348603</v>
      </c>
      <c r="M167" s="197">
        <v>1152469720.6000001</v>
      </c>
      <c r="N167" s="198">
        <v>1789</v>
      </c>
      <c r="O167" s="251" t="s">
        <v>121</v>
      </c>
      <c r="P167" s="200">
        <v>1300.881056081425</v>
      </c>
      <c r="Q167" s="109" t="s">
        <v>80</v>
      </c>
      <c r="R167" s="104"/>
    </row>
    <row r="168" spans="1:18" ht="51.75" customHeight="1" x14ac:dyDescent="0.25">
      <c r="C168" s="112">
        <v>5</v>
      </c>
      <c r="D168" s="239" t="s">
        <v>287</v>
      </c>
      <c r="E168" s="239" t="s">
        <v>317</v>
      </c>
      <c r="F168" s="160" t="s">
        <v>320</v>
      </c>
      <c r="G168" s="105" t="s">
        <v>321</v>
      </c>
      <c r="H168" s="160" t="s">
        <v>71</v>
      </c>
      <c r="I168" s="162">
        <v>0.25</v>
      </c>
      <c r="J168" s="156">
        <v>40954</v>
      </c>
      <c r="K168" s="156">
        <v>42034</v>
      </c>
      <c r="L168" s="113">
        <v>5137032911</v>
      </c>
      <c r="M168" s="157">
        <v>1284258227.75</v>
      </c>
      <c r="N168" s="110">
        <v>1993</v>
      </c>
      <c r="O168" s="252" t="s">
        <v>121</v>
      </c>
      <c r="P168" s="159">
        <v>1300.881056081425</v>
      </c>
      <c r="Q168" s="155" t="s">
        <v>80</v>
      </c>
      <c r="R168" s="111"/>
    </row>
    <row r="169" spans="1:18" ht="66.75" customHeight="1" thickBot="1" x14ac:dyDescent="0.3">
      <c r="C169" s="114">
        <v>6</v>
      </c>
      <c r="D169" s="163" t="s">
        <v>322</v>
      </c>
      <c r="E169" s="163" t="s">
        <v>317</v>
      </c>
      <c r="F169" s="161" t="s">
        <v>323</v>
      </c>
      <c r="G169" s="106" t="s">
        <v>324</v>
      </c>
      <c r="H169" s="161" t="s">
        <v>71</v>
      </c>
      <c r="I169" s="115">
        <v>0.2</v>
      </c>
      <c r="J169" s="116">
        <v>40000</v>
      </c>
      <c r="K169" s="116">
        <v>42055</v>
      </c>
      <c r="L169" s="131">
        <v>5723435674</v>
      </c>
      <c r="M169" s="158">
        <v>1144687134.8</v>
      </c>
      <c r="N169" s="201">
        <v>1776</v>
      </c>
      <c r="O169" s="282" t="s">
        <v>121</v>
      </c>
      <c r="P169" s="202">
        <v>1300.881056081425</v>
      </c>
      <c r="Q169" s="132" t="s">
        <v>80</v>
      </c>
      <c r="R169" s="107"/>
    </row>
    <row r="170" spans="1:18" ht="16.5" thickBot="1" x14ac:dyDescent="0.3">
      <c r="C170" s="67"/>
      <c r="D170" s="69"/>
      <c r="E170" s="68"/>
      <c r="F170" s="69"/>
      <c r="G170" s="68"/>
      <c r="H170" s="69"/>
      <c r="I170" s="69"/>
      <c r="J170" s="69"/>
      <c r="K170" s="69"/>
      <c r="L170" s="70"/>
      <c r="M170" s="70"/>
      <c r="N170" s="69"/>
      <c r="O170" s="69"/>
      <c r="P170" s="69"/>
      <c r="Q170" s="69"/>
      <c r="R170" s="71"/>
    </row>
    <row r="171" spans="1:18" x14ac:dyDescent="0.25">
      <c r="C171" s="67"/>
      <c r="D171" s="69"/>
      <c r="E171" s="68"/>
      <c r="F171" s="69"/>
      <c r="G171" s="68"/>
      <c r="H171" s="69"/>
      <c r="I171" s="69"/>
      <c r="J171" s="69"/>
      <c r="K171" s="69"/>
      <c r="L171" s="72" t="s">
        <v>49</v>
      </c>
      <c r="M171" s="73" t="s">
        <v>31</v>
      </c>
      <c r="N171" s="74" t="s">
        <v>5</v>
      </c>
      <c r="O171" s="255" t="s">
        <v>125</v>
      </c>
      <c r="P171" s="88"/>
      <c r="Q171" s="206"/>
      <c r="R171" s="71"/>
    </row>
    <row r="172" spans="1:18" x14ac:dyDescent="0.25">
      <c r="C172" s="67"/>
      <c r="D172" s="69"/>
      <c r="E172" s="68"/>
      <c r="F172" s="69"/>
      <c r="G172" s="68"/>
      <c r="H172" s="69"/>
      <c r="I172" s="69"/>
      <c r="J172" s="69"/>
      <c r="K172" s="69"/>
      <c r="L172" s="180" t="s">
        <v>59</v>
      </c>
      <c r="M172" s="181">
        <v>7668693825.6000004</v>
      </c>
      <c r="N172" s="182">
        <v>13008.81056081425</v>
      </c>
      <c r="O172" s="183">
        <v>20939</v>
      </c>
      <c r="P172" s="184" t="s">
        <v>81</v>
      </c>
      <c r="Q172" s="206"/>
      <c r="R172" s="71"/>
    </row>
    <row r="173" spans="1:18" x14ac:dyDescent="0.25">
      <c r="C173" s="67"/>
      <c r="D173" s="69"/>
      <c r="E173" s="68"/>
      <c r="F173" s="69"/>
      <c r="G173" s="68"/>
      <c r="H173" s="69"/>
      <c r="I173" s="69"/>
      <c r="J173" s="69"/>
      <c r="K173" s="69"/>
      <c r="L173" s="180" t="s">
        <v>62</v>
      </c>
      <c r="M173" s="181">
        <v>3911033851.0560002</v>
      </c>
      <c r="N173" s="182">
        <v>6634.4933860152678</v>
      </c>
      <c r="O173" s="183">
        <v>15381</v>
      </c>
      <c r="P173" s="184" t="s">
        <v>81</v>
      </c>
      <c r="Q173" s="206"/>
      <c r="R173" s="71"/>
    </row>
    <row r="174" spans="1:18" ht="31.5" x14ac:dyDescent="0.25">
      <c r="C174" s="67"/>
      <c r="D174" s="69"/>
      <c r="E174" s="68"/>
      <c r="F174" s="69"/>
      <c r="G174" s="68"/>
      <c r="H174" s="69"/>
      <c r="I174" s="69"/>
      <c r="J174" s="69"/>
      <c r="K174" s="69"/>
      <c r="L174" s="185" t="s">
        <v>122</v>
      </c>
      <c r="M174" s="181">
        <v>766869382.56000006</v>
      </c>
      <c r="N174" s="182">
        <v>1300.881056081425</v>
      </c>
      <c r="O174" s="246">
        <v>0</v>
      </c>
      <c r="P174" s="184" t="s">
        <v>81</v>
      </c>
      <c r="Q174" s="206"/>
      <c r="R174" s="71"/>
    </row>
    <row r="175" spans="1:18" ht="16.5" thickBot="1" x14ac:dyDescent="0.3">
      <c r="C175" s="84"/>
      <c r="D175" s="85"/>
      <c r="E175" s="144"/>
      <c r="F175" s="85"/>
      <c r="G175" s="144"/>
      <c r="H175" s="85"/>
      <c r="I175" s="85"/>
      <c r="J175" s="85"/>
      <c r="K175" s="85"/>
      <c r="L175" s="186" t="s">
        <v>61</v>
      </c>
      <c r="M175" s="187"/>
      <c r="N175" s="188"/>
      <c r="O175" s="188"/>
      <c r="P175" s="189" t="s">
        <v>173</v>
      </c>
      <c r="Q175" s="207"/>
      <c r="R175" s="145"/>
    </row>
    <row r="177" spans="1:19" ht="16.5" thickBot="1" x14ac:dyDescent="0.3"/>
    <row r="178" spans="1:19" s="60" customFormat="1" ht="16.5" thickBot="1" x14ac:dyDescent="0.3">
      <c r="C178" s="54" t="s">
        <v>21</v>
      </c>
      <c r="D178" s="56"/>
      <c r="E178" s="55"/>
      <c r="F178" s="259">
        <v>12</v>
      </c>
      <c r="G178" s="57" t="s">
        <v>289</v>
      </c>
      <c r="H178" s="56"/>
      <c r="I178" s="56"/>
      <c r="J178" s="56"/>
      <c r="K178" s="56"/>
      <c r="L178" s="58"/>
      <c r="M178" s="58"/>
      <c r="N178" s="56"/>
      <c r="O178" s="56"/>
      <c r="P178" s="56"/>
      <c r="Q178" s="56"/>
      <c r="R178" s="59"/>
    </row>
    <row r="179" spans="1:19" ht="91.5" customHeight="1" thickBot="1" x14ac:dyDescent="0.3">
      <c r="A179" s="47"/>
      <c r="B179" s="47"/>
      <c r="C179" s="154" t="s">
        <v>22</v>
      </c>
      <c r="D179" s="151" t="s">
        <v>27</v>
      </c>
      <c r="E179" s="151" t="s">
        <v>23</v>
      </c>
      <c r="F179" s="151" t="s">
        <v>34</v>
      </c>
      <c r="G179" s="151" t="s">
        <v>24</v>
      </c>
      <c r="H179" s="151" t="s">
        <v>25</v>
      </c>
      <c r="I179" s="151" t="s">
        <v>26</v>
      </c>
      <c r="J179" s="151" t="s">
        <v>28</v>
      </c>
      <c r="K179" s="151" t="s">
        <v>57</v>
      </c>
      <c r="L179" s="153" t="s">
        <v>40</v>
      </c>
      <c r="M179" s="43" t="s">
        <v>41</v>
      </c>
      <c r="N179" s="43" t="s">
        <v>55</v>
      </c>
      <c r="O179" s="152" t="s">
        <v>123</v>
      </c>
      <c r="P179" s="152" t="s">
        <v>56</v>
      </c>
      <c r="Q179" s="43" t="s">
        <v>124</v>
      </c>
      <c r="R179" s="148" t="s">
        <v>29</v>
      </c>
    </row>
    <row r="180" spans="1:19" ht="16.5" thickBot="1" x14ac:dyDescent="0.3">
      <c r="C180" s="61" t="s">
        <v>60</v>
      </c>
      <c r="D180" s="63"/>
      <c r="E180" s="62"/>
      <c r="F180" s="63"/>
      <c r="G180" s="62"/>
      <c r="H180" s="63"/>
      <c r="I180" s="63"/>
      <c r="J180" s="63"/>
      <c r="K180" s="63"/>
      <c r="L180" s="64"/>
      <c r="M180" s="64"/>
      <c r="N180" s="63"/>
      <c r="O180" s="63"/>
      <c r="P180" s="63"/>
      <c r="Q180" s="63"/>
      <c r="R180" s="65"/>
    </row>
    <row r="181" spans="1:19" ht="62.25" customHeight="1" x14ac:dyDescent="0.25">
      <c r="C181" s="256">
        <v>1</v>
      </c>
      <c r="D181" s="91" t="s">
        <v>325</v>
      </c>
      <c r="E181" s="92" t="s">
        <v>326</v>
      </c>
      <c r="F181" s="91"/>
      <c r="G181" s="103" t="s">
        <v>327</v>
      </c>
      <c r="H181" s="91" t="s">
        <v>328</v>
      </c>
      <c r="I181" s="93">
        <v>1</v>
      </c>
      <c r="J181" s="94">
        <v>39539</v>
      </c>
      <c r="K181" s="94">
        <v>41061</v>
      </c>
      <c r="L181" s="108">
        <v>28081653469.671036</v>
      </c>
      <c r="M181" s="197">
        <v>28081653469.671036</v>
      </c>
      <c r="N181" s="198">
        <v>49553</v>
      </c>
      <c r="O181" s="139" t="s">
        <v>329</v>
      </c>
      <c r="P181" s="200">
        <v>1300.881056081425</v>
      </c>
      <c r="Q181" s="109" t="s">
        <v>80</v>
      </c>
      <c r="R181" s="283" t="s">
        <v>330</v>
      </c>
    </row>
    <row r="182" spans="1:19" ht="85.5" customHeight="1" x14ac:dyDescent="0.25">
      <c r="C182" s="299">
        <v>2</v>
      </c>
      <c r="D182" s="160" t="s">
        <v>325</v>
      </c>
      <c r="E182" s="95" t="s">
        <v>331</v>
      </c>
      <c r="F182" s="160" t="s">
        <v>332</v>
      </c>
      <c r="G182" s="105" t="s">
        <v>333</v>
      </c>
      <c r="H182" s="160" t="s">
        <v>334</v>
      </c>
      <c r="I182" s="162">
        <v>1</v>
      </c>
      <c r="J182" s="156">
        <v>38418</v>
      </c>
      <c r="K182" s="156">
        <v>40298</v>
      </c>
      <c r="L182" s="113">
        <v>7384169234.0524998</v>
      </c>
      <c r="M182" s="157">
        <v>7384169234.0524998</v>
      </c>
      <c r="N182" s="110">
        <v>14338</v>
      </c>
      <c r="O182" s="142" t="s">
        <v>335</v>
      </c>
      <c r="P182" s="159">
        <v>1300.881056081425</v>
      </c>
      <c r="Q182" s="155" t="s">
        <v>80</v>
      </c>
      <c r="R182" s="111" t="s">
        <v>336</v>
      </c>
    </row>
    <row r="183" spans="1:19" ht="85.5" customHeight="1" thickBot="1" x14ac:dyDescent="0.3">
      <c r="C183" s="258">
        <v>3</v>
      </c>
      <c r="D183" s="161" t="s">
        <v>325</v>
      </c>
      <c r="E183" s="97" t="s">
        <v>337</v>
      </c>
      <c r="F183" s="161"/>
      <c r="G183" s="106" t="s">
        <v>338</v>
      </c>
      <c r="H183" s="161" t="s">
        <v>328</v>
      </c>
      <c r="I183" s="115">
        <v>1</v>
      </c>
      <c r="J183" s="116">
        <v>38377</v>
      </c>
      <c r="K183" s="116">
        <v>40147</v>
      </c>
      <c r="L183" s="158">
        <v>4623283285.3798037</v>
      </c>
      <c r="M183" s="158">
        <v>4623283285.3798037</v>
      </c>
      <c r="N183" s="201">
        <v>9304</v>
      </c>
      <c r="O183" s="140" t="s">
        <v>339</v>
      </c>
      <c r="P183" s="202">
        <v>1300.881056081425</v>
      </c>
      <c r="Q183" s="132" t="s">
        <v>80</v>
      </c>
      <c r="R183" s="107" t="s">
        <v>340</v>
      </c>
    </row>
    <row r="184" spans="1:19" ht="16.5" thickBot="1" x14ac:dyDescent="0.3">
      <c r="C184" s="67" t="s">
        <v>30</v>
      </c>
      <c r="D184" s="69"/>
      <c r="E184" s="68"/>
      <c r="F184" s="69"/>
      <c r="G184" s="147"/>
      <c r="H184" s="69"/>
      <c r="I184" s="69"/>
      <c r="J184" s="69"/>
      <c r="K184" s="69"/>
      <c r="L184" s="70"/>
      <c r="M184" s="70"/>
      <c r="N184" s="204"/>
      <c r="O184" s="69"/>
      <c r="P184" s="205"/>
      <c r="Q184" s="69"/>
      <c r="R184" s="71"/>
    </row>
    <row r="185" spans="1:19" ht="48" customHeight="1" x14ac:dyDescent="0.25">
      <c r="C185" s="90">
        <v>4</v>
      </c>
      <c r="D185" s="91" t="s">
        <v>341</v>
      </c>
      <c r="E185" s="92" t="s">
        <v>309</v>
      </c>
      <c r="F185" s="91" t="s">
        <v>342</v>
      </c>
      <c r="G185" s="103" t="s">
        <v>343</v>
      </c>
      <c r="H185" s="91" t="s">
        <v>71</v>
      </c>
      <c r="I185" s="93">
        <v>0.5</v>
      </c>
      <c r="J185" s="94">
        <v>39188</v>
      </c>
      <c r="K185" s="94">
        <v>40633</v>
      </c>
      <c r="L185" s="108">
        <v>12097028958</v>
      </c>
      <c r="M185" s="197">
        <v>6048514479</v>
      </c>
      <c r="N185" s="198">
        <v>11293</v>
      </c>
      <c r="O185" s="139"/>
      <c r="P185" s="200">
        <v>1300.881056081425</v>
      </c>
      <c r="Q185" s="109" t="s">
        <v>79</v>
      </c>
      <c r="R185" s="104" t="s">
        <v>344</v>
      </c>
      <c r="S185" s="300"/>
    </row>
    <row r="186" spans="1:19" ht="52.5" customHeight="1" x14ac:dyDescent="0.25">
      <c r="C186" s="112">
        <v>5</v>
      </c>
      <c r="D186" s="160" t="s">
        <v>341</v>
      </c>
      <c r="E186" s="95" t="s">
        <v>345</v>
      </c>
      <c r="F186" s="160" t="s">
        <v>346</v>
      </c>
      <c r="G186" s="105" t="s">
        <v>347</v>
      </c>
      <c r="H186" s="160" t="s">
        <v>71</v>
      </c>
      <c r="I186" s="162">
        <v>1</v>
      </c>
      <c r="J186" s="156">
        <v>38351</v>
      </c>
      <c r="K186" s="156">
        <v>40938</v>
      </c>
      <c r="L186" s="113">
        <v>8416708725</v>
      </c>
      <c r="M186" s="157">
        <v>8416708725</v>
      </c>
      <c r="N186" s="110">
        <v>14852</v>
      </c>
      <c r="O186" s="142" t="s">
        <v>348</v>
      </c>
      <c r="P186" s="159">
        <v>1300.881056081425</v>
      </c>
      <c r="Q186" s="155" t="s">
        <v>80</v>
      </c>
      <c r="R186" s="111"/>
    </row>
    <row r="187" spans="1:19" ht="52.5" customHeight="1" thickBot="1" x14ac:dyDescent="0.3">
      <c r="C187" s="114">
        <v>6</v>
      </c>
      <c r="D187" s="161" t="s">
        <v>341</v>
      </c>
      <c r="E187" s="97" t="s">
        <v>345</v>
      </c>
      <c r="F187" s="161" t="s">
        <v>349</v>
      </c>
      <c r="G187" s="106" t="s">
        <v>350</v>
      </c>
      <c r="H187" s="161" t="s">
        <v>71</v>
      </c>
      <c r="I187" s="115">
        <v>1</v>
      </c>
      <c r="J187" s="116">
        <v>35131</v>
      </c>
      <c r="K187" s="116">
        <v>35794</v>
      </c>
      <c r="L187" s="131">
        <v>2090604630</v>
      </c>
      <c r="M187" s="158">
        <v>2090604630</v>
      </c>
      <c r="N187" s="201">
        <v>12154</v>
      </c>
      <c r="O187" s="140" t="s">
        <v>351</v>
      </c>
      <c r="P187" s="202">
        <v>1300.881056081425</v>
      </c>
      <c r="Q187" s="132" t="s">
        <v>80</v>
      </c>
      <c r="R187" s="107"/>
    </row>
    <row r="188" spans="1:19" ht="16.5" thickBot="1" x14ac:dyDescent="0.3">
      <c r="C188" s="79"/>
      <c r="D188" s="81"/>
      <c r="E188" s="80"/>
      <c r="F188" s="81"/>
      <c r="G188" s="80"/>
      <c r="H188" s="81"/>
      <c r="I188" s="81"/>
      <c r="J188" s="81"/>
      <c r="K188" s="81"/>
      <c r="L188" s="82"/>
      <c r="M188" s="82"/>
      <c r="N188" s="150"/>
      <c r="O188" s="81"/>
      <c r="P188" s="81"/>
      <c r="Q188" s="81"/>
      <c r="R188" s="83"/>
    </row>
    <row r="189" spans="1:19" x14ac:dyDescent="0.25">
      <c r="C189" s="67"/>
      <c r="D189" s="69"/>
      <c r="E189" s="68"/>
      <c r="F189" s="69"/>
      <c r="G189" s="68"/>
      <c r="H189" s="69"/>
      <c r="I189" s="69"/>
      <c r="J189" s="69"/>
      <c r="K189" s="69"/>
      <c r="L189" s="72" t="s">
        <v>49</v>
      </c>
      <c r="M189" s="73" t="s">
        <v>31</v>
      </c>
      <c r="N189" s="74" t="s">
        <v>5</v>
      </c>
      <c r="O189" s="255" t="s">
        <v>125</v>
      </c>
      <c r="P189" s="88"/>
      <c r="Q189" s="206"/>
      <c r="R189" s="71"/>
    </row>
    <row r="190" spans="1:19" x14ac:dyDescent="0.25">
      <c r="C190" s="67"/>
      <c r="D190" s="69"/>
      <c r="E190" s="68"/>
      <c r="F190" s="69"/>
      <c r="G190" s="68"/>
      <c r="H190" s="69"/>
      <c r="I190" s="69"/>
      <c r="J190" s="69"/>
      <c r="K190" s="69"/>
      <c r="L190" s="180" t="s">
        <v>59</v>
      </c>
      <c r="M190" s="181">
        <v>7668693825.6000004</v>
      </c>
      <c r="N190" s="182">
        <v>13008.81056081425</v>
      </c>
      <c r="O190" s="183">
        <v>111494</v>
      </c>
      <c r="P190" s="184" t="s">
        <v>81</v>
      </c>
      <c r="Q190" s="206"/>
      <c r="R190" s="71"/>
    </row>
    <row r="191" spans="1:19" x14ac:dyDescent="0.25">
      <c r="C191" s="67"/>
      <c r="D191" s="69"/>
      <c r="E191" s="68"/>
      <c r="F191" s="69"/>
      <c r="G191" s="68"/>
      <c r="H191" s="69"/>
      <c r="I191" s="69"/>
      <c r="J191" s="69"/>
      <c r="K191" s="69"/>
      <c r="L191" s="180" t="s">
        <v>62</v>
      </c>
      <c r="M191" s="181">
        <v>3911033851.0560002</v>
      </c>
      <c r="N191" s="182">
        <v>6634.4933860152678</v>
      </c>
      <c r="O191" s="183">
        <v>73195</v>
      </c>
      <c r="P191" s="184" t="s">
        <v>81</v>
      </c>
      <c r="Q191" s="206"/>
      <c r="R191" s="71"/>
    </row>
    <row r="192" spans="1:19" ht="31.5" x14ac:dyDescent="0.25">
      <c r="C192" s="67"/>
      <c r="D192" s="69"/>
      <c r="E192" s="68"/>
      <c r="F192" s="69"/>
      <c r="G192" s="68"/>
      <c r="H192" s="69"/>
      <c r="I192" s="69"/>
      <c r="J192" s="69"/>
      <c r="K192" s="69"/>
      <c r="L192" s="185" t="s">
        <v>122</v>
      </c>
      <c r="M192" s="181">
        <v>766869382.56000006</v>
      </c>
      <c r="N192" s="182">
        <v>1300.881056081425</v>
      </c>
      <c r="O192" s="246">
        <v>0</v>
      </c>
      <c r="P192" s="184" t="s">
        <v>81</v>
      </c>
      <c r="Q192" s="206"/>
      <c r="R192" s="71"/>
    </row>
    <row r="193" spans="1:18" ht="16.5" thickBot="1" x14ac:dyDescent="0.3">
      <c r="C193" s="84"/>
      <c r="D193" s="85"/>
      <c r="E193" s="144"/>
      <c r="F193" s="85"/>
      <c r="G193" s="144"/>
      <c r="H193" s="85"/>
      <c r="I193" s="85"/>
      <c r="J193" s="85"/>
      <c r="K193" s="85"/>
      <c r="L193" s="186" t="s">
        <v>61</v>
      </c>
      <c r="M193" s="187"/>
      <c r="N193" s="188"/>
      <c r="O193" s="188"/>
      <c r="P193" s="189" t="s">
        <v>173</v>
      </c>
      <c r="Q193" s="207"/>
      <c r="R193" s="145"/>
    </row>
    <row r="194" spans="1:18" ht="16.5" thickBot="1" x14ac:dyDescent="0.3">
      <c r="C194" s="67"/>
      <c r="D194" s="69"/>
      <c r="E194" s="68"/>
      <c r="F194" s="69"/>
      <c r="G194" s="68"/>
      <c r="H194" s="69"/>
      <c r="I194" s="69"/>
      <c r="J194" s="69"/>
      <c r="K194" s="69"/>
      <c r="L194" s="374"/>
      <c r="M194" s="374"/>
      <c r="N194" s="375"/>
      <c r="O194" s="375"/>
      <c r="P194" s="376"/>
      <c r="Q194" s="206"/>
      <c r="R194" s="71"/>
    </row>
    <row r="195" spans="1:18" s="60" customFormat="1" ht="16.5" thickBot="1" x14ac:dyDescent="0.3">
      <c r="A195" s="53"/>
      <c r="B195" s="53"/>
      <c r="C195" s="54" t="s">
        <v>21</v>
      </c>
      <c r="D195" s="56"/>
      <c r="E195" s="55"/>
      <c r="F195" s="259">
        <v>13</v>
      </c>
      <c r="G195" s="57" t="s">
        <v>371</v>
      </c>
      <c r="H195" s="56"/>
      <c r="I195" s="56"/>
      <c r="J195" s="56"/>
      <c r="K195" s="56"/>
      <c r="L195" s="58"/>
      <c r="M195" s="58"/>
      <c r="N195" s="56"/>
      <c r="O195" s="56"/>
      <c r="P195" s="56"/>
      <c r="Q195" s="56"/>
      <c r="R195" s="59"/>
    </row>
    <row r="196" spans="1:18" ht="91.5" customHeight="1" thickBot="1" x14ac:dyDescent="0.3">
      <c r="A196" s="47"/>
      <c r="B196" s="47"/>
      <c r="C196" s="154" t="s">
        <v>22</v>
      </c>
      <c r="D196" s="151" t="s">
        <v>27</v>
      </c>
      <c r="E196" s="151" t="s">
        <v>23</v>
      </c>
      <c r="F196" s="151" t="s">
        <v>34</v>
      </c>
      <c r="G196" s="151" t="s">
        <v>24</v>
      </c>
      <c r="H196" s="151" t="s">
        <v>25</v>
      </c>
      <c r="I196" s="151" t="s">
        <v>26</v>
      </c>
      <c r="J196" s="151" t="s">
        <v>28</v>
      </c>
      <c r="K196" s="151" t="s">
        <v>57</v>
      </c>
      <c r="L196" s="153" t="s">
        <v>40</v>
      </c>
      <c r="M196" s="43" t="s">
        <v>41</v>
      </c>
      <c r="N196" s="43" t="s">
        <v>55</v>
      </c>
      <c r="O196" s="152" t="s">
        <v>123</v>
      </c>
      <c r="P196" s="152" t="s">
        <v>56</v>
      </c>
      <c r="Q196" s="43" t="s">
        <v>124</v>
      </c>
      <c r="R196" s="148" t="s">
        <v>29</v>
      </c>
    </row>
    <row r="197" spans="1:18" ht="16.5" thickBot="1" x14ac:dyDescent="0.3">
      <c r="A197" s="47"/>
      <c r="B197" s="47"/>
      <c r="C197" s="61" t="s">
        <v>60</v>
      </c>
      <c r="D197" s="63"/>
      <c r="E197" s="62"/>
      <c r="F197" s="63"/>
      <c r="G197" s="62"/>
      <c r="H197" s="63"/>
      <c r="I197" s="63"/>
      <c r="J197" s="63"/>
      <c r="K197" s="63"/>
      <c r="L197" s="64"/>
      <c r="M197" s="64"/>
      <c r="N197" s="63"/>
      <c r="O197" s="63"/>
      <c r="P197" s="63"/>
      <c r="Q197" s="63"/>
      <c r="R197" s="65"/>
    </row>
    <row r="198" spans="1:18" ht="66" customHeight="1" x14ac:dyDescent="0.25">
      <c r="A198" s="47"/>
      <c r="B198" s="47"/>
      <c r="C198" s="90">
        <v>1</v>
      </c>
      <c r="D198" s="102" t="s">
        <v>381</v>
      </c>
      <c r="E198" s="92" t="s">
        <v>0</v>
      </c>
      <c r="F198" s="91" t="s">
        <v>382</v>
      </c>
      <c r="G198" s="103" t="s">
        <v>383</v>
      </c>
      <c r="H198" s="91" t="s">
        <v>384</v>
      </c>
      <c r="I198" s="93">
        <v>0.6</v>
      </c>
      <c r="J198" s="94">
        <v>40000</v>
      </c>
      <c r="K198" s="94">
        <v>41821</v>
      </c>
      <c r="L198" s="108">
        <v>5296210798</v>
      </c>
      <c r="M198" s="197">
        <v>3177726478.7999997</v>
      </c>
      <c r="N198" s="198">
        <v>5159</v>
      </c>
      <c r="O198" s="251" t="s">
        <v>121</v>
      </c>
      <c r="P198" s="200">
        <v>1300.881056081425</v>
      </c>
      <c r="Q198" s="109" t="s">
        <v>80</v>
      </c>
      <c r="R198" s="104"/>
    </row>
    <row r="199" spans="1:18" ht="48.75" customHeight="1" thickBot="1" x14ac:dyDescent="0.3">
      <c r="A199" s="47"/>
      <c r="B199" s="47"/>
      <c r="C199" s="114">
        <v>2</v>
      </c>
      <c r="D199" s="163" t="s">
        <v>381</v>
      </c>
      <c r="E199" s="97" t="s">
        <v>0</v>
      </c>
      <c r="F199" s="161" t="s">
        <v>385</v>
      </c>
      <c r="G199" s="106" t="s">
        <v>386</v>
      </c>
      <c r="H199" s="161" t="s">
        <v>384</v>
      </c>
      <c r="I199" s="115">
        <v>0.45</v>
      </c>
      <c r="J199" s="116">
        <v>40954</v>
      </c>
      <c r="K199" s="116">
        <v>42045</v>
      </c>
      <c r="L199" s="131">
        <v>5290377177</v>
      </c>
      <c r="M199" s="158">
        <v>2380669729.6500001</v>
      </c>
      <c r="N199" s="201">
        <v>3695</v>
      </c>
      <c r="O199" s="282" t="s">
        <v>121</v>
      </c>
      <c r="P199" s="202">
        <v>1300.881056081425</v>
      </c>
      <c r="Q199" s="132" t="s">
        <v>80</v>
      </c>
      <c r="R199" s="107"/>
    </row>
    <row r="200" spans="1:18" ht="16.5" thickBot="1" x14ac:dyDescent="0.3">
      <c r="A200" s="47"/>
      <c r="B200" s="47"/>
      <c r="C200" s="61" t="s">
        <v>30</v>
      </c>
      <c r="D200" s="63"/>
      <c r="E200" s="62"/>
      <c r="F200" s="63"/>
      <c r="G200" s="125"/>
      <c r="H200" s="63"/>
      <c r="I200" s="63"/>
      <c r="J200" s="63"/>
      <c r="K200" s="63"/>
      <c r="L200" s="64"/>
      <c r="M200" s="66"/>
      <c r="N200" s="63"/>
      <c r="O200" s="63"/>
      <c r="P200" s="63"/>
      <c r="Q200" s="63"/>
      <c r="R200" s="65"/>
    </row>
    <row r="201" spans="1:18" ht="49.5" customHeight="1" x14ac:dyDescent="0.25">
      <c r="A201" s="47"/>
      <c r="B201" s="47"/>
      <c r="C201" s="90">
        <v>3</v>
      </c>
      <c r="D201" s="91" t="s">
        <v>387</v>
      </c>
      <c r="E201" s="92" t="s">
        <v>388</v>
      </c>
      <c r="F201" s="91" t="s">
        <v>389</v>
      </c>
      <c r="G201" s="103" t="s">
        <v>390</v>
      </c>
      <c r="H201" s="91" t="s">
        <v>158</v>
      </c>
      <c r="I201" s="93">
        <v>0.5</v>
      </c>
      <c r="J201" s="94">
        <v>38693</v>
      </c>
      <c r="K201" s="94">
        <v>40907</v>
      </c>
      <c r="L201" s="108">
        <v>4594014832.4041243</v>
      </c>
      <c r="M201" s="197">
        <v>2297007416.2020621</v>
      </c>
      <c r="N201" s="198">
        <v>4289</v>
      </c>
      <c r="O201" s="251"/>
      <c r="P201" s="200">
        <v>1300.881056081425</v>
      </c>
      <c r="Q201" s="109" t="s">
        <v>79</v>
      </c>
      <c r="R201" s="104" t="s">
        <v>391</v>
      </c>
    </row>
    <row r="202" spans="1:18" ht="58.5" customHeight="1" thickBot="1" x14ac:dyDescent="0.3">
      <c r="A202" s="47"/>
      <c r="B202" s="47"/>
      <c r="C202" s="114">
        <v>4</v>
      </c>
      <c r="D202" s="161" t="s">
        <v>387</v>
      </c>
      <c r="E202" s="97" t="s">
        <v>388</v>
      </c>
      <c r="F202" s="161" t="s">
        <v>392</v>
      </c>
      <c r="G202" s="106" t="s">
        <v>393</v>
      </c>
      <c r="H202" s="161" t="s">
        <v>158</v>
      </c>
      <c r="I202" s="115">
        <v>0.5</v>
      </c>
      <c r="J202" s="116">
        <v>39647</v>
      </c>
      <c r="K202" s="116">
        <v>40880</v>
      </c>
      <c r="L202" s="131">
        <v>2440802760.4045191</v>
      </c>
      <c r="M202" s="158">
        <v>1220401380.2022595</v>
      </c>
      <c r="N202" s="201">
        <v>2279</v>
      </c>
      <c r="O202" s="282"/>
      <c r="P202" s="202">
        <v>1300.881056081425</v>
      </c>
      <c r="Q202" s="132" t="s">
        <v>79</v>
      </c>
      <c r="R202" s="107" t="s">
        <v>391</v>
      </c>
    </row>
    <row r="203" spans="1:18" ht="16.5" thickBot="1" x14ac:dyDescent="0.3">
      <c r="A203" s="47"/>
      <c r="B203" s="47"/>
      <c r="C203" s="67"/>
      <c r="D203" s="69"/>
      <c r="E203" s="68"/>
      <c r="F203" s="69"/>
      <c r="G203" s="68"/>
      <c r="H203" s="69"/>
      <c r="I203" s="69"/>
      <c r="J203" s="69"/>
      <c r="K203" s="69"/>
      <c r="L203" s="70"/>
      <c r="M203" s="70"/>
      <c r="N203" s="69"/>
      <c r="O203" s="69"/>
      <c r="P203" s="69"/>
      <c r="Q203" s="69"/>
      <c r="R203" s="71"/>
    </row>
    <row r="204" spans="1:18" x14ac:dyDescent="0.25">
      <c r="A204" s="47"/>
      <c r="B204" s="47"/>
      <c r="C204" s="67"/>
      <c r="D204" s="69"/>
      <c r="E204" s="68"/>
      <c r="F204" s="69"/>
      <c r="G204" s="68"/>
      <c r="H204" s="69"/>
      <c r="I204" s="69"/>
      <c r="J204" s="69"/>
      <c r="K204" s="69"/>
      <c r="L204" s="177" t="s">
        <v>49</v>
      </c>
      <c r="M204" s="73" t="s">
        <v>31</v>
      </c>
      <c r="N204" s="74" t="s">
        <v>5</v>
      </c>
      <c r="O204" s="255" t="s">
        <v>125</v>
      </c>
      <c r="P204" s="88"/>
      <c r="Q204" s="206"/>
      <c r="R204" s="71"/>
    </row>
    <row r="205" spans="1:18" x14ac:dyDescent="0.25">
      <c r="A205" s="47"/>
      <c r="B205" s="47"/>
      <c r="C205" s="67"/>
      <c r="D205" s="69"/>
      <c r="E205" s="68"/>
      <c r="F205" s="69"/>
      <c r="G205" s="68"/>
      <c r="H205" s="69"/>
      <c r="I205" s="69"/>
      <c r="J205" s="69"/>
      <c r="K205" s="69"/>
      <c r="L205" s="180" t="s">
        <v>59</v>
      </c>
      <c r="M205" s="181">
        <v>7668693825.6000004</v>
      </c>
      <c r="N205" s="182">
        <v>13008.81056081425</v>
      </c>
      <c r="O205" s="183">
        <v>8854</v>
      </c>
      <c r="P205" s="184" t="s">
        <v>150</v>
      </c>
      <c r="Q205" s="206"/>
      <c r="R205" s="71"/>
    </row>
    <row r="206" spans="1:18" x14ac:dyDescent="0.25">
      <c r="A206" s="47"/>
      <c r="B206" s="47"/>
      <c r="C206" s="67"/>
      <c r="D206" s="69"/>
      <c r="E206" s="68"/>
      <c r="F206" s="69"/>
      <c r="G206" s="68"/>
      <c r="H206" s="69"/>
      <c r="I206" s="69"/>
      <c r="J206" s="69"/>
      <c r="K206" s="69"/>
      <c r="L206" s="180" t="s">
        <v>62</v>
      </c>
      <c r="M206" s="181">
        <v>3911033851.0560002</v>
      </c>
      <c r="N206" s="182">
        <v>6634.4933860152678</v>
      </c>
      <c r="O206" s="183">
        <v>8854</v>
      </c>
      <c r="P206" s="184" t="s">
        <v>81</v>
      </c>
      <c r="Q206" s="206"/>
      <c r="R206" s="71"/>
    </row>
    <row r="207" spans="1:18" ht="31.5" x14ac:dyDescent="0.25">
      <c r="A207" s="47"/>
      <c r="B207" s="47"/>
      <c r="C207" s="67"/>
      <c r="D207" s="69"/>
      <c r="E207" s="68"/>
      <c r="F207" s="69"/>
      <c r="G207" s="68"/>
      <c r="H207" s="69"/>
      <c r="I207" s="69"/>
      <c r="J207" s="69"/>
      <c r="K207" s="69"/>
      <c r="L207" s="185" t="s">
        <v>122</v>
      </c>
      <c r="M207" s="181">
        <v>766869382.56000006</v>
      </c>
      <c r="N207" s="182">
        <v>1300.881056081425</v>
      </c>
      <c r="O207" s="246">
        <v>2</v>
      </c>
      <c r="P207" s="184" t="s">
        <v>150</v>
      </c>
      <c r="Q207" s="206"/>
      <c r="R207" s="71"/>
    </row>
    <row r="208" spans="1:18" ht="16.5" thickBot="1" x14ac:dyDescent="0.3">
      <c r="A208" s="47"/>
      <c r="B208" s="47"/>
      <c r="C208" s="84"/>
      <c r="D208" s="85"/>
      <c r="E208" s="144"/>
      <c r="F208" s="85"/>
      <c r="G208" s="144"/>
      <c r="H208" s="85"/>
      <c r="I208" s="85"/>
      <c r="J208" s="85"/>
      <c r="K208" s="85"/>
      <c r="L208" s="186" t="s">
        <v>61</v>
      </c>
      <c r="M208" s="187"/>
      <c r="N208" s="188"/>
      <c r="O208" s="188"/>
      <c r="P208" s="189" t="s">
        <v>151</v>
      </c>
      <c r="Q208" s="207"/>
      <c r="R208" s="145"/>
    </row>
    <row r="209" spans="1:18" ht="16.5" thickBot="1" x14ac:dyDescent="0.3"/>
    <row r="210" spans="1:18" s="60" customFormat="1" ht="16.5" thickBot="1" x14ac:dyDescent="0.3">
      <c r="C210" s="54" t="s">
        <v>21</v>
      </c>
      <c r="D210" s="56"/>
      <c r="E210" s="55"/>
      <c r="F210" s="259">
        <v>14</v>
      </c>
      <c r="G210" s="57" t="s">
        <v>374</v>
      </c>
      <c r="H210" s="56"/>
      <c r="I210" s="56"/>
      <c r="J210" s="56"/>
      <c r="K210" s="56"/>
      <c r="L210" s="58"/>
      <c r="M210" s="58"/>
      <c r="N210" s="56"/>
      <c r="O210" s="56"/>
      <c r="P210" s="56"/>
      <c r="Q210" s="56"/>
      <c r="R210" s="59"/>
    </row>
    <row r="211" spans="1:18" ht="91.5" customHeight="1" thickBot="1" x14ac:dyDescent="0.3">
      <c r="A211" s="47"/>
      <c r="B211" s="47"/>
      <c r="C211" s="154" t="s">
        <v>22</v>
      </c>
      <c r="D211" s="151" t="s">
        <v>27</v>
      </c>
      <c r="E211" s="151" t="s">
        <v>23</v>
      </c>
      <c r="F211" s="151" t="s">
        <v>34</v>
      </c>
      <c r="G211" s="151" t="s">
        <v>24</v>
      </c>
      <c r="H211" s="151" t="s">
        <v>25</v>
      </c>
      <c r="I211" s="151" t="s">
        <v>26</v>
      </c>
      <c r="J211" s="151" t="s">
        <v>28</v>
      </c>
      <c r="K211" s="151" t="s">
        <v>57</v>
      </c>
      <c r="L211" s="153" t="s">
        <v>40</v>
      </c>
      <c r="M211" s="43" t="s">
        <v>41</v>
      </c>
      <c r="N211" s="43" t="s">
        <v>55</v>
      </c>
      <c r="O211" s="152" t="s">
        <v>123</v>
      </c>
      <c r="P211" s="152" t="s">
        <v>56</v>
      </c>
      <c r="Q211" s="43" t="s">
        <v>124</v>
      </c>
      <c r="R211" s="148" t="s">
        <v>29</v>
      </c>
    </row>
    <row r="212" spans="1:18" ht="16.5" thickBot="1" x14ac:dyDescent="0.3">
      <c r="C212" s="61" t="s">
        <v>60</v>
      </c>
      <c r="D212" s="63"/>
      <c r="E212" s="62"/>
      <c r="F212" s="63"/>
      <c r="G212" s="62"/>
      <c r="H212" s="63"/>
      <c r="I212" s="63"/>
      <c r="J212" s="63"/>
      <c r="K212" s="63"/>
      <c r="L212" s="64"/>
      <c r="M212" s="64"/>
      <c r="N212" s="63"/>
      <c r="O212" s="63"/>
      <c r="P212" s="63"/>
      <c r="Q212" s="63"/>
      <c r="R212" s="65"/>
    </row>
    <row r="213" spans="1:18" ht="51.75" customHeight="1" x14ac:dyDescent="0.25">
      <c r="C213" s="90">
        <v>1</v>
      </c>
      <c r="D213" s="102" t="s">
        <v>394</v>
      </c>
      <c r="E213" s="92" t="s">
        <v>395</v>
      </c>
      <c r="F213" s="91" t="s">
        <v>396</v>
      </c>
      <c r="G213" s="103" t="s">
        <v>397</v>
      </c>
      <c r="H213" s="91" t="s">
        <v>86</v>
      </c>
      <c r="I213" s="93">
        <v>1</v>
      </c>
      <c r="J213" s="94">
        <v>38049</v>
      </c>
      <c r="K213" s="94">
        <v>40545</v>
      </c>
      <c r="L213" s="108">
        <v>18314227430.489178</v>
      </c>
      <c r="M213" s="197">
        <v>18314227430.489178</v>
      </c>
      <c r="N213" s="198">
        <v>34194</v>
      </c>
      <c r="O213" s="251">
        <v>34</v>
      </c>
      <c r="P213" s="200">
        <v>1300.881056081425</v>
      </c>
      <c r="Q213" s="109" t="s">
        <v>80</v>
      </c>
      <c r="R213" s="104"/>
    </row>
    <row r="214" spans="1:18" ht="51.75" customHeight="1" thickBot="1" x14ac:dyDescent="0.3">
      <c r="C214" s="114">
        <v>2</v>
      </c>
      <c r="D214" s="163" t="s">
        <v>394</v>
      </c>
      <c r="E214" s="97" t="s">
        <v>395</v>
      </c>
      <c r="F214" s="161" t="s">
        <v>396</v>
      </c>
      <c r="G214" s="106" t="s">
        <v>398</v>
      </c>
      <c r="H214" s="161" t="s">
        <v>86</v>
      </c>
      <c r="I214" s="115">
        <v>0.25</v>
      </c>
      <c r="J214" s="116">
        <v>36363</v>
      </c>
      <c r="K214" s="116">
        <v>37843</v>
      </c>
      <c r="L214" s="131">
        <v>18807599376.797001</v>
      </c>
      <c r="M214" s="158">
        <v>4701899844.1992502</v>
      </c>
      <c r="N214" s="201">
        <v>14162</v>
      </c>
      <c r="O214" s="282">
        <v>35</v>
      </c>
      <c r="P214" s="202">
        <v>1300.881056081425</v>
      </c>
      <c r="Q214" s="132" t="s">
        <v>80</v>
      </c>
      <c r="R214" s="107"/>
    </row>
    <row r="215" spans="1:18" ht="16.5" thickBot="1" x14ac:dyDescent="0.3">
      <c r="C215" s="61" t="s">
        <v>30</v>
      </c>
      <c r="D215" s="63"/>
      <c r="E215" s="62"/>
      <c r="F215" s="63"/>
      <c r="G215" s="125"/>
      <c r="H215" s="63"/>
      <c r="I215" s="63"/>
      <c r="J215" s="63"/>
      <c r="K215" s="63"/>
      <c r="L215" s="64"/>
      <c r="M215" s="66"/>
      <c r="N215" s="76"/>
      <c r="O215" s="78"/>
      <c r="P215" s="77" t="s">
        <v>32</v>
      </c>
      <c r="Q215" s="77" t="s">
        <v>32</v>
      </c>
      <c r="R215" s="65"/>
    </row>
    <row r="216" spans="1:18" ht="57.75" customHeight="1" x14ac:dyDescent="0.25">
      <c r="C216" s="90">
        <v>3</v>
      </c>
      <c r="D216" s="102" t="s">
        <v>399</v>
      </c>
      <c r="E216" s="92" t="s">
        <v>400</v>
      </c>
      <c r="F216" s="91" t="s">
        <v>401</v>
      </c>
      <c r="G216" s="103" t="s">
        <v>402</v>
      </c>
      <c r="H216" s="91" t="s">
        <v>384</v>
      </c>
      <c r="I216" s="176">
        <v>0.9</v>
      </c>
      <c r="J216" s="94">
        <v>39167</v>
      </c>
      <c r="K216" s="94">
        <v>39758</v>
      </c>
      <c r="L216" s="108">
        <v>1694356544</v>
      </c>
      <c r="M216" s="197">
        <v>1524920889.6000001</v>
      </c>
      <c r="N216" s="198">
        <v>3304</v>
      </c>
      <c r="O216" s="251">
        <v>74</v>
      </c>
      <c r="P216" s="200">
        <v>1300.881056081425</v>
      </c>
      <c r="Q216" s="109" t="s">
        <v>80</v>
      </c>
      <c r="R216" s="104"/>
    </row>
    <row r="217" spans="1:18" ht="51.75" customHeight="1" x14ac:dyDescent="0.25">
      <c r="C217" s="112">
        <v>4</v>
      </c>
      <c r="D217" s="239" t="s">
        <v>399</v>
      </c>
      <c r="E217" s="95" t="s">
        <v>403</v>
      </c>
      <c r="F217" s="160" t="s">
        <v>404</v>
      </c>
      <c r="G217" s="105" t="s">
        <v>405</v>
      </c>
      <c r="H217" s="160" t="s">
        <v>384</v>
      </c>
      <c r="I217" s="276">
        <v>0.9</v>
      </c>
      <c r="J217" s="156">
        <v>41523</v>
      </c>
      <c r="K217" s="156">
        <v>42023</v>
      </c>
      <c r="L217" s="113">
        <v>4539581069</v>
      </c>
      <c r="M217" s="157">
        <v>4085622962.0999999</v>
      </c>
      <c r="N217" s="110">
        <v>6341</v>
      </c>
      <c r="O217" s="252" t="s">
        <v>121</v>
      </c>
      <c r="P217" s="159">
        <v>1300.881056081425</v>
      </c>
      <c r="Q217" s="155" t="s">
        <v>80</v>
      </c>
      <c r="R217" s="111"/>
    </row>
    <row r="218" spans="1:18" ht="47.25" customHeight="1" thickBot="1" x14ac:dyDescent="0.3">
      <c r="C218" s="114">
        <v>5</v>
      </c>
      <c r="D218" s="163" t="s">
        <v>399</v>
      </c>
      <c r="E218" s="97" t="s">
        <v>400</v>
      </c>
      <c r="F218" s="161" t="s">
        <v>406</v>
      </c>
      <c r="G218" s="106" t="s">
        <v>407</v>
      </c>
      <c r="H218" s="161" t="s">
        <v>384</v>
      </c>
      <c r="I218" s="302">
        <v>0.9</v>
      </c>
      <c r="J218" s="116">
        <v>39461</v>
      </c>
      <c r="K218" s="116">
        <v>39826</v>
      </c>
      <c r="L218" s="131">
        <v>991453620</v>
      </c>
      <c r="M218" s="158">
        <v>892308258</v>
      </c>
      <c r="N218" s="201">
        <v>1796</v>
      </c>
      <c r="O218" s="282">
        <v>74</v>
      </c>
      <c r="P218" s="202">
        <v>1300.881056081425</v>
      </c>
      <c r="Q218" s="132" t="s">
        <v>80</v>
      </c>
      <c r="R218" s="107"/>
    </row>
    <row r="219" spans="1:18" ht="16.5" thickBot="1" x14ac:dyDescent="0.3">
      <c r="C219" s="67"/>
      <c r="D219" s="69"/>
      <c r="E219" s="68"/>
      <c r="F219" s="69"/>
      <c r="G219" s="68"/>
      <c r="H219" s="69"/>
      <c r="I219" s="69"/>
      <c r="J219" s="69"/>
      <c r="K219" s="69"/>
      <c r="L219" s="70"/>
      <c r="M219" s="70"/>
      <c r="N219" s="69"/>
      <c r="O219" s="69"/>
      <c r="P219" s="69"/>
      <c r="Q219" s="69"/>
      <c r="R219" s="71"/>
    </row>
    <row r="220" spans="1:18" x14ac:dyDescent="0.25">
      <c r="C220" s="67"/>
      <c r="D220" s="69"/>
      <c r="E220" s="68"/>
      <c r="F220" s="69"/>
      <c r="G220" s="68"/>
      <c r="H220" s="69"/>
      <c r="I220" s="69"/>
      <c r="J220" s="69"/>
      <c r="K220" s="69"/>
      <c r="L220" s="177" t="s">
        <v>49</v>
      </c>
      <c r="M220" s="73" t="s">
        <v>31</v>
      </c>
      <c r="N220" s="74" t="s">
        <v>5</v>
      </c>
      <c r="O220" s="255" t="s">
        <v>125</v>
      </c>
      <c r="P220" s="88"/>
      <c r="Q220" s="206"/>
      <c r="R220" s="71"/>
    </row>
    <row r="221" spans="1:18" x14ac:dyDescent="0.25">
      <c r="C221" s="67"/>
      <c r="D221" s="69"/>
      <c r="E221" s="68"/>
      <c r="F221" s="69"/>
      <c r="G221" s="68"/>
      <c r="H221" s="69"/>
      <c r="I221" s="69"/>
      <c r="J221" s="69"/>
      <c r="K221" s="69"/>
      <c r="L221" s="180" t="s">
        <v>59</v>
      </c>
      <c r="M221" s="181">
        <v>7668693825.6000004</v>
      </c>
      <c r="N221" s="182">
        <v>13008.81056081425</v>
      </c>
      <c r="O221" s="183">
        <v>59797</v>
      </c>
      <c r="P221" s="184" t="s">
        <v>81</v>
      </c>
      <c r="Q221" s="206"/>
      <c r="R221" s="71"/>
    </row>
    <row r="222" spans="1:18" x14ac:dyDescent="0.25">
      <c r="C222" s="67"/>
      <c r="D222" s="69"/>
      <c r="E222" s="68"/>
      <c r="F222" s="69"/>
      <c r="G222" s="68"/>
      <c r="H222" s="69"/>
      <c r="I222" s="69"/>
      <c r="J222" s="69"/>
      <c r="K222" s="69"/>
      <c r="L222" s="180" t="s">
        <v>62</v>
      </c>
      <c r="M222" s="181">
        <v>3911033851.0560002</v>
      </c>
      <c r="N222" s="182">
        <v>6634.4933860152678</v>
      </c>
      <c r="O222" s="183">
        <v>48356</v>
      </c>
      <c r="P222" s="184" t="s">
        <v>81</v>
      </c>
      <c r="Q222" s="206"/>
      <c r="R222" s="71"/>
    </row>
    <row r="223" spans="1:18" ht="31.5" x14ac:dyDescent="0.25">
      <c r="C223" s="67"/>
      <c r="D223" s="69"/>
      <c r="E223" s="68"/>
      <c r="F223" s="69"/>
      <c r="G223" s="68"/>
      <c r="H223" s="69"/>
      <c r="I223" s="69"/>
      <c r="J223" s="69"/>
      <c r="K223" s="69"/>
      <c r="L223" s="185" t="s">
        <v>122</v>
      </c>
      <c r="M223" s="181">
        <v>766869382.56000006</v>
      </c>
      <c r="N223" s="182">
        <v>1300.881056081425</v>
      </c>
      <c r="O223" s="246">
        <v>0</v>
      </c>
      <c r="P223" s="184" t="s">
        <v>81</v>
      </c>
      <c r="Q223" s="206"/>
      <c r="R223" s="71"/>
    </row>
    <row r="224" spans="1:18" ht="16.5" thickBot="1" x14ac:dyDescent="0.3">
      <c r="C224" s="84"/>
      <c r="D224" s="85"/>
      <c r="E224" s="144"/>
      <c r="F224" s="85"/>
      <c r="G224" s="144"/>
      <c r="H224" s="85"/>
      <c r="I224" s="85"/>
      <c r="J224" s="85"/>
      <c r="K224" s="85"/>
      <c r="L224" s="186" t="s">
        <v>61</v>
      </c>
      <c r="M224" s="187"/>
      <c r="N224" s="188"/>
      <c r="O224" s="188"/>
      <c r="P224" s="189" t="s">
        <v>173</v>
      </c>
      <c r="Q224" s="207"/>
      <c r="R224" s="145"/>
    </row>
    <row r="225" spans="1:20" ht="16.5" thickBot="1" x14ac:dyDescent="0.3"/>
    <row r="226" spans="1:20" s="60" customFormat="1" ht="16.5" thickBot="1" x14ac:dyDescent="0.3">
      <c r="C226" s="54" t="s">
        <v>21</v>
      </c>
      <c r="D226" s="56"/>
      <c r="E226" s="55"/>
      <c r="F226" s="259">
        <v>15</v>
      </c>
      <c r="G226" s="57" t="s">
        <v>377</v>
      </c>
      <c r="H226" s="56"/>
      <c r="I226" s="56"/>
      <c r="J226" s="56"/>
      <c r="K226" s="56"/>
      <c r="L226" s="58"/>
      <c r="M226" s="58"/>
      <c r="N226" s="56"/>
      <c r="O226" s="56"/>
      <c r="P226" s="56"/>
      <c r="Q226" s="56"/>
      <c r="R226" s="59"/>
    </row>
    <row r="227" spans="1:20" ht="91.5" customHeight="1" thickBot="1" x14ac:dyDescent="0.3">
      <c r="A227" s="47"/>
      <c r="B227" s="47"/>
      <c r="C227" s="154" t="s">
        <v>22</v>
      </c>
      <c r="D227" s="151" t="s">
        <v>27</v>
      </c>
      <c r="E227" s="151" t="s">
        <v>23</v>
      </c>
      <c r="F227" s="151" t="s">
        <v>34</v>
      </c>
      <c r="G227" s="151" t="s">
        <v>24</v>
      </c>
      <c r="H227" s="151" t="s">
        <v>25</v>
      </c>
      <c r="I227" s="151" t="s">
        <v>26</v>
      </c>
      <c r="J227" s="151" t="s">
        <v>28</v>
      </c>
      <c r="K227" s="151" t="s">
        <v>57</v>
      </c>
      <c r="L227" s="153" t="s">
        <v>40</v>
      </c>
      <c r="M227" s="43" t="s">
        <v>41</v>
      </c>
      <c r="N227" s="43" t="s">
        <v>55</v>
      </c>
      <c r="O227" s="152" t="s">
        <v>123</v>
      </c>
      <c r="P227" s="152" t="s">
        <v>56</v>
      </c>
      <c r="Q227" s="43" t="s">
        <v>124</v>
      </c>
      <c r="R227" s="148" t="s">
        <v>29</v>
      </c>
    </row>
    <row r="228" spans="1:20" ht="16.5" thickBot="1" x14ac:dyDescent="0.3">
      <c r="C228" s="61" t="s">
        <v>60</v>
      </c>
      <c r="D228" s="63"/>
      <c r="E228" s="62"/>
      <c r="F228" s="63"/>
      <c r="G228" s="62"/>
      <c r="H228" s="63"/>
      <c r="I228" s="63"/>
      <c r="J228" s="63"/>
      <c r="K228" s="63"/>
      <c r="L228" s="64"/>
      <c r="M228" s="64"/>
      <c r="N228" s="63"/>
      <c r="O228" s="63"/>
      <c r="P228" s="63"/>
      <c r="Q228" s="63"/>
      <c r="R228" s="65"/>
    </row>
    <row r="229" spans="1:20" ht="68.25" customHeight="1" x14ac:dyDescent="0.25">
      <c r="C229" s="256">
        <v>1</v>
      </c>
      <c r="D229" s="91" t="s">
        <v>408</v>
      </c>
      <c r="E229" s="92" t="s">
        <v>0</v>
      </c>
      <c r="F229" s="91" t="s">
        <v>409</v>
      </c>
      <c r="G229" s="103" t="s">
        <v>410</v>
      </c>
      <c r="H229" s="91" t="s">
        <v>71</v>
      </c>
      <c r="I229" s="93">
        <v>0.5</v>
      </c>
      <c r="J229" s="94">
        <v>41059</v>
      </c>
      <c r="K229" s="94">
        <v>42034</v>
      </c>
      <c r="L229" s="108">
        <v>6364850669</v>
      </c>
      <c r="M229" s="197">
        <v>3182425334.5</v>
      </c>
      <c r="N229" s="198">
        <v>4939</v>
      </c>
      <c r="O229" s="251" t="s">
        <v>121</v>
      </c>
      <c r="P229" s="200">
        <v>1300.881056081425</v>
      </c>
      <c r="Q229" s="109" t="s">
        <v>80</v>
      </c>
      <c r="R229" s="104" t="s">
        <v>411</v>
      </c>
      <c r="T229" s="206"/>
    </row>
    <row r="230" spans="1:20" ht="61.5" customHeight="1" thickBot="1" x14ac:dyDescent="0.3">
      <c r="C230" s="258">
        <v>2</v>
      </c>
      <c r="D230" s="161" t="s">
        <v>408</v>
      </c>
      <c r="E230" s="161" t="s">
        <v>412</v>
      </c>
      <c r="F230" s="161" t="s">
        <v>413</v>
      </c>
      <c r="G230" s="106" t="s">
        <v>414</v>
      </c>
      <c r="H230" s="161" t="s">
        <v>86</v>
      </c>
      <c r="I230" s="115">
        <v>1</v>
      </c>
      <c r="J230" s="116">
        <v>39139</v>
      </c>
      <c r="K230" s="116">
        <v>39593</v>
      </c>
      <c r="L230" s="131">
        <v>831456145.34896052</v>
      </c>
      <c r="M230" s="158">
        <v>831456145.34896052</v>
      </c>
      <c r="N230" s="201">
        <v>1802</v>
      </c>
      <c r="O230" s="282">
        <v>69</v>
      </c>
      <c r="P230" s="202">
        <v>1300.881056081425</v>
      </c>
      <c r="Q230" s="132" t="s">
        <v>80</v>
      </c>
      <c r="R230" s="107" t="s">
        <v>415</v>
      </c>
      <c r="S230" s="303"/>
      <c r="T230" s="206"/>
    </row>
    <row r="231" spans="1:20" ht="16.5" thickBot="1" x14ac:dyDescent="0.3">
      <c r="C231" s="67" t="s">
        <v>30</v>
      </c>
      <c r="D231" s="69"/>
      <c r="E231" s="68"/>
      <c r="F231" s="69"/>
      <c r="G231" s="147"/>
      <c r="H231" s="69"/>
      <c r="I231" s="69"/>
      <c r="J231" s="69"/>
      <c r="K231" s="69"/>
      <c r="L231" s="70"/>
      <c r="M231" s="70"/>
      <c r="N231" s="204"/>
      <c r="O231" s="69"/>
      <c r="P231" s="205"/>
      <c r="Q231" s="69"/>
      <c r="R231" s="71"/>
    </row>
    <row r="232" spans="1:20" ht="48.75" customHeight="1" x14ac:dyDescent="0.25">
      <c r="C232" s="90">
        <v>3</v>
      </c>
      <c r="D232" s="91" t="s">
        <v>416</v>
      </c>
      <c r="E232" s="92" t="s">
        <v>181</v>
      </c>
      <c r="F232" s="91" t="s">
        <v>417</v>
      </c>
      <c r="G232" s="103" t="s">
        <v>418</v>
      </c>
      <c r="H232" s="91" t="s">
        <v>71</v>
      </c>
      <c r="I232" s="93">
        <v>0.15</v>
      </c>
      <c r="J232" s="94">
        <v>40487</v>
      </c>
      <c r="K232" s="94">
        <v>41970</v>
      </c>
      <c r="L232" s="108">
        <v>18772505206.240002</v>
      </c>
      <c r="M232" s="197">
        <v>2815875780.9360003</v>
      </c>
      <c r="N232" s="198">
        <v>4571</v>
      </c>
      <c r="O232" s="251" t="s">
        <v>121</v>
      </c>
      <c r="P232" s="200">
        <v>1300.881056081425</v>
      </c>
      <c r="Q232" s="109" t="s">
        <v>80</v>
      </c>
      <c r="R232" s="104" t="s">
        <v>419</v>
      </c>
    </row>
    <row r="233" spans="1:20" ht="66.75" customHeight="1" thickBot="1" x14ac:dyDescent="0.3">
      <c r="C233" s="114">
        <v>4</v>
      </c>
      <c r="D233" s="161" t="s">
        <v>379</v>
      </c>
      <c r="E233" s="97" t="s">
        <v>0</v>
      </c>
      <c r="F233" s="161" t="s">
        <v>409</v>
      </c>
      <c r="G233" s="106" t="s">
        <v>410</v>
      </c>
      <c r="H233" s="161" t="s">
        <v>71</v>
      </c>
      <c r="I233" s="115">
        <v>0.5</v>
      </c>
      <c r="J233" s="116">
        <v>41059</v>
      </c>
      <c r="K233" s="116">
        <v>42060</v>
      </c>
      <c r="L233" s="131">
        <v>6070196450</v>
      </c>
      <c r="M233" s="158">
        <v>3035098225</v>
      </c>
      <c r="N233" s="201">
        <v>4710</v>
      </c>
      <c r="O233" s="282" t="s">
        <v>121</v>
      </c>
      <c r="P233" s="202">
        <v>1300.881056081425</v>
      </c>
      <c r="Q233" s="132" t="s">
        <v>80</v>
      </c>
      <c r="R233" s="107"/>
    </row>
    <row r="234" spans="1:20" ht="16.5" thickBot="1" x14ac:dyDescent="0.3">
      <c r="C234" s="79"/>
      <c r="D234" s="81"/>
      <c r="E234" s="80"/>
      <c r="F234" s="81"/>
      <c r="G234" s="80"/>
      <c r="H234" s="81"/>
      <c r="I234" s="81"/>
      <c r="J234" s="81"/>
      <c r="K234" s="81"/>
      <c r="L234" s="82"/>
      <c r="M234" s="82"/>
      <c r="N234" s="150"/>
      <c r="O234" s="81"/>
      <c r="P234" s="81"/>
      <c r="Q234" s="81"/>
      <c r="R234" s="83"/>
    </row>
    <row r="235" spans="1:20" x14ac:dyDescent="0.25">
      <c r="C235" s="67"/>
      <c r="D235" s="69"/>
      <c r="E235" s="68"/>
      <c r="F235" s="69"/>
      <c r="G235" s="68"/>
      <c r="H235" s="69"/>
      <c r="I235" s="69"/>
      <c r="J235" s="69"/>
      <c r="K235" s="69"/>
      <c r="L235" s="177" t="s">
        <v>49</v>
      </c>
      <c r="M235" s="73" t="s">
        <v>31</v>
      </c>
      <c r="N235" s="74" t="s">
        <v>5</v>
      </c>
      <c r="O235" s="255" t="s">
        <v>125</v>
      </c>
      <c r="P235" s="88"/>
      <c r="Q235" s="206"/>
      <c r="R235" s="71"/>
    </row>
    <row r="236" spans="1:20" x14ac:dyDescent="0.25">
      <c r="C236" s="67"/>
      <c r="D236" s="69"/>
      <c r="E236" s="68"/>
      <c r="F236" s="69"/>
      <c r="G236" s="68"/>
      <c r="H236" s="69"/>
      <c r="I236" s="69"/>
      <c r="J236" s="69"/>
      <c r="K236" s="69"/>
      <c r="L236" s="180" t="s">
        <v>59</v>
      </c>
      <c r="M236" s="181">
        <v>7668693825.6000004</v>
      </c>
      <c r="N236" s="182">
        <v>13008.81056081425</v>
      </c>
      <c r="O236" s="183">
        <v>16022</v>
      </c>
      <c r="P236" s="184" t="s">
        <v>81</v>
      </c>
      <c r="Q236" s="206"/>
      <c r="R236" s="71"/>
    </row>
    <row r="237" spans="1:20" ht="15.95" customHeight="1" x14ac:dyDescent="0.25">
      <c r="C237" s="67"/>
      <c r="D237" s="69"/>
      <c r="E237" s="68"/>
      <c r="F237" s="69"/>
      <c r="G237" s="68"/>
      <c r="H237" s="69"/>
      <c r="I237" s="69"/>
      <c r="J237" s="69"/>
      <c r="K237" s="69"/>
      <c r="L237" s="180" t="s">
        <v>62</v>
      </c>
      <c r="M237" s="304">
        <v>3911033851.0560002</v>
      </c>
      <c r="N237" s="305">
        <v>6634.4933860152678</v>
      </c>
      <c r="O237" s="306">
        <v>6741</v>
      </c>
      <c r="P237" s="307" t="s">
        <v>81</v>
      </c>
      <c r="Q237" s="206"/>
      <c r="R237" s="71"/>
    </row>
    <row r="238" spans="1:20" ht="31.5" x14ac:dyDescent="0.25">
      <c r="C238" s="67"/>
      <c r="D238" s="69"/>
      <c r="E238" s="68"/>
      <c r="F238" s="69"/>
      <c r="G238" s="68"/>
      <c r="H238" s="69"/>
      <c r="I238" s="69"/>
      <c r="J238" s="69"/>
      <c r="K238" s="69"/>
      <c r="L238" s="185" t="s">
        <v>122</v>
      </c>
      <c r="M238" s="181">
        <v>766869382.56000006</v>
      </c>
      <c r="N238" s="182">
        <v>1300.881056081425</v>
      </c>
      <c r="O238" s="246">
        <v>0</v>
      </c>
      <c r="P238" s="184" t="s">
        <v>81</v>
      </c>
      <c r="Q238" s="206"/>
      <c r="R238" s="71"/>
    </row>
    <row r="239" spans="1:20" ht="16.5" thickBot="1" x14ac:dyDescent="0.3">
      <c r="C239" s="84"/>
      <c r="D239" s="85"/>
      <c r="E239" s="144"/>
      <c r="F239" s="85"/>
      <c r="G239" s="144"/>
      <c r="H239" s="85"/>
      <c r="I239" s="85"/>
      <c r="J239" s="85"/>
      <c r="K239" s="85"/>
      <c r="L239" s="186" t="s">
        <v>61</v>
      </c>
      <c r="M239" s="187"/>
      <c r="N239" s="188"/>
      <c r="O239" s="188"/>
      <c r="P239" s="189" t="s">
        <v>173</v>
      </c>
      <c r="Q239" s="207"/>
      <c r="R239" s="145"/>
    </row>
    <row r="240" spans="1:20" s="60" customFormat="1" ht="16.5" thickBot="1" x14ac:dyDescent="0.3">
      <c r="A240" s="53"/>
      <c r="B240" s="53"/>
      <c r="C240" s="54" t="s">
        <v>21</v>
      </c>
      <c r="D240" s="56"/>
      <c r="E240" s="55"/>
      <c r="F240" s="259">
        <v>16</v>
      </c>
      <c r="G240" s="57" t="s">
        <v>433</v>
      </c>
      <c r="H240" s="56"/>
      <c r="I240" s="56"/>
      <c r="J240" s="56"/>
      <c r="K240" s="56"/>
      <c r="L240" s="58"/>
      <c r="M240" s="58"/>
      <c r="N240" s="56"/>
      <c r="O240" s="56"/>
      <c r="P240" s="56"/>
      <c r="Q240" s="56"/>
      <c r="R240" s="59"/>
    </row>
    <row r="241" spans="1:18" ht="91.5" customHeight="1" thickBot="1" x14ac:dyDescent="0.3">
      <c r="A241" s="47"/>
      <c r="B241" s="47"/>
      <c r="C241" s="154" t="s">
        <v>22</v>
      </c>
      <c r="D241" s="151" t="s">
        <v>27</v>
      </c>
      <c r="E241" s="151" t="s">
        <v>23</v>
      </c>
      <c r="F241" s="151" t="s">
        <v>34</v>
      </c>
      <c r="G241" s="151" t="s">
        <v>24</v>
      </c>
      <c r="H241" s="151" t="s">
        <v>25</v>
      </c>
      <c r="I241" s="151" t="s">
        <v>26</v>
      </c>
      <c r="J241" s="151" t="s">
        <v>28</v>
      </c>
      <c r="K241" s="151" t="s">
        <v>57</v>
      </c>
      <c r="L241" s="153" t="s">
        <v>40</v>
      </c>
      <c r="M241" s="43" t="s">
        <v>41</v>
      </c>
      <c r="N241" s="43" t="s">
        <v>55</v>
      </c>
      <c r="O241" s="152" t="s">
        <v>123</v>
      </c>
      <c r="P241" s="152" t="s">
        <v>56</v>
      </c>
      <c r="Q241" s="43" t="s">
        <v>124</v>
      </c>
      <c r="R241" s="148" t="s">
        <v>29</v>
      </c>
    </row>
    <row r="242" spans="1:18" ht="16.5" thickBot="1" x14ac:dyDescent="0.3">
      <c r="A242" s="47"/>
      <c r="B242" s="47"/>
      <c r="C242" s="61" t="s">
        <v>60</v>
      </c>
      <c r="D242" s="63"/>
      <c r="E242" s="62"/>
      <c r="F242" s="63"/>
      <c r="G242" s="62"/>
      <c r="H242" s="63"/>
      <c r="I242" s="63"/>
      <c r="J242" s="63"/>
      <c r="K242" s="63"/>
      <c r="L242" s="64"/>
      <c r="M242" s="64"/>
      <c r="N242" s="63"/>
      <c r="O242" s="63"/>
      <c r="P242" s="63"/>
      <c r="Q242" s="63"/>
      <c r="R242" s="65"/>
    </row>
    <row r="243" spans="1:18" ht="174.75" customHeight="1" thickBot="1" x14ac:dyDescent="0.3">
      <c r="A243" s="47"/>
      <c r="B243" s="47"/>
      <c r="C243" s="117">
        <v>1</v>
      </c>
      <c r="D243" s="247" t="s">
        <v>434</v>
      </c>
      <c r="E243" s="118" t="s">
        <v>159</v>
      </c>
      <c r="F243" s="119" t="s">
        <v>443</v>
      </c>
      <c r="G243" s="126" t="s">
        <v>444</v>
      </c>
      <c r="H243" s="119" t="s">
        <v>71</v>
      </c>
      <c r="I243" s="396">
        <v>0.2</v>
      </c>
      <c r="J243" s="101">
        <v>39615</v>
      </c>
      <c r="K243" s="101">
        <v>41502</v>
      </c>
      <c r="L243" s="121">
        <v>28736581560</v>
      </c>
      <c r="M243" s="194">
        <v>5747316312</v>
      </c>
      <c r="N243" s="195">
        <v>9749</v>
      </c>
      <c r="O243" s="310" t="s">
        <v>820</v>
      </c>
      <c r="P243" s="196">
        <v>1300.881056081425</v>
      </c>
      <c r="Q243" s="122" t="s">
        <v>80</v>
      </c>
      <c r="R243" s="124"/>
    </row>
    <row r="244" spans="1:18" ht="16.5" thickBot="1" x14ac:dyDescent="0.3">
      <c r="A244" s="47"/>
      <c r="B244" s="47"/>
      <c r="C244" s="61" t="s">
        <v>30</v>
      </c>
      <c r="D244" s="63"/>
      <c r="E244" s="62"/>
      <c r="F244" s="63"/>
      <c r="G244" s="125"/>
      <c r="H244" s="63"/>
      <c r="I244" s="63"/>
      <c r="J244" s="63"/>
      <c r="K244" s="63"/>
      <c r="L244" s="64"/>
      <c r="M244" s="66"/>
      <c r="N244" s="63"/>
      <c r="O244" s="63"/>
      <c r="P244" s="63"/>
      <c r="Q244" s="63"/>
      <c r="R244" s="65"/>
    </row>
    <row r="245" spans="1:18" ht="85.5" customHeight="1" x14ac:dyDescent="0.25">
      <c r="A245" s="47"/>
      <c r="B245" s="47"/>
      <c r="C245" s="90">
        <v>1</v>
      </c>
      <c r="D245" s="160" t="s">
        <v>445</v>
      </c>
      <c r="E245" s="92" t="s">
        <v>159</v>
      </c>
      <c r="F245" s="91" t="s">
        <v>446</v>
      </c>
      <c r="G245" s="103" t="s">
        <v>447</v>
      </c>
      <c r="H245" s="91" t="s">
        <v>71</v>
      </c>
      <c r="I245" s="93">
        <v>1</v>
      </c>
      <c r="J245" s="94">
        <v>39062</v>
      </c>
      <c r="K245" s="94">
        <v>40476</v>
      </c>
      <c r="L245" s="108">
        <v>2398644428</v>
      </c>
      <c r="M245" s="197">
        <v>2398644428</v>
      </c>
      <c r="N245" s="198">
        <v>4658</v>
      </c>
      <c r="O245" s="139"/>
      <c r="P245" s="200">
        <v>1300.881056081425</v>
      </c>
      <c r="Q245" s="109" t="s">
        <v>79</v>
      </c>
      <c r="R245" s="104" t="s">
        <v>448</v>
      </c>
    </row>
    <row r="246" spans="1:18" ht="84" customHeight="1" x14ac:dyDescent="0.25">
      <c r="A246" s="47"/>
      <c r="B246" s="47"/>
      <c r="C246" s="112">
        <v>2</v>
      </c>
      <c r="D246" s="160" t="s">
        <v>445</v>
      </c>
      <c r="E246" s="95" t="s">
        <v>181</v>
      </c>
      <c r="F246" s="160" t="s">
        <v>449</v>
      </c>
      <c r="G246" s="105" t="s">
        <v>450</v>
      </c>
      <c r="H246" s="160" t="s">
        <v>71</v>
      </c>
      <c r="I246" s="162">
        <v>1</v>
      </c>
      <c r="J246" s="156">
        <v>37991</v>
      </c>
      <c r="K246" s="156">
        <v>38628</v>
      </c>
      <c r="L246" s="113">
        <v>1126696953</v>
      </c>
      <c r="M246" s="157">
        <v>1126696953</v>
      </c>
      <c r="N246" s="110">
        <v>2953</v>
      </c>
      <c r="O246" s="142"/>
      <c r="P246" s="159">
        <v>1300.881056081425</v>
      </c>
      <c r="Q246" s="155" t="s">
        <v>79</v>
      </c>
      <c r="R246" s="111" t="s">
        <v>448</v>
      </c>
    </row>
    <row r="247" spans="1:18" ht="90.75" customHeight="1" thickBot="1" x14ac:dyDescent="0.3">
      <c r="A247" s="47"/>
      <c r="B247" s="47"/>
      <c r="C247" s="114">
        <v>3</v>
      </c>
      <c r="D247" s="161" t="s">
        <v>445</v>
      </c>
      <c r="E247" s="97" t="s">
        <v>162</v>
      </c>
      <c r="F247" s="161" t="s">
        <v>451</v>
      </c>
      <c r="G247" s="106" t="s">
        <v>452</v>
      </c>
      <c r="H247" s="161" t="s">
        <v>71</v>
      </c>
      <c r="I247" s="115">
        <v>0.2</v>
      </c>
      <c r="J247" s="116">
        <v>40567</v>
      </c>
      <c r="K247" s="116">
        <v>42040</v>
      </c>
      <c r="L247" s="131">
        <v>35594740856</v>
      </c>
      <c r="M247" s="158">
        <v>7118948171.2000008</v>
      </c>
      <c r="N247" s="201">
        <v>11048</v>
      </c>
      <c r="O247" s="140" t="s">
        <v>121</v>
      </c>
      <c r="P247" s="202">
        <v>1300.881056081425</v>
      </c>
      <c r="Q247" s="132" t="s">
        <v>80</v>
      </c>
      <c r="R247" s="107"/>
    </row>
    <row r="248" spans="1:18" ht="16.5" thickBot="1" x14ac:dyDescent="0.3">
      <c r="A248" s="47"/>
      <c r="B248" s="47"/>
      <c r="C248" s="67"/>
      <c r="D248" s="69"/>
      <c r="E248" s="68"/>
      <c r="F248" s="69"/>
      <c r="G248" s="68"/>
      <c r="H248" s="69"/>
      <c r="I248" s="69"/>
      <c r="J248" s="69"/>
      <c r="K248" s="69"/>
      <c r="L248" s="70"/>
      <c r="M248" s="70"/>
      <c r="N248" s="69"/>
      <c r="O248" s="69"/>
      <c r="P248" s="69"/>
      <c r="Q248" s="69"/>
      <c r="R248" s="71"/>
    </row>
    <row r="249" spans="1:18" x14ac:dyDescent="0.25">
      <c r="A249" s="47"/>
      <c r="B249" s="47"/>
      <c r="C249" s="67"/>
      <c r="D249" s="69"/>
      <c r="E249" s="68"/>
      <c r="F249" s="69"/>
      <c r="G249" s="68"/>
      <c r="H249" s="69"/>
      <c r="I249" s="69"/>
      <c r="J249" s="69"/>
      <c r="K249" s="69"/>
      <c r="L249" s="177" t="s">
        <v>49</v>
      </c>
      <c r="M249" s="73" t="s">
        <v>31</v>
      </c>
      <c r="N249" s="74" t="s">
        <v>5</v>
      </c>
      <c r="O249" s="255" t="s">
        <v>125</v>
      </c>
      <c r="P249" s="88"/>
      <c r="Q249" s="206"/>
      <c r="R249" s="71"/>
    </row>
    <row r="250" spans="1:18" x14ac:dyDescent="0.25">
      <c r="A250" s="47"/>
      <c r="B250" s="47"/>
      <c r="C250" s="67"/>
      <c r="D250" s="69"/>
      <c r="E250" s="68"/>
      <c r="F250" s="69"/>
      <c r="G250" s="68"/>
      <c r="H250" s="69"/>
      <c r="I250" s="69"/>
      <c r="J250" s="69"/>
      <c r="K250" s="69"/>
      <c r="L250" s="180" t="s">
        <v>59</v>
      </c>
      <c r="M250" s="181">
        <v>7668693825.6000004</v>
      </c>
      <c r="N250" s="182">
        <v>13008.81056081425</v>
      </c>
      <c r="O250" s="183">
        <v>20797</v>
      </c>
      <c r="P250" s="184" t="s">
        <v>81</v>
      </c>
      <c r="Q250" s="206"/>
      <c r="R250" s="71"/>
    </row>
    <row r="251" spans="1:18" x14ac:dyDescent="0.25">
      <c r="A251" s="47"/>
      <c r="B251" s="47"/>
      <c r="C251" s="67"/>
      <c r="D251" s="69"/>
      <c r="E251" s="68"/>
      <c r="F251" s="69"/>
      <c r="G251" s="68"/>
      <c r="H251" s="69"/>
      <c r="I251" s="69"/>
      <c r="J251" s="69"/>
      <c r="K251" s="69"/>
      <c r="L251" s="180" t="s">
        <v>62</v>
      </c>
      <c r="M251" s="181">
        <v>3911033851.0560002</v>
      </c>
      <c r="N251" s="182">
        <v>6634.4933860152678</v>
      </c>
      <c r="O251" s="183">
        <v>9749</v>
      </c>
      <c r="P251" s="184" t="s">
        <v>81</v>
      </c>
      <c r="Q251" s="206"/>
      <c r="R251" s="71"/>
    </row>
    <row r="252" spans="1:18" ht="31.5" x14ac:dyDescent="0.25">
      <c r="A252" s="47"/>
      <c r="B252" s="47"/>
      <c r="C252" s="67"/>
      <c r="D252" s="69"/>
      <c r="E252" s="68"/>
      <c r="F252" s="69"/>
      <c r="G252" s="68"/>
      <c r="H252" s="69"/>
      <c r="I252" s="69"/>
      <c r="J252" s="69"/>
      <c r="K252" s="69"/>
      <c r="L252" s="185" t="s">
        <v>122</v>
      </c>
      <c r="M252" s="181">
        <v>766869382.56000006</v>
      </c>
      <c r="N252" s="182">
        <v>1300.881056081425</v>
      </c>
      <c r="O252" s="246">
        <v>0</v>
      </c>
      <c r="P252" s="184" t="s">
        <v>81</v>
      </c>
      <c r="Q252" s="206"/>
      <c r="R252" s="71"/>
    </row>
    <row r="253" spans="1:18" ht="16.5" thickBot="1" x14ac:dyDescent="0.3">
      <c r="A253" s="47"/>
      <c r="B253" s="47"/>
      <c r="C253" s="84"/>
      <c r="D253" s="85"/>
      <c r="E253" s="144"/>
      <c r="F253" s="85"/>
      <c r="G253" s="144"/>
      <c r="H253" s="85"/>
      <c r="I253" s="85"/>
      <c r="J253" s="85"/>
      <c r="K253" s="85"/>
      <c r="L253" s="186" t="s">
        <v>61</v>
      </c>
      <c r="M253" s="187"/>
      <c r="N253" s="188"/>
      <c r="O253" s="188"/>
      <c r="P253" s="189" t="s">
        <v>173</v>
      </c>
      <c r="Q253" s="207"/>
      <c r="R253" s="145"/>
    </row>
    <row r="255" spans="1:18" ht="16.5" thickBot="1" x14ac:dyDescent="0.3"/>
    <row r="256" spans="1:18" s="60" customFormat="1" ht="16.5" thickBot="1" x14ac:dyDescent="0.3">
      <c r="C256" s="54" t="s">
        <v>21</v>
      </c>
      <c r="D256" s="56"/>
      <c r="E256" s="55"/>
      <c r="F256" s="259">
        <v>17</v>
      </c>
      <c r="G256" s="57" t="s">
        <v>436</v>
      </c>
      <c r="H256" s="56"/>
      <c r="I256" s="56"/>
      <c r="J256" s="56"/>
      <c r="K256" s="56"/>
      <c r="L256" s="58"/>
      <c r="M256" s="58"/>
      <c r="N256" s="56"/>
      <c r="O256" s="56"/>
      <c r="P256" s="56"/>
      <c r="Q256" s="56"/>
      <c r="R256" s="59"/>
    </row>
    <row r="257" spans="1:18" ht="91.5" customHeight="1" thickBot="1" x14ac:dyDescent="0.3">
      <c r="A257" s="47"/>
      <c r="B257" s="47"/>
      <c r="C257" s="154" t="s">
        <v>22</v>
      </c>
      <c r="D257" s="151" t="s">
        <v>27</v>
      </c>
      <c r="E257" s="151" t="s">
        <v>23</v>
      </c>
      <c r="F257" s="151" t="s">
        <v>34</v>
      </c>
      <c r="G257" s="151" t="s">
        <v>24</v>
      </c>
      <c r="H257" s="151" t="s">
        <v>25</v>
      </c>
      <c r="I257" s="151" t="s">
        <v>26</v>
      </c>
      <c r="J257" s="151" t="s">
        <v>28</v>
      </c>
      <c r="K257" s="151" t="s">
        <v>57</v>
      </c>
      <c r="L257" s="153" t="s">
        <v>40</v>
      </c>
      <c r="M257" s="43" t="s">
        <v>41</v>
      </c>
      <c r="N257" s="43" t="s">
        <v>55</v>
      </c>
      <c r="O257" s="152" t="s">
        <v>123</v>
      </c>
      <c r="P257" s="152" t="s">
        <v>56</v>
      </c>
      <c r="Q257" s="43" t="s">
        <v>124</v>
      </c>
      <c r="R257" s="148" t="s">
        <v>29</v>
      </c>
    </row>
    <row r="258" spans="1:18" ht="16.5" thickBot="1" x14ac:dyDescent="0.3">
      <c r="C258" s="79" t="s">
        <v>60</v>
      </c>
      <c r="D258" s="81"/>
      <c r="E258" s="80"/>
      <c r="F258" s="81"/>
      <c r="G258" s="80"/>
      <c r="H258" s="81"/>
      <c r="I258" s="81"/>
      <c r="J258" s="81"/>
      <c r="K258" s="81"/>
      <c r="L258" s="82"/>
      <c r="M258" s="82"/>
      <c r="N258" s="81"/>
      <c r="O258" s="81"/>
      <c r="P258" s="81"/>
      <c r="Q258" s="81"/>
      <c r="R258" s="83"/>
    </row>
    <row r="259" spans="1:18" ht="106.5" customHeight="1" x14ac:dyDescent="0.25">
      <c r="C259" s="90">
        <v>1</v>
      </c>
      <c r="D259" s="102" t="s">
        <v>453</v>
      </c>
      <c r="E259" s="92" t="s">
        <v>162</v>
      </c>
      <c r="F259" s="91" t="s">
        <v>454</v>
      </c>
      <c r="G259" s="103" t="s">
        <v>455</v>
      </c>
      <c r="H259" s="91" t="s">
        <v>71</v>
      </c>
      <c r="I259" s="93">
        <v>0.6</v>
      </c>
      <c r="J259" s="94">
        <v>41198</v>
      </c>
      <c r="K259" s="94">
        <v>41532</v>
      </c>
      <c r="L259" s="108">
        <v>2668542300</v>
      </c>
      <c r="M259" s="197">
        <v>1601125380</v>
      </c>
      <c r="N259" s="198">
        <v>2716</v>
      </c>
      <c r="O259" s="251"/>
      <c r="P259" s="200">
        <v>1300.881056081425</v>
      </c>
      <c r="Q259" s="109" t="s">
        <v>79</v>
      </c>
      <c r="R259" s="104" t="s">
        <v>456</v>
      </c>
    </row>
    <row r="260" spans="1:18" ht="57.75" customHeight="1" x14ac:dyDescent="0.25">
      <c r="C260" s="112">
        <v>2</v>
      </c>
      <c r="D260" s="239" t="s">
        <v>453</v>
      </c>
      <c r="E260" s="95" t="s">
        <v>181</v>
      </c>
      <c r="F260" s="160" t="s">
        <v>457</v>
      </c>
      <c r="G260" s="105" t="s">
        <v>458</v>
      </c>
      <c r="H260" s="160" t="s">
        <v>71</v>
      </c>
      <c r="I260" s="162">
        <v>1</v>
      </c>
      <c r="J260" s="156">
        <v>36992</v>
      </c>
      <c r="K260" s="156">
        <v>37636</v>
      </c>
      <c r="L260" s="113">
        <v>1135751411</v>
      </c>
      <c r="M260" s="157">
        <v>1135751411</v>
      </c>
      <c r="N260" s="110">
        <v>3421</v>
      </c>
      <c r="O260" s="252"/>
      <c r="P260" s="159">
        <v>1300.881056081425</v>
      </c>
      <c r="Q260" s="155" t="s">
        <v>79</v>
      </c>
      <c r="R260" s="311" t="s">
        <v>391</v>
      </c>
    </row>
    <row r="261" spans="1:18" ht="64.5" customHeight="1" thickBot="1" x14ac:dyDescent="0.3">
      <c r="C261" s="114">
        <v>3</v>
      </c>
      <c r="D261" s="163" t="s">
        <v>453</v>
      </c>
      <c r="E261" s="97" t="s">
        <v>181</v>
      </c>
      <c r="F261" s="161" t="s">
        <v>459</v>
      </c>
      <c r="G261" s="106" t="s">
        <v>460</v>
      </c>
      <c r="H261" s="161" t="s">
        <v>71</v>
      </c>
      <c r="I261" s="115">
        <v>1</v>
      </c>
      <c r="J261" s="116">
        <v>34834</v>
      </c>
      <c r="K261" s="116">
        <v>35672</v>
      </c>
      <c r="L261" s="131">
        <v>501807121</v>
      </c>
      <c r="M261" s="158">
        <v>501807121</v>
      </c>
      <c r="N261" s="201">
        <v>2917</v>
      </c>
      <c r="O261" s="282"/>
      <c r="P261" s="202">
        <v>1300.881056081425</v>
      </c>
      <c r="Q261" s="132" t="s">
        <v>79</v>
      </c>
      <c r="R261" s="312" t="s">
        <v>391</v>
      </c>
    </row>
    <row r="262" spans="1:18" ht="16.5" thickBot="1" x14ac:dyDescent="0.3">
      <c r="C262" s="84" t="s">
        <v>30</v>
      </c>
      <c r="D262" s="85"/>
      <c r="E262" s="144"/>
      <c r="F262" s="85"/>
      <c r="G262" s="313"/>
      <c r="H262" s="85"/>
      <c r="I262" s="85"/>
      <c r="J262" s="85"/>
      <c r="K262" s="85"/>
      <c r="L262" s="314"/>
      <c r="M262" s="315"/>
      <c r="N262" s="316"/>
      <c r="O262" s="317"/>
      <c r="P262" s="318" t="s">
        <v>32</v>
      </c>
      <c r="Q262" s="318" t="s">
        <v>32</v>
      </c>
      <c r="R262" s="145"/>
    </row>
    <row r="263" spans="1:18" ht="72.75" customHeight="1" x14ac:dyDescent="0.25">
      <c r="C263" s="90">
        <v>1</v>
      </c>
      <c r="D263" s="102" t="s">
        <v>461</v>
      </c>
      <c r="E263" s="92" t="s">
        <v>462</v>
      </c>
      <c r="F263" s="91" t="s">
        <v>463</v>
      </c>
      <c r="G263" s="103" t="s">
        <v>464</v>
      </c>
      <c r="H263" s="91" t="s">
        <v>71</v>
      </c>
      <c r="I263" s="250"/>
      <c r="J263" s="94">
        <v>41271</v>
      </c>
      <c r="K263" s="94">
        <v>41635</v>
      </c>
      <c r="L263" s="108">
        <v>958455800</v>
      </c>
      <c r="M263" s="197">
        <v>0</v>
      </c>
      <c r="N263" s="198">
        <v>0</v>
      </c>
      <c r="O263" s="251"/>
      <c r="P263" s="200">
        <v>1300.881056081425</v>
      </c>
      <c r="Q263" s="109" t="s">
        <v>79</v>
      </c>
      <c r="R263" s="104" t="s">
        <v>822</v>
      </c>
    </row>
    <row r="264" spans="1:18" ht="82.5" customHeight="1" x14ac:dyDescent="0.25">
      <c r="C264" s="112">
        <v>2</v>
      </c>
      <c r="D264" s="239" t="s">
        <v>461</v>
      </c>
      <c r="E264" s="95" t="s">
        <v>181</v>
      </c>
      <c r="F264" s="160" t="s">
        <v>465</v>
      </c>
      <c r="G264" s="105" t="s">
        <v>466</v>
      </c>
      <c r="H264" s="160" t="s">
        <v>71</v>
      </c>
      <c r="I264" s="162"/>
      <c r="J264" s="156">
        <v>41123</v>
      </c>
      <c r="K264" s="156">
        <v>41779</v>
      </c>
      <c r="L264" s="113">
        <v>1606063935</v>
      </c>
      <c r="M264" s="157">
        <v>0</v>
      </c>
      <c r="N264" s="110">
        <v>0</v>
      </c>
      <c r="O264" s="252"/>
      <c r="P264" s="159">
        <v>1300.881056081425</v>
      </c>
      <c r="Q264" s="155" t="s">
        <v>79</v>
      </c>
      <c r="R264" s="111" t="s">
        <v>822</v>
      </c>
    </row>
    <row r="265" spans="1:18" ht="50.25" customHeight="1" thickBot="1" x14ac:dyDescent="0.3">
      <c r="C265" s="114">
        <v>3</v>
      </c>
      <c r="D265" s="163" t="s">
        <v>467</v>
      </c>
      <c r="E265" s="97" t="s">
        <v>468</v>
      </c>
      <c r="F265" s="161" t="s">
        <v>469</v>
      </c>
      <c r="G265" s="106" t="s">
        <v>470</v>
      </c>
      <c r="H265" s="161" t="s">
        <v>158</v>
      </c>
      <c r="I265" s="253">
        <v>1</v>
      </c>
      <c r="J265" s="116">
        <v>39405</v>
      </c>
      <c r="K265" s="116">
        <v>40268</v>
      </c>
      <c r="L265" s="131">
        <v>4226277647.6300001</v>
      </c>
      <c r="M265" s="158">
        <v>4226277647.6300001</v>
      </c>
      <c r="N265" s="201">
        <v>8206</v>
      </c>
      <c r="O265" s="282"/>
      <c r="P265" s="202">
        <v>1300.881056081425</v>
      </c>
      <c r="Q265" s="132" t="s">
        <v>79</v>
      </c>
      <c r="R265" s="107" t="s">
        <v>391</v>
      </c>
    </row>
    <row r="266" spans="1:18" ht="16.5" thickBot="1" x14ac:dyDescent="0.3">
      <c r="C266" s="67"/>
      <c r="D266" s="69"/>
      <c r="E266" s="68"/>
      <c r="F266" s="69"/>
      <c r="G266" s="68"/>
      <c r="H266" s="69"/>
      <c r="I266" s="69"/>
      <c r="J266" s="69"/>
      <c r="K266" s="69"/>
      <c r="L266" s="70"/>
      <c r="M266" s="70"/>
      <c r="N266" s="69"/>
      <c r="O266" s="69"/>
      <c r="P266" s="69"/>
      <c r="Q266" s="69"/>
      <c r="R266" s="71"/>
    </row>
    <row r="267" spans="1:18" x14ac:dyDescent="0.25">
      <c r="C267" s="67"/>
      <c r="D267" s="69"/>
      <c r="E267" s="68"/>
      <c r="F267" s="69"/>
      <c r="G267" s="68"/>
      <c r="H267" s="69"/>
      <c r="I267" s="69"/>
      <c r="J267" s="69"/>
      <c r="K267" s="69"/>
      <c r="L267" s="177" t="s">
        <v>49</v>
      </c>
      <c r="M267" s="73" t="s">
        <v>31</v>
      </c>
      <c r="N267" s="74" t="s">
        <v>5</v>
      </c>
      <c r="O267" s="255" t="s">
        <v>125</v>
      </c>
      <c r="P267" s="88"/>
      <c r="Q267" s="206"/>
      <c r="R267" s="71"/>
    </row>
    <row r="268" spans="1:18" x14ac:dyDescent="0.25">
      <c r="C268" s="67"/>
      <c r="D268" s="69"/>
      <c r="E268" s="68"/>
      <c r="F268" s="69"/>
      <c r="G268" s="68"/>
      <c r="H268" s="69"/>
      <c r="I268" s="69"/>
      <c r="J268" s="69"/>
      <c r="K268" s="69"/>
      <c r="L268" s="180" t="s">
        <v>59</v>
      </c>
      <c r="M268" s="181">
        <v>7668693825.6000004</v>
      </c>
      <c r="N268" s="182">
        <v>13008.81056081425</v>
      </c>
      <c r="O268" s="183">
        <v>0</v>
      </c>
      <c r="P268" s="184" t="s">
        <v>150</v>
      </c>
      <c r="Q268" s="206"/>
      <c r="R268" s="71"/>
    </row>
    <row r="269" spans="1:18" x14ac:dyDescent="0.25">
      <c r="C269" s="67"/>
      <c r="D269" s="69"/>
      <c r="E269" s="68"/>
      <c r="F269" s="69"/>
      <c r="G269" s="68"/>
      <c r="H269" s="69"/>
      <c r="I269" s="69"/>
      <c r="J269" s="69"/>
      <c r="K269" s="69"/>
      <c r="L269" s="180" t="s">
        <v>62</v>
      </c>
      <c r="M269" s="181">
        <v>3911033851.0560002</v>
      </c>
      <c r="N269" s="182">
        <v>6634.4933860152678</v>
      </c>
      <c r="O269" s="183">
        <v>0</v>
      </c>
      <c r="P269" s="184" t="s">
        <v>150</v>
      </c>
      <c r="Q269" s="206"/>
      <c r="R269" s="71"/>
    </row>
    <row r="270" spans="1:18" ht="31.5" x14ac:dyDescent="0.25">
      <c r="C270" s="67"/>
      <c r="D270" s="69"/>
      <c r="E270" s="68"/>
      <c r="F270" s="69"/>
      <c r="G270" s="68"/>
      <c r="H270" s="69"/>
      <c r="I270" s="69"/>
      <c r="J270" s="69"/>
      <c r="K270" s="69"/>
      <c r="L270" s="185" t="s">
        <v>122</v>
      </c>
      <c r="M270" s="181">
        <v>766869382.56000006</v>
      </c>
      <c r="N270" s="182">
        <v>1300.881056081425</v>
      </c>
      <c r="O270" s="246">
        <v>6</v>
      </c>
      <c r="P270" s="184" t="s">
        <v>150</v>
      </c>
      <c r="Q270" s="206"/>
      <c r="R270" s="71"/>
    </row>
    <row r="271" spans="1:18" ht="16.5" thickBot="1" x14ac:dyDescent="0.3">
      <c r="C271" s="84"/>
      <c r="D271" s="85"/>
      <c r="E271" s="144"/>
      <c r="F271" s="85"/>
      <c r="G271" s="144"/>
      <c r="H271" s="85"/>
      <c r="I271" s="85"/>
      <c r="J271" s="85"/>
      <c r="K271" s="85"/>
      <c r="L271" s="186" t="s">
        <v>61</v>
      </c>
      <c r="M271" s="187"/>
      <c r="N271" s="188"/>
      <c r="O271" s="188"/>
      <c r="P271" s="189" t="s">
        <v>151</v>
      </c>
      <c r="Q271" s="207"/>
      <c r="R271" s="145"/>
    </row>
    <row r="272" spans="1:18" ht="16.5" thickBot="1" x14ac:dyDescent="0.3"/>
    <row r="273" spans="1:18" s="60" customFormat="1" ht="16.5" thickBot="1" x14ac:dyDescent="0.3">
      <c r="C273" s="54" t="s">
        <v>21</v>
      </c>
      <c r="D273" s="56"/>
      <c r="E273" s="55"/>
      <c r="F273" s="259">
        <v>18</v>
      </c>
      <c r="G273" s="57" t="s">
        <v>440</v>
      </c>
      <c r="H273" s="56"/>
      <c r="I273" s="56"/>
      <c r="J273" s="56"/>
      <c r="K273" s="56"/>
      <c r="L273" s="58"/>
      <c r="M273" s="58"/>
      <c r="N273" s="56"/>
      <c r="O273" s="56"/>
      <c r="P273" s="56"/>
      <c r="Q273" s="56"/>
      <c r="R273" s="59"/>
    </row>
    <row r="274" spans="1:18" ht="91.5" customHeight="1" thickBot="1" x14ac:dyDescent="0.3">
      <c r="A274" s="47"/>
      <c r="B274" s="47"/>
      <c r="C274" s="154" t="s">
        <v>22</v>
      </c>
      <c r="D274" s="151" t="s">
        <v>27</v>
      </c>
      <c r="E274" s="151" t="s">
        <v>23</v>
      </c>
      <c r="F274" s="151" t="s">
        <v>34</v>
      </c>
      <c r="G274" s="151" t="s">
        <v>24</v>
      </c>
      <c r="H274" s="151" t="s">
        <v>25</v>
      </c>
      <c r="I274" s="151" t="s">
        <v>26</v>
      </c>
      <c r="J274" s="151" t="s">
        <v>28</v>
      </c>
      <c r="K274" s="151" t="s">
        <v>57</v>
      </c>
      <c r="L274" s="153" t="s">
        <v>40</v>
      </c>
      <c r="M274" s="43" t="s">
        <v>41</v>
      </c>
      <c r="N274" s="43" t="s">
        <v>55</v>
      </c>
      <c r="O274" s="152" t="s">
        <v>123</v>
      </c>
      <c r="P274" s="152" t="s">
        <v>56</v>
      </c>
      <c r="Q274" s="43" t="s">
        <v>124</v>
      </c>
      <c r="R274" s="148" t="s">
        <v>29</v>
      </c>
    </row>
    <row r="275" spans="1:18" ht="16.5" thickBot="1" x14ac:dyDescent="0.3">
      <c r="C275" s="61" t="s">
        <v>60</v>
      </c>
      <c r="D275" s="63"/>
      <c r="E275" s="62"/>
      <c r="F275" s="63"/>
      <c r="G275" s="62"/>
      <c r="H275" s="63"/>
      <c r="I275" s="63"/>
      <c r="J275" s="63"/>
      <c r="K275" s="63"/>
      <c r="L275" s="64"/>
      <c r="M275" s="64"/>
      <c r="N275" s="63"/>
      <c r="O275" s="63"/>
      <c r="P275" s="63"/>
      <c r="Q275" s="63"/>
      <c r="R275" s="65"/>
    </row>
    <row r="276" spans="1:18" ht="86.25" customHeight="1" thickBot="1" x14ac:dyDescent="0.3">
      <c r="C276" s="203">
        <v>1</v>
      </c>
      <c r="D276" s="119" t="s">
        <v>471</v>
      </c>
      <c r="E276" s="118" t="s">
        <v>472</v>
      </c>
      <c r="F276" s="119" t="s">
        <v>473</v>
      </c>
      <c r="G276" s="126" t="s">
        <v>474</v>
      </c>
      <c r="H276" s="119" t="s">
        <v>158</v>
      </c>
      <c r="I276" s="120">
        <v>1</v>
      </c>
      <c r="J276" s="101">
        <v>37591</v>
      </c>
      <c r="K276" s="101">
        <v>40117</v>
      </c>
      <c r="L276" s="121">
        <v>12131149938.700001</v>
      </c>
      <c r="M276" s="194">
        <v>12131149938.700001</v>
      </c>
      <c r="N276" s="195">
        <v>24414</v>
      </c>
      <c r="O276" s="320">
        <v>58</v>
      </c>
      <c r="P276" s="196">
        <v>1300.881056081425</v>
      </c>
      <c r="Q276" s="122" t="s">
        <v>80</v>
      </c>
      <c r="R276" s="143"/>
    </row>
    <row r="277" spans="1:18" ht="16.5" thickBot="1" x14ac:dyDescent="0.3">
      <c r="C277" s="79" t="s">
        <v>30</v>
      </c>
      <c r="D277" s="81"/>
      <c r="E277" s="80"/>
      <c r="F277" s="81"/>
      <c r="G277" s="295"/>
      <c r="H277" s="81"/>
      <c r="I277" s="81"/>
      <c r="J277" s="81"/>
      <c r="K277" s="81"/>
      <c r="L277" s="82"/>
      <c r="M277" s="70"/>
      <c r="N277" s="321"/>
      <c r="O277" s="81"/>
      <c r="P277" s="322"/>
      <c r="Q277" s="81"/>
      <c r="R277" s="83"/>
    </row>
    <row r="278" spans="1:18" ht="164.25" customHeight="1" x14ac:dyDescent="0.25">
      <c r="C278" s="90">
        <v>2</v>
      </c>
      <c r="D278" s="91" t="s">
        <v>442</v>
      </c>
      <c r="E278" s="92" t="s">
        <v>162</v>
      </c>
      <c r="F278" s="91" t="s">
        <v>475</v>
      </c>
      <c r="G278" s="103" t="s">
        <v>476</v>
      </c>
      <c r="H278" s="91" t="s">
        <v>71</v>
      </c>
      <c r="I278" s="93">
        <v>0.5</v>
      </c>
      <c r="J278" s="94">
        <v>38772</v>
      </c>
      <c r="K278" s="94">
        <v>40656</v>
      </c>
      <c r="L278" s="108">
        <v>4793832856</v>
      </c>
      <c r="M278" s="197">
        <v>2396916428</v>
      </c>
      <c r="N278" s="198">
        <v>4475</v>
      </c>
      <c r="O278" s="243">
        <v>142</v>
      </c>
      <c r="P278" s="200">
        <v>1300.881056081425</v>
      </c>
      <c r="Q278" s="109" t="s">
        <v>80</v>
      </c>
      <c r="R278" s="104"/>
    </row>
    <row r="279" spans="1:18" ht="56.25" customHeight="1" x14ac:dyDescent="0.25">
      <c r="C279" s="112">
        <v>3</v>
      </c>
      <c r="D279" s="160" t="s">
        <v>442</v>
      </c>
      <c r="E279" s="95" t="s">
        <v>181</v>
      </c>
      <c r="F279" s="160" t="s">
        <v>477</v>
      </c>
      <c r="G279" s="105" t="s">
        <v>478</v>
      </c>
      <c r="H279" s="160" t="s">
        <v>71</v>
      </c>
      <c r="I279" s="162"/>
      <c r="J279" s="156">
        <v>37308</v>
      </c>
      <c r="K279" s="156">
        <v>37986</v>
      </c>
      <c r="L279" s="113">
        <v>1335742560</v>
      </c>
      <c r="M279" s="157">
        <v>0</v>
      </c>
      <c r="N279" s="110">
        <v>0</v>
      </c>
      <c r="O279" s="142"/>
      <c r="P279" s="159">
        <v>1300.881056081425</v>
      </c>
      <c r="Q279" s="155" t="s">
        <v>79</v>
      </c>
      <c r="R279" s="111" t="s">
        <v>479</v>
      </c>
    </row>
    <row r="280" spans="1:18" ht="51.75" customHeight="1" x14ac:dyDescent="0.25">
      <c r="C280" s="112">
        <v>4</v>
      </c>
      <c r="D280" s="160" t="s">
        <v>442</v>
      </c>
      <c r="E280" s="95" t="s">
        <v>181</v>
      </c>
      <c r="F280" s="160" t="s">
        <v>480</v>
      </c>
      <c r="G280" s="105" t="s">
        <v>481</v>
      </c>
      <c r="H280" s="160" t="s">
        <v>71</v>
      </c>
      <c r="I280" s="162">
        <v>1</v>
      </c>
      <c r="J280" s="156">
        <v>36992</v>
      </c>
      <c r="K280" s="156">
        <v>37539</v>
      </c>
      <c r="L280" s="113">
        <v>999931231</v>
      </c>
      <c r="M280" s="157">
        <v>999931231</v>
      </c>
      <c r="N280" s="110">
        <v>3236</v>
      </c>
      <c r="O280" s="142"/>
      <c r="P280" s="159">
        <v>1300.881056081425</v>
      </c>
      <c r="Q280" s="155" t="s">
        <v>79</v>
      </c>
      <c r="R280" s="111" t="s">
        <v>391</v>
      </c>
    </row>
    <row r="281" spans="1:18" ht="56.25" customHeight="1" thickBot="1" x14ac:dyDescent="0.3">
      <c r="C281" s="114">
        <v>5</v>
      </c>
      <c r="D281" s="161" t="s">
        <v>442</v>
      </c>
      <c r="E281" s="97" t="s">
        <v>159</v>
      </c>
      <c r="F281" s="161" t="s">
        <v>482</v>
      </c>
      <c r="G281" s="106" t="s">
        <v>483</v>
      </c>
      <c r="H281" s="161" t="s">
        <v>71</v>
      </c>
      <c r="I281" s="115">
        <v>0.4</v>
      </c>
      <c r="J281" s="116">
        <v>37432</v>
      </c>
      <c r="K281" s="116">
        <v>38352</v>
      </c>
      <c r="L281" s="131">
        <v>2381707955</v>
      </c>
      <c r="M281" s="158">
        <v>952683182</v>
      </c>
      <c r="N281" s="201">
        <v>2661</v>
      </c>
      <c r="O281" s="140"/>
      <c r="P281" s="202">
        <v>1300.881056081425</v>
      </c>
      <c r="Q281" s="132" t="s">
        <v>79</v>
      </c>
      <c r="R281" s="107" t="s">
        <v>391</v>
      </c>
    </row>
    <row r="282" spans="1:18" ht="16.5" thickBot="1" x14ac:dyDescent="0.3">
      <c r="C282" s="79"/>
      <c r="D282" s="81"/>
      <c r="E282" s="80"/>
      <c r="F282" s="81"/>
      <c r="G282" s="80"/>
      <c r="H282" s="81"/>
      <c r="I282" s="81"/>
      <c r="J282" s="81"/>
      <c r="K282" s="81"/>
      <c r="L282" s="82"/>
      <c r="M282" s="82"/>
      <c r="N282" s="150"/>
      <c r="O282" s="81"/>
      <c r="P282" s="81"/>
      <c r="Q282" s="81"/>
      <c r="R282" s="83"/>
    </row>
    <row r="283" spans="1:18" x14ac:dyDescent="0.25">
      <c r="C283" s="67"/>
      <c r="D283" s="69"/>
      <c r="E283" s="68"/>
      <c r="F283" s="69"/>
      <c r="G283" s="68"/>
      <c r="H283" s="69"/>
      <c r="I283" s="69"/>
      <c r="J283" s="69"/>
      <c r="K283" s="69"/>
      <c r="L283" s="177" t="s">
        <v>49</v>
      </c>
      <c r="M283" s="73" t="s">
        <v>31</v>
      </c>
      <c r="N283" s="74" t="s">
        <v>5</v>
      </c>
      <c r="O283" s="255" t="s">
        <v>125</v>
      </c>
      <c r="P283" s="88"/>
      <c r="Q283" s="206"/>
      <c r="R283" s="71"/>
    </row>
    <row r="284" spans="1:18" x14ac:dyDescent="0.25">
      <c r="C284" s="67"/>
      <c r="D284" s="69"/>
      <c r="E284" s="68"/>
      <c r="F284" s="69"/>
      <c r="G284" s="68"/>
      <c r="H284" s="69"/>
      <c r="I284" s="69"/>
      <c r="J284" s="69"/>
      <c r="K284" s="69"/>
      <c r="L284" s="180" t="s">
        <v>59</v>
      </c>
      <c r="M284" s="181">
        <v>7668693825.6000004</v>
      </c>
      <c r="N284" s="182">
        <v>13008.81056081425</v>
      </c>
      <c r="O284" s="183">
        <v>28889</v>
      </c>
      <c r="P284" s="184" t="s">
        <v>81</v>
      </c>
      <c r="Q284" s="206"/>
      <c r="R284" s="71"/>
    </row>
    <row r="285" spans="1:18" x14ac:dyDescent="0.25">
      <c r="C285" s="67"/>
      <c r="D285" s="69"/>
      <c r="E285" s="68"/>
      <c r="F285" s="69"/>
      <c r="G285" s="68"/>
      <c r="H285" s="69"/>
      <c r="I285" s="69"/>
      <c r="J285" s="69"/>
      <c r="K285" s="69"/>
      <c r="L285" s="180" t="s">
        <v>62</v>
      </c>
      <c r="M285" s="181">
        <v>3911033851.0560002</v>
      </c>
      <c r="N285" s="182">
        <v>6634.4933860152678</v>
      </c>
      <c r="O285" s="183">
        <v>24414</v>
      </c>
      <c r="P285" s="184" t="s">
        <v>81</v>
      </c>
      <c r="Q285" s="206"/>
      <c r="R285" s="71"/>
    </row>
    <row r="286" spans="1:18" ht="31.5" x14ac:dyDescent="0.25">
      <c r="C286" s="67"/>
      <c r="D286" s="69"/>
      <c r="E286" s="68"/>
      <c r="F286" s="69"/>
      <c r="G286" s="68"/>
      <c r="H286" s="69"/>
      <c r="I286" s="69"/>
      <c r="J286" s="69"/>
      <c r="K286" s="69"/>
      <c r="L286" s="185" t="s">
        <v>122</v>
      </c>
      <c r="M286" s="181">
        <v>766869382.56000006</v>
      </c>
      <c r="N286" s="182">
        <v>1300.881056081425</v>
      </c>
      <c r="O286" s="246">
        <v>0</v>
      </c>
      <c r="P286" s="184" t="s">
        <v>81</v>
      </c>
      <c r="Q286" s="206"/>
      <c r="R286" s="71"/>
    </row>
    <row r="287" spans="1:18" ht="16.5" thickBot="1" x14ac:dyDescent="0.3">
      <c r="C287" s="84"/>
      <c r="D287" s="85"/>
      <c r="E287" s="144"/>
      <c r="F287" s="85"/>
      <c r="G287" s="144"/>
      <c r="H287" s="85"/>
      <c r="I287" s="85"/>
      <c r="J287" s="85"/>
      <c r="K287" s="85"/>
      <c r="L287" s="186" t="s">
        <v>61</v>
      </c>
      <c r="M287" s="187"/>
      <c r="N287" s="188"/>
      <c r="O287" s="188"/>
      <c r="P287" s="189" t="s">
        <v>173</v>
      </c>
      <c r="Q287" s="207"/>
      <c r="R287" s="145"/>
    </row>
    <row r="288" spans="1:18" ht="16.5" thickBot="1" x14ac:dyDescent="0.3"/>
    <row r="289" spans="1:18" s="60" customFormat="1" ht="16.5" thickBot="1" x14ac:dyDescent="0.3">
      <c r="A289" s="53"/>
      <c r="B289" s="53"/>
      <c r="C289" s="54" t="s">
        <v>21</v>
      </c>
      <c r="D289" s="56"/>
      <c r="E289" s="55"/>
      <c r="F289" s="259">
        <v>19</v>
      </c>
      <c r="G289" s="57" t="s">
        <v>496</v>
      </c>
      <c r="H289" s="56"/>
      <c r="I289" s="56"/>
      <c r="J289" s="56"/>
      <c r="K289" s="56"/>
      <c r="L289" s="58"/>
      <c r="M289" s="58"/>
      <c r="N289" s="56"/>
      <c r="O289" s="56"/>
      <c r="P289" s="56"/>
      <c r="Q289" s="56"/>
      <c r="R289" s="59"/>
    </row>
    <row r="290" spans="1:18" ht="91.5" customHeight="1" thickBot="1" x14ac:dyDescent="0.3">
      <c r="A290" s="47"/>
      <c r="B290" s="47"/>
      <c r="C290" s="154" t="s">
        <v>22</v>
      </c>
      <c r="D290" s="151" t="s">
        <v>27</v>
      </c>
      <c r="E290" s="151" t="s">
        <v>23</v>
      </c>
      <c r="F290" s="151" t="s">
        <v>34</v>
      </c>
      <c r="G290" s="151" t="s">
        <v>24</v>
      </c>
      <c r="H290" s="151" t="s">
        <v>25</v>
      </c>
      <c r="I290" s="151" t="s">
        <v>26</v>
      </c>
      <c r="J290" s="151" t="s">
        <v>28</v>
      </c>
      <c r="K290" s="151" t="s">
        <v>57</v>
      </c>
      <c r="L290" s="153" t="s">
        <v>40</v>
      </c>
      <c r="M290" s="43" t="s">
        <v>41</v>
      </c>
      <c r="N290" s="43" t="s">
        <v>55</v>
      </c>
      <c r="O290" s="152" t="s">
        <v>123</v>
      </c>
      <c r="P290" s="152" t="s">
        <v>56</v>
      </c>
      <c r="Q290" s="43" t="s">
        <v>124</v>
      </c>
      <c r="R290" s="148" t="s">
        <v>29</v>
      </c>
    </row>
    <row r="291" spans="1:18" ht="16.5" thickBot="1" x14ac:dyDescent="0.3">
      <c r="A291" s="47"/>
      <c r="B291" s="47"/>
      <c r="C291" s="61" t="s">
        <v>60</v>
      </c>
      <c r="D291" s="63"/>
      <c r="E291" s="62"/>
      <c r="F291" s="63"/>
      <c r="G291" s="62"/>
      <c r="H291" s="63"/>
      <c r="I291" s="63"/>
      <c r="J291" s="63"/>
      <c r="K291" s="63"/>
      <c r="L291" s="64"/>
      <c r="M291" s="64"/>
      <c r="N291" s="63"/>
      <c r="O291" s="63"/>
      <c r="P291" s="63"/>
      <c r="Q291" s="63"/>
      <c r="R291" s="65"/>
    </row>
    <row r="292" spans="1:18" ht="84" customHeight="1" x14ac:dyDescent="0.25">
      <c r="A292" s="47"/>
      <c r="B292" s="47"/>
      <c r="C292" s="90">
        <v>1</v>
      </c>
      <c r="D292" s="324" t="s">
        <v>497</v>
      </c>
      <c r="E292" s="325" t="s">
        <v>507</v>
      </c>
      <c r="F292" s="91" t="s">
        <v>508</v>
      </c>
      <c r="G292" s="92" t="s">
        <v>509</v>
      </c>
      <c r="H292" s="91" t="s">
        <v>71</v>
      </c>
      <c r="I292" s="93">
        <v>0.7</v>
      </c>
      <c r="J292" s="94">
        <v>40186</v>
      </c>
      <c r="K292" s="94">
        <v>40560</v>
      </c>
      <c r="L292" s="108">
        <v>3104182180</v>
      </c>
      <c r="M292" s="197">
        <v>2172927526</v>
      </c>
      <c r="N292" s="198">
        <v>4057</v>
      </c>
      <c r="O292" s="326"/>
      <c r="P292" s="200">
        <v>1300.881056081425</v>
      </c>
      <c r="Q292" s="109" t="s">
        <v>79</v>
      </c>
      <c r="R292" s="104" t="s">
        <v>510</v>
      </c>
    </row>
    <row r="293" spans="1:18" ht="86.25" customHeight="1" thickBot="1" x14ac:dyDescent="0.3">
      <c r="A293" s="47"/>
      <c r="B293" s="47"/>
      <c r="C293" s="114">
        <v>2</v>
      </c>
      <c r="D293" s="327" t="s">
        <v>497</v>
      </c>
      <c r="E293" s="328" t="s">
        <v>507</v>
      </c>
      <c r="F293" s="161" t="s">
        <v>511</v>
      </c>
      <c r="G293" s="106" t="s">
        <v>509</v>
      </c>
      <c r="H293" s="161" t="s">
        <v>71</v>
      </c>
      <c r="I293" s="115">
        <v>0.7</v>
      </c>
      <c r="J293" s="116">
        <v>40561</v>
      </c>
      <c r="K293" s="116">
        <v>41500</v>
      </c>
      <c r="L293" s="131">
        <v>4481543752</v>
      </c>
      <c r="M293" s="158">
        <v>3137080626.3999996</v>
      </c>
      <c r="N293" s="201">
        <v>5322</v>
      </c>
      <c r="O293" s="241"/>
      <c r="P293" s="202">
        <v>1300.881056081425</v>
      </c>
      <c r="Q293" s="132" t="s">
        <v>79</v>
      </c>
      <c r="R293" s="107" t="s">
        <v>512</v>
      </c>
    </row>
    <row r="294" spans="1:18" ht="16.5" thickBot="1" x14ac:dyDescent="0.3">
      <c r="A294" s="47"/>
      <c r="B294" s="47"/>
      <c r="C294" s="61" t="s">
        <v>30</v>
      </c>
      <c r="D294" s="63"/>
      <c r="E294" s="62"/>
      <c r="F294" s="63"/>
      <c r="G294" s="125"/>
      <c r="H294" s="63"/>
      <c r="I294" s="63"/>
      <c r="J294" s="63"/>
      <c r="K294" s="63"/>
      <c r="L294" s="64"/>
      <c r="M294" s="66"/>
      <c r="N294" s="63"/>
      <c r="O294" s="63"/>
      <c r="P294" s="63"/>
      <c r="Q294" s="63"/>
      <c r="R294" s="65"/>
    </row>
    <row r="295" spans="1:18" ht="70.5" customHeight="1" x14ac:dyDescent="0.25">
      <c r="A295" s="47"/>
      <c r="B295" s="47"/>
      <c r="C295" s="90">
        <v>3</v>
      </c>
      <c r="D295" s="91" t="s">
        <v>499</v>
      </c>
      <c r="E295" s="334" t="s">
        <v>75</v>
      </c>
      <c r="F295" s="91" t="s">
        <v>513</v>
      </c>
      <c r="G295" s="92" t="s">
        <v>514</v>
      </c>
      <c r="H295" s="91" t="s">
        <v>71</v>
      </c>
      <c r="I295" s="93">
        <v>0.5</v>
      </c>
      <c r="J295" s="94">
        <v>39595</v>
      </c>
      <c r="K295" s="94">
        <v>41846</v>
      </c>
      <c r="L295" s="108">
        <v>31942117590</v>
      </c>
      <c r="M295" s="197">
        <v>15971058795</v>
      </c>
      <c r="N295" s="198">
        <v>25927</v>
      </c>
      <c r="O295" s="139" t="s">
        <v>301</v>
      </c>
      <c r="P295" s="200">
        <v>1300.881056081425</v>
      </c>
      <c r="Q295" s="109" t="s">
        <v>80</v>
      </c>
      <c r="R295" s="104" t="s">
        <v>515</v>
      </c>
    </row>
    <row r="296" spans="1:18" ht="57" customHeight="1" x14ac:dyDescent="0.25">
      <c r="A296" s="47"/>
      <c r="B296" s="47"/>
      <c r="C296" s="112">
        <v>4</v>
      </c>
      <c r="D296" s="160" t="s">
        <v>498</v>
      </c>
      <c r="E296" s="95" t="s">
        <v>516</v>
      </c>
      <c r="F296" s="160" t="s">
        <v>517</v>
      </c>
      <c r="G296" s="105" t="s">
        <v>518</v>
      </c>
      <c r="H296" s="160" t="s">
        <v>71</v>
      </c>
      <c r="I296" s="162">
        <v>0.8</v>
      </c>
      <c r="J296" s="156">
        <v>41282</v>
      </c>
      <c r="K296" s="156">
        <v>41818</v>
      </c>
      <c r="L296" s="113">
        <v>1544774057</v>
      </c>
      <c r="M296" s="157">
        <v>1235819245.6000001</v>
      </c>
      <c r="N296" s="110">
        <v>2006</v>
      </c>
      <c r="O296" s="142" t="s">
        <v>519</v>
      </c>
      <c r="P296" s="159">
        <v>1300.881056081425</v>
      </c>
      <c r="Q296" s="155" t="s">
        <v>80</v>
      </c>
      <c r="R296" s="111" t="s">
        <v>520</v>
      </c>
    </row>
    <row r="297" spans="1:18" ht="48.75" customHeight="1" thickBot="1" x14ac:dyDescent="0.3">
      <c r="A297" s="47"/>
      <c r="B297" s="47"/>
      <c r="C297" s="114">
        <v>5</v>
      </c>
      <c r="D297" s="161" t="s">
        <v>498</v>
      </c>
      <c r="E297" s="161" t="s">
        <v>521</v>
      </c>
      <c r="F297" s="161" t="s">
        <v>522</v>
      </c>
      <c r="G297" s="106" t="s">
        <v>523</v>
      </c>
      <c r="H297" s="161" t="s">
        <v>71</v>
      </c>
      <c r="I297" s="115">
        <v>0.95</v>
      </c>
      <c r="J297" s="116">
        <v>40854</v>
      </c>
      <c r="K297" s="116">
        <v>41628</v>
      </c>
      <c r="L297" s="131">
        <v>1071250790</v>
      </c>
      <c r="M297" s="158">
        <v>1017688250.5</v>
      </c>
      <c r="N297" s="201">
        <v>1726</v>
      </c>
      <c r="O297" s="140" t="s">
        <v>524</v>
      </c>
      <c r="P297" s="202">
        <v>1300.881056081425</v>
      </c>
      <c r="Q297" s="132" t="s">
        <v>80</v>
      </c>
      <c r="R297" s="107" t="s">
        <v>525</v>
      </c>
    </row>
    <row r="298" spans="1:18" ht="16.5" thickBot="1" x14ac:dyDescent="0.3">
      <c r="A298" s="47"/>
      <c r="B298" s="47"/>
      <c r="C298" s="67"/>
      <c r="D298" s="69"/>
      <c r="E298" s="68"/>
      <c r="F298" s="69"/>
      <c r="G298" s="68"/>
      <c r="H298" s="69"/>
      <c r="I298" s="69"/>
      <c r="J298" s="69"/>
      <c r="K298" s="69"/>
      <c r="L298" s="70"/>
      <c r="M298" s="70"/>
      <c r="N298" s="69"/>
      <c r="O298" s="69"/>
      <c r="P298" s="69"/>
      <c r="Q298" s="69"/>
      <c r="R298" s="71"/>
    </row>
    <row r="299" spans="1:18" x14ac:dyDescent="0.25">
      <c r="A299" s="47"/>
      <c r="B299" s="47"/>
      <c r="C299" s="67"/>
      <c r="D299" s="69"/>
      <c r="E299" s="68"/>
      <c r="F299" s="69"/>
      <c r="G299" s="68"/>
      <c r="H299" s="69"/>
      <c r="I299" s="69"/>
      <c r="J299" s="69"/>
      <c r="K299" s="69"/>
      <c r="L299" s="72" t="s">
        <v>49</v>
      </c>
      <c r="M299" s="73" t="s">
        <v>31</v>
      </c>
      <c r="N299" s="74" t="s">
        <v>5</v>
      </c>
      <c r="O299" s="255" t="s">
        <v>125</v>
      </c>
      <c r="P299" s="88"/>
      <c r="Q299" s="206"/>
      <c r="R299" s="71"/>
    </row>
    <row r="300" spans="1:18" x14ac:dyDescent="0.25">
      <c r="A300" s="47"/>
      <c r="B300" s="47"/>
      <c r="C300" s="67"/>
      <c r="D300" s="69"/>
      <c r="E300" s="68"/>
      <c r="F300" s="69"/>
      <c r="G300" s="68"/>
      <c r="H300" s="69"/>
      <c r="I300" s="69"/>
      <c r="J300" s="69"/>
      <c r="K300" s="69"/>
      <c r="L300" s="180" t="s">
        <v>59</v>
      </c>
      <c r="M300" s="181">
        <v>7668693825.6000004</v>
      </c>
      <c r="N300" s="182">
        <v>13008.81056081425</v>
      </c>
      <c r="O300" s="183">
        <v>29659</v>
      </c>
      <c r="P300" s="184" t="s">
        <v>81</v>
      </c>
      <c r="Q300" s="206"/>
      <c r="R300" s="71"/>
    </row>
    <row r="301" spans="1:18" x14ac:dyDescent="0.25">
      <c r="A301" s="47"/>
      <c r="B301" s="47"/>
      <c r="C301" s="67"/>
      <c r="D301" s="69"/>
      <c r="E301" s="68"/>
      <c r="F301" s="69"/>
      <c r="G301" s="68"/>
      <c r="H301" s="69"/>
      <c r="I301" s="69"/>
      <c r="J301" s="69"/>
      <c r="K301" s="69"/>
      <c r="L301" s="180" t="s">
        <v>62</v>
      </c>
      <c r="M301" s="181">
        <v>3911033851.0560002</v>
      </c>
      <c r="N301" s="182">
        <v>6634.4933860152678</v>
      </c>
      <c r="O301" s="183">
        <v>0</v>
      </c>
      <c r="P301" s="184" t="s">
        <v>150</v>
      </c>
      <c r="Q301" s="206"/>
      <c r="R301" s="71"/>
    </row>
    <row r="302" spans="1:18" ht="31.5" x14ac:dyDescent="0.25">
      <c r="A302" s="47"/>
      <c r="B302" s="47"/>
      <c r="C302" s="67"/>
      <c r="D302" s="69"/>
      <c r="E302" s="68"/>
      <c r="F302" s="69"/>
      <c r="G302" s="68"/>
      <c r="H302" s="69"/>
      <c r="I302" s="69"/>
      <c r="J302" s="69"/>
      <c r="K302" s="69"/>
      <c r="L302" s="185" t="s">
        <v>122</v>
      </c>
      <c r="M302" s="181">
        <v>766869382.56000006</v>
      </c>
      <c r="N302" s="182">
        <v>1300.881056081425</v>
      </c>
      <c r="O302" s="246">
        <v>2</v>
      </c>
      <c r="P302" s="184" t="s">
        <v>150</v>
      </c>
      <c r="Q302" s="206"/>
      <c r="R302" s="71"/>
    </row>
    <row r="303" spans="1:18" ht="16.5" thickBot="1" x14ac:dyDescent="0.3">
      <c r="A303" s="47"/>
      <c r="B303" s="47"/>
      <c r="C303" s="84"/>
      <c r="D303" s="85"/>
      <c r="E303" s="144"/>
      <c r="F303" s="85"/>
      <c r="G303" s="144"/>
      <c r="H303" s="85"/>
      <c r="I303" s="85"/>
      <c r="J303" s="85"/>
      <c r="K303" s="85"/>
      <c r="L303" s="186" t="s">
        <v>61</v>
      </c>
      <c r="M303" s="187"/>
      <c r="N303" s="188"/>
      <c r="O303" s="188"/>
      <c r="P303" s="189" t="s">
        <v>151</v>
      </c>
      <c r="Q303" s="207"/>
      <c r="R303" s="145"/>
    </row>
    <row r="304" spans="1:18" ht="16.5" thickBot="1" x14ac:dyDescent="0.3"/>
    <row r="305" spans="1:18" s="60" customFormat="1" ht="16.5" thickBot="1" x14ac:dyDescent="0.3">
      <c r="C305" s="54" t="s">
        <v>21</v>
      </c>
      <c r="D305" s="56"/>
      <c r="E305" s="55"/>
      <c r="F305" s="259">
        <v>20</v>
      </c>
      <c r="G305" s="57" t="s">
        <v>500</v>
      </c>
      <c r="H305" s="56"/>
      <c r="I305" s="56"/>
      <c r="J305" s="56"/>
      <c r="K305" s="56"/>
      <c r="L305" s="58"/>
      <c r="M305" s="58"/>
      <c r="N305" s="56"/>
      <c r="O305" s="56"/>
      <c r="P305" s="56"/>
      <c r="Q305" s="56"/>
      <c r="R305" s="59"/>
    </row>
    <row r="306" spans="1:18" ht="91.5" customHeight="1" thickBot="1" x14ac:dyDescent="0.3">
      <c r="A306" s="47"/>
      <c r="B306" s="47"/>
      <c r="C306" s="154" t="s">
        <v>22</v>
      </c>
      <c r="D306" s="151" t="s">
        <v>27</v>
      </c>
      <c r="E306" s="151" t="s">
        <v>23</v>
      </c>
      <c r="F306" s="151" t="s">
        <v>34</v>
      </c>
      <c r="G306" s="151" t="s">
        <v>24</v>
      </c>
      <c r="H306" s="151" t="s">
        <v>25</v>
      </c>
      <c r="I306" s="151" t="s">
        <v>26</v>
      </c>
      <c r="J306" s="151" t="s">
        <v>28</v>
      </c>
      <c r="K306" s="151" t="s">
        <v>57</v>
      </c>
      <c r="L306" s="153" t="s">
        <v>40</v>
      </c>
      <c r="M306" s="43" t="s">
        <v>41</v>
      </c>
      <c r="N306" s="43" t="s">
        <v>55</v>
      </c>
      <c r="O306" s="152" t="s">
        <v>123</v>
      </c>
      <c r="P306" s="152" t="s">
        <v>56</v>
      </c>
      <c r="Q306" s="43" t="s">
        <v>124</v>
      </c>
      <c r="R306" s="148" t="s">
        <v>29</v>
      </c>
    </row>
    <row r="307" spans="1:18" ht="16.5" thickBot="1" x14ac:dyDescent="0.3">
      <c r="C307" s="61" t="s">
        <v>60</v>
      </c>
      <c r="D307" s="63"/>
      <c r="E307" s="62"/>
      <c r="F307" s="63"/>
      <c r="G307" s="62"/>
      <c r="H307" s="63"/>
      <c r="I307" s="63"/>
      <c r="J307" s="63"/>
      <c r="K307" s="63"/>
      <c r="L307" s="64"/>
      <c r="M307" s="64"/>
      <c r="N307" s="63"/>
      <c r="O307" s="63"/>
      <c r="P307" s="63"/>
      <c r="Q307" s="63"/>
      <c r="R307" s="65"/>
    </row>
    <row r="308" spans="1:18" ht="63" customHeight="1" x14ac:dyDescent="0.25">
      <c r="C308" s="90">
        <v>1</v>
      </c>
      <c r="D308" s="102" t="s">
        <v>503</v>
      </c>
      <c r="E308" s="91" t="s">
        <v>526</v>
      </c>
      <c r="F308" s="91" t="s">
        <v>87</v>
      </c>
      <c r="G308" s="103" t="s">
        <v>527</v>
      </c>
      <c r="H308" s="91" t="s">
        <v>158</v>
      </c>
      <c r="I308" s="93">
        <v>1</v>
      </c>
      <c r="J308" s="94">
        <v>39329</v>
      </c>
      <c r="K308" s="94">
        <v>40578</v>
      </c>
      <c r="L308" s="329">
        <v>3939648155.46</v>
      </c>
      <c r="M308" s="197">
        <v>3939648155.46</v>
      </c>
      <c r="N308" s="198">
        <v>7356</v>
      </c>
      <c r="O308" s="139" t="s">
        <v>528</v>
      </c>
      <c r="P308" s="200">
        <v>1300.881056081425</v>
      </c>
      <c r="Q308" s="109" t="s">
        <v>80</v>
      </c>
      <c r="R308" s="283" t="s">
        <v>529</v>
      </c>
    </row>
    <row r="309" spans="1:18" ht="63" customHeight="1" thickBot="1" x14ac:dyDescent="0.3">
      <c r="C309" s="114">
        <v>2</v>
      </c>
      <c r="D309" s="163" t="s">
        <v>503</v>
      </c>
      <c r="E309" s="161" t="s">
        <v>530</v>
      </c>
      <c r="F309" s="161" t="s">
        <v>531</v>
      </c>
      <c r="G309" s="106" t="s">
        <v>532</v>
      </c>
      <c r="H309" s="161" t="s">
        <v>158</v>
      </c>
      <c r="I309" s="115">
        <v>1</v>
      </c>
      <c r="J309" s="116">
        <v>37773</v>
      </c>
      <c r="K309" s="116">
        <v>38596</v>
      </c>
      <c r="L309" s="330">
        <v>3444549326.7728076</v>
      </c>
      <c r="M309" s="158">
        <v>3444549326.7728076</v>
      </c>
      <c r="N309" s="201">
        <v>9029</v>
      </c>
      <c r="O309" s="140" t="s">
        <v>533</v>
      </c>
      <c r="P309" s="202">
        <v>1300.881056081425</v>
      </c>
      <c r="Q309" s="132" t="s">
        <v>80</v>
      </c>
      <c r="R309" s="331" t="s">
        <v>534</v>
      </c>
    </row>
    <row r="310" spans="1:18" ht="16.5" thickBot="1" x14ac:dyDescent="0.3">
      <c r="C310" s="61" t="s">
        <v>30</v>
      </c>
      <c r="D310" s="63"/>
      <c r="E310" s="62"/>
      <c r="F310" s="63"/>
      <c r="G310" s="125"/>
      <c r="H310" s="63"/>
      <c r="I310" s="63"/>
      <c r="J310" s="63"/>
      <c r="K310" s="63"/>
      <c r="L310" s="64"/>
      <c r="M310" s="66"/>
      <c r="N310" s="76"/>
      <c r="O310" s="78"/>
      <c r="P310" s="77" t="s">
        <v>32</v>
      </c>
      <c r="Q310" s="77" t="s">
        <v>32</v>
      </c>
      <c r="R310" s="65"/>
    </row>
    <row r="311" spans="1:18" ht="103.5" customHeight="1" x14ac:dyDescent="0.25">
      <c r="C311" s="90">
        <v>3</v>
      </c>
      <c r="D311" s="91" t="s">
        <v>502</v>
      </c>
      <c r="E311" s="91" t="s">
        <v>535</v>
      </c>
      <c r="F311" s="91" t="s">
        <v>536</v>
      </c>
      <c r="G311" s="103" t="s">
        <v>537</v>
      </c>
      <c r="H311" s="91" t="s">
        <v>71</v>
      </c>
      <c r="I311" s="93">
        <v>0.51</v>
      </c>
      <c r="J311" s="94">
        <v>38768</v>
      </c>
      <c r="K311" s="94">
        <v>39651</v>
      </c>
      <c r="L311" s="108">
        <v>3605729418</v>
      </c>
      <c r="M311" s="197">
        <v>1838922003.1800001</v>
      </c>
      <c r="N311" s="198">
        <v>3985</v>
      </c>
      <c r="O311" s="139" t="s">
        <v>538</v>
      </c>
      <c r="P311" s="200">
        <v>1300.881056081425</v>
      </c>
      <c r="Q311" s="109" t="s">
        <v>80</v>
      </c>
      <c r="R311" s="104" t="s">
        <v>539</v>
      </c>
    </row>
    <row r="312" spans="1:18" ht="59.25" customHeight="1" x14ac:dyDescent="0.25">
      <c r="C312" s="112">
        <v>4</v>
      </c>
      <c r="D312" s="160" t="s">
        <v>502</v>
      </c>
      <c r="E312" s="160" t="s">
        <v>540</v>
      </c>
      <c r="F312" s="160" t="s">
        <v>541</v>
      </c>
      <c r="G312" s="105" t="s">
        <v>542</v>
      </c>
      <c r="H312" s="160" t="s">
        <v>71</v>
      </c>
      <c r="I312" s="162">
        <v>1</v>
      </c>
      <c r="J312" s="156">
        <v>36910</v>
      </c>
      <c r="K312" s="156">
        <v>38050</v>
      </c>
      <c r="L312" s="113">
        <v>913974294</v>
      </c>
      <c r="M312" s="157">
        <v>913974294</v>
      </c>
      <c r="N312" s="110">
        <v>2553</v>
      </c>
      <c r="O312" s="142" t="s">
        <v>543</v>
      </c>
      <c r="P312" s="159">
        <v>1300.881056081425</v>
      </c>
      <c r="Q312" s="155" t="s">
        <v>80</v>
      </c>
      <c r="R312" s="111" t="s">
        <v>544</v>
      </c>
    </row>
    <row r="313" spans="1:18" ht="132" customHeight="1" x14ac:dyDescent="0.25">
      <c r="C313" s="112">
        <v>5</v>
      </c>
      <c r="D313" s="160" t="s">
        <v>502</v>
      </c>
      <c r="E313" s="160" t="s">
        <v>545</v>
      </c>
      <c r="F313" s="160" t="s">
        <v>546</v>
      </c>
      <c r="G313" s="105" t="s">
        <v>547</v>
      </c>
      <c r="H313" s="160" t="s">
        <v>71</v>
      </c>
      <c r="I313" s="162">
        <v>1</v>
      </c>
      <c r="J313" s="156">
        <v>40444</v>
      </c>
      <c r="K313" s="156">
        <v>41173</v>
      </c>
      <c r="L313" s="113">
        <v>3135000000</v>
      </c>
      <c r="M313" s="157">
        <v>3135000000</v>
      </c>
      <c r="N313" s="110">
        <v>5532</v>
      </c>
      <c r="O313" s="142" t="s">
        <v>548</v>
      </c>
      <c r="P313" s="159">
        <v>1300.881056081425</v>
      </c>
      <c r="Q313" s="155" t="s">
        <v>80</v>
      </c>
      <c r="R313" s="111" t="s">
        <v>549</v>
      </c>
    </row>
    <row r="314" spans="1:18" ht="88.5" customHeight="1" thickBot="1" x14ac:dyDescent="0.3">
      <c r="C314" s="114">
        <v>6</v>
      </c>
      <c r="D314" s="161" t="s">
        <v>501</v>
      </c>
      <c r="E314" s="161" t="s">
        <v>181</v>
      </c>
      <c r="F314" s="161" t="s">
        <v>550</v>
      </c>
      <c r="G314" s="106" t="s">
        <v>551</v>
      </c>
      <c r="H314" s="161" t="s">
        <v>71</v>
      </c>
      <c r="I314" s="115">
        <v>0.75</v>
      </c>
      <c r="J314" s="116">
        <v>38650</v>
      </c>
      <c r="K314" s="116">
        <v>39808</v>
      </c>
      <c r="L314" s="131">
        <v>1651047476</v>
      </c>
      <c r="M314" s="158">
        <v>1238285607</v>
      </c>
      <c r="N314" s="201">
        <v>2683</v>
      </c>
      <c r="O314" s="140" t="s">
        <v>552</v>
      </c>
      <c r="P314" s="202">
        <v>1300.881056081425</v>
      </c>
      <c r="Q314" s="132" t="s">
        <v>80</v>
      </c>
      <c r="R314" s="107" t="s">
        <v>553</v>
      </c>
    </row>
    <row r="315" spans="1:18" ht="16.5" thickBot="1" x14ac:dyDescent="0.3">
      <c r="C315" s="67"/>
      <c r="D315" s="69"/>
      <c r="E315" s="68"/>
      <c r="F315" s="69"/>
      <c r="G315" s="68"/>
      <c r="H315" s="69"/>
      <c r="I315" s="69"/>
      <c r="J315" s="69"/>
      <c r="K315" s="69"/>
      <c r="L315" s="70"/>
      <c r="M315" s="70"/>
      <c r="N315" s="69"/>
      <c r="O315" s="69"/>
      <c r="P315" s="69"/>
      <c r="Q315" s="69"/>
      <c r="R315" s="71"/>
    </row>
    <row r="316" spans="1:18" x14ac:dyDescent="0.25">
      <c r="C316" s="67"/>
      <c r="D316" s="69"/>
      <c r="E316" s="68"/>
      <c r="F316" s="69"/>
      <c r="G316" s="68"/>
      <c r="H316" s="69"/>
      <c r="I316" s="69"/>
      <c r="J316" s="69"/>
      <c r="K316" s="69"/>
      <c r="L316" s="72" t="s">
        <v>49</v>
      </c>
      <c r="M316" s="73" t="s">
        <v>31</v>
      </c>
      <c r="N316" s="74" t="s">
        <v>5</v>
      </c>
      <c r="O316" s="255" t="s">
        <v>125</v>
      </c>
      <c r="P316" s="88"/>
      <c r="Q316" s="206"/>
      <c r="R316" s="71"/>
    </row>
    <row r="317" spans="1:18" x14ac:dyDescent="0.25">
      <c r="C317" s="67"/>
      <c r="D317" s="69"/>
      <c r="E317" s="68"/>
      <c r="F317" s="69"/>
      <c r="G317" s="68"/>
      <c r="H317" s="69"/>
      <c r="I317" s="69"/>
      <c r="J317" s="69"/>
      <c r="K317" s="69"/>
      <c r="L317" s="180" t="s">
        <v>59</v>
      </c>
      <c r="M317" s="181">
        <v>7668693825.6000004</v>
      </c>
      <c r="N317" s="182">
        <v>13008.81056081425</v>
      </c>
      <c r="O317" s="183">
        <v>31138</v>
      </c>
      <c r="P317" s="184" t="s">
        <v>81</v>
      </c>
      <c r="Q317" s="206"/>
      <c r="R317" s="71"/>
    </row>
    <row r="318" spans="1:18" x14ac:dyDescent="0.25">
      <c r="C318" s="67"/>
      <c r="D318" s="69"/>
      <c r="E318" s="68"/>
      <c r="F318" s="69"/>
      <c r="G318" s="68"/>
      <c r="H318" s="69"/>
      <c r="I318" s="69"/>
      <c r="J318" s="69"/>
      <c r="K318" s="69"/>
      <c r="L318" s="180" t="s">
        <v>62</v>
      </c>
      <c r="M318" s="181">
        <v>3911033851.0560002</v>
      </c>
      <c r="N318" s="182">
        <v>6634.4933860152678</v>
      </c>
      <c r="O318" s="183">
        <v>16385</v>
      </c>
      <c r="P318" s="184" t="s">
        <v>81</v>
      </c>
      <c r="Q318" s="206"/>
      <c r="R318" s="71"/>
    </row>
    <row r="319" spans="1:18" ht="31.5" x14ac:dyDescent="0.25">
      <c r="C319" s="67"/>
      <c r="D319" s="69"/>
      <c r="E319" s="68"/>
      <c r="F319" s="69"/>
      <c r="G319" s="68"/>
      <c r="H319" s="69"/>
      <c r="I319" s="69"/>
      <c r="J319" s="69"/>
      <c r="K319" s="69"/>
      <c r="L319" s="185" t="s">
        <v>122</v>
      </c>
      <c r="M319" s="181">
        <v>766869382.56000006</v>
      </c>
      <c r="N319" s="182">
        <v>1300.881056081425</v>
      </c>
      <c r="O319" s="246">
        <v>0</v>
      </c>
      <c r="P319" s="184" t="s">
        <v>81</v>
      </c>
      <c r="Q319" s="206"/>
      <c r="R319" s="71"/>
    </row>
    <row r="320" spans="1:18" ht="16.5" thickBot="1" x14ac:dyDescent="0.3">
      <c r="C320" s="84"/>
      <c r="D320" s="85"/>
      <c r="E320" s="144"/>
      <c r="F320" s="85"/>
      <c r="G320" s="144"/>
      <c r="H320" s="85"/>
      <c r="I320" s="85"/>
      <c r="J320" s="85"/>
      <c r="K320" s="85"/>
      <c r="L320" s="186" t="s">
        <v>61</v>
      </c>
      <c r="M320" s="187"/>
      <c r="N320" s="188"/>
      <c r="O320" s="188"/>
      <c r="P320" s="189" t="s">
        <v>173</v>
      </c>
      <c r="Q320" s="207"/>
      <c r="R320" s="145"/>
    </row>
    <row r="322" spans="1:18" ht="16.5" thickBot="1" x14ac:dyDescent="0.3"/>
    <row r="323" spans="1:18" s="60" customFormat="1" ht="16.5" thickBot="1" x14ac:dyDescent="0.3">
      <c r="C323" s="54" t="s">
        <v>21</v>
      </c>
      <c r="D323" s="56"/>
      <c r="E323" s="55"/>
      <c r="F323" s="259">
        <v>21</v>
      </c>
      <c r="G323" s="57" t="s">
        <v>504</v>
      </c>
      <c r="H323" s="56"/>
      <c r="I323" s="56"/>
      <c r="J323" s="56"/>
      <c r="K323" s="56"/>
      <c r="L323" s="58"/>
      <c r="M323" s="58"/>
      <c r="N323" s="56"/>
      <c r="O323" s="56"/>
      <c r="P323" s="56"/>
      <c r="Q323" s="56"/>
      <c r="R323" s="59"/>
    </row>
    <row r="324" spans="1:18" ht="91.5" customHeight="1" thickBot="1" x14ac:dyDescent="0.3">
      <c r="A324" s="47"/>
      <c r="B324" s="47"/>
      <c r="C324" s="154" t="s">
        <v>22</v>
      </c>
      <c r="D324" s="151" t="s">
        <v>27</v>
      </c>
      <c r="E324" s="151" t="s">
        <v>23</v>
      </c>
      <c r="F324" s="151" t="s">
        <v>34</v>
      </c>
      <c r="G324" s="151" t="s">
        <v>24</v>
      </c>
      <c r="H324" s="151" t="s">
        <v>25</v>
      </c>
      <c r="I324" s="151" t="s">
        <v>26</v>
      </c>
      <c r="J324" s="151" t="s">
        <v>28</v>
      </c>
      <c r="K324" s="151" t="s">
        <v>57</v>
      </c>
      <c r="L324" s="153" t="s">
        <v>40</v>
      </c>
      <c r="M324" s="43" t="s">
        <v>41</v>
      </c>
      <c r="N324" s="43" t="s">
        <v>55</v>
      </c>
      <c r="O324" s="152" t="s">
        <v>123</v>
      </c>
      <c r="P324" s="152" t="s">
        <v>56</v>
      </c>
      <c r="Q324" s="43" t="s">
        <v>124</v>
      </c>
      <c r="R324" s="148" t="s">
        <v>29</v>
      </c>
    </row>
    <row r="325" spans="1:18" ht="16.5" thickBot="1" x14ac:dyDescent="0.3">
      <c r="C325" s="61" t="s">
        <v>60</v>
      </c>
      <c r="D325" s="63"/>
      <c r="E325" s="62"/>
      <c r="F325" s="63"/>
      <c r="G325" s="62"/>
      <c r="H325" s="63"/>
      <c r="I325" s="63"/>
      <c r="J325" s="63"/>
      <c r="K325" s="63"/>
      <c r="L325" s="64"/>
      <c r="M325" s="64"/>
      <c r="N325" s="63"/>
      <c r="O325" s="63"/>
      <c r="P325" s="63"/>
      <c r="Q325" s="63"/>
      <c r="R325" s="65"/>
    </row>
    <row r="326" spans="1:18" ht="132" customHeight="1" x14ac:dyDescent="0.25">
      <c r="C326" s="256">
        <v>1</v>
      </c>
      <c r="D326" s="91" t="s">
        <v>506</v>
      </c>
      <c r="E326" s="91" t="s">
        <v>75</v>
      </c>
      <c r="F326" s="91" t="s">
        <v>554</v>
      </c>
      <c r="G326" s="103" t="s">
        <v>555</v>
      </c>
      <c r="H326" s="91" t="s">
        <v>71</v>
      </c>
      <c r="I326" s="93">
        <v>0.33329999999999999</v>
      </c>
      <c r="J326" s="94">
        <v>41015</v>
      </c>
      <c r="K326" s="94">
        <v>42004</v>
      </c>
      <c r="L326" s="108">
        <v>25884186289</v>
      </c>
      <c r="M326" s="197">
        <v>8627199290.1236992</v>
      </c>
      <c r="N326" s="198">
        <v>14005</v>
      </c>
      <c r="O326" s="139" t="s">
        <v>301</v>
      </c>
      <c r="P326" s="200">
        <v>1300.881056081425</v>
      </c>
      <c r="Q326" s="109" t="s">
        <v>80</v>
      </c>
      <c r="R326" s="283" t="s">
        <v>556</v>
      </c>
    </row>
    <row r="327" spans="1:18" ht="52.5" customHeight="1" x14ac:dyDescent="0.25">
      <c r="C327" s="299">
        <v>2</v>
      </c>
      <c r="D327" s="160" t="s">
        <v>506</v>
      </c>
      <c r="E327" s="160" t="s">
        <v>93</v>
      </c>
      <c r="F327" s="160" t="s">
        <v>557</v>
      </c>
      <c r="G327" s="105" t="s">
        <v>558</v>
      </c>
      <c r="H327" s="160" t="s">
        <v>71</v>
      </c>
      <c r="I327" s="162">
        <v>0.5</v>
      </c>
      <c r="J327" s="156">
        <v>36312</v>
      </c>
      <c r="K327" s="156">
        <v>37833</v>
      </c>
      <c r="L327" s="113">
        <v>5331439397</v>
      </c>
      <c r="M327" s="157">
        <v>2665719698.5</v>
      </c>
      <c r="N327" s="110">
        <v>8029</v>
      </c>
      <c r="O327" s="142"/>
      <c r="P327" s="159">
        <v>1300.881056081425</v>
      </c>
      <c r="Q327" s="155" t="s">
        <v>79</v>
      </c>
      <c r="R327" s="111" t="s">
        <v>559</v>
      </c>
    </row>
    <row r="328" spans="1:18" ht="59.25" customHeight="1" thickBot="1" x14ac:dyDescent="0.3">
      <c r="C328" s="258">
        <v>3</v>
      </c>
      <c r="D328" s="161" t="s">
        <v>506</v>
      </c>
      <c r="E328" s="161" t="s">
        <v>93</v>
      </c>
      <c r="F328" s="161" t="s">
        <v>560</v>
      </c>
      <c r="G328" s="106" t="s">
        <v>561</v>
      </c>
      <c r="H328" s="161" t="s">
        <v>71</v>
      </c>
      <c r="I328" s="115">
        <v>0.5</v>
      </c>
      <c r="J328" s="116">
        <v>35582</v>
      </c>
      <c r="K328" s="116">
        <v>36311</v>
      </c>
      <c r="L328" s="131">
        <v>1549994366</v>
      </c>
      <c r="M328" s="158">
        <v>774997183</v>
      </c>
      <c r="N328" s="201">
        <v>3277</v>
      </c>
      <c r="O328" s="140" t="s">
        <v>562</v>
      </c>
      <c r="P328" s="202">
        <v>1300.881056081425</v>
      </c>
      <c r="Q328" s="132" t="s">
        <v>80</v>
      </c>
      <c r="R328" s="107" t="s">
        <v>563</v>
      </c>
    </row>
    <row r="329" spans="1:18" ht="16.5" thickBot="1" x14ac:dyDescent="0.3">
      <c r="C329" s="67" t="s">
        <v>30</v>
      </c>
      <c r="D329" s="69"/>
      <c r="E329" s="68"/>
      <c r="F329" s="69"/>
      <c r="G329" s="147"/>
      <c r="H329" s="69"/>
      <c r="I329" s="69"/>
      <c r="J329" s="69"/>
      <c r="K329" s="69"/>
      <c r="L329" s="70"/>
      <c r="M329" s="70"/>
      <c r="N329" s="204"/>
      <c r="O329" s="69"/>
      <c r="P329" s="205"/>
      <c r="Q329" s="69"/>
      <c r="R329" s="71"/>
    </row>
    <row r="330" spans="1:18" ht="60" customHeight="1" x14ac:dyDescent="0.25">
      <c r="C330" s="90">
        <v>4</v>
      </c>
      <c r="D330" s="91" t="s">
        <v>505</v>
      </c>
      <c r="E330" s="91" t="s">
        <v>564</v>
      </c>
      <c r="F330" s="91" t="s">
        <v>565</v>
      </c>
      <c r="G330" s="103" t="s">
        <v>566</v>
      </c>
      <c r="H330" s="91" t="s">
        <v>158</v>
      </c>
      <c r="I330" s="93">
        <v>1</v>
      </c>
      <c r="J330" s="94">
        <v>38338</v>
      </c>
      <c r="K330" s="94">
        <v>39082</v>
      </c>
      <c r="L330" s="332">
        <v>1381572845.5600672</v>
      </c>
      <c r="M330" s="197">
        <v>1381572845.5600672</v>
      </c>
      <c r="N330" s="198">
        <v>3386</v>
      </c>
      <c r="O330" s="139" t="s">
        <v>567</v>
      </c>
      <c r="P330" s="200">
        <v>1300.881056081425</v>
      </c>
      <c r="Q330" s="109" t="s">
        <v>80</v>
      </c>
      <c r="R330" s="104" t="s">
        <v>568</v>
      </c>
    </row>
    <row r="331" spans="1:18" ht="52.5" customHeight="1" thickBot="1" x14ac:dyDescent="0.3">
      <c r="C331" s="114">
        <v>5</v>
      </c>
      <c r="D331" s="161" t="s">
        <v>505</v>
      </c>
      <c r="E331" s="333" t="s">
        <v>569</v>
      </c>
      <c r="F331" s="161" t="s">
        <v>570</v>
      </c>
      <c r="G331" s="106" t="s">
        <v>571</v>
      </c>
      <c r="H331" s="161" t="s">
        <v>71</v>
      </c>
      <c r="I331" s="115">
        <v>0.4</v>
      </c>
      <c r="J331" s="116">
        <v>41282</v>
      </c>
      <c r="K331" s="116">
        <v>42035</v>
      </c>
      <c r="L331" s="131">
        <v>8953763349</v>
      </c>
      <c r="M331" s="158">
        <v>3581505339.6000004</v>
      </c>
      <c r="N331" s="201">
        <v>5558</v>
      </c>
      <c r="O331" s="140" t="s">
        <v>301</v>
      </c>
      <c r="P331" s="202">
        <v>1300.881056081425</v>
      </c>
      <c r="Q331" s="132" t="s">
        <v>80</v>
      </c>
      <c r="R331" s="107" t="s">
        <v>572</v>
      </c>
    </row>
    <row r="332" spans="1:18" ht="16.5" thickBot="1" x14ac:dyDescent="0.3">
      <c r="C332" s="79"/>
      <c r="D332" s="81"/>
      <c r="E332" s="80"/>
      <c r="F332" s="81"/>
      <c r="G332" s="80"/>
      <c r="H332" s="81"/>
      <c r="I332" s="81"/>
      <c r="J332" s="81"/>
      <c r="K332" s="81"/>
      <c r="L332" s="82"/>
      <c r="M332" s="82"/>
      <c r="N332" s="150"/>
      <c r="O332" s="81"/>
      <c r="P332" s="81"/>
      <c r="Q332" s="81"/>
      <c r="R332" s="83"/>
    </row>
    <row r="333" spans="1:18" x14ac:dyDescent="0.25">
      <c r="C333" s="67"/>
      <c r="D333" s="69"/>
      <c r="E333" s="68"/>
      <c r="F333" s="69"/>
      <c r="G333" s="68"/>
      <c r="H333" s="69"/>
      <c r="I333" s="69"/>
      <c r="J333" s="69"/>
      <c r="K333" s="69"/>
      <c r="L333" s="72" t="s">
        <v>49</v>
      </c>
      <c r="M333" s="73" t="s">
        <v>31</v>
      </c>
      <c r="N333" s="74" t="s">
        <v>5</v>
      </c>
      <c r="O333" s="255" t="s">
        <v>125</v>
      </c>
      <c r="P333" s="88"/>
      <c r="Q333" s="206"/>
      <c r="R333" s="71"/>
    </row>
    <row r="334" spans="1:18" x14ac:dyDescent="0.25">
      <c r="C334" s="67"/>
      <c r="D334" s="69"/>
      <c r="E334" s="68"/>
      <c r="F334" s="69"/>
      <c r="G334" s="68"/>
      <c r="H334" s="69"/>
      <c r="I334" s="69"/>
      <c r="J334" s="69"/>
      <c r="K334" s="69"/>
      <c r="L334" s="180" t="s">
        <v>59</v>
      </c>
      <c r="M334" s="181">
        <v>7668693825.6000004</v>
      </c>
      <c r="N334" s="182">
        <v>13008.81056081425</v>
      </c>
      <c r="O334" s="183">
        <v>26226</v>
      </c>
      <c r="P334" s="184" t="s">
        <v>81</v>
      </c>
      <c r="Q334" s="206"/>
      <c r="R334" s="71"/>
    </row>
    <row r="335" spans="1:18" x14ac:dyDescent="0.25">
      <c r="C335" s="67"/>
      <c r="D335" s="69"/>
      <c r="E335" s="68"/>
      <c r="F335" s="69"/>
      <c r="G335" s="68"/>
      <c r="H335" s="69"/>
      <c r="I335" s="69"/>
      <c r="J335" s="69"/>
      <c r="K335" s="69"/>
      <c r="L335" s="180" t="s">
        <v>62</v>
      </c>
      <c r="M335" s="181">
        <v>3911033851.0560002</v>
      </c>
      <c r="N335" s="182">
        <v>6634.4933860152678</v>
      </c>
      <c r="O335" s="183">
        <v>17282</v>
      </c>
      <c r="P335" s="184" t="s">
        <v>81</v>
      </c>
      <c r="Q335" s="206"/>
      <c r="R335" s="71"/>
    </row>
    <row r="336" spans="1:18" ht="31.5" x14ac:dyDescent="0.25">
      <c r="C336" s="67"/>
      <c r="D336" s="69"/>
      <c r="E336" s="68"/>
      <c r="F336" s="69"/>
      <c r="G336" s="68"/>
      <c r="H336" s="69"/>
      <c r="I336" s="69"/>
      <c r="J336" s="69"/>
      <c r="K336" s="69"/>
      <c r="L336" s="185" t="s">
        <v>122</v>
      </c>
      <c r="M336" s="181">
        <v>766869382.56000006</v>
      </c>
      <c r="N336" s="182">
        <v>1300.881056081425</v>
      </c>
      <c r="O336" s="183">
        <v>0</v>
      </c>
      <c r="P336" s="184" t="s">
        <v>81</v>
      </c>
      <c r="Q336" s="206"/>
      <c r="R336" s="71"/>
    </row>
    <row r="337" spans="1:18" ht="16.5" thickBot="1" x14ac:dyDescent="0.3">
      <c r="C337" s="84"/>
      <c r="D337" s="85"/>
      <c r="E337" s="144"/>
      <c r="F337" s="85"/>
      <c r="G337" s="144"/>
      <c r="H337" s="85"/>
      <c r="I337" s="85"/>
      <c r="J337" s="85"/>
      <c r="K337" s="85"/>
      <c r="L337" s="186" t="s">
        <v>61</v>
      </c>
      <c r="M337" s="187"/>
      <c r="N337" s="188"/>
      <c r="O337" s="188"/>
      <c r="P337" s="189" t="s">
        <v>173</v>
      </c>
      <c r="Q337" s="207"/>
      <c r="R337" s="145"/>
    </row>
    <row r="338" spans="1:18" ht="16.5" thickBot="1" x14ac:dyDescent="0.3"/>
    <row r="339" spans="1:18" s="60" customFormat="1" ht="16.5" thickBot="1" x14ac:dyDescent="0.3">
      <c r="A339" s="53"/>
      <c r="B339" s="53"/>
      <c r="C339" s="54" t="s">
        <v>21</v>
      </c>
      <c r="D339" s="56"/>
      <c r="E339" s="55"/>
      <c r="F339" s="259">
        <v>22</v>
      </c>
      <c r="G339" s="57" t="s">
        <v>593</v>
      </c>
      <c r="H339" s="56"/>
      <c r="I339" s="56"/>
      <c r="J339" s="56"/>
      <c r="K339" s="56"/>
      <c r="L339" s="58"/>
      <c r="M339" s="58"/>
      <c r="N339" s="56"/>
      <c r="O339" s="56"/>
      <c r="P339" s="56"/>
      <c r="Q339" s="56"/>
      <c r="R339" s="59"/>
    </row>
    <row r="340" spans="1:18" ht="91.5" customHeight="1" thickBot="1" x14ac:dyDescent="0.3">
      <c r="A340" s="47"/>
      <c r="B340" s="47"/>
      <c r="C340" s="154" t="s">
        <v>22</v>
      </c>
      <c r="D340" s="151" t="s">
        <v>27</v>
      </c>
      <c r="E340" s="151" t="s">
        <v>23</v>
      </c>
      <c r="F340" s="151" t="s">
        <v>34</v>
      </c>
      <c r="G340" s="151" t="s">
        <v>24</v>
      </c>
      <c r="H340" s="151" t="s">
        <v>25</v>
      </c>
      <c r="I340" s="151" t="s">
        <v>26</v>
      </c>
      <c r="J340" s="151" t="s">
        <v>28</v>
      </c>
      <c r="K340" s="151" t="s">
        <v>57</v>
      </c>
      <c r="L340" s="153" t="s">
        <v>40</v>
      </c>
      <c r="M340" s="43" t="s">
        <v>41</v>
      </c>
      <c r="N340" s="43" t="s">
        <v>55</v>
      </c>
      <c r="O340" s="152" t="s">
        <v>123</v>
      </c>
      <c r="P340" s="152" t="s">
        <v>56</v>
      </c>
      <c r="Q340" s="43" t="s">
        <v>124</v>
      </c>
      <c r="R340" s="148" t="s">
        <v>29</v>
      </c>
    </row>
    <row r="341" spans="1:18" ht="16.5" thickBot="1" x14ac:dyDescent="0.3">
      <c r="A341" s="47"/>
      <c r="B341" s="47"/>
      <c r="C341" s="61"/>
      <c r="D341" s="63"/>
      <c r="E341" s="62"/>
      <c r="F341" s="63"/>
      <c r="G341" s="62"/>
      <c r="H341" s="63"/>
      <c r="I341" s="63"/>
      <c r="J341" s="63"/>
      <c r="K341" s="63"/>
      <c r="L341" s="64"/>
      <c r="M341" s="64"/>
      <c r="N341" s="63"/>
      <c r="O341" s="63"/>
      <c r="P341" s="63"/>
      <c r="Q341" s="63"/>
      <c r="R341" s="65"/>
    </row>
    <row r="342" spans="1:18" ht="101.25" customHeight="1" x14ac:dyDescent="0.25">
      <c r="A342" s="47"/>
      <c r="B342" s="47"/>
      <c r="C342" s="90">
        <v>1</v>
      </c>
      <c r="D342" s="102" t="s">
        <v>601</v>
      </c>
      <c r="E342" s="92" t="s">
        <v>602</v>
      </c>
      <c r="F342" s="91" t="s">
        <v>603</v>
      </c>
      <c r="G342" s="103" t="s">
        <v>604</v>
      </c>
      <c r="H342" s="91" t="s">
        <v>71</v>
      </c>
      <c r="I342" s="93">
        <v>0.5</v>
      </c>
      <c r="J342" s="94">
        <v>38916</v>
      </c>
      <c r="K342" s="94">
        <v>40267</v>
      </c>
      <c r="L342" s="108">
        <v>7564702533</v>
      </c>
      <c r="M342" s="197">
        <v>3782351266.5</v>
      </c>
      <c r="N342" s="198">
        <v>7344</v>
      </c>
      <c r="O342" s="199">
        <v>41</v>
      </c>
      <c r="P342" s="200">
        <v>1300.881056081425</v>
      </c>
      <c r="Q342" s="109" t="s">
        <v>80</v>
      </c>
      <c r="R342" s="104" t="s">
        <v>87</v>
      </c>
    </row>
    <row r="343" spans="1:18" ht="180.75" customHeight="1" x14ac:dyDescent="0.25">
      <c r="A343" s="47"/>
      <c r="B343" s="47"/>
      <c r="C343" s="112">
        <v>2</v>
      </c>
      <c r="D343" s="239" t="s">
        <v>601</v>
      </c>
      <c r="E343" s="95" t="s">
        <v>0</v>
      </c>
      <c r="F343" s="160" t="s">
        <v>605</v>
      </c>
      <c r="G343" s="105" t="s">
        <v>606</v>
      </c>
      <c r="H343" s="160" t="s">
        <v>71</v>
      </c>
      <c r="I343" s="162">
        <v>0.7</v>
      </c>
      <c r="J343" s="156">
        <v>39822</v>
      </c>
      <c r="K343" s="156">
        <v>40916</v>
      </c>
      <c r="L343" s="113">
        <v>2009003878</v>
      </c>
      <c r="M343" s="157">
        <v>1406302714.5999999</v>
      </c>
      <c r="N343" s="110">
        <v>2482</v>
      </c>
      <c r="O343" s="279">
        <v>41</v>
      </c>
      <c r="P343" s="159">
        <v>1300.881056081425</v>
      </c>
      <c r="Q343" s="155" t="s">
        <v>80</v>
      </c>
      <c r="R343" s="111" t="s">
        <v>87</v>
      </c>
    </row>
    <row r="344" spans="1:18" ht="69" customHeight="1" x14ac:dyDescent="0.25">
      <c r="A344" s="47"/>
      <c r="B344" s="47"/>
      <c r="C344" s="112">
        <v>3</v>
      </c>
      <c r="D344" s="239" t="s">
        <v>601</v>
      </c>
      <c r="E344" s="160" t="s">
        <v>607</v>
      </c>
      <c r="F344" s="160" t="s">
        <v>608</v>
      </c>
      <c r="G344" s="105" t="s">
        <v>609</v>
      </c>
      <c r="H344" s="160" t="s">
        <v>71</v>
      </c>
      <c r="I344" s="162">
        <v>1</v>
      </c>
      <c r="J344" s="156">
        <v>38888</v>
      </c>
      <c r="K344" s="156">
        <v>39641</v>
      </c>
      <c r="L344" s="113">
        <v>10475917527</v>
      </c>
      <c r="M344" s="157">
        <v>10475917527</v>
      </c>
      <c r="N344" s="110">
        <v>22700</v>
      </c>
      <c r="O344" s="340">
        <v>55</v>
      </c>
      <c r="P344" s="159">
        <v>1300.881056081425</v>
      </c>
      <c r="Q344" s="155" t="s">
        <v>80</v>
      </c>
      <c r="R344" s="341" t="s">
        <v>87</v>
      </c>
    </row>
    <row r="345" spans="1:18" ht="53.25" customHeight="1" x14ac:dyDescent="0.25">
      <c r="A345" s="47"/>
      <c r="B345" s="47"/>
      <c r="C345" s="112">
        <v>4</v>
      </c>
      <c r="D345" s="239" t="s">
        <v>601</v>
      </c>
      <c r="E345" s="160" t="s">
        <v>159</v>
      </c>
      <c r="F345" s="160" t="s">
        <v>610</v>
      </c>
      <c r="G345" s="105" t="s">
        <v>611</v>
      </c>
      <c r="H345" s="160" t="s">
        <v>71</v>
      </c>
      <c r="I345" s="162">
        <v>1</v>
      </c>
      <c r="J345" s="156">
        <v>37298</v>
      </c>
      <c r="K345" s="156">
        <v>38088</v>
      </c>
      <c r="L345" s="113">
        <v>3628162781</v>
      </c>
      <c r="M345" s="157">
        <v>3628162781</v>
      </c>
      <c r="N345" s="110">
        <v>10135</v>
      </c>
      <c r="O345" s="340">
        <v>54</v>
      </c>
      <c r="P345" s="159">
        <v>1300.881056081425</v>
      </c>
      <c r="Q345" s="155" t="s">
        <v>80</v>
      </c>
      <c r="R345" s="341" t="s">
        <v>87</v>
      </c>
    </row>
    <row r="346" spans="1:18" ht="57" customHeight="1" x14ac:dyDescent="0.25">
      <c r="A346" s="47"/>
      <c r="B346" s="47"/>
      <c r="C346" s="112">
        <v>5</v>
      </c>
      <c r="D346" s="239" t="s">
        <v>601</v>
      </c>
      <c r="E346" s="160" t="s">
        <v>159</v>
      </c>
      <c r="F346" s="160" t="s">
        <v>612</v>
      </c>
      <c r="G346" s="105" t="s">
        <v>613</v>
      </c>
      <c r="H346" s="160" t="s">
        <v>71</v>
      </c>
      <c r="I346" s="162">
        <v>0.45</v>
      </c>
      <c r="J346" s="156">
        <v>39860</v>
      </c>
      <c r="K346" s="156">
        <v>41213</v>
      </c>
      <c r="L346" s="113">
        <v>8291206645</v>
      </c>
      <c r="M346" s="157">
        <v>3731042990.25</v>
      </c>
      <c r="N346" s="110">
        <v>6584</v>
      </c>
      <c r="O346" s="340">
        <v>57</v>
      </c>
      <c r="P346" s="159">
        <v>1300.881056081425</v>
      </c>
      <c r="Q346" s="155" t="s">
        <v>80</v>
      </c>
      <c r="R346" s="341" t="s">
        <v>87</v>
      </c>
    </row>
    <row r="347" spans="1:18" ht="170.25" customHeight="1" thickBot="1" x14ac:dyDescent="0.3">
      <c r="A347" s="47"/>
      <c r="B347" s="47"/>
      <c r="C347" s="114">
        <v>6</v>
      </c>
      <c r="D347" s="163" t="s">
        <v>601</v>
      </c>
      <c r="E347" s="161" t="s">
        <v>0</v>
      </c>
      <c r="F347" s="161" t="s">
        <v>614</v>
      </c>
      <c r="G347" s="106" t="s">
        <v>615</v>
      </c>
      <c r="H347" s="161" t="s">
        <v>71</v>
      </c>
      <c r="I347" s="115">
        <v>0.7</v>
      </c>
      <c r="J347" s="116">
        <v>40103</v>
      </c>
      <c r="K347" s="116">
        <v>40916</v>
      </c>
      <c r="L347" s="131">
        <v>1574090106</v>
      </c>
      <c r="M347" s="158">
        <v>1101863074.2</v>
      </c>
      <c r="N347" s="201">
        <v>1944</v>
      </c>
      <c r="O347" s="342">
        <v>42</v>
      </c>
      <c r="P347" s="202">
        <v>1300.881056081425</v>
      </c>
      <c r="Q347" s="132" t="s">
        <v>80</v>
      </c>
      <c r="R347" s="280" t="s">
        <v>87</v>
      </c>
    </row>
    <row r="348" spans="1:18" ht="16.5" thickBot="1" x14ac:dyDescent="0.3">
      <c r="A348" s="47"/>
      <c r="B348" s="47"/>
      <c r="C348" s="67"/>
      <c r="D348" s="69"/>
      <c r="E348" s="68"/>
      <c r="F348" s="69"/>
      <c r="G348" s="68"/>
      <c r="H348" s="69"/>
      <c r="I348" s="69"/>
      <c r="J348" s="69"/>
      <c r="K348" s="69"/>
      <c r="L348" s="70"/>
      <c r="M348" s="70"/>
      <c r="N348" s="69"/>
      <c r="O348" s="69"/>
      <c r="P348" s="69"/>
      <c r="Q348" s="69"/>
      <c r="R348" s="71"/>
    </row>
    <row r="349" spans="1:18" x14ac:dyDescent="0.25">
      <c r="A349" s="47"/>
      <c r="B349" s="47"/>
      <c r="C349" s="67"/>
      <c r="D349" s="69"/>
      <c r="E349" s="68"/>
      <c r="F349" s="69"/>
      <c r="G349" s="68"/>
      <c r="H349" s="69"/>
      <c r="I349" s="69"/>
      <c r="J349" s="69"/>
      <c r="K349" s="69"/>
      <c r="L349" s="72" t="s">
        <v>49</v>
      </c>
      <c r="M349" s="73" t="s">
        <v>31</v>
      </c>
      <c r="N349" s="74" t="s">
        <v>5</v>
      </c>
      <c r="O349" s="255" t="s">
        <v>125</v>
      </c>
      <c r="P349" s="88"/>
      <c r="Q349" s="206"/>
      <c r="R349" s="71"/>
    </row>
    <row r="350" spans="1:18" x14ac:dyDescent="0.25">
      <c r="A350" s="47"/>
      <c r="B350" s="47"/>
      <c r="C350" s="67"/>
      <c r="D350" s="69"/>
      <c r="E350" s="68"/>
      <c r="F350" s="69"/>
      <c r="G350" s="68"/>
      <c r="H350" s="69"/>
      <c r="I350" s="69"/>
      <c r="J350" s="69"/>
      <c r="K350" s="69"/>
      <c r="L350" s="180" t="s">
        <v>59</v>
      </c>
      <c r="M350" s="343">
        <v>7668693825.6000004</v>
      </c>
      <c r="N350" s="344">
        <v>13008.81056081425</v>
      </c>
      <c r="O350" s="345">
        <v>51189</v>
      </c>
      <c r="P350" s="346" t="s">
        <v>81</v>
      </c>
      <c r="Q350" s="206"/>
      <c r="R350" s="71"/>
    </row>
    <row r="351" spans="1:18" x14ac:dyDescent="0.25">
      <c r="A351" s="47"/>
      <c r="B351" s="47"/>
      <c r="C351" s="67"/>
      <c r="D351" s="69"/>
      <c r="E351" s="68"/>
      <c r="F351" s="69"/>
      <c r="G351" s="68"/>
      <c r="H351" s="69"/>
      <c r="I351" s="69"/>
      <c r="J351" s="69"/>
      <c r="K351" s="69"/>
      <c r="L351" s="180" t="s">
        <v>62</v>
      </c>
      <c r="M351" s="343"/>
      <c r="N351" s="344"/>
      <c r="O351" s="345"/>
      <c r="P351" s="346"/>
      <c r="Q351" s="206"/>
      <c r="R351" s="71"/>
    </row>
    <row r="352" spans="1:18" x14ac:dyDescent="0.25">
      <c r="A352" s="47"/>
      <c r="B352" s="47"/>
      <c r="C352" s="67"/>
      <c r="D352" s="69"/>
      <c r="E352" s="68"/>
      <c r="F352" s="69"/>
      <c r="G352" s="68"/>
      <c r="H352" s="69"/>
      <c r="I352" s="69"/>
      <c r="J352" s="69"/>
      <c r="K352" s="69"/>
      <c r="L352" s="185" t="s">
        <v>616</v>
      </c>
      <c r="M352" s="343">
        <v>766869382.56000006</v>
      </c>
      <c r="N352" s="344">
        <v>1300.881056081425</v>
      </c>
      <c r="O352" s="347">
        <v>0</v>
      </c>
      <c r="P352" s="346" t="s">
        <v>81</v>
      </c>
      <c r="Q352" s="206"/>
      <c r="R352" s="71"/>
    </row>
    <row r="353" spans="1:18" ht="16.5" thickBot="1" x14ac:dyDescent="0.3">
      <c r="A353" s="47"/>
      <c r="B353" s="47"/>
      <c r="C353" s="84"/>
      <c r="D353" s="85"/>
      <c r="E353" s="144"/>
      <c r="F353" s="85"/>
      <c r="G353" s="144"/>
      <c r="H353" s="85"/>
      <c r="I353" s="85"/>
      <c r="J353" s="85"/>
      <c r="K353" s="85"/>
      <c r="L353" s="186" t="s">
        <v>61</v>
      </c>
      <c r="M353" s="348"/>
      <c r="N353" s="349"/>
      <c r="O353" s="349"/>
      <c r="P353" s="350" t="s">
        <v>173</v>
      </c>
      <c r="Q353" s="207"/>
      <c r="R353" s="145"/>
    </row>
    <row r="354" spans="1:18" ht="16.5" thickBot="1" x14ac:dyDescent="0.3"/>
    <row r="355" spans="1:18" s="60" customFormat="1" ht="16.5" thickBot="1" x14ac:dyDescent="0.3">
      <c r="C355" s="54" t="s">
        <v>21</v>
      </c>
      <c r="D355" s="56"/>
      <c r="E355" s="55"/>
      <c r="F355" s="259">
        <v>23</v>
      </c>
      <c r="G355" s="57" t="s">
        <v>594</v>
      </c>
      <c r="H355" s="56"/>
      <c r="I355" s="56"/>
      <c r="J355" s="56"/>
      <c r="K355" s="56"/>
      <c r="L355" s="58"/>
      <c r="M355" s="58"/>
      <c r="N355" s="56"/>
      <c r="O355" s="56"/>
      <c r="P355" s="56"/>
      <c r="Q355" s="56"/>
      <c r="R355" s="59"/>
    </row>
    <row r="356" spans="1:18" ht="91.5" customHeight="1" thickBot="1" x14ac:dyDescent="0.3">
      <c r="A356" s="47"/>
      <c r="B356" s="47"/>
      <c r="C356" s="154" t="s">
        <v>22</v>
      </c>
      <c r="D356" s="151" t="s">
        <v>27</v>
      </c>
      <c r="E356" s="151" t="s">
        <v>23</v>
      </c>
      <c r="F356" s="151" t="s">
        <v>34</v>
      </c>
      <c r="G356" s="151" t="s">
        <v>24</v>
      </c>
      <c r="H356" s="151" t="s">
        <v>25</v>
      </c>
      <c r="I356" s="151" t="s">
        <v>26</v>
      </c>
      <c r="J356" s="151" t="s">
        <v>28</v>
      </c>
      <c r="K356" s="151" t="s">
        <v>57</v>
      </c>
      <c r="L356" s="153" t="s">
        <v>40</v>
      </c>
      <c r="M356" s="43" t="s">
        <v>41</v>
      </c>
      <c r="N356" s="43" t="s">
        <v>55</v>
      </c>
      <c r="O356" s="152" t="s">
        <v>123</v>
      </c>
      <c r="P356" s="152" t="s">
        <v>56</v>
      </c>
      <c r="Q356" s="43" t="s">
        <v>124</v>
      </c>
      <c r="R356" s="148" t="s">
        <v>29</v>
      </c>
    </row>
    <row r="357" spans="1:18" ht="16.5" thickBot="1" x14ac:dyDescent="0.3">
      <c r="C357" s="61" t="s">
        <v>60</v>
      </c>
      <c r="D357" s="63"/>
      <c r="E357" s="62"/>
      <c r="F357" s="63"/>
      <c r="G357" s="62"/>
      <c r="H357" s="63"/>
      <c r="I357" s="63"/>
      <c r="J357" s="63"/>
      <c r="K357" s="63"/>
      <c r="L357" s="64"/>
      <c r="M357" s="64"/>
      <c r="N357" s="63"/>
      <c r="O357" s="63"/>
      <c r="P357" s="63"/>
      <c r="Q357" s="63"/>
      <c r="R357" s="65"/>
    </row>
    <row r="358" spans="1:18" ht="71.25" customHeight="1" x14ac:dyDescent="0.25">
      <c r="C358" s="90">
        <v>1</v>
      </c>
      <c r="D358" s="102" t="s">
        <v>617</v>
      </c>
      <c r="E358" s="92" t="s">
        <v>159</v>
      </c>
      <c r="F358" s="91" t="s">
        <v>618</v>
      </c>
      <c r="G358" s="103" t="s">
        <v>619</v>
      </c>
      <c r="H358" s="91" t="s">
        <v>71</v>
      </c>
      <c r="I358" s="93">
        <v>0.5</v>
      </c>
      <c r="J358" s="94">
        <v>40137</v>
      </c>
      <c r="K358" s="94">
        <v>41232</v>
      </c>
      <c r="L358" s="108">
        <v>4761160509</v>
      </c>
      <c r="M358" s="197">
        <v>2380580254.5</v>
      </c>
      <c r="N358" s="198">
        <v>4201</v>
      </c>
      <c r="O358" s="251">
        <v>88</v>
      </c>
      <c r="P358" s="200">
        <v>1300.881056081425</v>
      </c>
      <c r="Q358" s="109" t="s">
        <v>80</v>
      </c>
      <c r="R358" s="104" t="s">
        <v>87</v>
      </c>
    </row>
    <row r="359" spans="1:18" ht="71.25" customHeight="1" x14ac:dyDescent="0.25">
      <c r="C359" s="112">
        <v>2</v>
      </c>
      <c r="D359" s="239" t="s">
        <v>617</v>
      </c>
      <c r="E359" s="95" t="s">
        <v>620</v>
      </c>
      <c r="F359" s="160" t="s">
        <v>621</v>
      </c>
      <c r="G359" s="105" t="s">
        <v>622</v>
      </c>
      <c r="H359" s="160" t="s">
        <v>623</v>
      </c>
      <c r="I359" s="162">
        <v>1</v>
      </c>
      <c r="J359" s="156">
        <v>39087</v>
      </c>
      <c r="K359" s="156">
        <v>40512</v>
      </c>
      <c r="L359" s="113">
        <v>2759018471.3673553</v>
      </c>
      <c r="M359" s="157">
        <v>2759018471.3673553</v>
      </c>
      <c r="N359" s="110">
        <v>5357</v>
      </c>
      <c r="O359" s="252"/>
      <c r="P359" s="159">
        <v>1300.881056081425</v>
      </c>
      <c r="Q359" s="155" t="s">
        <v>79</v>
      </c>
      <c r="R359" s="111" t="s">
        <v>829</v>
      </c>
    </row>
    <row r="360" spans="1:18" ht="69" customHeight="1" x14ac:dyDescent="0.25">
      <c r="C360" s="112">
        <v>3</v>
      </c>
      <c r="D360" s="239" t="s">
        <v>617</v>
      </c>
      <c r="E360" s="95" t="s">
        <v>625</v>
      </c>
      <c r="F360" s="160" t="s">
        <v>626</v>
      </c>
      <c r="G360" s="105" t="s">
        <v>627</v>
      </c>
      <c r="H360" s="160" t="s">
        <v>71</v>
      </c>
      <c r="I360" s="162">
        <v>1</v>
      </c>
      <c r="J360" s="156">
        <v>38681</v>
      </c>
      <c r="K360" s="156">
        <v>39668</v>
      </c>
      <c r="L360" s="113">
        <v>4761160509</v>
      </c>
      <c r="M360" s="157">
        <v>4761160509</v>
      </c>
      <c r="N360" s="110">
        <v>10317</v>
      </c>
      <c r="O360" s="252"/>
      <c r="P360" s="159">
        <v>1300.881056081425</v>
      </c>
      <c r="Q360" s="155" t="s">
        <v>79</v>
      </c>
      <c r="R360" s="111" t="s">
        <v>624</v>
      </c>
    </row>
    <row r="361" spans="1:18" ht="86.25" customHeight="1" x14ac:dyDescent="0.25">
      <c r="C361" s="112">
        <v>4</v>
      </c>
      <c r="D361" s="239" t="s">
        <v>617</v>
      </c>
      <c r="E361" s="95" t="s">
        <v>625</v>
      </c>
      <c r="F361" s="95" t="s">
        <v>628</v>
      </c>
      <c r="G361" s="105" t="s">
        <v>629</v>
      </c>
      <c r="H361" s="160" t="s">
        <v>71</v>
      </c>
      <c r="I361" s="162">
        <v>1</v>
      </c>
      <c r="J361" s="156">
        <v>38673</v>
      </c>
      <c r="K361" s="156">
        <v>39432</v>
      </c>
      <c r="L361" s="113">
        <v>1519563952</v>
      </c>
      <c r="M361" s="157">
        <v>1519563952</v>
      </c>
      <c r="N361" s="110">
        <v>3504</v>
      </c>
      <c r="O361" s="252"/>
      <c r="P361" s="159">
        <v>1300.881056081425</v>
      </c>
      <c r="Q361" s="155" t="s">
        <v>79</v>
      </c>
      <c r="R361" s="111" t="s">
        <v>624</v>
      </c>
    </row>
    <row r="362" spans="1:18" ht="53.25" customHeight="1" thickBot="1" x14ac:dyDescent="0.3">
      <c r="C362" s="114">
        <v>5</v>
      </c>
      <c r="D362" s="163" t="s">
        <v>617</v>
      </c>
      <c r="E362" s="97" t="s">
        <v>630</v>
      </c>
      <c r="F362" s="161" t="s">
        <v>631</v>
      </c>
      <c r="G362" s="106" t="s">
        <v>632</v>
      </c>
      <c r="H362" s="161" t="s">
        <v>71</v>
      </c>
      <c r="I362" s="115">
        <v>1</v>
      </c>
      <c r="J362" s="116">
        <v>38279</v>
      </c>
      <c r="K362" s="116">
        <v>39813</v>
      </c>
      <c r="L362" s="131">
        <v>3975262277</v>
      </c>
      <c r="M362" s="158">
        <v>3975262277</v>
      </c>
      <c r="N362" s="201">
        <v>8614</v>
      </c>
      <c r="O362" s="282">
        <v>54</v>
      </c>
      <c r="P362" s="202">
        <v>1300.881056081425</v>
      </c>
      <c r="Q362" s="132" t="s">
        <v>80</v>
      </c>
      <c r="R362" s="107" t="s">
        <v>87</v>
      </c>
    </row>
    <row r="363" spans="1:18" ht="16.5" thickBot="1" x14ac:dyDescent="0.3">
      <c r="C363" s="61" t="s">
        <v>30</v>
      </c>
      <c r="D363" s="63"/>
      <c r="E363" s="62"/>
      <c r="F363" s="63"/>
      <c r="G363" s="125"/>
      <c r="H363" s="63"/>
      <c r="I363" s="63"/>
      <c r="J363" s="63"/>
      <c r="K363" s="63"/>
      <c r="L363" s="64"/>
      <c r="M363" s="66"/>
      <c r="N363" s="76"/>
      <c r="O363" s="78"/>
      <c r="P363" s="77" t="s">
        <v>32</v>
      </c>
      <c r="Q363" s="77" t="s">
        <v>32</v>
      </c>
      <c r="R363" s="65"/>
    </row>
    <row r="364" spans="1:18" ht="85.5" customHeight="1" thickBot="1" x14ac:dyDescent="0.3">
      <c r="C364" s="117">
        <v>6</v>
      </c>
      <c r="D364" s="247" t="s">
        <v>633</v>
      </c>
      <c r="E364" s="118" t="s">
        <v>625</v>
      </c>
      <c r="F364" s="119" t="s">
        <v>634</v>
      </c>
      <c r="G364" s="126" t="s">
        <v>635</v>
      </c>
      <c r="H364" s="119" t="s">
        <v>71</v>
      </c>
      <c r="I364" s="319">
        <v>0.75</v>
      </c>
      <c r="J364" s="101">
        <v>38733</v>
      </c>
      <c r="K364" s="101">
        <v>39950</v>
      </c>
      <c r="L364" s="121">
        <v>1837600645</v>
      </c>
      <c r="M364" s="194">
        <v>1378200483.75</v>
      </c>
      <c r="N364" s="195">
        <v>2774</v>
      </c>
      <c r="O364" s="281">
        <v>151</v>
      </c>
      <c r="P364" s="196">
        <v>1300.881056081425</v>
      </c>
      <c r="Q364" s="122" t="s">
        <v>80</v>
      </c>
      <c r="R364" s="124" t="s">
        <v>87</v>
      </c>
    </row>
    <row r="365" spans="1:18" ht="16.5" thickBot="1" x14ac:dyDescent="0.3">
      <c r="C365" s="67"/>
      <c r="D365" s="69"/>
      <c r="E365" s="68"/>
      <c r="F365" s="69"/>
      <c r="G365" s="68"/>
      <c r="H365" s="69"/>
      <c r="I365" s="69"/>
      <c r="J365" s="69"/>
      <c r="K365" s="69"/>
      <c r="L365" s="70"/>
      <c r="M365" s="70"/>
      <c r="N365" s="69"/>
      <c r="O365" s="69"/>
      <c r="P365" s="69"/>
      <c r="Q365" s="69"/>
      <c r="R365" s="71"/>
    </row>
    <row r="366" spans="1:18" x14ac:dyDescent="0.25">
      <c r="C366" s="67"/>
      <c r="D366" s="69"/>
      <c r="E366" s="68"/>
      <c r="F366" s="69"/>
      <c r="G366" s="68"/>
      <c r="H366" s="69"/>
      <c r="I366" s="69"/>
      <c r="J366" s="69"/>
      <c r="K366" s="69"/>
      <c r="L366" s="72" t="s">
        <v>49</v>
      </c>
      <c r="M366" s="73" t="s">
        <v>31</v>
      </c>
      <c r="N366" s="74" t="s">
        <v>5</v>
      </c>
      <c r="O366" s="255" t="s">
        <v>125</v>
      </c>
      <c r="P366" s="88"/>
      <c r="Q366" s="206"/>
      <c r="R366" s="71"/>
    </row>
    <row r="367" spans="1:18" x14ac:dyDescent="0.25">
      <c r="C367" s="67"/>
      <c r="D367" s="69"/>
      <c r="E367" s="68"/>
      <c r="F367" s="69"/>
      <c r="G367" s="68"/>
      <c r="H367" s="69"/>
      <c r="I367" s="69"/>
      <c r="J367" s="69"/>
      <c r="K367" s="69"/>
      <c r="L367" s="180" t="s">
        <v>59</v>
      </c>
      <c r="M367" s="181">
        <v>7668693825.6000004</v>
      </c>
      <c r="N367" s="182">
        <v>13008.81056081425</v>
      </c>
      <c r="O367" s="183">
        <v>15589</v>
      </c>
      <c r="P367" s="184" t="s">
        <v>81</v>
      </c>
      <c r="Q367" s="206"/>
      <c r="R367" s="71"/>
    </row>
    <row r="368" spans="1:18" x14ac:dyDescent="0.25">
      <c r="C368" s="67"/>
      <c r="D368" s="69"/>
      <c r="E368" s="68"/>
      <c r="F368" s="69"/>
      <c r="G368" s="68"/>
      <c r="H368" s="69"/>
      <c r="I368" s="69"/>
      <c r="J368" s="69"/>
      <c r="K368" s="69"/>
      <c r="L368" s="180" t="s">
        <v>62</v>
      </c>
      <c r="M368" s="181">
        <v>3911033851.0560002</v>
      </c>
      <c r="N368" s="182">
        <v>6634.4933860152678</v>
      </c>
      <c r="O368" s="183">
        <v>12815</v>
      </c>
      <c r="P368" s="184" t="s">
        <v>81</v>
      </c>
      <c r="Q368" s="206"/>
      <c r="R368" s="71"/>
    </row>
    <row r="369" spans="1:18" ht="32.25" customHeight="1" x14ac:dyDescent="0.25">
      <c r="C369" s="67"/>
      <c r="D369" s="69"/>
      <c r="E369" s="68"/>
      <c r="F369" s="69"/>
      <c r="G369" s="68"/>
      <c r="H369" s="69"/>
      <c r="I369" s="69"/>
      <c r="J369" s="69"/>
      <c r="K369" s="69"/>
      <c r="L369" s="185" t="s">
        <v>122</v>
      </c>
      <c r="M369" s="181">
        <v>766869382.56000006</v>
      </c>
      <c r="N369" s="182">
        <v>1300.881056081425</v>
      </c>
      <c r="O369" s="246">
        <v>0</v>
      </c>
      <c r="P369" s="184" t="s">
        <v>81</v>
      </c>
      <c r="Q369" s="206"/>
      <c r="R369" s="71"/>
    </row>
    <row r="370" spans="1:18" ht="16.5" thickBot="1" x14ac:dyDescent="0.3">
      <c r="C370" s="84"/>
      <c r="D370" s="85"/>
      <c r="E370" s="144"/>
      <c r="F370" s="85"/>
      <c r="G370" s="144"/>
      <c r="H370" s="85"/>
      <c r="I370" s="85"/>
      <c r="J370" s="85"/>
      <c r="K370" s="85"/>
      <c r="L370" s="186" t="s">
        <v>61</v>
      </c>
      <c r="M370" s="187"/>
      <c r="N370" s="188"/>
      <c r="O370" s="188"/>
      <c r="P370" s="189" t="s">
        <v>173</v>
      </c>
      <c r="Q370" s="207"/>
      <c r="R370" s="145"/>
    </row>
    <row r="372" spans="1:18" ht="16.5" thickBot="1" x14ac:dyDescent="0.3"/>
    <row r="373" spans="1:18" s="60" customFormat="1" ht="16.5" thickBot="1" x14ac:dyDescent="0.3">
      <c r="C373" s="54" t="s">
        <v>21</v>
      </c>
      <c r="D373" s="56"/>
      <c r="E373" s="55"/>
      <c r="F373" s="259">
        <v>24</v>
      </c>
      <c r="G373" s="57" t="s">
        <v>597</v>
      </c>
      <c r="H373" s="56"/>
      <c r="I373" s="56"/>
      <c r="J373" s="56"/>
      <c r="K373" s="56"/>
      <c r="L373" s="58"/>
      <c r="M373" s="58"/>
      <c r="N373" s="56"/>
      <c r="O373" s="56"/>
      <c r="P373" s="56"/>
      <c r="Q373" s="56"/>
      <c r="R373" s="59"/>
    </row>
    <row r="374" spans="1:18" ht="91.5" customHeight="1" thickBot="1" x14ac:dyDescent="0.3">
      <c r="A374" s="47"/>
      <c r="B374" s="47"/>
      <c r="C374" s="154" t="s">
        <v>22</v>
      </c>
      <c r="D374" s="151" t="s">
        <v>27</v>
      </c>
      <c r="E374" s="151" t="s">
        <v>23</v>
      </c>
      <c r="F374" s="151" t="s">
        <v>34</v>
      </c>
      <c r="G374" s="151" t="s">
        <v>24</v>
      </c>
      <c r="H374" s="151" t="s">
        <v>25</v>
      </c>
      <c r="I374" s="151" t="s">
        <v>26</v>
      </c>
      <c r="J374" s="151" t="s">
        <v>28</v>
      </c>
      <c r="K374" s="151" t="s">
        <v>57</v>
      </c>
      <c r="L374" s="153" t="s">
        <v>40</v>
      </c>
      <c r="M374" s="43" t="s">
        <v>41</v>
      </c>
      <c r="N374" s="43" t="s">
        <v>55</v>
      </c>
      <c r="O374" s="152" t="s">
        <v>123</v>
      </c>
      <c r="P374" s="152" t="s">
        <v>56</v>
      </c>
      <c r="Q374" s="43" t="s">
        <v>124</v>
      </c>
      <c r="R374" s="148" t="s">
        <v>29</v>
      </c>
    </row>
    <row r="375" spans="1:18" ht="16.5" thickBot="1" x14ac:dyDescent="0.3">
      <c r="C375" s="61" t="s">
        <v>60</v>
      </c>
      <c r="D375" s="63"/>
      <c r="E375" s="62"/>
      <c r="F375" s="63"/>
      <c r="G375" s="62"/>
      <c r="H375" s="63"/>
      <c r="I375" s="63"/>
      <c r="J375" s="63"/>
      <c r="K375" s="63"/>
      <c r="L375" s="64"/>
      <c r="M375" s="64"/>
      <c r="N375" s="63"/>
      <c r="O375" s="63"/>
      <c r="P375" s="63"/>
      <c r="Q375" s="63"/>
      <c r="R375" s="65"/>
    </row>
    <row r="376" spans="1:18" ht="62.25" customHeight="1" x14ac:dyDescent="0.25">
      <c r="C376" s="256">
        <v>1</v>
      </c>
      <c r="D376" s="91" t="s">
        <v>598</v>
      </c>
      <c r="E376" s="92" t="s">
        <v>636</v>
      </c>
      <c r="F376" s="91" t="s">
        <v>637</v>
      </c>
      <c r="G376" s="103" t="s">
        <v>638</v>
      </c>
      <c r="H376" s="91" t="s">
        <v>639</v>
      </c>
      <c r="I376" s="93">
        <v>0.4</v>
      </c>
      <c r="J376" s="94">
        <v>41075</v>
      </c>
      <c r="K376" s="94">
        <v>41973</v>
      </c>
      <c r="L376" s="108">
        <v>20766942881</v>
      </c>
      <c r="M376" s="197">
        <v>8306777152.4000006</v>
      </c>
      <c r="N376" s="198">
        <v>13485</v>
      </c>
      <c r="O376" s="139" t="s">
        <v>121</v>
      </c>
      <c r="P376" s="200">
        <v>1300.881056081425</v>
      </c>
      <c r="Q376" s="109" t="s">
        <v>80</v>
      </c>
      <c r="R376" s="283" t="s">
        <v>640</v>
      </c>
    </row>
    <row r="377" spans="1:18" ht="57" customHeight="1" x14ac:dyDescent="0.25">
      <c r="C377" s="299">
        <v>2</v>
      </c>
      <c r="D377" s="160" t="s">
        <v>598</v>
      </c>
      <c r="E377" s="95" t="s">
        <v>641</v>
      </c>
      <c r="F377" s="160" t="s">
        <v>642</v>
      </c>
      <c r="G377" s="105" t="s">
        <v>643</v>
      </c>
      <c r="H377" s="160" t="s">
        <v>639</v>
      </c>
      <c r="I377" s="162">
        <v>0.5</v>
      </c>
      <c r="J377" s="156">
        <v>40331</v>
      </c>
      <c r="K377" s="156">
        <v>41215</v>
      </c>
      <c r="L377" s="113">
        <v>4264498373</v>
      </c>
      <c r="M377" s="157">
        <v>2132249186.5</v>
      </c>
      <c r="N377" s="110">
        <v>3763</v>
      </c>
      <c r="O377" s="142" t="s">
        <v>644</v>
      </c>
      <c r="P377" s="159">
        <v>1300.881056081425</v>
      </c>
      <c r="Q377" s="155" t="s">
        <v>80</v>
      </c>
      <c r="R377" s="111"/>
    </row>
    <row r="378" spans="1:18" ht="85.5" customHeight="1" thickBot="1" x14ac:dyDescent="0.3">
      <c r="C378" s="258">
        <v>3</v>
      </c>
      <c r="D378" s="161" t="s">
        <v>598</v>
      </c>
      <c r="E378" s="97" t="s">
        <v>645</v>
      </c>
      <c r="F378" s="161" t="s">
        <v>646</v>
      </c>
      <c r="G378" s="106" t="s">
        <v>647</v>
      </c>
      <c r="H378" s="161" t="s">
        <v>639</v>
      </c>
      <c r="I378" s="115">
        <v>0.6</v>
      </c>
      <c r="J378" s="116">
        <v>41543</v>
      </c>
      <c r="K378" s="116">
        <v>42114</v>
      </c>
      <c r="L378" s="131">
        <v>3171051249</v>
      </c>
      <c r="M378" s="158">
        <v>1902630749.3999999</v>
      </c>
      <c r="N378" s="201">
        <v>2953</v>
      </c>
      <c r="O378" s="140"/>
      <c r="P378" s="202">
        <v>1300.881056081425</v>
      </c>
      <c r="Q378" s="132" t="s">
        <v>79</v>
      </c>
      <c r="R378" s="107" t="s">
        <v>648</v>
      </c>
    </row>
    <row r="379" spans="1:18" ht="16.5" thickBot="1" x14ac:dyDescent="0.3">
      <c r="C379" s="67" t="s">
        <v>30</v>
      </c>
      <c r="D379" s="69"/>
      <c r="E379" s="68"/>
      <c r="F379" s="69"/>
      <c r="G379" s="147"/>
      <c r="H379" s="69"/>
      <c r="I379" s="69"/>
      <c r="J379" s="69"/>
      <c r="K379" s="69"/>
      <c r="L379" s="70"/>
      <c r="M379" s="70"/>
      <c r="N379" s="204"/>
      <c r="O379" s="69"/>
      <c r="P379" s="205"/>
      <c r="Q379" s="69"/>
      <c r="R379" s="71"/>
    </row>
    <row r="380" spans="1:18" ht="71.25" customHeight="1" x14ac:dyDescent="0.25">
      <c r="C380" s="90">
        <v>4</v>
      </c>
      <c r="D380" s="91" t="s">
        <v>600</v>
      </c>
      <c r="E380" s="92" t="s">
        <v>636</v>
      </c>
      <c r="F380" s="91" t="s">
        <v>637</v>
      </c>
      <c r="G380" s="103" t="s">
        <v>649</v>
      </c>
      <c r="H380" s="91" t="s">
        <v>650</v>
      </c>
      <c r="I380" s="93">
        <v>0.6</v>
      </c>
      <c r="J380" s="94">
        <v>41075</v>
      </c>
      <c r="K380" s="94">
        <v>41973</v>
      </c>
      <c r="L380" s="108">
        <v>20766942881</v>
      </c>
      <c r="M380" s="197">
        <v>12460165728.6</v>
      </c>
      <c r="N380" s="198">
        <v>20228</v>
      </c>
      <c r="O380" s="139" t="s">
        <v>121</v>
      </c>
      <c r="P380" s="200">
        <v>1300.881056081425</v>
      </c>
      <c r="Q380" s="109" t="s">
        <v>80</v>
      </c>
      <c r="R380" s="283" t="s">
        <v>651</v>
      </c>
    </row>
    <row r="381" spans="1:18" ht="48" customHeight="1" x14ac:dyDescent="0.25">
      <c r="C381" s="112">
        <v>5</v>
      </c>
      <c r="D381" s="160" t="s">
        <v>600</v>
      </c>
      <c r="E381" s="95" t="s">
        <v>652</v>
      </c>
      <c r="F381" s="160" t="s">
        <v>87</v>
      </c>
      <c r="G381" s="105" t="s">
        <v>653</v>
      </c>
      <c r="H381" s="160" t="s">
        <v>654</v>
      </c>
      <c r="I381" s="162">
        <v>1</v>
      </c>
      <c r="J381" s="156">
        <v>35499</v>
      </c>
      <c r="K381" s="156">
        <v>35869</v>
      </c>
      <c r="L381" s="113">
        <v>448375791.50000006</v>
      </c>
      <c r="M381" s="157">
        <v>448375791.50000006</v>
      </c>
      <c r="N381" s="110">
        <v>2200</v>
      </c>
      <c r="O381" s="142" t="s">
        <v>655</v>
      </c>
      <c r="P381" s="159">
        <v>1300.881056081425</v>
      </c>
      <c r="Q381" s="155" t="s">
        <v>80</v>
      </c>
      <c r="R381" s="111"/>
    </row>
    <row r="382" spans="1:18" ht="63" customHeight="1" thickBot="1" x14ac:dyDescent="0.3">
      <c r="C382" s="114">
        <v>6</v>
      </c>
      <c r="D382" s="161" t="s">
        <v>599</v>
      </c>
      <c r="E382" s="97" t="s">
        <v>656</v>
      </c>
      <c r="F382" s="161" t="s">
        <v>657</v>
      </c>
      <c r="G382" s="106" t="s">
        <v>658</v>
      </c>
      <c r="H382" s="161" t="s">
        <v>650</v>
      </c>
      <c r="I382" s="115">
        <v>0.75</v>
      </c>
      <c r="J382" s="116">
        <v>38673</v>
      </c>
      <c r="K382" s="116">
        <v>39960</v>
      </c>
      <c r="L382" s="131">
        <v>1992021088</v>
      </c>
      <c r="M382" s="158">
        <v>1494015816</v>
      </c>
      <c r="N382" s="201">
        <v>3007</v>
      </c>
      <c r="O382" s="140"/>
      <c r="P382" s="202">
        <v>1300.881056081425</v>
      </c>
      <c r="Q382" s="132" t="s">
        <v>79</v>
      </c>
      <c r="R382" s="107" t="s">
        <v>648</v>
      </c>
    </row>
    <row r="383" spans="1:18" ht="16.5" thickBot="1" x14ac:dyDescent="0.3">
      <c r="C383" s="79"/>
      <c r="D383" s="81"/>
      <c r="E383" s="80"/>
      <c r="F383" s="81"/>
      <c r="G383" s="80"/>
      <c r="H383" s="81"/>
      <c r="I383" s="81"/>
      <c r="J383" s="81"/>
      <c r="K383" s="81"/>
      <c r="L383" s="82"/>
      <c r="M383" s="82"/>
      <c r="N383" s="150"/>
      <c r="O383" s="81"/>
      <c r="P383" s="81"/>
      <c r="Q383" s="81"/>
      <c r="R383" s="83"/>
    </row>
    <row r="384" spans="1:18" x14ac:dyDescent="0.25">
      <c r="C384" s="67"/>
      <c r="D384" s="69"/>
      <c r="E384" s="68"/>
      <c r="F384" s="69"/>
      <c r="G384" s="68"/>
      <c r="H384" s="69"/>
      <c r="I384" s="69"/>
      <c r="J384" s="69"/>
      <c r="K384" s="69"/>
      <c r="L384" s="72" t="s">
        <v>49</v>
      </c>
      <c r="M384" s="73" t="s">
        <v>31</v>
      </c>
      <c r="N384" s="74" t="s">
        <v>5</v>
      </c>
      <c r="O384" s="255" t="s">
        <v>125</v>
      </c>
      <c r="P384" s="88"/>
      <c r="Q384" s="206"/>
      <c r="R384" s="71"/>
    </row>
    <row r="385" spans="1:18" x14ac:dyDescent="0.25">
      <c r="C385" s="67"/>
      <c r="D385" s="69"/>
      <c r="E385" s="68"/>
      <c r="F385" s="69"/>
      <c r="G385" s="68"/>
      <c r="H385" s="69"/>
      <c r="I385" s="69"/>
      <c r="J385" s="69"/>
      <c r="K385" s="69"/>
      <c r="L385" s="180" t="s">
        <v>59</v>
      </c>
      <c r="M385" s="181">
        <v>7668693825.6000004</v>
      </c>
      <c r="N385" s="182">
        <v>13008.81056081425</v>
      </c>
      <c r="O385" s="183">
        <v>39676</v>
      </c>
      <c r="P385" s="184" t="s">
        <v>81</v>
      </c>
      <c r="Q385" s="206"/>
      <c r="R385" s="71"/>
    </row>
    <row r="386" spans="1:18" x14ac:dyDescent="0.25">
      <c r="C386" s="67"/>
      <c r="D386" s="69"/>
      <c r="E386" s="68"/>
      <c r="F386" s="69"/>
      <c r="G386" s="68"/>
      <c r="H386" s="69"/>
      <c r="I386" s="69"/>
      <c r="J386" s="69"/>
      <c r="K386" s="69"/>
      <c r="L386" s="180" t="s">
        <v>62</v>
      </c>
      <c r="M386" s="181">
        <v>3911033851.0560002</v>
      </c>
      <c r="N386" s="182">
        <v>6634.4933860152678</v>
      </c>
      <c r="O386" s="183">
        <v>17248</v>
      </c>
      <c r="P386" s="184" t="s">
        <v>81</v>
      </c>
      <c r="Q386" s="206"/>
      <c r="R386" s="71"/>
    </row>
    <row r="387" spans="1:18" ht="32.25" customHeight="1" x14ac:dyDescent="0.25">
      <c r="C387" s="67"/>
      <c r="D387" s="69"/>
      <c r="E387" s="68"/>
      <c r="F387" s="69"/>
      <c r="G387" s="68"/>
      <c r="H387" s="69"/>
      <c r="I387" s="69"/>
      <c r="J387" s="69"/>
      <c r="K387" s="69"/>
      <c r="L387" s="185" t="s">
        <v>122</v>
      </c>
      <c r="M387" s="181">
        <v>766869382.56000006</v>
      </c>
      <c r="N387" s="182">
        <v>1300.881056081425</v>
      </c>
      <c r="O387" s="246">
        <v>1</v>
      </c>
      <c r="P387" s="184" t="s">
        <v>150</v>
      </c>
      <c r="Q387" s="206"/>
      <c r="R387" s="71"/>
    </row>
    <row r="388" spans="1:18" ht="16.5" thickBot="1" x14ac:dyDescent="0.3">
      <c r="C388" s="84"/>
      <c r="D388" s="85"/>
      <c r="E388" s="144"/>
      <c r="F388" s="85"/>
      <c r="G388" s="144"/>
      <c r="H388" s="85"/>
      <c r="I388" s="85"/>
      <c r="J388" s="85"/>
      <c r="K388" s="85"/>
      <c r="L388" s="186" t="s">
        <v>61</v>
      </c>
      <c r="M388" s="187"/>
      <c r="N388" s="188"/>
      <c r="O388" s="188"/>
      <c r="P388" s="189" t="s">
        <v>151</v>
      </c>
      <c r="Q388" s="207"/>
      <c r="R388" s="145"/>
    </row>
    <row r="389" spans="1:18" ht="16.5" thickBot="1" x14ac:dyDescent="0.3"/>
    <row r="390" spans="1:18" s="60" customFormat="1" ht="16.5" thickBot="1" x14ac:dyDescent="0.3">
      <c r="A390" s="53"/>
      <c r="B390" s="53"/>
      <c r="C390" s="54" t="s">
        <v>21</v>
      </c>
      <c r="D390" s="56"/>
      <c r="E390" s="55"/>
      <c r="F390" s="259">
        <v>25</v>
      </c>
      <c r="G390" s="57" t="s">
        <v>675</v>
      </c>
      <c r="H390" s="56"/>
      <c r="I390" s="56"/>
      <c r="J390" s="56"/>
      <c r="K390" s="56"/>
      <c r="L390" s="58"/>
      <c r="M390" s="58"/>
      <c r="N390" s="56"/>
      <c r="O390" s="56"/>
      <c r="P390" s="56"/>
      <c r="Q390" s="56"/>
      <c r="R390" s="59"/>
    </row>
    <row r="391" spans="1:18" ht="91.5" customHeight="1" thickBot="1" x14ac:dyDescent="0.3">
      <c r="A391" s="47"/>
      <c r="B391" s="47"/>
      <c r="C391" s="154" t="s">
        <v>22</v>
      </c>
      <c r="D391" s="151" t="s">
        <v>27</v>
      </c>
      <c r="E391" s="151" t="s">
        <v>23</v>
      </c>
      <c r="F391" s="151" t="s">
        <v>34</v>
      </c>
      <c r="G391" s="151" t="s">
        <v>24</v>
      </c>
      <c r="H391" s="151" t="s">
        <v>25</v>
      </c>
      <c r="I391" s="151" t="s">
        <v>26</v>
      </c>
      <c r="J391" s="151" t="s">
        <v>28</v>
      </c>
      <c r="K391" s="151" t="s">
        <v>57</v>
      </c>
      <c r="L391" s="153" t="s">
        <v>40</v>
      </c>
      <c r="M391" s="43" t="s">
        <v>41</v>
      </c>
      <c r="N391" s="43" t="s">
        <v>55</v>
      </c>
      <c r="O391" s="152" t="s">
        <v>123</v>
      </c>
      <c r="P391" s="152" t="s">
        <v>56</v>
      </c>
      <c r="Q391" s="43" t="s">
        <v>124</v>
      </c>
      <c r="R391" s="148" t="s">
        <v>29</v>
      </c>
    </row>
    <row r="392" spans="1:18" ht="16.5" thickBot="1" x14ac:dyDescent="0.3">
      <c r="A392" s="47"/>
      <c r="B392" s="47"/>
      <c r="C392" s="61" t="s">
        <v>60</v>
      </c>
      <c r="D392" s="63"/>
      <c r="E392" s="62"/>
      <c r="F392" s="63"/>
      <c r="G392" s="62"/>
      <c r="H392" s="63"/>
      <c r="I392" s="63"/>
      <c r="J392" s="63"/>
      <c r="K392" s="63"/>
      <c r="L392" s="64"/>
      <c r="M392" s="64"/>
      <c r="N392" s="63"/>
      <c r="O392" s="63"/>
      <c r="P392" s="63"/>
      <c r="Q392" s="63"/>
      <c r="R392" s="65"/>
    </row>
    <row r="393" spans="1:18" ht="66" customHeight="1" x14ac:dyDescent="0.25">
      <c r="A393" s="47"/>
      <c r="B393" s="47"/>
      <c r="C393" s="90">
        <v>1</v>
      </c>
      <c r="D393" s="102" t="s">
        <v>676</v>
      </c>
      <c r="E393" s="92" t="s">
        <v>660</v>
      </c>
      <c r="F393" s="91" t="s">
        <v>682</v>
      </c>
      <c r="G393" s="103" t="s">
        <v>683</v>
      </c>
      <c r="H393" s="91" t="s">
        <v>71</v>
      </c>
      <c r="I393" s="93">
        <v>1</v>
      </c>
      <c r="J393" s="94">
        <v>38321</v>
      </c>
      <c r="K393" s="94">
        <v>39901</v>
      </c>
      <c r="L393" s="108">
        <v>1676200327</v>
      </c>
      <c r="M393" s="197">
        <v>1676200327</v>
      </c>
      <c r="N393" s="198">
        <v>3373</v>
      </c>
      <c r="O393" s="199">
        <v>37</v>
      </c>
      <c r="P393" s="200">
        <v>1300.881056081425</v>
      </c>
      <c r="Q393" s="109" t="s">
        <v>80</v>
      </c>
      <c r="R393" s="104" t="s">
        <v>684</v>
      </c>
    </row>
    <row r="394" spans="1:18" ht="90" customHeight="1" x14ac:dyDescent="0.25">
      <c r="A394" s="47"/>
      <c r="B394" s="47"/>
      <c r="C394" s="112">
        <v>2</v>
      </c>
      <c r="D394" s="239" t="s">
        <v>676</v>
      </c>
      <c r="E394" s="95" t="s">
        <v>181</v>
      </c>
      <c r="F394" s="160" t="s">
        <v>685</v>
      </c>
      <c r="G394" s="105" t="s">
        <v>686</v>
      </c>
      <c r="H394" s="160" t="s">
        <v>71</v>
      </c>
      <c r="I394" s="162">
        <v>1</v>
      </c>
      <c r="J394" s="156">
        <v>38658</v>
      </c>
      <c r="K394" s="156">
        <v>39813</v>
      </c>
      <c r="L394" s="113">
        <v>2904906735</v>
      </c>
      <c r="M394" s="157">
        <v>2904906735</v>
      </c>
      <c r="N394" s="110">
        <v>6294</v>
      </c>
      <c r="O394" s="279">
        <v>37</v>
      </c>
      <c r="P394" s="159">
        <v>1300.881056081425</v>
      </c>
      <c r="Q394" s="155" t="s">
        <v>80</v>
      </c>
      <c r="R394" s="111" t="s">
        <v>687</v>
      </c>
    </row>
    <row r="395" spans="1:18" ht="69" customHeight="1" x14ac:dyDescent="0.25">
      <c r="A395" s="47"/>
      <c r="B395" s="47"/>
      <c r="C395" s="112">
        <v>3</v>
      </c>
      <c r="D395" s="239" t="s">
        <v>676</v>
      </c>
      <c r="E395" s="160" t="s">
        <v>688</v>
      </c>
      <c r="F395" s="160" t="s">
        <v>689</v>
      </c>
      <c r="G395" s="105" t="s">
        <v>690</v>
      </c>
      <c r="H395" s="160" t="s">
        <v>71</v>
      </c>
      <c r="I395" s="162">
        <v>0.33</v>
      </c>
      <c r="J395" s="156">
        <v>39792</v>
      </c>
      <c r="K395" s="156">
        <v>40977</v>
      </c>
      <c r="L395" s="113">
        <v>4939884563</v>
      </c>
      <c r="M395" s="157">
        <v>1630161905.79</v>
      </c>
      <c r="N395" s="110">
        <v>2877</v>
      </c>
      <c r="O395" s="279">
        <v>44</v>
      </c>
      <c r="P395" s="159">
        <v>1300.881056081425</v>
      </c>
      <c r="Q395" s="155" t="s">
        <v>80</v>
      </c>
      <c r="R395" s="111" t="s">
        <v>691</v>
      </c>
    </row>
    <row r="396" spans="1:18" ht="87" customHeight="1" x14ac:dyDescent="0.25">
      <c r="A396" s="47"/>
      <c r="B396" s="47"/>
      <c r="C396" s="112">
        <v>4</v>
      </c>
      <c r="D396" s="239" t="s">
        <v>676</v>
      </c>
      <c r="E396" s="160" t="s">
        <v>181</v>
      </c>
      <c r="F396" s="160" t="s">
        <v>692</v>
      </c>
      <c r="G396" s="105" t="s">
        <v>693</v>
      </c>
      <c r="H396" s="160" t="s">
        <v>71</v>
      </c>
      <c r="I396" s="162">
        <v>0.5</v>
      </c>
      <c r="J396" s="156">
        <v>39778</v>
      </c>
      <c r="K396" s="156">
        <v>41496</v>
      </c>
      <c r="L396" s="113">
        <v>5413567912</v>
      </c>
      <c r="M396" s="157">
        <v>2706783956</v>
      </c>
      <c r="N396" s="110">
        <v>4592</v>
      </c>
      <c r="O396" s="279">
        <v>43</v>
      </c>
      <c r="P396" s="159">
        <v>1300.881056081425</v>
      </c>
      <c r="Q396" s="155" t="s">
        <v>80</v>
      </c>
      <c r="R396" s="111" t="s">
        <v>694</v>
      </c>
    </row>
    <row r="397" spans="1:18" ht="87" customHeight="1" thickBot="1" x14ac:dyDescent="0.3">
      <c r="A397" s="47"/>
      <c r="B397" s="47"/>
      <c r="C397" s="114">
        <v>5</v>
      </c>
      <c r="D397" s="163" t="s">
        <v>676</v>
      </c>
      <c r="E397" s="161" t="s">
        <v>181</v>
      </c>
      <c r="F397" s="161" t="s">
        <v>695</v>
      </c>
      <c r="G397" s="106" t="s">
        <v>696</v>
      </c>
      <c r="H397" s="161" t="s">
        <v>71</v>
      </c>
      <c r="I397" s="115">
        <v>1</v>
      </c>
      <c r="J397" s="116">
        <v>38673</v>
      </c>
      <c r="K397" s="116">
        <v>39675</v>
      </c>
      <c r="L397" s="131">
        <v>2205036734</v>
      </c>
      <c r="M397" s="158">
        <v>2205036734</v>
      </c>
      <c r="N397" s="201">
        <v>4778</v>
      </c>
      <c r="O397" s="352">
        <v>38</v>
      </c>
      <c r="P397" s="202">
        <v>1300.881056081425</v>
      </c>
      <c r="Q397" s="132" t="s">
        <v>80</v>
      </c>
      <c r="R397" s="107" t="s">
        <v>697</v>
      </c>
    </row>
    <row r="398" spans="1:18" ht="16.5" thickBot="1" x14ac:dyDescent="0.3">
      <c r="A398" s="47"/>
      <c r="B398" s="47"/>
      <c r="C398" s="61" t="s">
        <v>30</v>
      </c>
      <c r="D398" s="63"/>
      <c r="E398" s="62"/>
      <c r="F398" s="63"/>
      <c r="G398" s="125"/>
      <c r="H398" s="63"/>
      <c r="I398" s="63"/>
      <c r="J398" s="63"/>
      <c r="K398" s="63"/>
      <c r="L398" s="64"/>
      <c r="M398" s="66"/>
      <c r="N398" s="63"/>
      <c r="O398" s="63"/>
      <c r="P398" s="63"/>
      <c r="Q398" s="63"/>
      <c r="R398" s="65"/>
    </row>
    <row r="399" spans="1:18" ht="85.5" customHeight="1" thickBot="1" x14ac:dyDescent="0.3">
      <c r="A399" s="47"/>
      <c r="B399" s="47"/>
      <c r="C399" s="117">
        <v>1</v>
      </c>
      <c r="D399" s="119" t="s">
        <v>677</v>
      </c>
      <c r="E399" s="118" t="s">
        <v>388</v>
      </c>
      <c r="F399" s="119" t="s">
        <v>698</v>
      </c>
      <c r="G399" s="126" t="s">
        <v>699</v>
      </c>
      <c r="H399" s="119" t="s">
        <v>158</v>
      </c>
      <c r="I399" s="120">
        <v>1</v>
      </c>
      <c r="J399" s="101">
        <v>36580</v>
      </c>
      <c r="K399" s="101">
        <v>37523</v>
      </c>
      <c r="L399" s="121">
        <v>5580973082.7700005</v>
      </c>
      <c r="M399" s="194">
        <v>5580973082.7700005</v>
      </c>
      <c r="N399" s="195">
        <v>18061</v>
      </c>
      <c r="O399" s="310">
        <v>68</v>
      </c>
      <c r="P399" s="196">
        <v>1300.881056081425</v>
      </c>
      <c r="Q399" s="397" t="s">
        <v>79</v>
      </c>
      <c r="R399" s="124" t="s">
        <v>824</v>
      </c>
    </row>
    <row r="400" spans="1:18" ht="16.5" thickBot="1" x14ac:dyDescent="0.3">
      <c r="A400" s="47"/>
      <c r="B400" s="47"/>
      <c r="C400" s="67"/>
      <c r="D400" s="69"/>
      <c r="E400" s="68"/>
      <c r="F400" s="69"/>
      <c r="G400" s="68"/>
      <c r="H400" s="69"/>
      <c r="I400" s="69"/>
      <c r="J400" s="69"/>
      <c r="K400" s="69"/>
      <c r="L400" s="70"/>
      <c r="M400" s="70"/>
      <c r="N400" s="69"/>
      <c r="O400" s="69"/>
      <c r="P400" s="69"/>
      <c r="Q400" s="69"/>
      <c r="R400" s="71"/>
    </row>
    <row r="401" spans="1:18" x14ac:dyDescent="0.25">
      <c r="A401" s="47"/>
      <c r="B401" s="47"/>
      <c r="C401" s="67"/>
      <c r="D401" s="69"/>
      <c r="E401" s="68"/>
      <c r="F401" s="69"/>
      <c r="G401" s="68"/>
      <c r="H401" s="69"/>
      <c r="I401" s="69"/>
      <c r="J401" s="69"/>
      <c r="K401" s="69"/>
      <c r="L401" s="72" t="s">
        <v>49</v>
      </c>
      <c r="M401" s="73" t="s">
        <v>31</v>
      </c>
      <c r="N401" s="74" t="s">
        <v>5</v>
      </c>
      <c r="O401" s="255" t="s">
        <v>125</v>
      </c>
      <c r="P401" s="88"/>
      <c r="Q401" s="206"/>
      <c r="R401" s="71"/>
    </row>
    <row r="402" spans="1:18" x14ac:dyDescent="0.25">
      <c r="A402" s="47"/>
      <c r="B402" s="47"/>
      <c r="C402" s="67"/>
      <c r="D402" s="69"/>
      <c r="E402" s="68"/>
      <c r="F402" s="69"/>
      <c r="G402" s="68"/>
      <c r="H402" s="69"/>
      <c r="I402" s="69"/>
      <c r="J402" s="69"/>
      <c r="K402" s="69"/>
      <c r="L402" s="180" t="s">
        <v>59</v>
      </c>
      <c r="M402" s="181">
        <v>7668693825.6000004</v>
      </c>
      <c r="N402" s="182">
        <v>13008.81056081425</v>
      </c>
      <c r="O402" s="183">
        <v>21914</v>
      </c>
      <c r="P402" s="184" t="s">
        <v>81</v>
      </c>
      <c r="Q402" s="206"/>
      <c r="R402" s="71"/>
    </row>
    <row r="403" spans="1:18" x14ac:dyDescent="0.25">
      <c r="A403" s="47"/>
      <c r="B403" s="47"/>
      <c r="C403" s="67"/>
      <c r="D403" s="69"/>
      <c r="E403" s="68"/>
      <c r="F403" s="69"/>
      <c r="G403" s="68"/>
      <c r="H403" s="69"/>
      <c r="I403" s="69"/>
      <c r="J403" s="69"/>
      <c r="K403" s="69"/>
      <c r="L403" s="180" t="s">
        <v>62</v>
      </c>
      <c r="M403" s="181">
        <v>3911033851.0560002</v>
      </c>
      <c r="N403" s="182">
        <v>6634.4933860152678</v>
      </c>
      <c r="O403" s="183">
        <v>21914</v>
      </c>
      <c r="P403" s="184" t="s">
        <v>81</v>
      </c>
      <c r="Q403" s="206"/>
      <c r="R403" s="71"/>
    </row>
    <row r="404" spans="1:18" ht="31.5" x14ac:dyDescent="0.25">
      <c r="A404" s="47"/>
      <c r="B404" s="47"/>
      <c r="C404" s="67"/>
      <c r="D404" s="69"/>
      <c r="E404" s="68"/>
      <c r="F404" s="69"/>
      <c r="G404" s="68"/>
      <c r="H404" s="69"/>
      <c r="I404" s="69"/>
      <c r="J404" s="69"/>
      <c r="K404" s="69"/>
      <c r="L404" s="185" t="s">
        <v>122</v>
      </c>
      <c r="M404" s="181">
        <v>766869382.56000006</v>
      </c>
      <c r="N404" s="182">
        <v>1300.881056081425</v>
      </c>
      <c r="O404" s="246">
        <v>1</v>
      </c>
      <c r="P404" s="184" t="s">
        <v>150</v>
      </c>
      <c r="Q404" s="206"/>
      <c r="R404" s="71"/>
    </row>
    <row r="405" spans="1:18" ht="16.5" thickBot="1" x14ac:dyDescent="0.3">
      <c r="A405" s="47"/>
      <c r="B405" s="47"/>
      <c r="C405" s="84"/>
      <c r="D405" s="85"/>
      <c r="E405" s="144"/>
      <c r="F405" s="85"/>
      <c r="G405" s="144"/>
      <c r="H405" s="85"/>
      <c r="I405" s="85"/>
      <c r="J405" s="85"/>
      <c r="K405" s="85"/>
      <c r="L405" s="186" t="s">
        <v>61</v>
      </c>
      <c r="M405" s="187"/>
      <c r="N405" s="188"/>
      <c r="O405" s="188"/>
      <c r="P405" s="189" t="s">
        <v>151</v>
      </c>
      <c r="Q405" s="207"/>
      <c r="R405" s="145"/>
    </row>
    <row r="406" spans="1:18" ht="16.5" thickBot="1" x14ac:dyDescent="0.3"/>
    <row r="407" spans="1:18" s="60" customFormat="1" ht="16.5" thickBot="1" x14ac:dyDescent="0.3">
      <c r="C407" s="54" t="s">
        <v>21</v>
      </c>
      <c r="D407" s="56"/>
      <c r="E407" s="55"/>
      <c r="F407" s="259">
        <v>26</v>
      </c>
      <c r="G407" s="57" t="s">
        <v>678</v>
      </c>
      <c r="H407" s="56"/>
      <c r="I407" s="56"/>
      <c r="J407" s="56"/>
      <c r="K407" s="56"/>
      <c r="L407" s="58"/>
      <c r="M407" s="58"/>
      <c r="N407" s="56"/>
      <c r="O407" s="56"/>
      <c r="P407" s="56"/>
      <c r="Q407" s="56"/>
      <c r="R407" s="59"/>
    </row>
    <row r="408" spans="1:18" ht="91.5" customHeight="1" thickBot="1" x14ac:dyDescent="0.3">
      <c r="A408" s="47"/>
      <c r="B408" s="47"/>
      <c r="C408" s="154" t="s">
        <v>22</v>
      </c>
      <c r="D408" s="151" t="s">
        <v>27</v>
      </c>
      <c r="E408" s="151" t="s">
        <v>23</v>
      </c>
      <c r="F408" s="151" t="s">
        <v>34</v>
      </c>
      <c r="G408" s="151" t="s">
        <v>24</v>
      </c>
      <c r="H408" s="151" t="s">
        <v>25</v>
      </c>
      <c r="I408" s="151" t="s">
        <v>26</v>
      </c>
      <c r="J408" s="151" t="s">
        <v>28</v>
      </c>
      <c r="K408" s="151" t="s">
        <v>57</v>
      </c>
      <c r="L408" s="153" t="s">
        <v>40</v>
      </c>
      <c r="M408" s="43" t="s">
        <v>41</v>
      </c>
      <c r="N408" s="43" t="s">
        <v>55</v>
      </c>
      <c r="O408" s="152" t="s">
        <v>123</v>
      </c>
      <c r="P408" s="152" t="s">
        <v>56</v>
      </c>
      <c r="Q408" s="43" t="s">
        <v>124</v>
      </c>
      <c r="R408" s="148" t="s">
        <v>29</v>
      </c>
    </row>
    <row r="409" spans="1:18" ht="16.5" thickBot="1" x14ac:dyDescent="0.3">
      <c r="C409" s="61"/>
      <c r="D409" s="63"/>
      <c r="E409" s="62"/>
      <c r="F409" s="63"/>
      <c r="G409" s="62"/>
      <c r="H409" s="63"/>
      <c r="I409" s="63"/>
      <c r="J409" s="63"/>
      <c r="K409" s="63"/>
      <c r="L409" s="64"/>
      <c r="M409" s="64"/>
      <c r="N409" s="63"/>
      <c r="O409" s="63"/>
      <c r="P409" s="63"/>
      <c r="Q409" s="63"/>
      <c r="R409" s="65"/>
    </row>
    <row r="410" spans="1:18" ht="71.25" customHeight="1" x14ac:dyDescent="0.25">
      <c r="C410" s="90">
        <v>1</v>
      </c>
      <c r="D410" s="102" t="s">
        <v>678</v>
      </c>
      <c r="E410" s="92" t="s">
        <v>700</v>
      </c>
      <c r="F410" s="91" t="s">
        <v>701</v>
      </c>
      <c r="G410" s="103" t="s">
        <v>702</v>
      </c>
      <c r="H410" s="91" t="s">
        <v>71</v>
      </c>
      <c r="I410" s="93">
        <v>0.75</v>
      </c>
      <c r="J410" s="94">
        <v>38177</v>
      </c>
      <c r="K410" s="94">
        <v>39760</v>
      </c>
      <c r="L410" s="108">
        <v>2312554221</v>
      </c>
      <c r="M410" s="197">
        <v>1734415665.75</v>
      </c>
      <c r="N410" s="198">
        <v>3758</v>
      </c>
      <c r="O410" s="251">
        <v>22</v>
      </c>
      <c r="P410" s="200">
        <v>1300.881056081425</v>
      </c>
      <c r="Q410" s="109" t="s">
        <v>80</v>
      </c>
      <c r="R410" s="104" t="s">
        <v>703</v>
      </c>
    </row>
    <row r="411" spans="1:18" ht="80.25" customHeight="1" x14ac:dyDescent="0.25">
      <c r="C411" s="112">
        <v>2</v>
      </c>
      <c r="D411" s="239" t="s">
        <v>678</v>
      </c>
      <c r="E411" s="95" t="s">
        <v>700</v>
      </c>
      <c r="F411" s="160" t="s">
        <v>704</v>
      </c>
      <c r="G411" s="105" t="s">
        <v>705</v>
      </c>
      <c r="H411" s="160" t="s">
        <v>71</v>
      </c>
      <c r="I411" s="162">
        <v>0.75</v>
      </c>
      <c r="J411" s="156">
        <v>38374</v>
      </c>
      <c r="K411" s="156">
        <v>39512</v>
      </c>
      <c r="L411" s="113">
        <v>4505935152</v>
      </c>
      <c r="M411" s="157">
        <v>3379451364</v>
      </c>
      <c r="N411" s="110">
        <v>7323</v>
      </c>
      <c r="O411" s="252">
        <v>22</v>
      </c>
      <c r="P411" s="159">
        <v>1300.881056081425</v>
      </c>
      <c r="Q411" s="155" t="s">
        <v>80</v>
      </c>
      <c r="R411" s="111" t="s">
        <v>706</v>
      </c>
    </row>
    <row r="412" spans="1:18" ht="51.75" customHeight="1" x14ac:dyDescent="0.25">
      <c r="C412" s="112">
        <v>3</v>
      </c>
      <c r="D412" s="239" t="s">
        <v>678</v>
      </c>
      <c r="E412" s="95" t="s">
        <v>75</v>
      </c>
      <c r="F412" s="160" t="s">
        <v>707</v>
      </c>
      <c r="G412" s="105" t="s">
        <v>708</v>
      </c>
      <c r="H412" s="160" t="s">
        <v>71</v>
      </c>
      <c r="I412" s="162">
        <v>0.34</v>
      </c>
      <c r="J412" s="156">
        <v>39792</v>
      </c>
      <c r="K412" s="156">
        <v>40977</v>
      </c>
      <c r="L412" s="113">
        <v>4939884563</v>
      </c>
      <c r="M412" s="157">
        <v>1679560751.4200001</v>
      </c>
      <c r="N412" s="110">
        <v>2964</v>
      </c>
      <c r="O412" s="252">
        <v>23</v>
      </c>
      <c r="P412" s="159">
        <v>1300.881056081425</v>
      </c>
      <c r="Q412" s="155" t="s">
        <v>80</v>
      </c>
      <c r="R412" s="111" t="s">
        <v>709</v>
      </c>
    </row>
    <row r="413" spans="1:18" ht="51.75" customHeight="1" x14ac:dyDescent="0.25">
      <c r="C413" s="112">
        <v>4</v>
      </c>
      <c r="D413" s="239" t="s">
        <v>678</v>
      </c>
      <c r="E413" s="95" t="s">
        <v>245</v>
      </c>
      <c r="F413" s="160" t="s">
        <v>710</v>
      </c>
      <c r="G413" s="105" t="s">
        <v>711</v>
      </c>
      <c r="H413" s="160" t="s">
        <v>71</v>
      </c>
      <c r="I413" s="162">
        <v>1</v>
      </c>
      <c r="J413" s="156">
        <v>38337</v>
      </c>
      <c r="K413" s="156">
        <v>39401</v>
      </c>
      <c r="L413" s="113">
        <v>2544987926</v>
      </c>
      <c r="M413" s="157">
        <v>2544987926</v>
      </c>
      <c r="N413" s="110">
        <v>5868</v>
      </c>
      <c r="O413" s="252">
        <v>20</v>
      </c>
      <c r="P413" s="159">
        <v>1300.881056081425</v>
      </c>
      <c r="Q413" s="155" t="s">
        <v>80</v>
      </c>
      <c r="R413" s="111" t="s">
        <v>712</v>
      </c>
    </row>
    <row r="414" spans="1:18" ht="51.75" customHeight="1" x14ac:dyDescent="0.25">
      <c r="C414" s="112">
        <v>5</v>
      </c>
      <c r="D414" s="239" t="s">
        <v>678</v>
      </c>
      <c r="E414" s="95" t="s">
        <v>73</v>
      </c>
      <c r="F414" s="160" t="s">
        <v>713</v>
      </c>
      <c r="G414" s="105" t="s">
        <v>714</v>
      </c>
      <c r="H414" s="160" t="s">
        <v>71</v>
      </c>
      <c r="I414" s="162">
        <v>0.5</v>
      </c>
      <c r="J414" s="156">
        <v>38034</v>
      </c>
      <c r="K414" s="156">
        <v>40770</v>
      </c>
      <c r="L414" s="113">
        <v>9131630030</v>
      </c>
      <c r="M414" s="157">
        <v>4565815015</v>
      </c>
      <c r="N414" s="110">
        <v>8525</v>
      </c>
      <c r="O414" s="252">
        <v>24</v>
      </c>
      <c r="P414" s="159">
        <v>1300.881056081425</v>
      </c>
      <c r="Q414" s="155" t="s">
        <v>80</v>
      </c>
      <c r="R414" s="111" t="s">
        <v>715</v>
      </c>
    </row>
    <row r="415" spans="1:18" ht="51.75" customHeight="1" thickBot="1" x14ac:dyDescent="0.3">
      <c r="C415" s="114">
        <v>6</v>
      </c>
      <c r="D415" s="163" t="s">
        <v>678</v>
      </c>
      <c r="E415" s="97" t="s">
        <v>716</v>
      </c>
      <c r="F415" s="161" t="s">
        <v>717</v>
      </c>
      <c r="G415" s="106" t="s">
        <v>718</v>
      </c>
      <c r="H415" s="161" t="s">
        <v>71</v>
      </c>
      <c r="I415" s="115">
        <v>0.5</v>
      </c>
      <c r="J415" s="116">
        <v>40329</v>
      </c>
      <c r="K415" s="116">
        <v>41076</v>
      </c>
      <c r="L415" s="131">
        <v>4660189234</v>
      </c>
      <c r="M415" s="158">
        <v>2330094617</v>
      </c>
      <c r="N415" s="201">
        <v>4112</v>
      </c>
      <c r="O415" s="282">
        <v>26</v>
      </c>
      <c r="P415" s="202">
        <v>1300.881056081425</v>
      </c>
      <c r="Q415" s="132" t="s">
        <v>80</v>
      </c>
      <c r="R415" s="107" t="s">
        <v>719</v>
      </c>
    </row>
    <row r="416" spans="1:18" ht="16.5" thickBot="1" x14ac:dyDescent="0.3">
      <c r="C416" s="67"/>
      <c r="D416" s="69"/>
      <c r="E416" s="68"/>
      <c r="F416" s="69"/>
      <c r="G416" s="68"/>
      <c r="H416" s="69"/>
      <c r="I416" s="69"/>
      <c r="J416" s="69"/>
      <c r="K416" s="69"/>
      <c r="L416" s="70"/>
      <c r="M416" s="70"/>
      <c r="N416" s="69"/>
      <c r="O416" s="69"/>
      <c r="P416" s="69"/>
      <c r="Q416" s="69"/>
      <c r="R416" s="71"/>
    </row>
    <row r="417" spans="1:18" x14ac:dyDescent="0.25">
      <c r="C417" s="67"/>
      <c r="D417" s="69"/>
      <c r="E417" s="68"/>
      <c r="F417" s="69"/>
      <c r="G417" s="68"/>
      <c r="H417" s="69"/>
      <c r="I417" s="69"/>
      <c r="J417" s="69"/>
      <c r="K417" s="69"/>
      <c r="L417" s="72" t="s">
        <v>49</v>
      </c>
      <c r="M417" s="73" t="s">
        <v>31</v>
      </c>
      <c r="N417" s="74" t="s">
        <v>5</v>
      </c>
      <c r="O417" s="255" t="s">
        <v>125</v>
      </c>
      <c r="P417" s="88"/>
      <c r="Q417" s="206"/>
      <c r="R417" s="71"/>
    </row>
    <row r="418" spans="1:18" x14ac:dyDescent="0.25">
      <c r="C418" s="67"/>
      <c r="D418" s="69"/>
      <c r="E418" s="68"/>
      <c r="F418" s="69"/>
      <c r="G418" s="68"/>
      <c r="H418" s="69"/>
      <c r="I418" s="69"/>
      <c r="J418" s="69"/>
      <c r="K418" s="69"/>
      <c r="L418" s="180" t="s">
        <v>59</v>
      </c>
      <c r="M418" s="181">
        <v>7668693825.6000004</v>
      </c>
      <c r="N418" s="182">
        <v>13008.81056081425</v>
      </c>
      <c r="O418" s="183">
        <v>32550</v>
      </c>
      <c r="P418" s="184" t="s">
        <v>81</v>
      </c>
      <c r="Q418" s="206"/>
      <c r="R418" s="71"/>
    </row>
    <row r="419" spans="1:18" x14ac:dyDescent="0.25">
      <c r="C419" s="67"/>
      <c r="D419" s="69"/>
      <c r="E419" s="68"/>
      <c r="F419" s="69"/>
      <c r="G419" s="68"/>
      <c r="H419" s="69"/>
      <c r="I419" s="69"/>
      <c r="J419" s="69"/>
      <c r="K419" s="69"/>
      <c r="L419" s="180" t="s">
        <v>62</v>
      </c>
      <c r="M419" s="181"/>
      <c r="N419" s="182"/>
      <c r="O419" s="183"/>
      <c r="P419" s="184"/>
      <c r="Q419" s="206"/>
      <c r="R419" s="71"/>
    </row>
    <row r="420" spans="1:18" x14ac:dyDescent="0.25">
      <c r="C420" s="67"/>
      <c r="D420" s="69"/>
      <c r="E420" s="68"/>
      <c r="F420" s="69"/>
      <c r="G420" s="68"/>
      <c r="H420" s="69"/>
      <c r="I420" s="69"/>
      <c r="J420" s="69"/>
      <c r="K420" s="69"/>
      <c r="L420" s="185" t="s">
        <v>616</v>
      </c>
      <c r="M420" s="181">
        <v>766869382.56000006</v>
      </c>
      <c r="N420" s="182">
        <v>1300.881056081425</v>
      </c>
      <c r="O420" s="246">
        <v>0</v>
      </c>
      <c r="P420" s="184" t="s">
        <v>81</v>
      </c>
      <c r="Q420" s="206"/>
      <c r="R420" s="71"/>
    </row>
    <row r="421" spans="1:18" ht="16.5" thickBot="1" x14ac:dyDescent="0.3">
      <c r="C421" s="84"/>
      <c r="D421" s="85"/>
      <c r="E421" s="144"/>
      <c r="F421" s="85"/>
      <c r="G421" s="144"/>
      <c r="H421" s="85"/>
      <c r="I421" s="85"/>
      <c r="J421" s="85"/>
      <c r="K421" s="85"/>
      <c r="L421" s="186" t="s">
        <v>61</v>
      </c>
      <c r="M421" s="187"/>
      <c r="N421" s="188"/>
      <c r="O421" s="188"/>
      <c r="P421" s="189" t="s">
        <v>173</v>
      </c>
      <c r="Q421" s="207"/>
      <c r="R421" s="145"/>
    </row>
    <row r="422" spans="1:18" ht="16.5" thickBot="1" x14ac:dyDescent="0.3"/>
    <row r="423" spans="1:18" s="60" customFormat="1" ht="16.5" thickBot="1" x14ac:dyDescent="0.3">
      <c r="C423" s="54" t="s">
        <v>21</v>
      </c>
      <c r="D423" s="56"/>
      <c r="E423" s="55"/>
      <c r="F423" s="259">
        <v>27</v>
      </c>
      <c r="G423" s="57" t="s">
        <v>679</v>
      </c>
      <c r="H423" s="56"/>
      <c r="I423" s="56"/>
      <c r="J423" s="56"/>
      <c r="K423" s="56"/>
      <c r="L423" s="58"/>
      <c r="M423" s="58"/>
      <c r="N423" s="56"/>
      <c r="O423" s="56"/>
      <c r="P423" s="56"/>
      <c r="Q423" s="56"/>
      <c r="R423" s="59"/>
    </row>
    <row r="424" spans="1:18" ht="91.5" customHeight="1" thickBot="1" x14ac:dyDescent="0.3">
      <c r="A424" s="47"/>
      <c r="B424" s="47"/>
      <c r="C424" s="154" t="s">
        <v>22</v>
      </c>
      <c r="D424" s="151" t="s">
        <v>27</v>
      </c>
      <c r="E424" s="151" t="s">
        <v>23</v>
      </c>
      <c r="F424" s="151" t="s">
        <v>34</v>
      </c>
      <c r="G424" s="151" t="s">
        <v>24</v>
      </c>
      <c r="H424" s="151" t="s">
        <v>25</v>
      </c>
      <c r="I424" s="151" t="s">
        <v>26</v>
      </c>
      <c r="J424" s="151" t="s">
        <v>28</v>
      </c>
      <c r="K424" s="151" t="s">
        <v>57</v>
      </c>
      <c r="L424" s="153" t="s">
        <v>40</v>
      </c>
      <c r="M424" s="43" t="s">
        <v>41</v>
      </c>
      <c r="N424" s="43" t="s">
        <v>55</v>
      </c>
      <c r="O424" s="152" t="s">
        <v>123</v>
      </c>
      <c r="P424" s="152" t="s">
        <v>56</v>
      </c>
      <c r="Q424" s="43" t="s">
        <v>124</v>
      </c>
      <c r="R424" s="148" t="s">
        <v>29</v>
      </c>
    </row>
    <row r="425" spans="1:18" ht="16.5" thickBot="1" x14ac:dyDescent="0.3">
      <c r="C425" s="61" t="s">
        <v>60</v>
      </c>
      <c r="D425" s="63"/>
      <c r="E425" s="62"/>
      <c r="F425" s="63"/>
      <c r="G425" s="62"/>
      <c r="H425" s="63"/>
      <c r="I425" s="63"/>
      <c r="J425" s="63"/>
      <c r="K425" s="63"/>
      <c r="L425" s="64"/>
      <c r="M425" s="64"/>
      <c r="N425" s="63"/>
      <c r="O425" s="63"/>
      <c r="P425" s="63"/>
      <c r="Q425" s="63"/>
      <c r="R425" s="65"/>
    </row>
    <row r="426" spans="1:18" ht="46.5" customHeight="1" x14ac:dyDescent="0.25">
      <c r="C426" s="256">
        <v>1</v>
      </c>
      <c r="D426" s="91" t="s">
        <v>680</v>
      </c>
      <c r="E426" s="92" t="s">
        <v>388</v>
      </c>
      <c r="F426" s="91" t="s">
        <v>698</v>
      </c>
      <c r="G426" s="103" t="s">
        <v>720</v>
      </c>
      <c r="H426" s="91" t="s">
        <v>158</v>
      </c>
      <c r="I426" s="93">
        <v>0.5</v>
      </c>
      <c r="J426" s="94">
        <v>37576</v>
      </c>
      <c r="K426" s="94">
        <v>38763</v>
      </c>
      <c r="L426" s="108">
        <v>5939891033.1499996</v>
      </c>
      <c r="M426" s="197">
        <v>2969945516.5749998</v>
      </c>
      <c r="N426" s="198">
        <v>7279</v>
      </c>
      <c r="O426" s="139"/>
      <c r="P426" s="200">
        <v>1300.881056081425</v>
      </c>
      <c r="Q426" s="109" t="s">
        <v>79</v>
      </c>
      <c r="R426" s="104" t="s">
        <v>721</v>
      </c>
    </row>
    <row r="427" spans="1:18" ht="47.25" customHeight="1" x14ac:dyDescent="0.25">
      <c r="C427" s="299">
        <v>2</v>
      </c>
      <c r="D427" s="160" t="s">
        <v>680</v>
      </c>
      <c r="E427" s="95" t="s">
        <v>388</v>
      </c>
      <c r="F427" s="160" t="s">
        <v>698</v>
      </c>
      <c r="G427" s="105" t="s">
        <v>722</v>
      </c>
      <c r="H427" s="160" t="s">
        <v>158</v>
      </c>
      <c r="I427" s="162">
        <v>0.5</v>
      </c>
      <c r="J427" s="156">
        <v>38596</v>
      </c>
      <c r="K427" s="156">
        <v>39629</v>
      </c>
      <c r="L427" s="113">
        <v>2209261629.1500001</v>
      </c>
      <c r="M427" s="157">
        <v>1104630814.575</v>
      </c>
      <c r="N427" s="110">
        <v>2394</v>
      </c>
      <c r="O427" s="142"/>
      <c r="P427" s="159">
        <v>1300.881056081425</v>
      </c>
      <c r="Q427" s="155" t="s">
        <v>79</v>
      </c>
      <c r="R427" s="111" t="s">
        <v>723</v>
      </c>
    </row>
    <row r="428" spans="1:18" ht="57" customHeight="1" thickBot="1" x14ac:dyDescent="0.3">
      <c r="C428" s="258">
        <v>3</v>
      </c>
      <c r="D428" s="161" t="s">
        <v>680</v>
      </c>
      <c r="E428" s="97" t="s">
        <v>388</v>
      </c>
      <c r="F428" s="161" t="s">
        <v>698</v>
      </c>
      <c r="G428" s="106" t="s">
        <v>724</v>
      </c>
      <c r="H428" s="161" t="s">
        <v>158</v>
      </c>
      <c r="I428" s="115">
        <v>0.5</v>
      </c>
      <c r="J428" s="116">
        <v>36774</v>
      </c>
      <c r="K428" s="116">
        <v>37806</v>
      </c>
      <c r="L428" s="131">
        <v>3158026616.4699998</v>
      </c>
      <c r="M428" s="158">
        <v>1579013308.2349999</v>
      </c>
      <c r="N428" s="201">
        <v>4756</v>
      </c>
      <c r="O428" s="140"/>
      <c r="P428" s="202">
        <v>1300.881056081425</v>
      </c>
      <c r="Q428" s="132" t="s">
        <v>79</v>
      </c>
      <c r="R428" s="107" t="s">
        <v>725</v>
      </c>
    </row>
    <row r="429" spans="1:18" ht="16.5" thickBot="1" x14ac:dyDescent="0.3">
      <c r="C429" s="67" t="s">
        <v>30</v>
      </c>
      <c r="D429" s="69"/>
      <c r="E429" s="68"/>
      <c r="F429" s="69"/>
      <c r="G429" s="147"/>
      <c r="H429" s="69"/>
      <c r="I429" s="69"/>
      <c r="J429" s="69"/>
      <c r="K429" s="69"/>
      <c r="L429" s="70"/>
      <c r="M429" s="70"/>
      <c r="N429" s="204"/>
      <c r="O429" s="69"/>
      <c r="P429" s="205"/>
      <c r="Q429" s="69"/>
      <c r="R429" s="71"/>
    </row>
    <row r="430" spans="1:18" ht="48" customHeight="1" thickBot="1" x14ac:dyDescent="0.3">
      <c r="C430" s="117">
        <v>4</v>
      </c>
      <c r="D430" s="119" t="s">
        <v>681</v>
      </c>
      <c r="E430" s="118" t="s">
        <v>660</v>
      </c>
      <c r="F430" s="119" t="s">
        <v>726</v>
      </c>
      <c r="G430" s="126" t="s">
        <v>727</v>
      </c>
      <c r="H430" s="119" t="s">
        <v>71</v>
      </c>
      <c r="I430" s="120">
        <v>0.6</v>
      </c>
      <c r="J430" s="101">
        <v>37188</v>
      </c>
      <c r="K430" s="101">
        <v>38771</v>
      </c>
      <c r="L430" s="121">
        <v>2111434083</v>
      </c>
      <c r="M430" s="194">
        <v>1266860449.8</v>
      </c>
      <c r="N430" s="195">
        <v>3105</v>
      </c>
      <c r="O430" s="123"/>
      <c r="P430" s="196">
        <v>1300.881056081425</v>
      </c>
      <c r="Q430" s="122" t="s">
        <v>79</v>
      </c>
      <c r="R430" s="124" t="s">
        <v>728</v>
      </c>
    </row>
    <row r="431" spans="1:18" ht="16.5" thickBot="1" x14ac:dyDescent="0.3">
      <c r="C431" s="67"/>
      <c r="D431" s="69"/>
      <c r="E431" s="68"/>
      <c r="F431" s="69"/>
      <c r="G431" s="68"/>
      <c r="H431" s="69"/>
      <c r="I431" s="69"/>
      <c r="J431" s="69"/>
      <c r="K431" s="69"/>
      <c r="L431" s="70"/>
      <c r="M431" s="70"/>
      <c r="N431" s="69"/>
      <c r="O431" s="69"/>
      <c r="P431" s="69"/>
      <c r="Q431" s="69"/>
      <c r="R431" s="71"/>
    </row>
    <row r="432" spans="1:18" x14ac:dyDescent="0.25">
      <c r="C432" s="67"/>
      <c r="D432" s="69"/>
      <c r="E432" s="68"/>
      <c r="F432" s="69"/>
      <c r="G432" s="68"/>
      <c r="H432" s="69"/>
      <c r="I432" s="69"/>
      <c r="J432" s="69"/>
      <c r="K432" s="69"/>
      <c r="L432" s="72" t="s">
        <v>49</v>
      </c>
      <c r="M432" s="73" t="s">
        <v>31</v>
      </c>
      <c r="N432" s="74" t="s">
        <v>5</v>
      </c>
      <c r="O432" s="255" t="s">
        <v>125</v>
      </c>
      <c r="P432" s="88"/>
      <c r="Q432" s="206"/>
      <c r="R432" s="71"/>
    </row>
    <row r="433" spans="1:18" x14ac:dyDescent="0.25">
      <c r="C433" s="67"/>
      <c r="D433" s="69"/>
      <c r="E433" s="68"/>
      <c r="F433" s="69"/>
      <c r="G433" s="68"/>
      <c r="H433" s="69"/>
      <c r="I433" s="69"/>
      <c r="J433" s="69"/>
      <c r="K433" s="69"/>
      <c r="L433" s="180" t="s">
        <v>59</v>
      </c>
      <c r="M433" s="181">
        <v>7668693825.6000004</v>
      </c>
      <c r="N433" s="182">
        <v>13008.81056081425</v>
      </c>
      <c r="O433" s="183">
        <v>0</v>
      </c>
      <c r="P433" s="184" t="s">
        <v>150</v>
      </c>
      <c r="Q433" s="206"/>
      <c r="R433" s="71"/>
    </row>
    <row r="434" spans="1:18" x14ac:dyDescent="0.25">
      <c r="C434" s="67"/>
      <c r="D434" s="69"/>
      <c r="E434" s="68"/>
      <c r="F434" s="69"/>
      <c r="G434" s="68"/>
      <c r="H434" s="69"/>
      <c r="I434" s="69"/>
      <c r="J434" s="69"/>
      <c r="K434" s="69"/>
      <c r="L434" s="180" t="s">
        <v>62</v>
      </c>
      <c r="M434" s="181">
        <v>3911033851.0560002</v>
      </c>
      <c r="N434" s="182">
        <v>6634.4933860152678</v>
      </c>
      <c r="O434" s="183">
        <v>0</v>
      </c>
      <c r="P434" s="184" t="s">
        <v>150</v>
      </c>
      <c r="Q434" s="206"/>
      <c r="R434" s="71"/>
    </row>
    <row r="435" spans="1:18" ht="31.5" x14ac:dyDescent="0.25">
      <c r="C435" s="67"/>
      <c r="D435" s="69"/>
      <c r="E435" s="68"/>
      <c r="F435" s="69"/>
      <c r="G435" s="68"/>
      <c r="H435" s="69"/>
      <c r="I435" s="69"/>
      <c r="J435" s="69"/>
      <c r="K435" s="69"/>
      <c r="L435" s="185" t="s">
        <v>122</v>
      </c>
      <c r="M435" s="181">
        <v>766869382.56000006</v>
      </c>
      <c r="N435" s="182">
        <v>1300.881056081425</v>
      </c>
      <c r="O435" s="246">
        <v>4</v>
      </c>
      <c r="P435" s="184" t="s">
        <v>150</v>
      </c>
      <c r="Q435" s="206"/>
      <c r="R435" s="71"/>
    </row>
    <row r="436" spans="1:18" ht="16.5" thickBot="1" x14ac:dyDescent="0.3">
      <c r="C436" s="84"/>
      <c r="D436" s="85"/>
      <c r="E436" s="144"/>
      <c r="F436" s="85"/>
      <c r="G436" s="144"/>
      <c r="H436" s="85"/>
      <c r="I436" s="85"/>
      <c r="J436" s="85"/>
      <c r="K436" s="85"/>
      <c r="L436" s="186" t="s">
        <v>61</v>
      </c>
      <c r="M436" s="187"/>
      <c r="N436" s="188"/>
      <c r="O436" s="188"/>
      <c r="P436" s="189" t="s">
        <v>151</v>
      </c>
      <c r="Q436" s="207"/>
      <c r="R436" s="145"/>
    </row>
    <row r="437" spans="1:18" ht="16.5" thickBot="1" x14ac:dyDescent="0.3"/>
    <row r="438" spans="1:18" s="60" customFormat="1" ht="16.5" thickBot="1" x14ac:dyDescent="0.3">
      <c r="A438" s="53"/>
      <c r="B438" s="53"/>
      <c r="C438" s="54" t="s">
        <v>21</v>
      </c>
      <c r="D438" s="56"/>
      <c r="E438" s="55"/>
      <c r="F438" s="259">
        <v>28</v>
      </c>
      <c r="G438" s="57" t="s">
        <v>753</v>
      </c>
      <c r="H438" s="56"/>
      <c r="I438" s="56"/>
      <c r="J438" s="56"/>
      <c r="K438" s="56"/>
      <c r="L438" s="58"/>
      <c r="M438" s="58"/>
      <c r="N438" s="56"/>
      <c r="O438" s="56"/>
      <c r="P438" s="56"/>
      <c r="Q438" s="56"/>
      <c r="R438" s="59"/>
    </row>
    <row r="439" spans="1:18" ht="91.5" customHeight="1" thickBot="1" x14ac:dyDescent="0.3">
      <c r="A439" s="47"/>
      <c r="B439" s="47"/>
      <c r="C439" s="154" t="s">
        <v>22</v>
      </c>
      <c r="D439" s="151" t="s">
        <v>27</v>
      </c>
      <c r="E439" s="151" t="s">
        <v>23</v>
      </c>
      <c r="F439" s="151" t="s">
        <v>34</v>
      </c>
      <c r="G439" s="151" t="s">
        <v>24</v>
      </c>
      <c r="H439" s="151" t="s">
        <v>25</v>
      </c>
      <c r="I439" s="151" t="s">
        <v>26</v>
      </c>
      <c r="J439" s="151" t="s">
        <v>28</v>
      </c>
      <c r="K439" s="151" t="s">
        <v>57</v>
      </c>
      <c r="L439" s="153" t="s">
        <v>40</v>
      </c>
      <c r="M439" s="43" t="s">
        <v>41</v>
      </c>
      <c r="N439" s="43" t="s">
        <v>55</v>
      </c>
      <c r="O439" s="152" t="s">
        <v>123</v>
      </c>
      <c r="P439" s="152" t="s">
        <v>56</v>
      </c>
      <c r="Q439" s="43" t="s">
        <v>124</v>
      </c>
      <c r="R439" s="148" t="s">
        <v>29</v>
      </c>
    </row>
    <row r="440" spans="1:18" ht="16.5" thickBot="1" x14ac:dyDescent="0.3">
      <c r="A440" s="47"/>
      <c r="B440" s="47"/>
      <c r="C440" s="61" t="s">
        <v>60</v>
      </c>
      <c r="D440" s="63"/>
      <c r="E440" s="62"/>
      <c r="F440" s="63"/>
      <c r="G440" s="62"/>
      <c r="H440" s="63"/>
      <c r="I440" s="63"/>
      <c r="J440" s="63"/>
      <c r="K440" s="63"/>
      <c r="L440" s="64"/>
      <c r="M440" s="64"/>
      <c r="N440" s="63"/>
      <c r="O440" s="63"/>
      <c r="P440" s="63"/>
      <c r="Q440" s="63"/>
      <c r="R440" s="65"/>
    </row>
    <row r="441" spans="1:18" ht="66" customHeight="1" x14ac:dyDescent="0.25">
      <c r="A441" s="47"/>
      <c r="B441" s="47"/>
      <c r="C441" s="90">
        <v>1</v>
      </c>
      <c r="D441" s="102" t="s">
        <v>754</v>
      </c>
      <c r="E441" s="92" t="s">
        <v>760</v>
      </c>
      <c r="F441" s="91" t="s">
        <v>761</v>
      </c>
      <c r="G441" s="103" t="s">
        <v>762</v>
      </c>
      <c r="H441" s="91" t="s">
        <v>71</v>
      </c>
      <c r="I441" s="93">
        <v>1</v>
      </c>
      <c r="J441" s="94">
        <v>40609</v>
      </c>
      <c r="K441" s="94">
        <v>41441</v>
      </c>
      <c r="L441" s="108">
        <v>1749995913</v>
      </c>
      <c r="M441" s="197">
        <v>1749995913</v>
      </c>
      <c r="N441" s="198">
        <v>2969</v>
      </c>
      <c r="O441" s="199" t="s">
        <v>763</v>
      </c>
      <c r="P441" s="200">
        <v>1300.881056081425</v>
      </c>
      <c r="Q441" s="109" t="s">
        <v>80</v>
      </c>
      <c r="R441" s="104"/>
    </row>
    <row r="442" spans="1:18" ht="60" customHeight="1" x14ac:dyDescent="0.25">
      <c r="A442" s="47"/>
      <c r="B442" s="47"/>
      <c r="C442" s="112">
        <v>2</v>
      </c>
      <c r="D442" s="239" t="s">
        <v>754</v>
      </c>
      <c r="E442" s="95" t="s">
        <v>73</v>
      </c>
      <c r="F442" s="160" t="s">
        <v>764</v>
      </c>
      <c r="G442" s="105" t="s">
        <v>765</v>
      </c>
      <c r="H442" s="160" t="s">
        <v>71</v>
      </c>
      <c r="I442" s="162">
        <v>1</v>
      </c>
      <c r="J442" s="156">
        <v>39181</v>
      </c>
      <c r="K442" s="156">
        <v>39950</v>
      </c>
      <c r="L442" s="113">
        <v>1219868640</v>
      </c>
      <c r="M442" s="157">
        <v>1219868640</v>
      </c>
      <c r="N442" s="110">
        <v>2455</v>
      </c>
      <c r="O442" s="279" t="s">
        <v>766</v>
      </c>
      <c r="P442" s="159">
        <v>1300.881056081425</v>
      </c>
      <c r="Q442" s="155" t="s">
        <v>80</v>
      </c>
      <c r="R442" s="111"/>
    </row>
    <row r="443" spans="1:18" ht="63.75" customHeight="1" x14ac:dyDescent="0.25">
      <c r="A443" s="47"/>
      <c r="B443" s="47"/>
      <c r="C443" s="112">
        <v>3</v>
      </c>
      <c r="D443" s="239" t="s">
        <v>754</v>
      </c>
      <c r="E443" s="95" t="s">
        <v>767</v>
      </c>
      <c r="F443" s="160" t="s">
        <v>768</v>
      </c>
      <c r="G443" s="105" t="s">
        <v>769</v>
      </c>
      <c r="H443" s="160" t="s">
        <v>71</v>
      </c>
      <c r="I443" s="162">
        <v>0.5</v>
      </c>
      <c r="J443" s="156">
        <v>38338</v>
      </c>
      <c r="K443" s="156">
        <v>40296</v>
      </c>
      <c r="L443" s="113">
        <v>5611007439</v>
      </c>
      <c r="M443" s="157">
        <v>2805503719.5</v>
      </c>
      <c r="N443" s="110">
        <v>5448</v>
      </c>
      <c r="O443" s="279" t="s">
        <v>770</v>
      </c>
      <c r="P443" s="159">
        <v>1300.881056081425</v>
      </c>
      <c r="Q443" s="155" t="s">
        <v>80</v>
      </c>
      <c r="R443" s="111"/>
    </row>
    <row r="444" spans="1:18" ht="88.5" customHeight="1" thickBot="1" x14ac:dyDescent="0.3">
      <c r="A444" s="47"/>
      <c r="B444" s="47"/>
      <c r="C444" s="114">
        <v>4</v>
      </c>
      <c r="D444" s="163" t="s">
        <v>754</v>
      </c>
      <c r="E444" s="97" t="s">
        <v>771</v>
      </c>
      <c r="F444" s="161" t="s">
        <v>772</v>
      </c>
      <c r="G444" s="106" t="s">
        <v>773</v>
      </c>
      <c r="H444" s="161" t="s">
        <v>71</v>
      </c>
      <c r="I444" s="115">
        <v>1</v>
      </c>
      <c r="J444" s="116">
        <v>40899</v>
      </c>
      <c r="K444" s="116">
        <v>41446</v>
      </c>
      <c r="L444" s="131">
        <v>1588008215</v>
      </c>
      <c r="M444" s="158">
        <v>1588008215</v>
      </c>
      <c r="N444" s="201">
        <v>2694</v>
      </c>
      <c r="O444" s="352" t="s">
        <v>774</v>
      </c>
      <c r="P444" s="202">
        <v>1300.881056081425</v>
      </c>
      <c r="Q444" s="132" t="s">
        <v>80</v>
      </c>
      <c r="R444" s="242"/>
    </row>
    <row r="445" spans="1:18" ht="16.5" thickBot="1" x14ac:dyDescent="0.3">
      <c r="A445" s="47"/>
      <c r="B445" s="47"/>
      <c r="C445" s="61" t="s">
        <v>30</v>
      </c>
      <c r="D445" s="63"/>
      <c r="E445" s="62"/>
      <c r="F445" s="63"/>
      <c r="G445" s="125"/>
      <c r="H445" s="63"/>
      <c r="I445" s="63"/>
      <c r="J445" s="63"/>
      <c r="K445" s="63"/>
      <c r="L445" s="64"/>
      <c r="M445" s="66"/>
      <c r="N445" s="63"/>
      <c r="O445" s="63"/>
      <c r="P445" s="63"/>
      <c r="Q445" s="63"/>
      <c r="R445" s="65"/>
    </row>
    <row r="446" spans="1:18" ht="52.5" customHeight="1" x14ac:dyDescent="0.25">
      <c r="A446" s="47"/>
      <c r="B446" s="47"/>
      <c r="C446" s="90">
        <v>5</v>
      </c>
      <c r="D446" s="91" t="s">
        <v>756</v>
      </c>
      <c r="E446" s="92" t="s">
        <v>775</v>
      </c>
      <c r="F446" s="91" t="s">
        <v>776</v>
      </c>
      <c r="G446" s="103" t="s">
        <v>777</v>
      </c>
      <c r="H446" s="91" t="s">
        <v>71</v>
      </c>
      <c r="I446" s="93">
        <v>1</v>
      </c>
      <c r="J446" s="94">
        <v>40778</v>
      </c>
      <c r="K446" s="94">
        <v>41225</v>
      </c>
      <c r="L446" s="108">
        <v>1568703830</v>
      </c>
      <c r="M446" s="197">
        <v>1568703830</v>
      </c>
      <c r="N446" s="198">
        <v>2768</v>
      </c>
      <c r="O446" s="243" t="s">
        <v>778</v>
      </c>
      <c r="P446" s="200">
        <v>1300.881056081425</v>
      </c>
      <c r="Q446" s="109" t="s">
        <v>80</v>
      </c>
      <c r="R446" s="104"/>
    </row>
    <row r="447" spans="1:18" ht="70.5" customHeight="1" thickBot="1" x14ac:dyDescent="0.3">
      <c r="A447" s="47"/>
      <c r="B447" s="47"/>
      <c r="C447" s="114">
        <v>6</v>
      </c>
      <c r="D447" s="161" t="s">
        <v>755</v>
      </c>
      <c r="E447" s="97" t="s">
        <v>779</v>
      </c>
      <c r="F447" s="161" t="s">
        <v>780</v>
      </c>
      <c r="G447" s="106" t="s">
        <v>781</v>
      </c>
      <c r="H447" s="161" t="s">
        <v>158</v>
      </c>
      <c r="I447" s="115">
        <v>1</v>
      </c>
      <c r="J447" s="116">
        <v>38342</v>
      </c>
      <c r="K447" s="116">
        <v>39135</v>
      </c>
      <c r="L447" s="131">
        <v>1795838499.3606791</v>
      </c>
      <c r="M447" s="158">
        <v>1795838499.3606791</v>
      </c>
      <c r="N447" s="201">
        <v>4141</v>
      </c>
      <c r="O447" s="245" t="s">
        <v>782</v>
      </c>
      <c r="P447" s="202">
        <v>1300.881056081425</v>
      </c>
      <c r="Q447" s="132" t="s">
        <v>79</v>
      </c>
      <c r="R447" s="107" t="s">
        <v>827</v>
      </c>
    </row>
    <row r="448" spans="1:18" ht="16.5" thickBot="1" x14ac:dyDescent="0.3">
      <c r="A448" s="47"/>
      <c r="B448" s="47"/>
      <c r="C448" s="67"/>
      <c r="D448" s="69"/>
      <c r="E448" s="68"/>
      <c r="F448" s="69"/>
      <c r="G448" s="68"/>
      <c r="H448" s="69"/>
      <c r="I448" s="69"/>
      <c r="J448" s="69"/>
      <c r="K448" s="69"/>
      <c r="L448" s="70"/>
      <c r="M448" s="70"/>
      <c r="N448" s="69"/>
      <c r="O448" s="69"/>
      <c r="P448" s="69"/>
      <c r="Q448" s="69"/>
      <c r="R448" s="71"/>
    </row>
    <row r="449" spans="1:18" x14ac:dyDescent="0.25">
      <c r="A449" s="47"/>
      <c r="B449" s="47"/>
      <c r="C449" s="67"/>
      <c r="D449" s="69"/>
      <c r="E449" s="68"/>
      <c r="F449" s="69"/>
      <c r="G449" s="68"/>
      <c r="H449" s="69"/>
      <c r="I449" s="69"/>
      <c r="J449" s="69"/>
      <c r="K449" s="69"/>
      <c r="L449" s="72" t="s">
        <v>49</v>
      </c>
      <c r="M449" s="73" t="s">
        <v>31</v>
      </c>
      <c r="N449" s="74" t="s">
        <v>5</v>
      </c>
      <c r="O449" s="255" t="s">
        <v>125</v>
      </c>
      <c r="P449" s="88"/>
      <c r="Q449" s="206"/>
      <c r="R449" s="71"/>
    </row>
    <row r="450" spans="1:18" x14ac:dyDescent="0.25">
      <c r="A450" s="47"/>
      <c r="B450" s="47"/>
      <c r="C450" s="67"/>
      <c r="D450" s="69"/>
      <c r="E450" s="68"/>
      <c r="F450" s="69"/>
      <c r="G450" s="68"/>
      <c r="H450" s="69"/>
      <c r="I450" s="69"/>
      <c r="J450" s="69"/>
      <c r="K450" s="69"/>
      <c r="L450" s="180" t="s">
        <v>59</v>
      </c>
      <c r="M450" s="181">
        <v>7668693825.6000004</v>
      </c>
      <c r="N450" s="182">
        <v>13008.81056081425</v>
      </c>
      <c r="O450" s="183">
        <v>16334</v>
      </c>
      <c r="P450" s="184" t="s">
        <v>81</v>
      </c>
      <c r="Q450" s="206"/>
      <c r="R450" s="71"/>
    </row>
    <row r="451" spans="1:18" x14ac:dyDescent="0.25">
      <c r="A451" s="47"/>
      <c r="B451" s="47"/>
      <c r="C451" s="67"/>
      <c r="D451" s="69"/>
      <c r="E451" s="68"/>
      <c r="F451" s="69"/>
      <c r="G451" s="68"/>
      <c r="H451" s="69"/>
      <c r="I451" s="69"/>
      <c r="J451" s="69"/>
      <c r="K451" s="69"/>
      <c r="L451" s="180" t="s">
        <v>62</v>
      </c>
      <c r="M451" s="181">
        <v>3911033851.0560002</v>
      </c>
      <c r="N451" s="182">
        <v>6634.4933860152678</v>
      </c>
      <c r="O451" s="183">
        <v>13566</v>
      </c>
      <c r="P451" s="184" t="s">
        <v>81</v>
      </c>
      <c r="Q451" s="206"/>
      <c r="R451" s="71"/>
    </row>
    <row r="452" spans="1:18" ht="31.5" x14ac:dyDescent="0.25">
      <c r="A452" s="47"/>
      <c r="B452" s="47"/>
      <c r="C452" s="67"/>
      <c r="D452" s="69"/>
      <c r="E452" s="68"/>
      <c r="F452" s="69"/>
      <c r="G452" s="68"/>
      <c r="H452" s="69"/>
      <c r="I452" s="69"/>
      <c r="J452" s="69"/>
      <c r="K452" s="69"/>
      <c r="L452" s="185" t="s">
        <v>122</v>
      </c>
      <c r="M452" s="181">
        <v>766869382.56000006</v>
      </c>
      <c r="N452" s="182">
        <v>1300.881056081425</v>
      </c>
      <c r="O452" s="246">
        <v>1</v>
      </c>
      <c r="P452" s="184" t="s">
        <v>150</v>
      </c>
      <c r="Q452" s="206"/>
      <c r="R452" s="71"/>
    </row>
    <row r="453" spans="1:18" ht="16.5" thickBot="1" x14ac:dyDescent="0.3">
      <c r="A453" s="47"/>
      <c r="B453" s="47"/>
      <c r="C453" s="84"/>
      <c r="D453" s="85"/>
      <c r="E453" s="144"/>
      <c r="F453" s="85"/>
      <c r="G453" s="144"/>
      <c r="H453" s="85"/>
      <c r="I453" s="85"/>
      <c r="J453" s="85"/>
      <c r="K453" s="85"/>
      <c r="L453" s="186" t="s">
        <v>61</v>
      </c>
      <c r="M453" s="187"/>
      <c r="N453" s="188"/>
      <c r="O453" s="188"/>
      <c r="P453" s="189" t="s">
        <v>151</v>
      </c>
      <c r="Q453" s="207"/>
      <c r="R453" s="145"/>
    </row>
    <row r="454" spans="1:18" ht="16.5" thickBot="1" x14ac:dyDescent="0.3"/>
    <row r="455" spans="1:18" s="60" customFormat="1" ht="16.5" thickBot="1" x14ac:dyDescent="0.3">
      <c r="C455" s="54" t="s">
        <v>21</v>
      </c>
      <c r="D455" s="56"/>
      <c r="E455" s="55"/>
      <c r="F455" s="259">
        <v>29</v>
      </c>
      <c r="G455" s="57" t="s">
        <v>757</v>
      </c>
      <c r="H455" s="56"/>
      <c r="I455" s="56"/>
      <c r="J455" s="56"/>
      <c r="K455" s="56"/>
      <c r="L455" s="58"/>
      <c r="M455" s="58"/>
      <c r="N455" s="56"/>
      <c r="O455" s="56"/>
      <c r="P455" s="56"/>
      <c r="Q455" s="56"/>
      <c r="R455" s="59"/>
    </row>
    <row r="456" spans="1:18" ht="91.5" customHeight="1" thickBot="1" x14ac:dyDescent="0.3">
      <c r="A456" s="47"/>
      <c r="B456" s="47"/>
      <c r="C456" s="154" t="s">
        <v>22</v>
      </c>
      <c r="D456" s="151" t="s">
        <v>27</v>
      </c>
      <c r="E456" s="151" t="s">
        <v>23</v>
      </c>
      <c r="F456" s="151" t="s">
        <v>34</v>
      </c>
      <c r="G456" s="151" t="s">
        <v>24</v>
      </c>
      <c r="H456" s="151" t="s">
        <v>25</v>
      </c>
      <c r="I456" s="151" t="s">
        <v>26</v>
      </c>
      <c r="J456" s="151" t="s">
        <v>28</v>
      </c>
      <c r="K456" s="151" t="s">
        <v>57</v>
      </c>
      <c r="L456" s="153" t="s">
        <v>40</v>
      </c>
      <c r="M456" s="43" t="s">
        <v>41</v>
      </c>
      <c r="N456" s="43" t="s">
        <v>55</v>
      </c>
      <c r="O456" s="152" t="s">
        <v>123</v>
      </c>
      <c r="P456" s="152" t="s">
        <v>56</v>
      </c>
      <c r="Q456" s="43" t="s">
        <v>124</v>
      </c>
      <c r="R456" s="148" t="s">
        <v>29</v>
      </c>
    </row>
    <row r="457" spans="1:18" ht="16.5" thickBot="1" x14ac:dyDescent="0.3">
      <c r="C457" s="61" t="s">
        <v>60</v>
      </c>
      <c r="D457" s="63"/>
      <c r="E457" s="62"/>
      <c r="F457" s="63"/>
      <c r="G457" s="62"/>
      <c r="H457" s="63"/>
      <c r="I457" s="63"/>
      <c r="J457" s="63"/>
      <c r="K457" s="63"/>
      <c r="L457" s="64"/>
      <c r="M457" s="64"/>
      <c r="N457" s="63"/>
      <c r="O457" s="63"/>
      <c r="P457" s="63"/>
      <c r="Q457" s="63"/>
      <c r="R457" s="65"/>
    </row>
    <row r="458" spans="1:18" ht="51.75" customHeight="1" x14ac:dyDescent="0.25">
      <c r="C458" s="90">
        <v>1</v>
      </c>
      <c r="D458" s="102" t="s">
        <v>758</v>
      </c>
      <c r="E458" s="92" t="s">
        <v>75</v>
      </c>
      <c r="F458" s="91" t="s">
        <v>783</v>
      </c>
      <c r="G458" s="103" t="s">
        <v>784</v>
      </c>
      <c r="H458" s="91" t="s">
        <v>71</v>
      </c>
      <c r="I458" s="369">
        <v>0.125</v>
      </c>
      <c r="J458" s="94">
        <v>38374</v>
      </c>
      <c r="K458" s="94">
        <v>39512</v>
      </c>
      <c r="L458" s="108">
        <v>4505935152</v>
      </c>
      <c r="M458" s="197">
        <v>563241894</v>
      </c>
      <c r="N458" s="198">
        <v>1220</v>
      </c>
      <c r="O458" s="251" t="s">
        <v>785</v>
      </c>
      <c r="P458" s="200">
        <v>1300.881056081425</v>
      </c>
      <c r="Q458" s="109" t="s">
        <v>80</v>
      </c>
      <c r="R458" s="104" t="s">
        <v>786</v>
      </c>
    </row>
    <row r="459" spans="1:18" ht="51.75" customHeight="1" x14ac:dyDescent="0.25">
      <c r="C459" s="112">
        <v>2</v>
      </c>
      <c r="D459" s="239" t="s">
        <v>758</v>
      </c>
      <c r="E459" s="95" t="s">
        <v>93</v>
      </c>
      <c r="F459" s="160" t="s">
        <v>787</v>
      </c>
      <c r="G459" s="105" t="s">
        <v>788</v>
      </c>
      <c r="H459" s="160" t="s">
        <v>71</v>
      </c>
      <c r="I459" s="276">
        <v>0.75</v>
      </c>
      <c r="J459" s="156">
        <v>38610</v>
      </c>
      <c r="K459" s="156">
        <v>39081</v>
      </c>
      <c r="L459" s="113">
        <v>896226223</v>
      </c>
      <c r="M459" s="157">
        <v>672169667.25</v>
      </c>
      <c r="N459" s="110">
        <v>1647</v>
      </c>
      <c r="O459" s="252" t="s">
        <v>789</v>
      </c>
      <c r="P459" s="159">
        <v>1300.881056081425</v>
      </c>
      <c r="Q459" s="155" t="s">
        <v>80</v>
      </c>
      <c r="R459" s="111"/>
    </row>
    <row r="460" spans="1:18" ht="65.25" customHeight="1" x14ac:dyDescent="0.25">
      <c r="C460" s="112">
        <v>3</v>
      </c>
      <c r="D460" s="239" t="s">
        <v>758</v>
      </c>
      <c r="E460" s="95" t="s">
        <v>73</v>
      </c>
      <c r="F460" s="160" t="s">
        <v>790</v>
      </c>
      <c r="G460" s="105" t="s">
        <v>791</v>
      </c>
      <c r="H460" s="160" t="s">
        <v>71</v>
      </c>
      <c r="I460" s="276">
        <v>0.34</v>
      </c>
      <c r="J460" s="156">
        <v>39156</v>
      </c>
      <c r="K460" s="156">
        <v>40008</v>
      </c>
      <c r="L460" s="113">
        <v>3263327284</v>
      </c>
      <c r="M460" s="157">
        <v>1109531276.5600002</v>
      </c>
      <c r="N460" s="110">
        <v>2233</v>
      </c>
      <c r="O460" s="252" t="s">
        <v>792</v>
      </c>
      <c r="P460" s="159">
        <v>1300.881056081425</v>
      </c>
      <c r="Q460" s="155" t="s">
        <v>80</v>
      </c>
      <c r="R460" s="111"/>
    </row>
    <row r="461" spans="1:18" ht="41.25" customHeight="1" thickBot="1" x14ac:dyDescent="0.3">
      <c r="C461" s="114">
        <v>4</v>
      </c>
      <c r="D461" s="163" t="s">
        <v>758</v>
      </c>
      <c r="E461" s="97" t="s">
        <v>73</v>
      </c>
      <c r="F461" s="161" t="s">
        <v>793</v>
      </c>
      <c r="G461" s="106" t="s">
        <v>794</v>
      </c>
      <c r="H461" s="161" t="s">
        <v>71</v>
      </c>
      <c r="I461" s="302">
        <v>0.5</v>
      </c>
      <c r="J461" s="116">
        <v>40427</v>
      </c>
      <c r="K461" s="116">
        <v>40882</v>
      </c>
      <c r="L461" s="131">
        <v>2155628000</v>
      </c>
      <c r="M461" s="158">
        <v>1077814000</v>
      </c>
      <c r="N461" s="201">
        <v>2012</v>
      </c>
      <c r="O461" s="282" t="s">
        <v>795</v>
      </c>
      <c r="P461" s="202">
        <v>1300.881056081425</v>
      </c>
      <c r="Q461" s="132" t="s">
        <v>80</v>
      </c>
      <c r="R461" s="107"/>
    </row>
    <row r="462" spans="1:18" ht="16.5" thickBot="1" x14ac:dyDescent="0.3">
      <c r="C462" s="61" t="s">
        <v>30</v>
      </c>
      <c r="D462" s="63"/>
      <c r="E462" s="62"/>
      <c r="F462" s="63"/>
      <c r="G462" s="125"/>
      <c r="H462" s="63"/>
      <c r="I462" s="63"/>
      <c r="J462" s="63"/>
      <c r="K462" s="63"/>
      <c r="L462" s="64"/>
      <c r="M462" s="66"/>
      <c r="N462" s="76"/>
      <c r="O462" s="78"/>
      <c r="P462" s="77" t="s">
        <v>32</v>
      </c>
      <c r="Q462" s="77" t="s">
        <v>32</v>
      </c>
      <c r="R462" s="65"/>
    </row>
    <row r="463" spans="1:18" ht="57.75" customHeight="1" x14ac:dyDescent="0.25">
      <c r="C463" s="90">
        <v>5</v>
      </c>
      <c r="D463" s="102" t="s">
        <v>759</v>
      </c>
      <c r="E463" s="92" t="s">
        <v>75</v>
      </c>
      <c r="F463" s="91" t="s">
        <v>796</v>
      </c>
      <c r="G463" s="103" t="s">
        <v>797</v>
      </c>
      <c r="H463" s="91" t="s">
        <v>71</v>
      </c>
      <c r="I463" s="176">
        <v>0.25</v>
      </c>
      <c r="J463" s="94">
        <v>39534</v>
      </c>
      <c r="K463" s="94">
        <v>40628</v>
      </c>
      <c r="L463" s="108">
        <v>3753633746</v>
      </c>
      <c r="M463" s="197">
        <v>938408436.5</v>
      </c>
      <c r="N463" s="198">
        <v>1752</v>
      </c>
      <c r="O463" s="251" t="s">
        <v>798</v>
      </c>
      <c r="P463" s="200">
        <v>1300.881056081425</v>
      </c>
      <c r="Q463" s="109" t="s">
        <v>80</v>
      </c>
      <c r="R463" s="104"/>
    </row>
    <row r="464" spans="1:18" ht="66.75" customHeight="1" thickBot="1" x14ac:dyDescent="0.3">
      <c r="C464" s="114">
        <v>6</v>
      </c>
      <c r="D464" s="163" t="s">
        <v>759</v>
      </c>
      <c r="E464" s="97" t="s">
        <v>93</v>
      </c>
      <c r="F464" s="161" t="s">
        <v>799</v>
      </c>
      <c r="G464" s="106" t="s">
        <v>800</v>
      </c>
      <c r="H464" s="161" t="s">
        <v>71</v>
      </c>
      <c r="I464" s="302">
        <v>0.2</v>
      </c>
      <c r="J464" s="116">
        <v>40079</v>
      </c>
      <c r="K464" s="116">
        <v>42093</v>
      </c>
      <c r="L464" s="131">
        <v>13865693367</v>
      </c>
      <c r="M464" s="158">
        <v>2773138673.4000001</v>
      </c>
      <c r="N464" s="201">
        <v>4304</v>
      </c>
      <c r="O464" s="282"/>
      <c r="P464" s="202">
        <v>1300.881056081425</v>
      </c>
      <c r="Q464" s="132" t="s">
        <v>79</v>
      </c>
      <c r="R464" s="107" t="s">
        <v>801</v>
      </c>
    </row>
    <row r="465" spans="3:18" ht="16.5" thickBot="1" x14ac:dyDescent="0.3">
      <c r="C465" s="67"/>
      <c r="D465" s="69"/>
      <c r="E465" s="68"/>
      <c r="F465" s="69"/>
      <c r="G465" s="68"/>
      <c r="H465" s="69"/>
      <c r="I465" s="69"/>
      <c r="J465" s="69"/>
      <c r="K465" s="69"/>
      <c r="L465" s="70"/>
      <c r="M465" s="70"/>
      <c r="N465" s="69"/>
      <c r="O465" s="69"/>
      <c r="P465" s="69"/>
      <c r="Q465" s="69"/>
      <c r="R465" s="71"/>
    </row>
    <row r="466" spans="3:18" x14ac:dyDescent="0.25">
      <c r="C466" s="67"/>
      <c r="D466" s="69"/>
      <c r="E466" s="68"/>
      <c r="F466" s="69"/>
      <c r="G466" s="68"/>
      <c r="H466" s="69"/>
      <c r="I466" s="69"/>
      <c r="J466" s="69"/>
      <c r="K466" s="69"/>
      <c r="L466" s="72" t="s">
        <v>49</v>
      </c>
      <c r="M466" s="73" t="s">
        <v>31</v>
      </c>
      <c r="N466" s="74" t="s">
        <v>5</v>
      </c>
      <c r="O466" s="255" t="s">
        <v>125</v>
      </c>
      <c r="P466" s="88"/>
      <c r="Q466" s="206"/>
      <c r="R466" s="71"/>
    </row>
    <row r="467" spans="3:18" x14ac:dyDescent="0.25">
      <c r="C467" s="67"/>
      <c r="D467" s="69"/>
      <c r="E467" s="68"/>
      <c r="F467" s="69"/>
      <c r="G467" s="68"/>
      <c r="H467" s="69"/>
      <c r="I467" s="69"/>
      <c r="J467" s="69"/>
      <c r="K467" s="69"/>
      <c r="L467" s="180" t="s">
        <v>59</v>
      </c>
      <c r="M467" s="181">
        <v>7668693825.6000004</v>
      </c>
      <c r="N467" s="182">
        <v>13008.81056081425</v>
      </c>
      <c r="O467" s="183">
        <v>8864</v>
      </c>
      <c r="P467" s="184" t="s">
        <v>150</v>
      </c>
      <c r="Q467" s="206"/>
      <c r="R467" s="71"/>
    </row>
    <row r="468" spans="3:18" x14ac:dyDescent="0.25">
      <c r="C468" s="67"/>
      <c r="D468" s="69"/>
      <c r="E468" s="68"/>
      <c r="F468" s="69"/>
      <c r="G468" s="68"/>
      <c r="H468" s="69"/>
      <c r="I468" s="69"/>
      <c r="J468" s="69"/>
      <c r="K468" s="69"/>
      <c r="L468" s="180" t="s">
        <v>62</v>
      </c>
      <c r="M468" s="181">
        <v>3911033851.0560002</v>
      </c>
      <c r="N468" s="182">
        <v>6634.4933860152678</v>
      </c>
      <c r="O468" s="183">
        <v>7112</v>
      </c>
      <c r="P468" s="184" t="s">
        <v>81</v>
      </c>
      <c r="Q468" s="206"/>
      <c r="R468" s="71"/>
    </row>
    <row r="469" spans="3:18" ht="31.5" x14ac:dyDescent="0.25">
      <c r="C469" s="67"/>
      <c r="D469" s="69"/>
      <c r="E469" s="68"/>
      <c r="F469" s="69"/>
      <c r="G469" s="68"/>
      <c r="H469" s="69"/>
      <c r="I469" s="69"/>
      <c r="J469" s="69"/>
      <c r="K469" s="69"/>
      <c r="L469" s="185" t="s">
        <v>122</v>
      </c>
      <c r="M469" s="181">
        <v>766869382.56000006</v>
      </c>
      <c r="N469" s="182">
        <v>1300.881056081425</v>
      </c>
      <c r="O469" s="246">
        <v>0</v>
      </c>
      <c r="P469" s="184" t="s">
        <v>81</v>
      </c>
      <c r="Q469" s="206"/>
      <c r="R469" s="71"/>
    </row>
    <row r="470" spans="3:18" ht="16.5" thickBot="1" x14ac:dyDescent="0.3">
      <c r="C470" s="84"/>
      <c r="D470" s="85"/>
      <c r="E470" s="144"/>
      <c r="F470" s="85"/>
      <c r="G470" s="144"/>
      <c r="H470" s="85"/>
      <c r="I470" s="85"/>
      <c r="J470" s="85"/>
      <c r="K470" s="85"/>
      <c r="L470" s="186" t="s">
        <v>61</v>
      </c>
      <c r="M470" s="187"/>
      <c r="N470" s="188"/>
      <c r="O470" s="188"/>
      <c r="P470" s="189" t="s">
        <v>151</v>
      </c>
      <c r="Q470" s="207"/>
      <c r="R470" s="145"/>
    </row>
  </sheetData>
  <autoFilter ref="Q1:Q470"/>
  <conditionalFormatting sqref="O85:Q88 M85:M88 M90 O90:Q90 O70:Q75 M70:M75 M39 M24 M11 M13 M26:M27 M41:M43 O11:Q11 O13:Q13 O24 P24:Q25 O39:Q39 O41:Q43 O26:Q27 M53:M55 M57:M59 O53:Q55 O57:Q59 M131:M132 M117 M101:M103 P118:Q118 M119:M120 M105:M106 M134:M137 O134:Q137 O101:Q103 O105:Q106 O117:Q117 O119:Q120 O131:Q132 M181:M182 P166:Q166 M163:M165 O163:Q165 M167:M169 O181:Q183 M185:M187 L183:M183 O167:Q169 O185:Q187 M229:M230 M232:M233 M198:M199 M216:M218 P215:Q215 O201:Q202 M201:M202 M213:M214 O198:Q199 O213:Q214 O216:Q218 O229:Q230 O232:Q233">
    <cfRule type="cellIs" dxfId="502" priority="1185" stopIfTrue="1" operator="greaterThan">
      <formula>0</formula>
    </cfRule>
  </conditionalFormatting>
  <conditionalFormatting sqref="O85:Q88 C90:M90 C85:M88 O90:Q90 O70:Q75 C70:M75 C39:M39 C11:M11 C13:M13 C26:M27 C24:M24 C41:M43 O11:Q11 O13:Q13 O24 P24:Q25 O39:Q39 O41:Q43 O26:Q27 C53:M55 C57:M59 O53:Q55 O57:Q59 C131:M132 C117:M117 C101:M103 P118:Q118 C119:M120 C105:M106 O134:Q137 C134:M137 O101:Q103 O105:Q106 O117:Q117 O119:Q120 O131:Q132 P166:Q166 C163:M165 O163:Q165 C167:M169 O181:Q183 C185:M187 C181:M183 O167:Q169 O185:Q187 C198:M199 P215:Q215 C216:M218 C229:M230 C232:M233 O201:Q202 C201:M202 C213:M214 O198:Q199 O213:Q214 O216:Q218 O229:Q230 O232:Q233">
    <cfRule type="cellIs" dxfId="501" priority="1184" stopIfTrue="1" operator="greaterThan">
      <formula>0</formula>
    </cfRule>
  </conditionalFormatting>
  <conditionalFormatting sqref="N85:N88 N90 N70:N75 N39 N11 N13 N26:N27 N24 N41:N43 N53:N55 N57:N59 N131:N132 N117 N101:N103 N119:N120 N105:N106 N134:N137 N167:N169 N163:N165 N181:N183 N185:N187 N232:N233 N216:N218 N198:N199 N229:N230 N201:N202 N213:N214">
    <cfRule type="cellIs" dxfId="500" priority="1183" stopIfTrue="1" operator="greaterThan">
      <formula>0</formula>
    </cfRule>
  </conditionalFormatting>
  <conditionalFormatting sqref="J86:K86 G86 F85 J88:K88 G88 F87 J132:K132 G132 J182:K183 G182:G183 J230:K230 G230 J232">
    <cfRule type="cellIs" dxfId="499" priority="314" stopIfTrue="1" operator="notEqual">
      <formula>""</formula>
    </cfRule>
  </conditionalFormatting>
  <conditionalFormatting sqref="M276 M278:M281 O278:P281 O276:P276">
    <cfRule type="cellIs" dxfId="498" priority="215" stopIfTrue="1" operator="greaterThan">
      <formula>0</formula>
    </cfRule>
  </conditionalFormatting>
  <conditionalFormatting sqref="C276:M276 C278:M281 O278:P281 O276:P276">
    <cfRule type="cellIs" dxfId="497" priority="214" stopIfTrue="1" operator="greaterThan">
      <formula>0</formula>
    </cfRule>
  </conditionalFormatting>
  <conditionalFormatting sqref="N276 N278:N281">
    <cfRule type="cellIs" dxfId="496" priority="213" stopIfTrue="1" operator="greaterThan">
      <formula>0</formula>
    </cfRule>
  </conditionalFormatting>
  <conditionalFormatting sqref="Q276">
    <cfRule type="cellIs" dxfId="495" priority="182" stopIfTrue="1" operator="greaterThan">
      <formula>0</formula>
    </cfRule>
  </conditionalFormatting>
  <conditionalFormatting sqref="Q276">
    <cfRule type="cellIs" dxfId="494" priority="181" stopIfTrue="1" operator="greaterThan">
      <formula>0</formula>
    </cfRule>
  </conditionalFormatting>
  <conditionalFormatting sqref="Q278:Q281">
    <cfRule type="cellIs" dxfId="493" priority="180" stopIfTrue="1" operator="greaterThan">
      <formula>0</formula>
    </cfRule>
  </conditionalFormatting>
  <conditionalFormatting sqref="Q278:Q281">
    <cfRule type="cellIs" dxfId="492" priority="179" stopIfTrue="1" operator="greaterThan">
      <formula>0</formula>
    </cfRule>
  </conditionalFormatting>
  <conditionalFormatting sqref="M330:M331 P310:Q310 M297 M292:M293 M326:M328 O295:P297 O326:P328 O330:P331 O308:P308 O311:P313 O292:P293">
    <cfRule type="cellIs" dxfId="491" priority="178" stopIfTrue="1" operator="greaterThan">
      <formula>0</formula>
    </cfRule>
  </conditionalFormatting>
  <conditionalFormatting sqref="P310:Q310 C330:M331 C297:M297 C292:C293 F292:M293 C295:D295 F295:G295 C326:M328 O295:P297 O326:P328 O330:P331 O308:P308 O311:P313 O292:P293">
    <cfRule type="cellIs" dxfId="490" priority="177" stopIfTrue="1" operator="greaterThan">
      <formula>0</formula>
    </cfRule>
  </conditionalFormatting>
  <conditionalFormatting sqref="N330:N331 N297 N292:N293 N326:N328">
    <cfRule type="cellIs" dxfId="489" priority="176" stopIfTrue="1" operator="greaterThan">
      <formula>0</formula>
    </cfRule>
  </conditionalFormatting>
  <conditionalFormatting sqref="J327:K328 G327:G328">
    <cfRule type="cellIs" dxfId="488" priority="175" stopIfTrue="1" operator="notEqual">
      <formula>""</formula>
    </cfRule>
  </conditionalFormatting>
  <conditionalFormatting sqref="M295">
    <cfRule type="cellIs" dxfId="487" priority="174" stopIfTrue="1" operator="greaterThan">
      <formula>0</formula>
    </cfRule>
  </conditionalFormatting>
  <conditionalFormatting sqref="H295:M295">
    <cfRule type="cellIs" dxfId="486" priority="173" stopIfTrue="1" operator="greaterThan">
      <formula>0</formula>
    </cfRule>
  </conditionalFormatting>
  <conditionalFormatting sqref="N295">
    <cfRule type="cellIs" dxfId="485" priority="172" stopIfTrue="1" operator="greaterThan">
      <formula>0</formula>
    </cfRule>
  </conditionalFormatting>
  <conditionalFormatting sqref="M296">
    <cfRule type="cellIs" dxfId="484" priority="171" stopIfTrue="1" operator="greaterThan">
      <formula>0</formula>
    </cfRule>
  </conditionalFormatting>
  <conditionalFormatting sqref="C296:M296">
    <cfRule type="cellIs" dxfId="483" priority="170" stopIfTrue="1" operator="greaterThan">
      <formula>0</formula>
    </cfRule>
  </conditionalFormatting>
  <conditionalFormatting sqref="N296">
    <cfRule type="cellIs" dxfId="482" priority="169" stopIfTrue="1" operator="greaterThan">
      <formula>0</formula>
    </cfRule>
  </conditionalFormatting>
  <conditionalFormatting sqref="M308">
    <cfRule type="cellIs" dxfId="481" priority="168" stopIfTrue="1" operator="greaterThan">
      <formula>0</formula>
    </cfRule>
  </conditionalFormatting>
  <conditionalFormatting sqref="C308:K308 M308">
    <cfRule type="cellIs" dxfId="480" priority="167" stopIfTrue="1" operator="greaterThan">
      <formula>0</formula>
    </cfRule>
  </conditionalFormatting>
  <conditionalFormatting sqref="N308">
    <cfRule type="cellIs" dxfId="479" priority="166" stopIfTrue="1" operator="greaterThan">
      <formula>0</formula>
    </cfRule>
  </conditionalFormatting>
  <conditionalFormatting sqref="P309 M309">
    <cfRule type="cellIs" dxfId="478" priority="165" stopIfTrue="1" operator="greaterThan">
      <formula>0</formula>
    </cfRule>
  </conditionalFormatting>
  <conditionalFormatting sqref="P309 C309:M309">
    <cfRule type="cellIs" dxfId="477" priority="164" stopIfTrue="1" operator="greaterThan">
      <formula>0</formula>
    </cfRule>
  </conditionalFormatting>
  <conditionalFormatting sqref="N309">
    <cfRule type="cellIs" dxfId="476" priority="163" stopIfTrue="1" operator="greaterThan">
      <formula>0</formula>
    </cfRule>
  </conditionalFormatting>
  <conditionalFormatting sqref="M311:M313">
    <cfRule type="cellIs" dxfId="475" priority="162" stopIfTrue="1" operator="greaterThan">
      <formula>0</formula>
    </cfRule>
  </conditionalFormatting>
  <conditionalFormatting sqref="C311:M313">
    <cfRule type="cellIs" dxfId="474" priority="161" stopIfTrue="1" operator="greaterThan">
      <formula>0</formula>
    </cfRule>
  </conditionalFormatting>
  <conditionalFormatting sqref="N311:N313">
    <cfRule type="cellIs" dxfId="473" priority="160" stopIfTrue="1" operator="greaterThan">
      <formula>0</formula>
    </cfRule>
  </conditionalFormatting>
  <conditionalFormatting sqref="M314 P314">
    <cfRule type="cellIs" dxfId="472" priority="159" stopIfTrue="1" operator="greaterThan">
      <formula>0</formula>
    </cfRule>
  </conditionalFormatting>
  <conditionalFormatting sqref="P314 C314 E314:M314">
    <cfRule type="cellIs" dxfId="471" priority="158" stopIfTrue="1" operator="greaterThan">
      <formula>0</formula>
    </cfRule>
  </conditionalFormatting>
  <conditionalFormatting sqref="N314">
    <cfRule type="cellIs" dxfId="470" priority="157" stopIfTrue="1" operator="greaterThan">
      <formula>0</formula>
    </cfRule>
  </conditionalFormatting>
  <conditionalFormatting sqref="D314">
    <cfRule type="cellIs" dxfId="469" priority="156" stopIfTrue="1" operator="greaterThan">
      <formula>0</formula>
    </cfRule>
  </conditionalFormatting>
  <conditionalFormatting sqref="O314">
    <cfRule type="cellIs" dxfId="468" priority="155" stopIfTrue="1" operator="greaterThan">
      <formula>0</formula>
    </cfRule>
  </conditionalFormatting>
  <conditionalFormatting sqref="O314">
    <cfRule type="cellIs" dxfId="467" priority="154" stopIfTrue="1" operator="greaterThan">
      <formula>0</formula>
    </cfRule>
  </conditionalFormatting>
  <conditionalFormatting sqref="O309">
    <cfRule type="cellIs" dxfId="466" priority="153" stopIfTrue="1" operator="greaterThan">
      <formula>0</formula>
    </cfRule>
  </conditionalFormatting>
  <conditionalFormatting sqref="O309">
    <cfRule type="cellIs" dxfId="465" priority="152" stopIfTrue="1" operator="greaterThan">
      <formula>0</formula>
    </cfRule>
  </conditionalFormatting>
  <conditionalFormatting sqref="Q292">
    <cfRule type="cellIs" dxfId="464" priority="151" stopIfTrue="1" operator="greaterThan">
      <formula>0</formula>
    </cfRule>
  </conditionalFormatting>
  <conditionalFormatting sqref="Q292">
    <cfRule type="cellIs" dxfId="463" priority="150" stopIfTrue="1" operator="greaterThan">
      <formula>0</formula>
    </cfRule>
  </conditionalFormatting>
  <conditionalFormatting sqref="Q293">
    <cfRule type="cellIs" dxfId="462" priority="149" stopIfTrue="1" operator="greaterThan">
      <formula>0</formula>
    </cfRule>
  </conditionalFormatting>
  <conditionalFormatting sqref="Q293">
    <cfRule type="cellIs" dxfId="461" priority="148" stopIfTrue="1" operator="greaterThan">
      <formula>0</formula>
    </cfRule>
  </conditionalFormatting>
  <conditionalFormatting sqref="Q295:Q297">
    <cfRule type="cellIs" dxfId="460" priority="147" stopIfTrue="1" operator="greaterThan">
      <formula>0</formula>
    </cfRule>
  </conditionalFormatting>
  <conditionalFormatting sqref="Q295:Q297">
    <cfRule type="cellIs" dxfId="459" priority="146" stopIfTrue="1" operator="greaterThan">
      <formula>0</formula>
    </cfRule>
  </conditionalFormatting>
  <conditionalFormatting sqref="Q308:Q309">
    <cfRule type="cellIs" dxfId="458" priority="145" stopIfTrue="1" operator="greaterThan">
      <formula>0</formula>
    </cfRule>
  </conditionalFormatting>
  <conditionalFormatting sqref="Q308:Q309">
    <cfRule type="cellIs" dxfId="457" priority="144" stopIfTrue="1" operator="greaterThan">
      <formula>0</formula>
    </cfRule>
  </conditionalFormatting>
  <conditionalFormatting sqref="Q311:Q314">
    <cfRule type="cellIs" dxfId="456" priority="143" stopIfTrue="1" operator="greaterThan">
      <formula>0</formula>
    </cfRule>
  </conditionalFormatting>
  <conditionalFormatting sqref="Q311:Q314">
    <cfRule type="cellIs" dxfId="455" priority="142" stopIfTrue="1" operator="greaterThan">
      <formula>0</formula>
    </cfRule>
  </conditionalFormatting>
  <conditionalFormatting sqref="Q326:Q328">
    <cfRule type="cellIs" dxfId="454" priority="141" stopIfTrue="1" operator="greaterThan">
      <formula>0</formula>
    </cfRule>
  </conditionalFormatting>
  <conditionalFormatting sqref="Q326:Q328">
    <cfRule type="cellIs" dxfId="453" priority="140" stopIfTrue="1" operator="greaterThan">
      <formula>0</formula>
    </cfRule>
  </conditionalFormatting>
  <conditionalFormatting sqref="Q330:Q331">
    <cfRule type="cellIs" dxfId="452" priority="139" stopIfTrue="1" operator="greaterThan">
      <formula>0</formula>
    </cfRule>
  </conditionalFormatting>
  <conditionalFormatting sqref="Q330:Q331">
    <cfRule type="cellIs" dxfId="451" priority="138" stopIfTrue="1" operator="greaterThan">
      <formula>0</formula>
    </cfRule>
  </conditionalFormatting>
  <conditionalFormatting sqref="M376 M380 P380 O364 M364 P363:Q364 M342:M347 M358:M362 M378 M382 O376:P378 O358:P362 O382:P382 O342:P347">
    <cfRule type="cellIs" dxfId="450" priority="137" stopIfTrue="1" operator="greaterThan">
      <formula>0</formula>
    </cfRule>
  </conditionalFormatting>
  <conditionalFormatting sqref="P380 C376:M376 O364 C364:M364 P363:Q364 C342:M347 C358:M362 C378:M378 C382:M382 C380:M380 O376:P378 O358:P362 O382:P382 O342:P347">
    <cfRule type="cellIs" dxfId="449" priority="136" stopIfTrue="1" operator="greaterThan">
      <formula>0</formula>
    </cfRule>
  </conditionalFormatting>
  <conditionalFormatting sqref="N376 N380 N364 N342:N347 N358:N362 N378 N382">
    <cfRule type="cellIs" dxfId="448" priority="135" stopIfTrue="1" operator="greaterThan">
      <formula>0</formula>
    </cfRule>
  </conditionalFormatting>
  <conditionalFormatting sqref="J378:K378 G378 G342">
    <cfRule type="cellIs" dxfId="447" priority="134" stopIfTrue="1" operator="notEqual">
      <formula>""</formula>
    </cfRule>
  </conditionalFormatting>
  <conditionalFormatting sqref="M377">
    <cfRule type="cellIs" dxfId="446" priority="133" stopIfTrue="1" operator="greaterThan">
      <formula>0</formula>
    </cfRule>
  </conditionalFormatting>
  <conditionalFormatting sqref="C377:M377">
    <cfRule type="cellIs" dxfId="445" priority="132" stopIfTrue="1" operator="greaterThan">
      <formula>0</formula>
    </cfRule>
  </conditionalFormatting>
  <conditionalFormatting sqref="N377">
    <cfRule type="cellIs" dxfId="444" priority="131" stopIfTrue="1" operator="greaterThan">
      <formula>0</formula>
    </cfRule>
  </conditionalFormatting>
  <conditionalFormatting sqref="J377:K377 G377">
    <cfRule type="cellIs" dxfId="443" priority="130" stopIfTrue="1" operator="notEqual">
      <formula>""</formula>
    </cfRule>
  </conditionalFormatting>
  <conditionalFormatting sqref="M381 P381">
    <cfRule type="cellIs" dxfId="442" priority="129" stopIfTrue="1" operator="greaterThan">
      <formula>0</formula>
    </cfRule>
  </conditionalFormatting>
  <conditionalFormatting sqref="P381 C381:M381">
    <cfRule type="cellIs" dxfId="441" priority="128" stopIfTrue="1" operator="greaterThan">
      <formula>0</formula>
    </cfRule>
  </conditionalFormatting>
  <conditionalFormatting sqref="N381">
    <cfRule type="cellIs" dxfId="440" priority="127" stopIfTrue="1" operator="greaterThan">
      <formula>0</formula>
    </cfRule>
  </conditionalFormatting>
  <conditionalFormatting sqref="O380">
    <cfRule type="cellIs" dxfId="439" priority="126" stopIfTrue="1" operator="greaterThan">
      <formula>0</formula>
    </cfRule>
  </conditionalFormatting>
  <conditionalFormatting sqref="O380">
    <cfRule type="cellIs" dxfId="438" priority="125" stopIfTrue="1" operator="greaterThan">
      <formula>0</formula>
    </cfRule>
  </conditionalFormatting>
  <conditionalFormatting sqref="O381">
    <cfRule type="cellIs" dxfId="437" priority="124" stopIfTrue="1" operator="greaterThan">
      <formula>0</formula>
    </cfRule>
  </conditionalFormatting>
  <conditionalFormatting sqref="O381">
    <cfRule type="cellIs" dxfId="436" priority="123" stopIfTrue="1" operator="greaterThan">
      <formula>0</formula>
    </cfRule>
  </conditionalFormatting>
  <conditionalFormatting sqref="Q342">
    <cfRule type="cellIs" dxfId="435" priority="122" stopIfTrue="1" operator="greaterThan">
      <formula>0</formula>
    </cfRule>
  </conditionalFormatting>
  <conditionalFormatting sqref="Q342">
    <cfRule type="cellIs" dxfId="434" priority="121" stopIfTrue="1" operator="greaterThan">
      <formula>0</formula>
    </cfRule>
  </conditionalFormatting>
  <conditionalFormatting sqref="Q343:Q347">
    <cfRule type="cellIs" dxfId="433" priority="120" stopIfTrue="1" operator="greaterThan">
      <formula>0</formula>
    </cfRule>
  </conditionalFormatting>
  <conditionalFormatting sqref="Q343:Q347">
    <cfRule type="cellIs" dxfId="432" priority="119" stopIfTrue="1" operator="greaterThan">
      <formula>0</formula>
    </cfRule>
  </conditionalFormatting>
  <conditionalFormatting sqref="Q358:Q362">
    <cfRule type="cellIs" dxfId="431" priority="118" stopIfTrue="1" operator="greaterThan">
      <formula>0</formula>
    </cfRule>
  </conditionalFormatting>
  <conditionalFormatting sqref="Q358:Q362">
    <cfRule type="cellIs" dxfId="430" priority="117" stopIfTrue="1" operator="greaterThan">
      <formula>0</formula>
    </cfRule>
  </conditionalFormatting>
  <conditionalFormatting sqref="Q376:Q378">
    <cfRule type="cellIs" dxfId="429" priority="116" stopIfTrue="1" operator="greaterThan">
      <formula>0</formula>
    </cfRule>
  </conditionalFormatting>
  <conditionalFormatting sqref="Q376:Q378">
    <cfRule type="cellIs" dxfId="428" priority="115" stopIfTrue="1" operator="greaterThan">
      <formula>0</formula>
    </cfRule>
  </conditionalFormatting>
  <conditionalFormatting sqref="Q380:Q382">
    <cfRule type="cellIs" dxfId="427" priority="114" stopIfTrue="1" operator="greaterThan">
      <formula>0</formula>
    </cfRule>
  </conditionalFormatting>
  <conditionalFormatting sqref="Q380:Q382">
    <cfRule type="cellIs" dxfId="426" priority="113" stopIfTrue="1" operator="greaterThan">
      <formula>0</formula>
    </cfRule>
  </conditionalFormatting>
  <conditionalFormatting sqref="M430 M410 M426:M428 O410:P415 O426:P428 O430:P430">
    <cfRule type="cellIs" dxfId="425" priority="112" stopIfTrue="1" operator="greaterThan">
      <formula>0</formula>
    </cfRule>
  </conditionalFormatting>
  <conditionalFormatting sqref="C430:M430 C410:M410 C426:M428 O410:P415 O426:P428 O430:P430">
    <cfRule type="cellIs" dxfId="424" priority="111" stopIfTrue="1" operator="greaterThan">
      <formula>0</formula>
    </cfRule>
  </conditionalFormatting>
  <conditionalFormatting sqref="N430 N410 N426:N428">
    <cfRule type="cellIs" dxfId="423" priority="110" stopIfTrue="1" operator="greaterThan">
      <formula>0</formula>
    </cfRule>
  </conditionalFormatting>
  <conditionalFormatting sqref="J428:K428 G428">
    <cfRule type="cellIs" dxfId="422" priority="109" stopIfTrue="1" operator="notEqual">
      <formula>""</formula>
    </cfRule>
  </conditionalFormatting>
  <conditionalFormatting sqref="M411">
    <cfRule type="cellIs" dxfId="421" priority="102" stopIfTrue="1" operator="greaterThan">
      <formula>0</formula>
    </cfRule>
  </conditionalFormatting>
  <conditionalFormatting sqref="C411:D411 F411:G411 I411:M411">
    <cfRule type="cellIs" dxfId="420" priority="101" stopIfTrue="1" operator="greaterThan">
      <formula>0</formula>
    </cfRule>
  </conditionalFormatting>
  <conditionalFormatting sqref="N411">
    <cfRule type="cellIs" dxfId="419" priority="100" stopIfTrue="1" operator="greaterThan">
      <formula>0</formula>
    </cfRule>
  </conditionalFormatting>
  <conditionalFormatting sqref="M412">
    <cfRule type="cellIs" dxfId="418" priority="99" stopIfTrue="1" operator="greaterThan">
      <formula>0</formula>
    </cfRule>
  </conditionalFormatting>
  <conditionalFormatting sqref="C412:G412 I412:M412">
    <cfRule type="cellIs" dxfId="417" priority="98" stopIfTrue="1" operator="greaterThan">
      <formula>0</formula>
    </cfRule>
  </conditionalFormatting>
  <conditionalFormatting sqref="N412">
    <cfRule type="cellIs" dxfId="416" priority="97" stopIfTrue="1" operator="greaterThan">
      <formula>0</formula>
    </cfRule>
  </conditionalFormatting>
  <conditionalFormatting sqref="M413">
    <cfRule type="cellIs" dxfId="415" priority="96" stopIfTrue="1" operator="greaterThan">
      <formula>0</formula>
    </cfRule>
  </conditionalFormatting>
  <conditionalFormatting sqref="C413:G413 I413:M413">
    <cfRule type="cellIs" dxfId="414" priority="95" stopIfTrue="1" operator="greaterThan">
      <formula>0</formula>
    </cfRule>
  </conditionalFormatting>
  <conditionalFormatting sqref="N413">
    <cfRule type="cellIs" dxfId="413" priority="94" stopIfTrue="1" operator="greaterThan">
      <formula>0</formula>
    </cfRule>
  </conditionalFormatting>
  <conditionalFormatting sqref="M414">
    <cfRule type="cellIs" dxfId="412" priority="93" stopIfTrue="1" operator="greaterThan">
      <formula>0</formula>
    </cfRule>
  </conditionalFormatting>
  <conditionalFormatting sqref="C414:G414 I414:M414">
    <cfRule type="cellIs" dxfId="411" priority="92" stopIfTrue="1" operator="greaterThan">
      <formula>0</formula>
    </cfRule>
  </conditionalFormatting>
  <conditionalFormatting sqref="N414">
    <cfRule type="cellIs" dxfId="410" priority="91" stopIfTrue="1" operator="greaterThan">
      <formula>0</formula>
    </cfRule>
  </conditionalFormatting>
  <conditionalFormatting sqref="M415">
    <cfRule type="cellIs" dxfId="409" priority="90" stopIfTrue="1" operator="greaterThan">
      <formula>0</formula>
    </cfRule>
  </conditionalFormatting>
  <conditionalFormatting sqref="C415:G415 I415:M415">
    <cfRule type="cellIs" dxfId="408" priority="89" stopIfTrue="1" operator="greaterThan">
      <formula>0</formula>
    </cfRule>
  </conditionalFormatting>
  <conditionalFormatting sqref="N415">
    <cfRule type="cellIs" dxfId="407" priority="88" stopIfTrue="1" operator="greaterThan">
      <formula>0</formula>
    </cfRule>
  </conditionalFormatting>
  <conditionalFormatting sqref="E411">
    <cfRule type="cellIs" dxfId="406" priority="87" stopIfTrue="1" operator="greaterThan">
      <formula>0</formula>
    </cfRule>
  </conditionalFormatting>
  <conditionalFormatting sqref="H411">
    <cfRule type="cellIs" dxfId="405" priority="86" stopIfTrue="1" operator="greaterThan">
      <formula>0</formula>
    </cfRule>
  </conditionalFormatting>
  <conditionalFormatting sqref="H412">
    <cfRule type="cellIs" dxfId="404" priority="85" stopIfTrue="1" operator="greaterThan">
      <formula>0</formula>
    </cfRule>
  </conditionalFormatting>
  <conditionalFormatting sqref="H413">
    <cfRule type="cellIs" dxfId="403" priority="84" stopIfTrue="1" operator="greaterThan">
      <formula>0</formula>
    </cfRule>
  </conditionalFormatting>
  <conditionalFormatting sqref="H414">
    <cfRule type="cellIs" dxfId="402" priority="83" stopIfTrue="1" operator="greaterThan">
      <formula>0</formula>
    </cfRule>
  </conditionalFormatting>
  <conditionalFormatting sqref="H415">
    <cfRule type="cellIs" dxfId="401" priority="82" stopIfTrue="1" operator="greaterThan">
      <formula>0</formula>
    </cfRule>
  </conditionalFormatting>
  <conditionalFormatting sqref="Q410:Q415">
    <cfRule type="cellIs" dxfId="400" priority="77" stopIfTrue="1" operator="greaterThan">
      <formula>0</formula>
    </cfRule>
  </conditionalFormatting>
  <conditionalFormatting sqref="Q410:Q415">
    <cfRule type="cellIs" dxfId="399" priority="76" stopIfTrue="1" operator="greaterThan">
      <formula>0</formula>
    </cfRule>
  </conditionalFormatting>
  <conditionalFormatting sqref="Q426:Q428">
    <cfRule type="cellIs" dxfId="398" priority="75" stopIfTrue="1" operator="greaterThan">
      <formula>0</formula>
    </cfRule>
  </conditionalFormatting>
  <conditionalFormatting sqref="Q426:Q428">
    <cfRule type="cellIs" dxfId="397" priority="74" stopIfTrue="1" operator="greaterThan">
      <formula>0</formula>
    </cfRule>
  </conditionalFormatting>
  <conditionalFormatting sqref="Q430">
    <cfRule type="cellIs" dxfId="396" priority="73" stopIfTrue="1" operator="greaterThan">
      <formula>0</formula>
    </cfRule>
  </conditionalFormatting>
  <conditionalFormatting sqref="Q430">
    <cfRule type="cellIs" dxfId="395" priority="72" stopIfTrue="1" operator="greaterThan">
      <formula>0</formula>
    </cfRule>
  </conditionalFormatting>
  <conditionalFormatting sqref="M461 P462:Q462 M463:M464 O458:P459 P461 O463:P464">
    <cfRule type="cellIs" dxfId="394" priority="71" stopIfTrue="1" operator="greaterThan">
      <formula>0</formula>
    </cfRule>
  </conditionalFormatting>
  <conditionalFormatting sqref="C461:M461 P462:Q462 C463:M464 O458:P459 P461 O463:P464">
    <cfRule type="cellIs" dxfId="393" priority="70" stopIfTrue="1" operator="greaterThan">
      <formula>0</formula>
    </cfRule>
  </conditionalFormatting>
  <conditionalFormatting sqref="N461 N463:N464">
    <cfRule type="cellIs" dxfId="392" priority="69" stopIfTrue="1" operator="greaterThan">
      <formula>0</formula>
    </cfRule>
  </conditionalFormatting>
  <conditionalFormatting sqref="M458">
    <cfRule type="cellIs" dxfId="391" priority="60" stopIfTrue="1" operator="greaterThan">
      <formula>0</formula>
    </cfRule>
  </conditionalFormatting>
  <conditionalFormatting sqref="C458:M458">
    <cfRule type="cellIs" dxfId="390" priority="59" stopIfTrue="1" operator="greaterThan">
      <formula>0</formula>
    </cfRule>
  </conditionalFormatting>
  <conditionalFormatting sqref="N458">
    <cfRule type="cellIs" dxfId="389" priority="58" stopIfTrue="1" operator="greaterThan">
      <formula>0</formula>
    </cfRule>
  </conditionalFormatting>
  <conditionalFormatting sqref="M460 P460">
    <cfRule type="cellIs" dxfId="388" priority="57" stopIfTrue="1" operator="greaterThan">
      <formula>0</formula>
    </cfRule>
  </conditionalFormatting>
  <conditionalFormatting sqref="P460 C460:M460">
    <cfRule type="cellIs" dxfId="387" priority="56" stopIfTrue="1" operator="greaterThan">
      <formula>0</formula>
    </cfRule>
  </conditionalFormatting>
  <conditionalFormatting sqref="N460">
    <cfRule type="cellIs" dxfId="386" priority="55" stopIfTrue="1" operator="greaterThan">
      <formula>0</formula>
    </cfRule>
  </conditionalFormatting>
  <conditionalFormatting sqref="M459">
    <cfRule type="cellIs" dxfId="385" priority="54" stopIfTrue="1" operator="greaterThan">
      <formula>0</formula>
    </cfRule>
  </conditionalFormatting>
  <conditionalFormatting sqref="C459:M459">
    <cfRule type="cellIs" dxfId="384" priority="53" stopIfTrue="1" operator="greaterThan">
      <formula>0</formula>
    </cfRule>
  </conditionalFormatting>
  <conditionalFormatting sqref="N459">
    <cfRule type="cellIs" dxfId="383" priority="52" stopIfTrue="1" operator="greaterThan">
      <formula>0</formula>
    </cfRule>
  </conditionalFormatting>
  <conditionalFormatting sqref="O460">
    <cfRule type="cellIs" dxfId="382" priority="51" stopIfTrue="1" operator="greaterThan">
      <formula>0</formula>
    </cfRule>
  </conditionalFormatting>
  <conditionalFormatting sqref="O460">
    <cfRule type="cellIs" dxfId="381" priority="50" stopIfTrue="1" operator="greaterThan">
      <formula>0</formula>
    </cfRule>
  </conditionalFormatting>
  <conditionalFormatting sqref="O461">
    <cfRule type="cellIs" dxfId="380" priority="49" stopIfTrue="1" operator="greaterThan">
      <formula>0</formula>
    </cfRule>
  </conditionalFormatting>
  <conditionalFormatting sqref="O461">
    <cfRule type="cellIs" dxfId="379" priority="48" stopIfTrue="1" operator="greaterThan">
      <formula>0</formula>
    </cfRule>
  </conditionalFormatting>
  <conditionalFormatting sqref="Q458:Q461">
    <cfRule type="cellIs" dxfId="378" priority="43" stopIfTrue="1" operator="greaterThan">
      <formula>0</formula>
    </cfRule>
  </conditionalFormatting>
  <conditionalFormatting sqref="Q458:Q461">
    <cfRule type="cellIs" dxfId="377" priority="42" stopIfTrue="1" operator="greaterThan">
      <formula>0</formula>
    </cfRule>
  </conditionalFormatting>
  <conditionalFormatting sqref="Q463:Q464">
    <cfRule type="cellIs" dxfId="376" priority="41" stopIfTrue="1" operator="greaterThan">
      <formula>0</formula>
    </cfRule>
  </conditionalFormatting>
  <conditionalFormatting sqref="Q463:Q464">
    <cfRule type="cellIs" dxfId="375" priority="40" stopIfTrue="1" operator="greaterThan">
      <formula>0</formula>
    </cfRule>
  </conditionalFormatting>
  <conditionalFormatting sqref="M147:M148 O150:Q152 M150:M152 O147:Q148">
    <cfRule type="cellIs" dxfId="374" priority="39" stopIfTrue="1" operator="greaterThan">
      <formula>0</formula>
    </cfRule>
  </conditionalFormatting>
  <conditionalFormatting sqref="C147:M148 O150:Q152 C150:M152 O147:Q148">
    <cfRule type="cellIs" dxfId="373" priority="38" stopIfTrue="1" operator="greaterThan">
      <formula>0</formula>
    </cfRule>
  </conditionalFormatting>
  <conditionalFormatting sqref="N147:N148 N150:N152">
    <cfRule type="cellIs" dxfId="372" priority="37" stopIfTrue="1" operator="greaterThan">
      <formula>0</formula>
    </cfRule>
  </conditionalFormatting>
  <conditionalFormatting sqref="M243 M245:M247 O243:Q243 O245:Q247">
    <cfRule type="cellIs" dxfId="371" priority="36" stopIfTrue="1" operator="greaterThan">
      <formula>0</formula>
    </cfRule>
  </conditionalFormatting>
  <conditionalFormatting sqref="C243:M243 O243:Q243 O245:Q247 C245:M247">
    <cfRule type="cellIs" dxfId="370" priority="35" stopIfTrue="1" operator="greaterThan">
      <formula>0</formula>
    </cfRule>
  </conditionalFormatting>
  <conditionalFormatting sqref="N243 N245:N247">
    <cfRule type="cellIs" dxfId="369" priority="34" stopIfTrue="1" operator="greaterThan">
      <formula>0</formula>
    </cfRule>
  </conditionalFormatting>
  <conditionalFormatting sqref="O265:P265 M263:M265 M259:M261 P262:Q262 O259:Q261 O263:Q264">
    <cfRule type="cellIs" dxfId="368" priority="33" stopIfTrue="1" operator="greaterThan">
      <formula>0</formula>
    </cfRule>
  </conditionalFormatting>
  <conditionalFormatting sqref="O265:P265 C263:M265 C259:M261 P262:Q262 O259:Q261 O263:Q264">
    <cfRule type="cellIs" dxfId="367" priority="32" stopIfTrue="1" operator="greaterThan">
      <formula>0</formula>
    </cfRule>
  </conditionalFormatting>
  <conditionalFormatting sqref="N263:N265 N259:N261">
    <cfRule type="cellIs" dxfId="366" priority="31" stopIfTrue="1" operator="greaterThan">
      <formula>0</formula>
    </cfRule>
  </conditionalFormatting>
  <conditionalFormatting sqref="Q265">
    <cfRule type="cellIs" dxfId="365" priority="30" stopIfTrue="1" operator="greaterThan">
      <formula>0</formula>
    </cfRule>
  </conditionalFormatting>
  <conditionalFormatting sqref="Q265">
    <cfRule type="cellIs" dxfId="364" priority="29" stopIfTrue="1" operator="greaterThan">
      <formula>0</formula>
    </cfRule>
  </conditionalFormatting>
  <conditionalFormatting sqref="M393:M395 M399 O393:P397 O399:P399">
    <cfRule type="cellIs" dxfId="363" priority="28" stopIfTrue="1" operator="greaterThan">
      <formula>0</formula>
    </cfRule>
  </conditionalFormatting>
  <conditionalFormatting sqref="C399:M399 C393:M395 O393:P397 O399:P399">
    <cfRule type="cellIs" dxfId="362" priority="27" stopIfTrue="1" operator="greaterThan">
      <formula>0</formula>
    </cfRule>
  </conditionalFormatting>
  <conditionalFormatting sqref="N393:N395 N399">
    <cfRule type="cellIs" dxfId="361" priority="26" stopIfTrue="1" operator="greaterThan">
      <formula>0</formula>
    </cfRule>
  </conditionalFormatting>
  <conditionalFormatting sqref="M396">
    <cfRule type="cellIs" dxfId="360" priority="25" stopIfTrue="1" operator="greaterThan">
      <formula>0</formula>
    </cfRule>
  </conditionalFormatting>
  <conditionalFormatting sqref="C396:M396 C397:K397">
    <cfRule type="cellIs" dxfId="359" priority="24" stopIfTrue="1" operator="greaterThan">
      <formula>0</formula>
    </cfRule>
  </conditionalFormatting>
  <conditionalFormatting sqref="N396">
    <cfRule type="cellIs" dxfId="358" priority="23" stopIfTrue="1" operator="greaterThan">
      <formula>0</formula>
    </cfRule>
  </conditionalFormatting>
  <conditionalFormatting sqref="M397">
    <cfRule type="cellIs" dxfId="357" priority="22" stopIfTrue="1" operator="greaterThan">
      <formula>0</formula>
    </cfRule>
  </conditionalFormatting>
  <conditionalFormatting sqref="L397:M397">
    <cfRule type="cellIs" dxfId="356" priority="21" stopIfTrue="1" operator="greaterThan">
      <formula>0</formula>
    </cfRule>
  </conditionalFormatting>
  <conditionalFormatting sqref="N397">
    <cfRule type="cellIs" dxfId="355" priority="20" stopIfTrue="1" operator="greaterThan">
      <formula>0</formula>
    </cfRule>
  </conditionalFormatting>
  <conditionalFormatting sqref="Q393:Q397">
    <cfRule type="cellIs" dxfId="354" priority="19" stopIfTrue="1" operator="greaterThan">
      <formula>0</formula>
    </cfRule>
  </conditionalFormatting>
  <conditionalFormatting sqref="Q393:Q397">
    <cfRule type="cellIs" dxfId="353" priority="18" stopIfTrue="1" operator="greaterThan">
      <formula>0</formula>
    </cfRule>
  </conditionalFormatting>
  <conditionalFormatting sqref="Q399">
    <cfRule type="cellIs" dxfId="352" priority="17" stopIfTrue="1" operator="greaterThan">
      <formula>0</formula>
    </cfRule>
  </conditionalFormatting>
  <conditionalFormatting sqref="Q399">
    <cfRule type="cellIs" dxfId="351" priority="16" stopIfTrue="1" operator="greaterThan">
      <formula>0</formula>
    </cfRule>
  </conditionalFormatting>
  <conditionalFormatting sqref="M441 M447 M443:M444 P444 O441:P443 O446:P447">
    <cfRule type="cellIs" dxfId="350" priority="15" stopIfTrue="1" operator="greaterThan">
      <formula>0</formula>
    </cfRule>
  </conditionalFormatting>
  <conditionalFormatting sqref="C441:M441 C447:M447 P444 C443:M444 O441:P443 O446:P447">
    <cfRule type="cellIs" dxfId="349" priority="14" stopIfTrue="1" operator="greaterThan">
      <formula>0</formula>
    </cfRule>
  </conditionalFormatting>
  <conditionalFormatting sqref="N441 N447 N443:N444">
    <cfRule type="cellIs" dxfId="348" priority="13" stopIfTrue="1" operator="greaterThan">
      <formula>0</formula>
    </cfRule>
  </conditionalFormatting>
  <conditionalFormatting sqref="M442">
    <cfRule type="cellIs" dxfId="347" priority="12" stopIfTrue="1" operator="greaterThan">
      <formula>0</formula>
    </cfRule>
  </conditionalFormatting>
  <conditionalFormatting sqref="C442:M442">
    <cfRule type="cellIs" dxfId="346" priority="11" stopIfTrue="1" operator="greaterThan">
      <formula>0</formula>
    </cfRule>
  </conditionalFormatting>
  <conditionalFormatting sqref="N442">
    <cfRule type="cellIs" dxfId="345" priority="10" stopIfTrue="1" operator="greaterThan">
      <formula>0</formula>
    </cfRule>
  </conditionalFormatting>
  <conditionalFormatting sqref="M446">
    <cfRule type="cellIs" dxfId="344" priority="9" stopIfTrue="1" operator="greaterThan">
      <formula>0</formula>
    </cfRule>
  </conditionalFormatting>
  <conditionalFormatting sqref="C446:M446">
    <cfRule type="cellIs" dxfId="343" priority="8" stopIfTrue="1" operator="greaterThan">
      <formula>0</formula>
    </cfRule>
  </conditionalFormatting>
  <conditionalFormatting sqref="N446">
    <cfRule type="cellIs" dxfId="342" priority="7" stopIfTrue="1" operator="greaterThan">
      <formula>0</formula>
    </cfRule>
  </conditionalFormatting>
  <conditionalFormatting sqref="O444">
    <cfRule type="cellIs" dxfId="341" priority="6" stopIfTrue="1" operator="greaterThan">
      <formula>0</formula>
    </cfRule>
  </conditionalFormatting>
  <conditionalFormatting sqref="O444">
    <cfRule type="cellIs" dxfId="340" priority="5" stopIfTrue="1" operator="greaterThan">
      <formula>0</formula>
    </cfRule>
  </conditionalFormatting>
  <conditionalFormatting sqref="Q441:Q444">
    <cfRule type="cellIs" dxfId="339" priority="4" stopIfTrue="1" operator="greaterThan">
      <formula>0</formula>
    </cfRule>
  </conditionalFormatting>
  <conditionalFormatting sqref="Q441:Q444">
    <cfRule type="cellIs" dxfId="338" priority="3" stopIfTrue="1" operator="greaterThan">
      <formula>0</formula>
    </cfRule>
  </conditionalFormatting>
  <conditionalFormatting sqref="Q446:Q447">
    <cfRule type="cellIs" dxfId="337" priority="2" stopIfTrue="1" operator="greaterThan">
      <formula>0</formula>
    </cfRule>
  </conditionalFormatting>
  <conditionalFormatting sqref="Q446:Q447">
    <cfRule type="cellIs" dxfId="336" priority="1" stopIfTrue="1" operator="greaterThan">
      <formula>0</formula>
    </cfRule>
  </conditionalFormatting>
  <pageMargins left="0.23622047244094491" right="0.23622047244094491" top="0.74803149606299213" bottom="0.74803149606299213" header="0.31496062992125984" footer="0.31496062992125984"/>
  <pageSetup scale="30" fitToHeight="7" orientation="landscape" r:id="rId1"/>
  <rowBreaks count="14" manualBreakCount="14">
    <brk id="34" min="2" max="17" man="1"/>
    <brk id="66" min="2" max="17" man="1"/>
    <brk id="97" min="2" max="17" man="1"/>
    <brk id="127" min="2" max="17" man="1"/>
    <brk id="159" min="2" max="17" man="1"/>
    <brk id="194" min="2" max="17" man="1"/>
    <brk id="225" min="2" max="17" man="1"/>
    <brk id="254" min="2" max="17" man="1"/>
    <brk id="288" min="2" max="17" man="1"/>
    <brk id="321" min="2" max="17" man="1"/>
    <brk id="354" min="2" max="17" man="1"/>
    <brk id="389" min="2" max="17" man="1"/>
    <brk id="422" min="2" max="17" man="1"/>
    <brk id="454" min="2"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1"/>
  <sheetViews>
    <sheetView view="pageBreakPreview" zoomScale="60" zoomScaleNormal="40" workbookViewId="0">
      <selection activeCell="A13" sqref="A13"/>
    </sheetView>
  </sheetViews>
  <sheetFormatPr baseColWidth="10" defaultColWidth="11.42578125" defaultRowHeight="15" x14ac:dyDescent="0.25"/>
  <cols>
    <col min="1" max="1" width="5" style="89" customWidth="1"/>
    <col min="2" max="2" width="11.42578125" style="89"/>
    <col min="3" max="3" width="21" style="89" customWidth="1"/>
    <col min="4" max="4" width="15.42578125" style="89" customWidth="1"/>
    <col min="5" max="5" width="25" style="89" customWidth="1"/>
    <col min="6" max="6" width="11.42578125" style="89"/>
    <col min="7" max="7" width="61.5703125" style="89" customWidth="1"/>
    <col min="8" max="9" width="15.42578125" style="89" customWidth="1"/>
    <col min="10" max="10" width="18.7109375" style="89" bestFit="1" customWidth="1"/>
    <col min="11" max="12" width="15.42578125" style="89" customWidth="1"/>
    <col min="13" max="13" width="20.7109375" style="89" customWidth="1"/>
    <col min="14" max="14" width="25.28515625" style="89" customWidth="1"/>
    <col min="15" max="15" width="16" style="89" customWidth="1"/>
    <col min="16" max="17" width="11.42578125" style="89"/>
    <col min="18" max="18" width="27.7109375" style="89" customWidth="1"/>
    <col min="19" max="16384" width="11.42578125" style="89"/>
  </cols>
  <sheetData>
    <row r="1" spans="1:18" x14ac:dyDescent="0.25">
      <c r="A1" s="1"/>
      <c r="B1" s="1"/>
      <c r="C1" s="1"/>
      <c r="D1" s="1"/>
      <c r="E1" s="1"/>
      <c r="F1" s="1"/>
      <c r="G1" s="1"/>
      <c r="H1" s="1"/>
      <c r="I1" s="1"/>
      <c r="J1" s="1"/>
      <c r="K1" s="1"/>
      <c r="L1" s="1"/>
      <c r="M1" s="1"/>
      <c r="N1" s="1"/>
      <c r="O1" s="1"/>
      <c r="P1" s="1"/>
      <c r="Q1" s="1"/>
      <c r="R1" s="1"/>
    </row>
    <row r="2" spans="1:18" ht="18.75" x14ac:dyDescent="0.3">
      <c r="A2" s="39"/>
      <c r="B2" s="40" t="s">
        <v>0</v>
      </c>
      <c r="C2" s="39"/>
      <c r="D2" s="39"/>
      <c r="E2" s="40"/>
      <c r="F2" s="39"/>
      <c r="G2" s="39"/>
      <c r="H2" s="39"/>
      <c r="I2" s="39"/>
      <c r="J2" s="39"/>
      <c r="K2" s="39"/>
      <c r="L2" s="39"/>
      <c r="M2" s="39"/>
      <c r="N2" s="39"/>
      <c r="O2" s="39"/>
      <c r="P2" s="39"/>
      <c r="Q2" s="39"/>
      <c r="R2" s="39"/>
    </row>
    <row r="3" spans="1:18" ht="18.75" x14ac:dyDescent="0.3">
      <c r="A3" s="39"/>
      <c r="B3" s="39" t="s">
        <v>1</v>
      </c>
      <c r="E3" s="39"/>
      <c r="F3" s="39"/>
      <c r="G3" s="39"/>
      <c r="H3" s="39"/>
      <c r="I3" s="39"/>
      <c r="J3" s="39" t="s">
        <v>19</v>
      </c>
      <c r="K3" s="41">
        <v>42090</v>
      </c>
      <c r="L3" s="39"/>
      <c r="M3" s="39"/>
      <c r="N3" s="39"/>
      <c r="O3" s="39"/>
      <c r="P3" s="39"/>
      <c r="Q3" s="39"/>
      <c r="R3" s="39"/>
    </row>
    <row r="4" spans="1:18" ht="18.75" x14ac:dyDescent="0.3">
      <c r="A4" s="39"/>
      <c r="B4" s="39" t="s">
        <v>129</v>
      </c>
      <c r="E4" s="39"/>
      <c r="F4" s="39"/>
      <c r="G4" s="39"/>
      <c r="H4" s="39"/>
      <c r="I4" s="39"/>
      <c r="J4" s="39" t="s">
        <v>33</v>
      </c>
      <c r="K4" s="41">
        <v>32874</v>
      </c>
      <c r="L4" s="39"/>
      <c r="M4" s="39"/>
      <c r="N4" s="39"/>
      <c r="O4" s="39"/>
      <c r="P4" s="39"/>
      <c r="Q4" s="39"/>
      <c r="R4" s="39"/>
    </row>
    <row r="5" spans="1:18" ht="18.75" x14ac:dyDescent="0.3">
      <c r="A5" s="39"/>
      <c r="B5" s="39" t="s">
        <v>66</v>
      </c>
      <c r="C5" s="39"/>
      <c r="D5" s="39"/>
      <c r="E5" s="39"/>
      <c r="F5" s="39"/>
      <c r="G5" s="39"/>
      <c r="H5" s="39"/>
      <c r="I5" s="39"/>
      <c r="J5" s="39"/>
      <c r="K5" s="39"/>
      <c r="L5" s="39"/>
      <c r="M5" s="39"/>
      <c r="N5" s="39"/>
      <c r="O5" s="39"/>
      <c r="P5" s="39"/>
      <c r="Q5" s="39"/>
      <c r="R5" s="39"/>
    </row>
    <row r="6" spans="1:18" x14ac:dyDescent="0.25">
      <c r="A6" s="1"/>
      <c r="B6" s="1"/>
      <c r="C6" s="1"/>
      <c r="D6" s="1"/>
      <c r="E6" s="1"/>
      <c r="F6" s="1"/>
      <c r="G6" s="1"/>
      <c r="H6" s="1"/>
      <c r="I6" s="1"/>
      <c r="J6" s="1"/>
      <c r="K6" s="1"/>
      <c r="L6" s="1"/>
      <c r="M6" s="1"/>
      <c r="N6" s="1"/>
      <c r="O6" s="1"/>
      <c r="P6" s="1"/>
      <c r="Q6" s="1"/>
      <c r="R6" s="1"/>
    </row>
    <row r="7" spans="1:18" x14ac:dyDescent="0.25">
      <c r="A7" s="1"/>
      <c r="B7" s="1"/>
      <c r="C7" s="1"/>
      <c r="D7" s="1"/>
      <c r="E7" s="1"/>
      <c r="F7" s="1"/>
      <c r="G7" s="1"/>
      <c r="H7" s="1"/>
      <c r="I7" s="1"/>
      <c r="J7" s="1"/>
      <c r="K7" s="1"/>
      <c r="L7" s="1"/>
      <c r="M7" s="1"/>
      <c r="N7" s="1"/>
      <c r="O7" s="1"/>
      <c r="P7" s="1"/>
      <c r="Q7" s="1"/>
      <c r="R7" s="1"/>
    </row>
    <row r="8" spans="1:18" s="46" customFormat="1" x14ac:dyDescent="0.25">
      <c r="A8" s="45"/>
      <c r="B8" s="209" t="s">
        <v>3</v>
      </c>
      <c r="C8" s="210"/>
      <c r="D8" s="210"/>
      <c r="E8" s="210"/>
      <c r="F8" s="211">
        <v>1</v>
      </c>
      <c r="G8" s="210" t="s">
        <v>67</v>
      </c>
      <c r="H8" s="210"/>
      <c r="I8" s="210"/>
      <c r="J8" s="210"/>
      <c r="K8" s="210"/>
      <c r="L8" s="210"/>
      <c r="M8" s="210"/>
      <c r="N8" s="210"/>
      <c r="O8" s="210"/>
      <c r="P8" s="210"/>
      <c r="Q8" s="210"/>
      <c r="R8" s="212"/>
    </row>
    <row r="9" spans="1:18" ht="82.5" customHeight="1" x14ac:dyDescent="0.25">
      <c r="A9" s="42"/>
      <c r="B9" s="43" t="s">
        <v>22</v>
      </c>
      <c r="C9" s="43" t="s">
        <v>37</v>
      </c>
      <c r="D9" s="43" t="s">
        <v>38</v>
      </c>
      <c r="E9" s="43" t="s">
        <v>23</v>
      </c>
      <c r="F9" s="43" t="s">
        <v>34</v>
      </c>
      <c r="G9" s="44" t="s">
        <v>24</v>
      </c>
      <c r="H9" s="43" t="s">
        <v>50</v>
      </c>
      <c r="I9" s="43" t="s">
        <v>35</v>
      </c>
      <c r="J9" s="43" t="s">
        <v>36</v>
      </c>
      <c r="K9" s="43" t="s">
        <v>39</v>
      </c>
      <c r="L9" s="169" t="s">
        <v>57</v>
      </c>
      <c r="M9" s="43" t="s">
        <v>40</v>
      </c>
      <c r="N9" s="43" t="s">
        <v>41</v>
      </c>
      <c r="O9" s="43" t="s">
        <v>58</v>
      </c>
      <c r="P9" s="43" t="s">
        <v>42</v>
      </c>
      <c r="Q9" s="43" t="s">
        <v>43</v>
      </c>
      <c r="R9" s="43" t="s">
        <v>44</v>
      </c>
    </row>
    <row r="10" spans="1:18" x14ac:dyDescent="0.25">
      <c r="A10" s="1"/>
      <c r="B10" s="213"/>
      <c r="C10" s="135"/>
      <c r="D10" s="135"/>
      <c r="E10" s="135"/>
      <c r="F10" s="135"/>
      <c r="G10" s="135"/>
      <c r="H10" s="135"/>
      <c r="I10" s="135"/>
      <c r="J10" s="135"/>
      <c r="K10" s="135"/>
      <c r="L10" s="135"/>
      <c r="M10" s="135"/>
      <c r="N10" s="135"/>
      <c r="O10" s="135"/>
      <c r="P10" s="135"/>
      <c r="Q10" s="135"/>
      <c r="R10" s="214"/>
    </row>
    <row r="11" spans="1:18" ht="69.75" customHeight="1" x14ac:dyDescent="0.25">
      <c r="A11" s="1"/>
      <c r="B11" s="160">
        <v>1</v>
      </c>
      <c r="C11" s="162" t="s">
        <v>68</v>
      </c>
      <c r="D11" s="162" t="s">
        <v>79</v>
      </c>
      <c r="E11" s="160" t="s">
        <v>73</v>
      </c>
      <c r="F11" s="160" t="s">
        <v>72</v>
      </c>
      <c r="G11" s="105" t="s">
        <v>70</v>
      </c>
      <c r="H11" s="162" t="s">
        <v>71</v>
      </c>
      <c r="I11" s="162">
        <v>0.7</v>
      </c>
      <c r="J11" s="162" t="s">
        <v>80</v>
      </c>
      <c r="K11" s="156">
        <v>39615</v>
      </c>
      <c r="L11" s="156">
        <v>41502</v>
      </c>
      <c r="M11" s="96">
        <v>28736581560</v>
      </c>
      <c r="N11" s="96">
        <v>20115607092</v>
      </c>
      <c r="O11" s="110">
        <v>34123</v>
      </c>
      <c r="P11" s="159">
        <v>1626.1013201017813</v>
      </c>
      <c r="Q11" s="193" t="s">
        <v>80</v>
      </c>
      <c r="R11" s="98"/>
    </row>
    <row r="12" spans="1:18" ht="107.25" customHeight="1" x14ac:dyDescent="0.25">
      <c r="A12" s="1"/>
      <c r="B12" s="160">
        <v>2</v>
      </c>
      <c r="C12" s="162" t="s">
        <v>68</v>
      </c>
      <c r="D12" s="162" t="s">
        <v>79</v>
      </c>
      <c r="E12" s="160" t="s">
        <v>75</v>
      </c>
      <c r="F12" s="160" t="s">
        <v>76</v>
      </c>
      <c r="G12" s="105" t="s">
        <v>77</v>
      </c>
      <c r="H12" s="162" t="s">
        <v>71</v>
      </c>
      <c r="I12" s="162">
        <v>0.4</v>
      </c>
      <c r="J12" s="162" t="s">
        <v>80</v>
      </c>
      <c r="K12" s="156">
        <v>40567</v>
      </c>
      <c r="L12" s="156">
        <v>41855</v>
      </c>
      <c r="M12" s="96">
        <v>30930104800</v>
      </c>
      <c r="N12" s="96">
        <v>12372041920</v>
      </c>
      <c r="O12" s="110">
        <v>20084</v>
      </c>
      <c r="P12" s="159">
        <v>1626.1013201017813</v>
      </c>
      <c r="Q12" s="193" t="s">
        <v>80</v>
      </c>
      <c r="R12" s="175" t="s">
        <v>78</v>
      </c>
    </row>
    <row r="13" spans="1:18" ht="84.75" customHeight="1" x14ac:dyDescent="0.25">
      <c r="A13" s="1"/>
      <c r="B13" s="160">
        <v>3</v>
      </c>
      <c r="C13" s="162" t="s">
        <v>68</v>
      </c>
      <c r="D13" s="162" t="s">
        <v>79</v>
      </c>
      <c r="E13" s="160" t="s">
        <v>73</v>
      </c>
      <c r="F13" s="160" t="s">
        <v>83</v>
      </c>
      <c r="G13" s="105" t="s">
        <v>82</v>
      </c>
      <c r="H13" s="162" t="s">
        <v>71</v>
      </c>
      <c r="I13" s="162">
        <v>0.7</v>
      </c>
      <c r="J13" s="162" t="s">
        <v>80</v>
      </c>
      <c r="K13" s="156">
        <v>40931</v>
      </c>
      <c r="L13" s="156">
        <v>41477</v>
      </c>
      <c r="M13" s="96">
        <v>2658239884</v>
      </c>
      <c r="N13" s="96">
        <v>1860767918.8</v>
      </c>
      <c r="O13" s="110">
        <v>3157</v>
      </c>
      <c r="P13" s="159">
        <v>1626.1013201017813</v>
      </c>
      <c r="Q13" s="193" t="s">
        <v>80</v>
      </c>
      <c r="R13" s="98"/>
    </row>
    <row r="14" spans="1:18" ht="88.5" customHeight="1" x14ac:dyDescent="0.25">
      <c r="A14" s="1"/>
      <c r="B14" s="160">
        <v>4</v>
      </c>
      <c r="C14" s="162" t="s">
        <v>69</v>
      </c>
      <c r="D14" s="162" t="s">
        <v>79</v>
      </c>
      <c r="E14" s="160" t="s">
        <v>84</v>
      </c>
      <c r="F14" s="160" t="s">
        <v>87</v>
      </c>
      <c r="G14" s="105" t="s">
        <v>85</v>
      </c>
      <c r="H14" s="162" t="s">
        <v>86</v>
      </c>
      <c r="I14" s="162">
        <v>1</v>
      </c>
      <c r="J14" s="162" t="s">
        <v>80</v>
      </c>
      <c r="K14" s="156">
        <v>41442</v>
      </c>
      <c r="L14" s="156">
        <v>42075</v>
      </c>
      <c r="M14" s="96">
        <v>2433130153.5173073</v>
      </c>
      <c r="N14" s="96">
        <v>2433130153.5173073</v>
      </c>
      <c r="O14" s="110">
        <v>3776</v>
      </c>
      <c r="P14" s="159">
        <v>1626.1013201017813</v>
      </c>
      <c r="Q14" s="193" t="s">
        <v>80</v>
      </c>
      <c r="R14" s="98" t="s">
        <v>78</v>
      </c>
    </row>
    <row r="15" spans="1:18" x14ac:dyDescent="0.25">
      <c r="A15" s="1"/>
      <c r="B15" s="215"/>
      <c r="C15" s="2"/>
      <c r="D15" s="2"/>
      <c r="E15" s="2"/>
      <c r="F15" s="2"/>
      <c r="G15" s="2"/>
      <c r="H15" s="2"/>
      <c r="I15" s="2"/>
      <c r="J15" s="2"/>
      <c r="K15" s="2"/>
      <c r="L15" s="2"/>
      <c r="M15" s="2"/>
      <c r="N15" s="2"/>
      <c r="O15" s="2"/>
      <c r="P15" s="137"/>
      <c r="Q15" s="2"/>
      <c r="R15" s="216"/>
    </row>
    <row r="16" spans="1:18" x14ac:dyDescent="0.25">
      <c r="A16" s="1"/>
      <c r="B16" s="215"/>
      <c r="C16" s="2"/>
      <c r="D16" s="2"/>
      <c r="E16" s="2"/>
      <c r="F16" s="2"/>
      <c r="G16" s="222" t="s">
        <v>45</v>
      </c>
      <c r="H16" s="223">
        <v>4</v>
      </c>
      <c r="I16" s="217"/>
      <c r="J16" s="2"/>
      <c r="K16" s="2"/>
      <c r="L16" s="2"/>
      <c r="M16" s="2"/>
      <c r="N16" s="2"/>
      <c r="O16" s="2"/>
      <c r="P16" s="137"/>
      <c r="Q16" s="2"/>
      <c r="R16" s="216"/>
    </row>
    <row r="17" spans="1:18" x14ac:dyDescent="0.25">
      <c r="A17" s="1"/>
      <c r="B17" s="215"/>
      <c r="C17" s="2"/>
      <c r="D17" s="2"/>
      <c r="E17" s="2"/>
      <c r="F17" s="2"/>
      <c r="G17" s="224" t="s">
        <v>46</v>
      </c>
      <c r="H17" s="223">
        <v>900</v>
      </c>
      <c r="I17" s="217"/>
      <c r="J17" s="2"/>
      <c r="K17" s="2"/>
      <c r="L17" s="2"/>
      <c r="M17" s="2"/>
      <c r="N17" s="2"/>
      <c r="O17" s="2"/>
      <c r="P17" s="137"/>
      <c r="Q17" s="2"/>
      <c r="R17" s="216"/>
    </row>
    <row r="18" spans="1:18" ht="75.75" customHeight="1" x14ac:dyDescent="0.25">
      <c r="A18" s="1"/>
      <c r="B18" s="215"/>
      <c r="C18" s="2"/>
      <c r="D18" s="2"/>
      <c r="E18" s="2"/>
      <c r="F18" s="2"/>
      <c r="G18" s="225" t="s">
        <v>127</v>
      </c>
      <c r="H18" s="223" t="s">
        <v>81</v>
      </c>
      <c r="I18" s="217"/>
      <c r="J18" s="2"/>
      <c r="K18" s="2"/>
      <c r="L18" s="2"/>
      <c r="M18" s="2"/>
      <c r="N18" s="2"/>
      <c r="O18" s="2"/>
      <c r="P18" s="137"/>
      <c r="Q18" s="2"/>
      <c r="R18" s="216"/>
    </row>
    <row r="19" spans="1:18" ht="30" x14ac:dyDescent="0.25">
      <c r="A19" s="1"/>
      <c r="B19" s="215"/>
      <c r="C19" s="2"/>
      <c r="D19" s="2"/>
      <c r="E19" s="2"/>
      <c r="F19" s="2"/>
      <c r="G19" s="226" t="s">
        <v>54</v>
      </c>
      <c r="H19" s="223" t="s">
        <v>81</v>
      </c>
      <c r="I19" s="217"/>
      <c r="J19" s="2"/>
      <c r="K19" s="2"/>
      <c r="L19" s="2"/>
      <c r="M19" s="2"/>
      <c r="N19" s="2"/>
      <c r="O19" s="2"/>
      <c r="P19" s="137"/>
      <c r="Q19" s="2"/>
      <c r="R19" s="216"/>
    </row>
    <row r="20" spans="1:18" x14ac:dyDescent="0.25">
      <c r="A20" s="1"/>
      <c r="B20" s="215"/>
      <c r="C20" s="2"/>
      <c r="D20" s="2"/>
      <c r="E20" s="2"/>
      <c r="F20" s="2"/>
      <c r="G20" s="224" t="s">
        <v>47</v>
      </c>
      <c r="H20" s="223">
        <v>0</v>
      </c>
      <c r="I20" s="217"/>
      <c r="J20" s="2"/>
      <c r="K20" s="2"/>
      <c r="L20" s="2"/>
      <c r="M20" s="2"/>
      <c r="N20" s="2"/>
      <c r="O20" s="2"/>
      <c r="P20" s="137"/>
      <c r="Q20" s="2"/>
      <c r="R20" s="216"/>
    </row>
    <row r="21" spans="1:18" x14ac:dyDescent="0.25">
      <c r="A21" s="1"/>
      <c r="B21" s="218"/>
      <c r="C21" s="219"/>
      <c r="D21" s="219"/>
      <c r="E21" s="219"/>
      <c r="F21" s="219"/>
      <c r="G21" s="219"/>
      <c r="H21" s="219"/>
      <c r="I21" s="219"/>
      <c r="J21" s="219"/>
      <c r="K21" s="219"/>
      <c r="L21" s="219"/>
      <c r="M21" s="219"/>
      <c r="N21" s="219"/>
      <c r="O21" s="219"/>
      <c r="P21" s="220"/>
      <c r="Q21" s="219"/>
      <c r="R21" s="221"/>
    </row>
    <row r="22" spans="1:18" x14ac:dyDescent="0.25">
      <c r="P22" s="138"/>
    </row>
    <row r="23" spans="1:18" s="46" customFormat="1" x14ac:dyDescent="0.25">
      <c r="B23" s="209" t="s">
        <v>3</v>
      </c>
      <c r="C23" s="210"/>
      <c r="D23" s="210"/>
      <c r="E23" s="210"/>
      <c r="F23" s="211">
        <v>2</v>
      </c>
      <c r="G23" s="210" t="s">
        <v>91</v>
      </c>
      <c r="H23" s="210"/>
      <c r="I23" s="210"/>
      <c r="J23" s="210"/>
      <c r="K23" s="210"/>
      <c r="L23" s="210"/>
      <c r="M23" s="210"/>
      <c r="N23" s="210"/>
      <c r="O23" s="210"/>
      <c r="P23" s="227"/>
      <c r="Q23" s="210"/>
      <c r="R23" s="212"/>
    </row>
    <row r="24" spans="1:18" ht="82.5" customHeight="1" x14ac:dyDescent="0.25">
      <c r="A24" s="42"/>
      <c r="B24" s="43" t="s">
        <v>22</v>
      </c>
      <c r="C24" s="43" t="s">
        <v>37</v>
      </c>
      <c r="D24" s="43" t="s">
        <v>38</v>
      </c>
      <c r="E24" s="43" t="s">
        <v>23</v>
      </c>
      <c r="F24" s="43" t="s">
        <v>34</v>
      </c>
      <c r="G24" s="44" t="s">
        <v>24</v>
      </c>
      <c r="H24" s="43" t="s">
        <v>50</v>
      </c>
      <c r="I24" s="43" t="s">
        <v>35</v>
      </c>
      <c r="J24" s="43" t="s">
        <v>36</v>
      </c>
      <c r="K24" s="43" t="s">
        <v>39</v>
      </c>
      <c r="L24" s="169" t="s">
        <v>57</v>
      </c>
      <c r="M24" s="43" t="s">
        <v>40</v>
      </c>
      <c r="N24" s="43" t="s">
        <v>41</v>
      </c>
      <c r="O24" s="43" t="s">
        <v>58</v>
      </c>
      <c r="P24" s="43" t="s">
        <v>42</v>
      </c>
      <c r="Q24" s="43" t="s">
        <v>43</v>
      </c>
      <c r="R24" s="43" t="s">
        <v>44</v>
      </c>
    </row>
    <row r="25" spans="1:18" x14ac:dyDescent="0.25">
      <c r="A25" s="1"/>
      <c r="B25" s="213"/>
      <c r="C25" s="135"/>
      <c r="D25" s="135"/>
      <c r="E25" s="135"/>
      <c r="F25" s="135"/>
      <c r="G25" s="135"/>
      <c r="H25" s="135"/>
      <c r="I25" s="135"/>
      <c r="J25" s="135"/>
      <c r="K25" s="135"/>
      <c r="L25" s="135"/>
      <c r="M25" s="135"/>
      <c r="N25" s="135"/>
      <c r="O25" s="135"/>
      <c r="P25" s="135"/>
      <c r="Q25" s="135"/>
      <c r="R25" s="214"/>
    </row>
    <row r="26" spans="1:18" ht="78.75" customHeight="1" x14ac:dyDescent="0.25">
      <c r="B26" s="160">
        <v>1</v>
      </c>
      <c r="C26" s="162" t="s">
        <v>89</v>
      </c>
      <c r="D26" s="162" t="s">
        <v>79</v>
      </c>
      <c r="E26" s="160" t="s">
        <v>93</v>
      </c>
      <c r="F26" s="160" t="s">
        <v>98</v>
      </c>
      <c r="G26" s="105" t="s">
        <v>92</v>
      </c>
      <c r="H26" s="162" t="s">
        <v>71</v>
      </c>
      <c r="I26" s="162">
        <v>0.75</v>
      </c>
      <c r="J26" s="162" t="s">
        <v>80</v>
      </c>
      <c r="K26" s="156">
        <v>38343</v>
      </c>
      <c r="L26" s="156">
        <v>40512</v>
      </c>
      <c r="M26" s="96">
        <v>5720807974</v>
      </c>
      <c r="N26" s="96">
        <v>4290605980.5</v>
      </c>
      <c r="O26" s="110">
        <v>8331</v>
      </c>
      <c r="P26" s="159">
        <v>1626.1013201017813</v>
      </c>
      <c r="Q26" s="193" t="s">
        <v>80</v>
      </c>
      <c r="R26" s="136"/>
    </row>
    <row r="27" spans="1:18" ht="147" customHeight="1" x14ac:dyDescent="0.25">
      <c r="B27" s="160">
        <v>2</v>
      </c>
      <c r="C27" s="162" t="s">
        <v>88</v>
      </c>
      <c r="D27" s="162" t="s">
        <v>79</v>
      </c>
      <c r="E27" s="160" t="s">
        <v>75</v>
      </c>
      <c r="F27" s="160" t="s">
        <v>103</v>
      </c>
      <c r="G27" s="105" t="s">
        <v>126</v>
      </c>
      <c r="H27" s="162" t="s">
        <v>71</v>
      </c>
      <c r="I27" s="162">
        <v>0.25</v>
      </c>
      <c r="J27" s="162" t="s">
        <v>80</v>
      </c>
      <c r="K27" s="156">
        <v>39521</v>
      </c>
      <c r="L27" s="156">
        <v>40999</v>
      </c>
      <c r="M27" s="96">
        <v>7072964150</v>
      </c>
      <c r="N27" s="96">
        <v>1768241037.5</v>
      </c>
      <c r="O27" s="110">
        <v>3120</v>
      </c>
      <c r="P27" s="159">
        <v>1626.1013201017813</v>
      </c>
      <c r="Q27" s="193" t="s">
        <v>80</v>
      </c>
      <c r="R27" s="136" t="s">
        <v>104</v>
      </c>
    </row>
    <row r="28" spans="1:18" ht="75.75" customHeight="1" x14ac:dyDescent="0.25">
      <c r="B28" s="160">
        <v>3</v>
      </c>
      <c r="C28" s="162" t="s">
        <v>88</v>
      </c>
      <c r="D28" s="162" t="s">
        <v>79</v>
      </c>
      <c r="E28" s="160" t="s">
        <v>73</v>
      </c>
      <c r="F28" s="160" t="s">
        <v>94</v>
      </c>
      <c r="G28" s="105" t="s">
        <v>100</v>
      </c>
      <c r="H28" s="162" t="s">
        <v>71</v>
      </c>
      <c r="I28" s="162">
        <v>0.7</v>
      </c>
      <c r="J28" s="162" t="s">
        <v>80</v>
      </c>
      <c r="K28" s="156">
        <v>39860</v>
      </c>
      <c r="L28" s="149">
        <v>41337</v>
      </c>
      <c r="M28" s="96">
        <v>13157956981</v>
      </c>
      <c r="N28" s="96">
        <v>9210569886.6999989</v>
      </c>
      <c r="O28" s="110">
        <v>15624</v>
      </c>
      <c r="P28" s="159">
        <v>1626.1013201017813</v>
      </c>
      <c r="Q28" s="193" t="s">
        <v>80</v>
      </c>
      <c r="R28" s="136"/>
    </row>
    <row r="29" spans="1:18" ht="60.75" customHeight="1" x14ac:dyDescent="0.25">
      <c r="B29" s="160">
        <v>4</v>
      </c>
      <c r="C29" s="162" t="s">
        <v>88</v>
      </c>
      <c r="D29" s="162" t="s">
        <v>79</v>
      </c>
      <c r="E29" s="160" t="s">
        <v>101</v>
      </c>
      <c r="F29" s="160" t="s">
        <v>105</v>
      </c>
      <c r="G29" s="105" t="s">
        <v>102</v>
      </c>
      <c r="H29" s="162" t="s">
        <v>71</v>
      </c>
      <c r="I29" s="162">
        <v>1</v>
      </c>
      <c r="J29" s="162" t="s">
        <v>80</v>
      </c>
      <c r="K29" s="156">
        <v>41232</v>
      </c>
      <c r="L29" s="156">
        <v>41689</v>
      </c>
      <c r="M29" s="96">
        <v>1479684412</v>
      </c>
      <c r="N29" s="96">
        <v>1479684412</v>
      </c>
      <c r="O29" s="110">
        <v>2402</v>
      </c>
      <c r="P29" s="159">
        <v>1626.1013201017813</v>
      </c>
      <c r="Q29" s="193" t="s">
        <v>80</v>
      </c>
      <c r="R29" s="136"/>
    </row>
    <row r="30" spans="1:18" x14ac:dyDescent="0.25">
      <c r="B30" s="215"/>
      <c r="C30" s="2"/>
      <c r="D30" s="2"/>
      <c r="E30" s="2"/>
      <c r="F30" s="2"/>
      <c r="G30" s="2"/>
      <c r="H30" s="2"/>
      <c r="I30" s="2"/>
      <c r="J30" s="2"/>
      <c r="K30" s="2"/>
      <c r="L30" s="2"/>
      <c r="M30" s="2"/>
      <c r="N30" s="2"/>
      <c r="O30" s="2"/>
      <c r="P30" s="137"/>
      <c r="Q30" s="2"/>
      <c r="R30" s="216"/>
    </row>
    <row r="31" spans="1:18" x14ac:dyDescent="0.25">
      <c r="B31" s="215"/>
      <c r="C31" s="2"/>
      <c r="D31" s="2"/>
      <c r="E31" s="2"/>
      <c r="F31" s="2"/>
      <c r="G31" s="222" t="s">
        <v>45</v>
      </c>
      <c r="H31" s="223">
        <v>4</v>
      </c>
      <c r="I31" s="217"/>
      <c r="J31" s="2"/>
      <c r="K31" s="2"/>
      <c r="L31" s="2"/>
      <c r="M31" s="2"/>
      <c r="N31" s="2"/>
      <c r="O31" s="2"/>
      <c r="P31" s="137"/>
      <c r="Q31" s="2"/>
      <c r="R31" s="216"/>
    </row>
    <row r="32" spans="1:18" x14ac:dyDescent="0.25">
      <c r="B32" s="215"/>
      <c r="C32" s="2"/>
      <c r="D32" s="2"/>
      <c r="E32" s="2"/>
      <c r="F32" s="2"/>
      <c r="G32" s="224" t="s">
        <v>46</v>
      </c>
      <c r="H32" s="223">
        <v>900</v>
      </c>
      <c r="I32" s="217"/>
      <c r="J32" s="2"/>
      <c r="K32" s="2"/>
      <c r="L32" s="2"/>
      <c r="M32" s="2"/>
      <c r="N32" s="2"/>
      <c r="O32" s="2"/>
      <c r="P32" s="137"/>
      <c r="Q32" s="2"/>
      <c r="R32" s="216"/>
    </row>
    <row r="33" spans="1:18" ht="75" x14ac:dyDescent="0.25">
      <c r="B33" s="215"/>
      <c r="C33" s="2"/>
      <c r="D33" s="2"/>
      <c r="E33" s="2"/>
      <c r="F33" s="2"/>
      <c r="G33" s="225" t="s">
        <v>127</v>
      </c>
      <c r="H33" s="223" t="s">
        <v>81</v>
      </c>
      <c r="I33" s="217"/>
      <c r="J33" s="2"/>
      <c r="K33" s="2"/>
      <c r="L33" s="2"/>
      <c r="M33" s="2"/>
      <c r="N33" s="2"/>
      <c r="O33" s="2"/>
      <c r="P33" s="137"/>
      <c r="Q33" s="2"/>
      <c r="R33" s="216"/>
    </row>
    <row r="34" spans="1:18" ht="30" x14ac:dyDescent="0.25">
      <c r="B34" s="215"/>
      <c r="C34" s="2"/>
      <c r="D34" s="2"/>
      <c r="E34" s="2"/>
      <c r="F34" s="2"/>
      <c r="G34" s="226" t="s">
        <v>54</v>
      </c>
      <c r="H34" s="223" t="s">
        <v>81</v>
      </c>
      <c r="I34" s="217"/>
      <c r="J34" s="2"/>
      <c r="K34" s="2"/>
      <c r="L34" s="2"/>
      <c r="M34" s="2"/>
      <c r="N34" s="2"/>
      <c r="O34" s="2"/>
      <c r="P34" s="137"/>
      <c r="Q34" s="2"/>
      <c r="R34" s="216"/>
    </row>
    <row r="35" spans="1:18" x14ac:dyDescent="0.25">
      <c r="B35" s="215"/>
      <c r="C35" s="2"/>
      <c r="D35" s="2"/>
      <c r="E35" s="2"/>
      <c r="F35" s="2"/>
      <c r="G35" s="224" t="s">
        <v>47</v>
      </c>
      <c r="H35" s="223">
        <v>0</v>
      </c>
      <c r="I35" s="217"/>
      <c r="J35" s="2"/>
      <c r="K35" s="2"/>
      <c r="L35" s="2"/>
      <c r="M35" s="2"/>
      <c r="N35" s="2"/>
      <c r="O35" s="2"/>
      <c r="P35" s="137"/>
      <c r="Q35" s="2"/>
      <c r="R35" s="216"/>
    </row>
    <row r="36" spans="1:18" x14ac:dyDescent="0.25">
      <c r="B36" s="218"/>
      <c r="C36" s="219"/>
      <c r="D36" s="219"/>
      <c r="E36" s="219"/>
      <c r="F36" s="219"/>
      <c r="G36" s="219"/>
      <c r="H36" s="219"/>
      <c r="I36" s="219"/>
      <c r="J36" s="219"/>
      <c r="K36" s="219"/>
      <c r="L36" s="219"/>
      <c r="M36" s="219"/>
      <c r="N36" s="219"/>
      <c r="O36" s="219"/>
      <c r="P36" s="220"/>
      <c r="Q36" s="219"/>
      <c r="R36" s="221"/>
    </row>
    <row r="37" spans="1:18" x14ac:dyDescent="0.25">
      <c r="P37" s="138"/>
    </row>
    <row r="38" spans="1:18" x14ac:dyDescent="0.25">
      <c r="B38" s="209" t="s">
        <v>3</v>
      </c>
      <c r="C38" s="210"/>
      <c r="D38" s="210"/>
      <c r="E38" s="210"/>
      <c r="F38" s="211">
        <v>3</v>
      </c>
      <c r="G38" s="210" t="s">
        <v>106</v>
      </c>
      <c r="H38" s="210"/>
      <c r="I38" s="210"/>
      <c r="J38" s="210"/>
      <c r="K38" s="210"/>
      <c r="L38" s="210"/>
      <c r="M38" s="210"/>
      <c r="N38" s="210"/>
      <c r="O38" s="210"/>
      <c r="P38" s="227"/>
      <c r="Q38" s="210"/>
      <c r="R38" s="212"/>
    </row>
    <row r="39" spans="1:18" ht="82.5" customHeight="1" x14ac:dyDescent="0.25">
      <c r="A39" s="42"/>
      <c r="B39" s="43" t="s">
        <v>22</v>
      </c>
      <c r="C39" s="43" t="s">
        <v>37</v>
      </c>
      <c r="D39" s="43" t="s">
        <v>38</v>
      </c>
      <c r="E39" s="43" t="s">
        <v>23</v>
      </c>
      <c r="F39" s="43" t="s">
        <v>34</v>
      </c>
      <c r="G39" s="44" t="s">
        <v>24</v>
      </c>
      <c r="H39" s="43" t="s">
        <v>50</v>
      </c>
      <c r="I39" s="43" t="s">
        <v>35</v>
      </c>
      <c r="J39" s="43" t="s">
        <v>36</v>
      </c>
      <c r="K39" s="43" t="s">
        <v>39</v>
      </c>
      <c r="L39" s="169" t="s">
        <v>57</v>
      </c>
      <c r="M39" s="43" t="s">
        <v>40</v>
      </c>
      <c r="N39" s="43" t="s">
        <v>41</v>
      </c>
      <c r="O39" s="43" t="s">
        <v>58</v>
      </c>
      <c r="P39" s="43" t="s">
        <v>42</v>
      </c>
      <c r="Q39" s="43" t="s">
        <v>43</v>
      </c>
      <c r="R39" s="43" t="s">
        <v>44</v>
      </c>
    </row>
    <row r="40" spans="1:18" x14ac:dyDescent="0.25">
      <c r="A40" s="1"/>
      <c r="B40" s="213"/>
      <c r="C40" s="135"/>
      <c r="D40" s="135"/>
      <c r="E40" s="135"/>
      <c r="F40" s="135"/>
      <c r="G40" s="135"/>
      <c r="H40" s="135"/>
      <c r="I40" s="135"/>
      <c r="J40" s="135"/>
      <c r="K40" s="135"/>
      <c r="L40" s="135"/>
      <c r="M40" s="135"/>
      <c r="N40" s="135"/>
      <c r="O40" s="135"/>
      <c r="P40" s="135"/>
      <c r="Q40" s="135"/>
      <c r="R40" s="214"/>
    </row>
    <row r="41" spans="1:18" s="38" customFormat="1" ht="78.75" customHeight="1" x14ac:dyDescent="0.25">
      <c r="B41" s="160">
        <v>1</v>
      </c>
      <c r="C41" s="160" t="s">
        <v>107</v>
      </c>
      <c r="D41" s="162" t="s">
        <v>79</v>
      </c>
      <c r="E41" s="95" t="s">
        <v>75</v>
      </c>
      <c r="F41" s="160" t="s">
        <v>110</v>
      </c>
      <c r="G41" s="105" t="s">
        <v>128</v>
      </c>
      <c r="H41" s="162" t="s">
        <v>71</v>
      </c>
      <c r="I41" s="162">
        <v>1</v>
      </c>
      <c r="J41" s="162" t="s">
        <v>80</v>
      </c>
      <c r="K41" s="156">
        <v>39473</v>
      </c>
      <c r="L41" s="156">
        <v>41999</v>
      </c>
      <c r="M41" s="96">
        <v>18202947380</v>
      </c>
      <c r="N41" s="96">
        <v>18202947380</v>
      </c>
      <c r="O41" s="110">
        <v>29550</v>
      </c>
      <c r="P41" s="159">
        <v>1626.1013201017813</v>
      </c>
      <c r="Q41" s="193" t="s">
        <v>80</v>
      </c>
      <c r="R41" s="141"/>
    </row>
    <row r="42" spans="1:18" s="38" customFormat="1" ht="81" customHeight="1" x14ac:dyDescent="0.25">
      <c r="B42" s="160">
        <v>2</v>
      </c>
      <c r="C42" s="160" t="s">
        <v>108</v>
      </c>
      <c r="D42" s="162" t="s">
        <v>79</v>
      </c>
      <c r="E42" s="95" t="s">
        <v>93</v>
      </c>
      <c r="F42" s="160" t="s">
        <v>116</v>
      </c>
      <c r="G42" s="105" t="s">
        <v>112</v>
      </c>
      <c r="H42" s="162" t="s">
        <v>71</v>
      </c>
      <c r="I42" s="162">
        <v>0.6</v>
      </c>
      <c r="J42" s="162" t="s">
        <v>80</v>
      </c>
      <c r="K42" s="156">
        <v>41121</v>
      </c>
      <c r="L42" s="156">
        <v>41882</v>
      </c>
      <c r="M42" s="96">
        <v>3121715915</v>
      </c>
      <c r="N42" s="96">
        <v>1873029549</v>
      </c>
      <c r="O42" s="110">
        <v>3041</v>
      </c>
      <c r="P42" s="159">
        <v>1626.1013201017813</v>
      </c>
      <c r="Q42" s="193" t="s">
        <v>80</v>
      </c>
      <c r="R42" s="98"/>
    </row>
    <row r="43" spans="1:18" s="38" customFormat="1" ht="81.75" customHeight="1" x14ac:dyDescent="0.25">
      <c r="B43" s="160">
        <v>3</v>
      </c>
      <c r="C43" s="160" t="s">
        <v>108</v>
      </c>
      <c r="D43" s="162" t="s">
        <v>79</v>
      </c>
      <c r="E43" s="95" t="s">
        <v>93</v>
      </c>
      <c r="F43" s="160" t="s">
        <v>118</v>
      </c>
      <c r="G43" s="105" t="s">
        <v>113</v>
      </c>
      <c r="H43" s="162" t="s">
        <v>71</v>
      </c>
      <c r="I43" s="162">
        <v>0.6</v>
      </c>
      <c r="J43" s="162" t="s">
        <v>80</v>
      </c>
      <c r="K43" s="156">
        <v>41123</v>
      </c>
      <c r="L43" s="156">
        <v>42034</v>
      </c>
      <c r="M43" s="96">
        <v>5496254135</v>
      </c>
      <c r="N43" s="96">
        <v>3297752481</v>
      </c>
      <c r="O43" s="110">
        <v>5118</v>
      </c>
      <c r="P43" s="159">
        <v>1626.1013201017813</v>
      </c>
      <c r="Q43" s="193" t="s">
        <v>80</v>
      </c>
      <c r="R43" s="141"/>
    </row>
    <row r="44" spans="1:18" s="38" customFormat="1" ht="74.25" customHeight="1" x14ac:dyDescent="0.25">
      <c r="B44" s="160">
        <v>4</v>
      </c>
      <c r="C44" s="160" t="s">
        <v>109</v>
      </c>
      <c r="D44" s="162" t="s">
        <v>79</v>
      </c>
      <c r="E44" s="95" t="s">
        <v>111</v>
      </c>
      <c r="F44" s="160" t="s">
        <v>119</v>
      </c>
      <c r="G44" s="105" t="s">
        <v>114</v>
      </c>
      <c r="H44" s="162" t="s">
        <v>71</v>
      </c>
      <c r="I44" s="162">
        <v>0.55000000000000004</v>
      </c>
      <c r="J44" s="162" t="s">
        <v>80</v>
      </c>
      <c r="K44" s="156">
        <v>34338</v>
      </c>
      <c r="L44" s="156">
        <v>36305</v>
      </c>
      <c r="M44" s="96">
        <v>4644921688</v>
      </c>
      <c r="N44" s="96">
        <v>2554706928.4000001</v>
      </c>
      <c r="O44" s="110">
        <v>10804</v>
      </c>
      <c r="P44" s="159">
        <v>1626.1013201017813</v>
      </c>
      <c r="Q44" s="193" t="s">
        <v>80</v>
      </c>
      <c r="R44" s="141"/>
    </row>
    <row r="45" spans="1:18" s="38" customFormat="1" x14ac:dyDescent="0.25">
      <c r="B45" s="215"/>
      <c r="C45" s="2"/>
      <c r="D45" s="2"/>
      <c r="E45" s="2"/>
      <c r="F45" s="2"/>
      <c r="G45" s="2"/>
      <c r="H45" s="2"/>
      <c r="I45" s="2"/>
      <c r="J45" s="2"/>
      <c r="K45" s="2"/>
      <c r="L45" s="2"/>
      <c r="M45" s="2"/>
      <c r="N45" s="2"/>
      <c r="O45" s="2"/>
      <c r="P45" s="137"/>
      <c r="Q45" s="2"/>
      <c r="R45" s="216"/>
    </row>
    <row r="46" spans="1:18" s="38" customFormat="1" x14ac:dyDescent="0.25">
      <c r="B46" s="215"/>
      <c r="C46" s="2"/>
      <c r="D46" s="2"/>
      <c r="E46" s="2"/>
      <c r="F46" s="2"/>
      <c r="G46" s="222" t="s">
        <v>45</v>
      </c>
      <c r="H46" s="223">
        <v>4</v>
      </c>
      <c r="I46" s="228"/>
      <c r="J46" s="2"/>
      <c r="K46" s="2"/>
      <c r="L46" s="2"/>
      <c r="M46" s="2"/>
      <c r="N46" s="2"/>
      <c r="O46" s="2"/>
      <c r="P46" s="137"/>
      <c r="Q46" s="2"/>
      <c r="R46" s="216"/>
    </row>
    <row r="47" spans="1:18" s="38" customFormat="1" x14ac:dyDescent="0.25">
      <c r="B47" s="215"/>
      <c r="C47" s="2"/>
      <c r="D47" s="2"/>
      <c r="E47" s="2"/>
      <c r="F47" s="2"/>
      <c r="G47" s="224" t="s">
        <v>46</v>
      </c>
      <c r="H47" s="223">
        <v>900</v>
      </c>
      <c r="I47" s="228"/>
      <c r="J47" s="2"/>
      <c r="K47" s="2"/>
      <c r="L47" s="2"/>
      <c r="M47" s="2"/>
      <c r="N47" s="2"/>
      <c r="O47" s="2"/>
      <c r="P47" s="137"/>
      <c r="Q47" s="2"/>
      <c r="R47" s="216"/>
    </row>
    <row r="48" spans="1:18" s="38" customFormat="1" ht="75" x14ac:dyDescent="0.25">
      <c r="B48" s="215"/>
      <c r="C48" s="2"/>
      <c r="D48" s="2"/>
      <c r="E48" s="2"/>
      <c r="F48" s="2"/>
      <c r="G48" s="225" t="s">
        <v>127</v>
      </c>
      <c r="H48" s="223" t="s">
        <v>81</v>
      </c>
      <c r="I48" s="228"/>
      <c r="J48" s="2"/>
      <c r="K48" s="2"/>
      <c r="L48" s="2"/>
      <c r="M48" s="2"/>
      <c r="N48" s="2"/>
      <c r="O48" s="2"/>
      <c r="P48" s="137"/>
      <c r="Q48" s="2"/>
      <c r="R48" s="216"/>
    </row>
    <row r="49" spans="2:18" s="38" customFormat="1" ht="30" x14ac:dyDescent="0.25">
      <c r="B49" s="215"/>
      <c r="C49" s="2"/>
      <c r="D49" s="2"/>
      <c r="E49" s="2"/>
      <c r="F49" s="2"/>
      <c r="G49" s="226" t="s">
        <v>54</v>
      </c>
      <c r="H49" s="223" t="s">
        <v>81</v>
      </c>
      <c r="I49" s="228"/>
      <c r="J49" s="2"/>
      <c r="K49" s="2"/>
      <c r="L49" s="2"/>
      <c r="M49" s="2"/>
      <c r="N49" s="2"/>
      <c r="O49" s="2"/>
      <c r="P49" s="137"/>
      <c r="Q49" s="2"/>
      <c r="R49" s="216"/>
    </row>
    <row r="50" spans="2:18" s="38" customFormat="1" x14ac:dyDescent="0.25">
      <c r="B50" s="215"/>
      <c r="C50" s="2"/>
      <c r="D50" s="2"/>
      <c r="E50" s="2"/>
      <c r="F50" s="2"/>
      <c r="G50" s="224" t="s">
        <v>47</v>
      </c>
      <c r="H50" s="223">
        <v>0</v>
      </c>
      <c r="I50" s="228"/>
      <c r="J50" s="2"/>
      <c r="K50" s="2"/>
      <c r="L50" s="2"/>
      <c r="M50" s="2"/>
      <c r="N50" s="2"/>
      <c r="O50" s="2"/>
      <c r="P50" s="137"/>
      <c r="Q50" s="2"/>
      <c r="R50" s="216"/>
    </row>
    <row r="51" spans="2:18" x14ac:dyDescent="0.25">
      <c r="B51" s="229"/>
      <c r="C51" s="230"/>
      <c r="D51" s="230"/>
      <c r="E51" s="230"/>
      <c r="F51" s="230"/>
      <c r="G51" s="230"/>
      <c r="H51" s="230"/>
      <c r="I51" s="230"/>
      <c r="J51" s="230"/>
      <c r="K51" s="230"/>
      <c r="L51" s="230"/>
      <c r="M51" s="230"/>
      <c r="N51" s="230"/>
      <c r="O51" s="230"/>
      <c r="P51" s="231"/>
      <c r="Q51" s="230"/>
      <c r="R51" s="232"/>
    </row>
    <row r="52" spans="2:18" x14ac:dyDescent="0.25">
      <c r="B52" s="370"/>
      <c r="C52" s="371"/>
      <c r="D52" s="371"/>
      <c r="E52" s="371"/>
      <c r="F52" s="371"/>
      <c r="G52" s="371"/>
      <c r="H52" s="371"/>
      <c r="I52" s="371"/>
      <c r="J52" s="371"/>
      <c r="K52" s="371"/>
      <c r="L52" s="371"/>
      <c r="M52" s="371"/>
      <c r="N52" s="371"/>
      <c r="O52" s="371"/>
      <c r="P52" s="372"/>
      <c r="Q52" s="371"/>
      <c r="R52" s="373"/>
    </row>
    <row r="53" spans="2:18" x14ac:dyDescent="0.25">
      <c r="B53" s="209" t="s">
        <v>3</v>
      </c>
      <c r="C53" s="260"/>
      <c r="D53" s="210"/>
      <c r="E53" s="210"/>
      <c r="F53" s="278">
        <v>4</v>
      </c>
      <c r="G53" s="210" t="s">
        <v>131</v>
      </c>
      <c r="H53" s="210"/>
      <c r="I53" s="210"/>
      <c r="J53" s="210"/>
      <c r="K53" s="210"/>
      <c r="L53" s="210"/>
      <c r="M53" s="210"/>
      <c r="N53" s="210"/>
      <c r="O53" s="210"/>
      <c r="P53" s="210"/>
      <c r="Q53" s="210"/>
      <c r="R53" s="212"/>
    </row>
    <row r="54" spans="2:18" ht="78.75" x14ac:dyDescent="0.25">
      <c r="B54" s="43" t="s">
        <v>22</v>
      </c>
      <c r="C54" s="43" t="s">
        <v>37</v>
      </c>
      <c r="D54" s="43" t="s">
        <v>38</v>
      </c>
      <c r="E54" s="43" t="s">
        <v>23</v>
      </c>
      <c r="F54" s="43" t="s">
        <v>34</v>
      </c>
      <c r="G54" s="44" t="s">
        <v>24</v>
      </c>
      <c r="H54" s="43" t="s">
        <v>50</v>
      </c>
      <c r="I54" s="43" t="s">
        <v>35</v>
      </c>
      <c r="J54" s="43" t="s">
        <v>36</v>
      </c>
      <c r="K54" s="43" t="s">
        <v>39</v>
      </c>
      <c r="L54" s="169" t="s">
        <v>57</v>
      </c>
      <c r="M54" s="43" t="s">
        <v>40</v>
      </c>
      <c r="N54" s="43" t="s">
        <v>41</v>
      </c>
      <c r="O54" s="43" t="s">
        <v>58</v>
      </c>
      <c r="P54" s="43" t="s">
        <v>42</v>
      </c>
      <c r="Q54" s="43" t="s">
        <v>43</v>
      </c>
      <c r="R54" s="43" t="s">
        <v>44</v>
      </c>
    </row>
    <row r="55" spans="2:18" x14ac:dyDescent="0.25">
      <c r="B55" s="213"/>
      <c r="C55" s="135"/>
      <c r="D55" s="135"/>
      <c r="E55" s="135"/>
      <c r="F55" s="135"/>
      <c r="G55" s="135"/>
      <c r="H55" s="135"/>
      <c r="I55" s="135"/>
      <c r="J55" s="135"/>
      <c r="K55" s="135"/>
      <c r="L55" s="135"/>
      <c r="M55" s="135"/>
      <c r="N55" s="135"/>
      <c r="O55" s="135"/>
      <c r="P55" s="135"/>
      <c r="Q55" s="135"/>
      <c r="R55" s="214"/>
    </row>
    <row r="56" spans="2:18" ht="63.75" customHeight="1" x14ac:dyDescent="0.25">
      <c r="B56" s="160">
        <v>1</v>
      </c>
      <c r="C56" s="162" t="s">
        <v>132</v>
      </c>
      <c r="D56" s="162" t="s">
        <v>79</v>
      </c>
      <c r="E56" s="160" t="s">
        <v>162</v>
      </c>
      <c r="F56" s="160">
        <v>375</v>
      </c>
      <c r="G56" s="105" t="s">
        <v>175</v>
      </c>
      <c r="H56" s="162" t="s">
        <v>71</v>
      </c>
      <c r="I56" s="162">
        <v>0.6</v>
      </c>
      <c r="J56" s="162" t="s">
        <v>80</v>
      </c>
      <c r="K56" s="156">
        <v>41576</v>
      </c>
      <c r="L56" s="156">
        <v>42082</v>
      </c>
      <c r="M56" s="96">
        <v>1916176164</v>
      </c>
      <c r="N56" s="96">
        <v>1149705698.3999999</v>
      </c>
      <c r="O56" s="110">
        <v>1784</v>
      </c>
      <c r="P56" s="159">
        <v>1626.1013201017813</v>
      </c>
      <c r="Q56" s="285" t="s">
        <v>80</v>
      </c>
      <c r="R56" s="261" t="s">
        <v>176</v>
      </c>
    </row>
    <row r="57" spans="2:18" ht="69" customHeight="1" x14ac:dyDescent="0.25">
      <c r="B57" s="160">
        <v>2</v>
      </c>
      <c r="C57" s="162" t="s">
        <v>147</v>
      </c>
      <c r="D57" s="162" t="s">
        <v>79</v>
      </c>
      <c r="E57" s="160" t="s">
        <v>177</v>
      </c>
      <c r="F57" s="160" t="s">
        <v>178</v>
      </c>
      <c r="G57" s="105" t="s">
        <v>179</v>
      </c>
      <c r="H57" s="162" t="s">
        <v>71</v>
      </c>
      <c r="I57" s="162">
        <v>0.7</v>
      </c>
      <c r="J57" s="162" t="s">
        <v>80</v>
      </c>
      <c r="K57" s="156">
        <v>41646</v>
      </c>
      <c r="L57" s="156">
        <v>42083</v>
      </c>
      <c r="M57" s="96">
        <v>2361271452</v>
      </c>
      <c r="N57" s="96">
        <v>1652890016.3999999</v>
      </c>
      <c r="O57" s="110">
        <v>2565</v>
      </c>
      <c r="P57" s="159">
        <v>1626.1013201017813</v>
      </c>
      <c r="Q57" s="193" t="s">
        <v>80</v>
      </c>
      <c r="R57" s="262" t="s">
        <v>180</v>
      </c>
    </row>
    <row r="58" spans="2:18" ht="44.25" customHeight="1" x14ac:dyDescent="0.25">
      <c r="B58" s="160">
        <v>3</v>
      </c>
      <c r="C58" s="162" t="s">
        <v>133</v>
      </c>
      <c r="D58" s="162" t="s">
        <v>79</v>
      </c>
      <c r="E58" s="160" t="s">
        <v>181</v>
      </c>
      <c r="F58" s="160">
        <v>1862</v>
      </c>
      <c r="G58" s="105" t="s">
        <v>182</v>
      </c>
      <c r="H58" s="162" t="s">
        <v>71</v>
      </c>
      <c r="I58" s="162">
        <v>1</v>
      </c>
      <c r="J58" s="162" t="s">
        <v>80</v>
      </c>
      <c r="K58" s="156">
        <v>39776</v>
      </c>
      <c r="L58" s="156">
        <v>40809</v>
      </c>
      <c r="M58" s="96">
        <v>3888865854</v>
      </c>
      <c r="N58" s="96">
        <v>3888865854</v>
      </c>
      <c r="O58" s="110">
        <v>7261</v>
      </c>
      <c r="P58" s="159">
        <v>1626.1013201017813</v>
      </c>
      <c r="Q58" s="193" t="s">
        <v>80</v>
      </c>
      <c r="R58" s="98"/>
    </row>
    <row r="59" spans="2:18" ht="34.5" customHeight="1" x14ac:dyDescent="0.25">
      <c r="B59" s="160">
        <v>4</v>
      </c>
      <c r="C59" s="162" t="s">
        <v>132</v>
      </c>
      <c r="D59" s="162" t="s">
        <v>79</v>
      </c>
      <c r="E59" s="160" t="s">
        <v>159</v>
      </c>
      <c r="F59" s="160">
        <v>76</v>
      </c>
      <c r="G59" s="105" t="s">
        <v>183</v>
      </c>
      <c r="H59" s="162" t="s">
        <v>71</v>
      </c>
      <c r="I59" s="162">
        <v>1</v>
      </c>
      <c r="J59" s="162" t="s">
        <v>80</v>
      </c>
      <c r="K59" s="156">
        <v>39848</v>
      </c>
      <c r="L59" s="156">
        <v>40301</v>
      </c>
      <c r="M59" s="96">
        <v>1535853687</v>
      </c>
      <c r="N59" s="96">
        <v>1535853687</v>
      </c>
      <c r="O59" s="110">
        <v>2982</v>
      </c>
      <c r="P59" s="159">
        <v>1626.1013201017813</v>
      </c>
      <c r="Q59" s="193" t="s">
        <v>80</v>
      </c>
      <c r="R59" s="98"/>
    </row>
    <row r="60" spans="2:18" x14ac:dyDescent="0.25">
      <c r="B60" s="215"/>
      <c r="C60" s="2"/>
      <c r="D60" s="2"/>
      <c r="E60" s="2"/>
      <c r="F60" s="2"/>
      <c r="G60" s="2"/>
      <c r="H60" s="2"/>
      <c r="I60" s="2"/>
      <c r="J60" s="2"/>
      <c r="K60" s="2"/>
      <c r="L60" s="2"/>
      <c r="M60" s="2"/>
      <c r="N60" s="2"/>
      <c r="O60" s="2"/>
      <c r="P60" s="137"/>
      <c r="Q60" s="2"/>
      <c r="R60" s="216"/>
    </row>
    <row r="61" spans="2:18" x14ac:dyDescent="0.25">
      <c r="B61" s="215"/>
      <c r="C61" s="2"/>
      <c r="D61" s="2"/>
      <c r="E61" s="2"/>
      <c r="F61" s="2"/>
      <c r="G61" s="222" t="s">
        <v>45</v>
      </c>
      <c r="H61" s="223">
        <v>4</v>
      </c>
      <c r="I61" s="217"/>
      <c r="J61" s="2"/>
      <c r="K61" s="2"/>
      <c r="L61" s="2"/>
      <c r="M61" s="2"/>
      <c r="N61" s="2"/>
      <c r="O61" s="2"/>
      <c r="P61" s="137"/>
      <c r="Q61" s="2"/>
      <c r="R61" s="216"/>
    </row>
    <row r="62" spans="2:18" x14ac:dyDescent="0.25">
      <c r="B62" s="215"/>
      <c r="C62" s="2"/>
      <c r="D62" s="2"/>
      <c r="E62" s="2"/>
      <c r="F62" s="2"/>
      <c r="G62" s="224" t="s">
        <v>46</v>
      </c>
      <c r="H62" s="223">
        <v>900</v>
      </c>
      <c r="I62" s="217"/>
      <c r="J62" s="2"/>
      <c r="K62" s="2"/>
      <c r="L62" s="2"/>
      <c r="M62" s="2"/>
      <c r="N62" s="2"/>
      <c r="O62" s="2"/>
      <c r="P62" s="137"/>
      <c r="Q62" s="2"/>
      <c r="R62" s="216"/>
    </row>
    <row r="63" spans="2:18" ht="75" x14ac:dyDescent="0.25">
      <c r="B63" s="215"/>
      <c r="C63" s="2"/>
      <c r="D63" s="2"/>
      <c r="E63" s="2"/>
      <c r="F63" s="2"/>
      <c r="G63" s="225" t="s">
        <v>127</v>
      </c>
      <c r="H63" s="223" t="s">
        <v>81</v>
      </c>
      <c r="I63" s="217"/>
      <c r="J63" s="2"/>
      <c r="K63" s="2"/>
      <c r="L63" s="2"/>
      <c r="M63" s="2"/>
      <c r="N63" s="2"/>
      <c r="O63" s="2"/>
      <c r="P63" s="137"/>
      <c r="Q63" s="2"/>
      <c r="R63" s="216"/>
    </row>
    <row r="64" spans="2:18" ht="30" x14ac:dyDescent="0.25">
      <c r="B64" s="215"/>
      <c r="C64" s="2"/>
      <c r="D64" s="2"/>
      <c r="E64" s="2"/>
      <c r="F64" s="2"/>
      <c r="G64" s="226" t="s">
        <v>54</v>
      </c>
      <c r="H64" s="223" t="s">
        <v>81</v>
      </c>
      <c r="I64" s="217"/>
      <c r="J64" s="2"/>
      <c r="K64" s="2"/>
      <c r="L64" s="2"/>
      <c r="M64" s="2"/>
      <c r="N64" s="2"/>
      <c r="O64" s="2"/>
      <c r="P64" s="137"/>
      <c r="Q64" s="2"/>
      <c r="R64" s="216"/>
    </row>
    <row r="65" spans="2:18" x14ac:dyDescent="0.25">
      <c r="B65" s="215"/>
      <c r="C65" s="2"/>
      <c r="D65" s="2"/>
      <c r="E65" s="2"/>
      <c r="F65" s="2"/>
      <c r="G65" s="224" t="s">
        <v>47</v>
      </c>
      <c r="H65" s="223">
        <v>0</v>
      </c>
      <c r="I65" s="217"/>
      <c r="J65" s="2"/>
      <c r="K65" s="2"/>
      <c r="L65" s="2"/>
      <c r="M65" s="2"/>
      <c r="N65" s="2"/>
      <c r="O65" s="2"/>
      <c r="P65" s="137"/>
      <c r="Q65" s="2"/>
      <c r="R65" s="216"/>
    </row>
    <row r="66" spans="2:18" ht="15.75" thickBot="1" x14ac:dyDescent="0.3">
      <c r="B66" s="263"/>
      <c r="C66" s="264"/>
      <c r="D66" s="264"/>
      <c r="E66" s="264"/>
      <c r="F66" s="264"/>
      <c r="G66" s="264"/>
      <c r="H66" s="264"/>
      <c r="I66" s="264"/>
      <c r="J66" s="264"/>
      <c r="K66" s="264"/>
      <c r="L66" s="264"/>
      <c r="M66" s="264"/>
      <c r="N66" s="264"/>
      <c r="O66" s="264"/>
      <c r="P66" s="265"/>
      <c r="Q66" s="264"/>
      <c r="R66" s="266"/>
    </row>
    <row r="67" spans="2:18" x14ac:dyDescent="0.25">
      <c r="B67" s="267"/>
      <c r="C67" s="217"/>
      <c r="D67" s="217"/>
      <c r="E67" s="217"/>
      <c r="F67" s="217"/>
      <c r="G67" s="217"/>
      <c r="H67" s="217"/>
      <c r="I67" s="217"/>
      <c r="J67" s="217"/>
      <c r="K67" s="217"/>
      <c r="L67" s="217"/>
      <c r="M67" s="217"/>
      <c r="N67" s="217"/>
      <c r="O67" s="217"/>
      <c r="P67" s="268"/>
      <c r="Q67" s="217"/>
      <c r="R67" s="269"/>
    </row>
    <row r="68" spans="2:18" x14ac:dyDescent="0.25">
      <c r="B68" s="209" t="s">
        <v>3</v>
      </c>
      <c r="C68" s="260"/>
      <c r="D68" s="210"/>
      <c r="E68" s="210"/>
      <c r="F68" s="278">
        <v>5</v>
      </c>
      <c r="G68" s="210" t="s">
        <v>135</v>
      </c>
      <c r="H68" s="210"/>
      <c r="I68" s="210"/>
      <c r="J68" s="210"/>
      <c r="K68" s="210"/>
      <c r="L68" s="210"/>
      <c r="M68" s="210"/>
      <c r="N68" s="210"/>
      <c r="O68" s="210"/>
      <c r="P68" s="227"/>
      <c r="Q68" s="210"/>
      <c r="R68" s="212"/>
    </row>
    <row r="69" spans="2:18" ht="75" x14ac:dyDescent="0.25">
      <c r="B69" s="43" t="s">
        <v>22</v>
      </c>
      <c r="C69" s="43" t="s">
        <v>37</v>
      </c>
      <c r="D69" s="43" t="s">
        <v>38</v>
      </c>
      <c r="E69" s="43" t="s">
        <v>23</v>
      </c>
      <c r="F69" s="43" t="s">
        <v>34</v>
      </c>
      <c r="G69" s="44" t="s">
        <v>24</v>
      </c>
      <c r="H69" s="43" t="s">
        <v>50</v>
      </c>
      <c r="I69" s="43" t="s">
        <v>35</v>
      </c>
      <c r="J69" s="43" t="s">
        <v>36</v>
      </c>
      <c r="K69" s="43" t="s">
        <v>39</v>
      </c>
      <c r="L69" s="43" t="s">
        <v>184</v>
      </c>
      <c r="M69" s="43" t="s">
        <v>40</v>
      </c>
      <c r="N69" s="43" t="s">
        <v>41</v>
      </c>
      <c r="O69" s="43" t="s">
        <v>185</v>
      </c>
      <c r="P69" s="270" t="s">
        <v>42</v>
      </c>
      <c r="Q69" s="43" t="s">
        <v>43</v>
      </c>
      <c r="R69" s="43" t="s">
        <v>44</v>
      </c>
    </row>
    <row r="70" spans="2:18" x14ac:dyDescent="0.25">
      <c r="B70" s="213"/>
      <c r="C70" s="135"/>
      <c r="D70" s="135"/>
      <c r="E70" s="135"/>
      <c r="F70" s="135"/>
      <c r="G70" s="135"/>
      <c r="H70" s="135"/>
      <c r="I70" s="135"/>
      <c r="J70" s="135"/>
      <c r="K70" s="135"/>
      <c r="L70" s="135"/>
      <c r="M70" s="135"/>
      <c r="N70" s="135"/>
      <c r="O70" s="135"/>
      <c r="P70" s="135"/>
      <c r="Q70" s="135"/>
      <c r="R70" s="214"/>
    </row>
    <row r="71" spans="2:18" ht="44.25" customHeight="1" x14ac:dyDescent="0.25">
      <c r="B71" s="160">
        <v>1</v>
      </c>
      <c r="C71" s="162" t="s">
        <v>137</v>
      </c>
      <c r="D71" s="162" t="s">
        <v>79</v>
      </c>
      <c r="E71" s="160" t="s">
        <v>186</v>
      </c>
      <c r="F71" s="160" t="s">
        <v>87</v>
      </c>
      <c r="G71" s="105" t="s">
        <v>157</v>
      </c>
      <c r="H71" s="162" t="s">
        <v>158</v>
      </c>
      <c r="I71" s="162">
        <v>1</v>
      </c>
      <c r="J71" s="162" t="s">
        <v>80</v>
      </c>
      <c r="K71" s="156">
        <v>38645</v>
      </c>
      <c r="L71" s="156">
        <v>40288</v>
      </c>
      <c r="M71" s="96">
        <v>2367704502</v>
      </c>
      <c r="N71" s="96">
        <v>2367704502</v>
      </c>
      <c r="O71" s="110">
        <v>4597</v>
      </c>
      <c r="P71" s="159">
        <v>1626.1013201017813</v>
      </c>
      <c r="Q71" s="193" t="s">
        <v>80</v>
      </c>
      <c r="R71" s="262" t="s">
        <v>180</v>
      </c>
    </row>
    <row r="72" spans="2:18" ht="152.25" customHeight="1" x14ac:dyDescent="0.25">
      <c r="B72" s="160">
        <v>2</v>
      </c>
      <c r="C72" s="162" t="s">
        <v>137</v>
      </c>
      <c r="D72" s="162" t="s">
        <v>79</v>
      </c>
      <c r="E72" s="160" t="s">
        <v>162</v>
      </c>
      <c r="F72" s="160" t="s">
        <v>163</v>
      </c>
      <c r="G72" s="105" t="s">
        <v>164</v>
      </c>
      <c r="H72" s="162" t="s">
        <v>71</v>
      </c>
      <c r="I72" s="162">
        <v>0.75</v>
      </c>
      <c r="J72" s="162" t="s">
        <v>80</v>
      </c>
      <c r="K72" s="156">
        <v>38316</v>
      </c>
      <c r="L72" s="156">
        <v>39514</v>
      </c>
      <c r="M72" s="96">
        <v>1562145030</v>
      </c>
      <c r="N72" s="96">
        <v>1171608772.5</v>
      </c>
      <c r="O72" s="110">
        <v>2539</v>
      </c>
      <c r="P72" s="159">
        <v>1626.1013201017813</v>
      </c>
      <c r="Q72" s="193" t="s">
        <v>80</v>
      </c>
      <c r="R72" s="136"/>
    </row>
    <row r="73" spans="2:18" ht="77.25" customHeight="1" x14ac:dyDescent="0.25">
      <c r="B73" s="160">
        <v>3</v>
      </c>
      <c r="C73" s="162" t="s">
        <v>137</v>
      </c>
      <c r="D73" s="162" t="s">
        <v>79</v>
      </c>
      <c r="E73" s="160" t="s">
        <v>159</v>
      </c>
      <c r="F73" s="160" t="s">
        <v>160</v>
      </c>
      <c r="G73" s="105" t="s">
        <v>161</v>
      </c>
      <c r="H73" s="162" t="s">
        <v>71</v>
      </c>
      <c r="I73" s="162">
        <v>1</v>
      </c>
      <c r="J73" s="162" t="s">
        <v>80</v>
      </c>
      <c r="K73" s="156">
        <v>38908</v>
      </c>
      <c r="L73" s="149">
        <v>39512</v>
      </c>
      <c r="M73" s="96">
        <v>2088048923</v>
      </c>
      <c r="N73" s="96">
        <v>2088048923</v>
      </c>
      <c r="O73" s="110">
        <v>4524</v>
      </c>
      <c r="P73" s="159">
        <v>1626.1013201017813</v>
      </c>
      <c r="Q73" s="193" t="s">
        <v>80</v>
      </c>
      <c r="R73" s="136"/>
    </row>
    <row r="74" spans="2:18" ht="142.5" customHeight="1" x14ac:dyDescent="0.25">
      <c r="B74" s="160">
        <v>4</v>
      </c>
      <c r="C74" s="239" t="s">
        <v>152</v>
      </c>
      <c r="D74" s="162" t="s">
        <v>79</v>
      </c>
      <c r="E74" s="160" t="s">
        <v>153</v>
      </c>
      <c r="F74" s="271" t="s">
        <v>154</v>
      </c>
      <c r="G74" s="105" t="s">
        <v>155</v>
      </c>
      <c r="H74" s="162" t="s">
        <v>71</v>
      </c>
      <c r="I74" s="162">
        <v>0.5</v>
      </c>
      <c r="J74" s="162" t="s">
        <v>80</v>
      </c>
      <c r="K74" s="156">
        <v>41074</v>
      </c>
      <c r="L74" s="156">
        <v>41532</v>
      </c>
      <c r="M74" s="96">
        <v>8945764395</v>
      </c>
      <c r="N74" s="96">
        <v>4472882197.5</v>
      </c>
      <c r="O74" s="110">
        <v>7588</v>
      </c>
      <c r="P74" s="159">
        <v>1626.1013201017813</v>
      </c>
      <c r="Q74" s="193" t="s">
        <v>80</v>
      </c>
      <c r="R74" s="136"/>
    </row>
    <row r="75" spans="2:18" x14ac:dyDescent="0.25">
      <c r="B75" s="215"/>
      <c r="C75" s="2"/>
      <c r="D75" s="2"/>
      <c r="E75" s="2"/>
      <c r="F75" s="2"/>
      <c r="G75" s="2"/>
      <c r="H75" s="2"/>
      <c r="I75" s="2"/>
      <c r="J75" s="2"/>
      <c r="K75" s="2"/>
      <c r="L75" s="2"/>
      <c r="M75" s="2"/>
      <c r="N75" s="2"/>
      <c r="O75" s="2"/>
      <c r="P75" s="137"/>
      <c r="Q75" s="2"/>
      <c r="R75" s="216"/>
    </row>
    <row r="76" spans="2:18" x14ac:dyDescent="0.25">
      <c r="B76" s="215"/>
      <c r="C76" s="2"/>
      <c r="D76" s="2"/>
      <c r="E76" s="2"/>
      <c r="F76" s="2"/>
      <c r="G76" s="222" t="s">
        <v>45</v>
      </c>
      <c r="H76" s="223">
        <v>4</v>
      </c>
      <c r="I76" s="217"/>
      <c r="J76" s="2"/>
      <c r="K76" s="2"/>
      <c r="L76" s="2"/>
      <c r="M76" s="2"/>
      <c r="N76" s="2"/>
      <c r="O76" s="2"/>
      <c r="P76" s="137"/>
      <c r="Q76" s="2"/>
      <c r="R76" s="216"/>
    </row>
    <row r="77" spans="2:18" x14ac:dyDescent="0.25">
      <c r="B77" s="215"/>
      <c r="C77" s="2"/>
      <c r="D77" s="2"/>
      <c r="E77" s="2"/>
      <c r="F77" s="2"/>
      <c r="G77" s="224" t="s">
        <v>46</v>
      </c>
      <c r="H77" s="223">
        <v>900</v>
      </c>
      <c r="I77" s="217"/>
      <c r="J77" s="2"/>
      <c r="K77" s="2"/>
      <c r="L77" s="2"/>
      <c r="M77" s="2"/>
      <c r="N77" s="2"/>
      <c r="O77" s="2"/>
      <c r="P77" s="137"/>
      <c r="Q77" s="2"/>
      <c r="R77" s="216"/>
    </row>
    <row r="78" spans="2:18" ht="75" x14ac:dyDescent="0.25">
      <c r="B78" s="215"/>
      <c r="C78" s="2"/>
      <c r="D78" s="2"/>
      <c r="E78" s="2"/>
      <c r="F78" s="2"/>
      <c r="G78" s="225" t="s">
        <v>127</v>
      </c>
      <c r="H78" s="223" t="s">
        <v>81</v>
      </c>
      <c r="I78" s="217"/>
      <c r="J78" s="2"/>
      <c r="K78" s="2"/>
      <c r="L78" s="2"/>
      <c r="M78" s="2"/>
      <c r="N78" s="2"/>
      <c r="O78" s="2"/>
      <c r="P78" s="137"/>
      <c r="Q78" s="2"/>
      <c r="R78" s="216"/>
    </row>
    <row r="79" spans="2:18" ht="30" x14ac:dyDescent="0.25">
      <c r="B79" s="215"/>
      <c r="C79" s="2"/>
      <c r="D79" s="2"/>
      <c r="E79" s="2"/>
      <c r="F79" s="2"/>
      <c r="G79" s="226" t="s">
        <v>54</v>
      </c>
      <c r="H79" s="223" t="s">
        <v>81</v>
      </c>
      <c r="I79" s="217"/>
      <c r="J79" s="2"/>
      <c r="K79" s="2"/>
      <c r="L79" s="2"/>
      <c r="M79" s="2"/>
      <c r="N79" s="2"/>
      <c r="O79" s="2"/>
      <c r="P79" s="137"/>
      <c r="Q79" s="2"/>
      <c r="R79" s="216"/>
    </row>
    <row r="80" spans="2:18" x14ac:dyDescent="0.25">
      <c r="B80" s="215"/>
      <c r="C80" s="2"/>
      <c r="D80" s="2"/>
      <c r="E80" s="2"/>
      <c r="F80" s="2"/>
      <c r="G80" s="224" t="s">
        <v>47</v>
      </c>
      <c r="H80" s="223">
        <v>0</v>
      </c>
      <c r="I80" s="217"/>
      <c r="J80" s="2"/>
      <c r="K80" s="2"/>
      <c r="L80" s="2"/>
      <c r="M80" s="2"/>
      <c r="N80" s="2"/>
      <c r="O80" s="2"/>
      <c r="P80" s="137"/>
      <c r="Q80" s="2"/>
      <c r="R80" s="216"/>
    </row>
    <row r="81" spans="2:18" x14ac:dyDescent="0.25">
      <c r="B81" s="218"/>
      <c r="C81" s="219"/>
      <c r="D81" s="219"/>
      <c r="E81" s="219"/>
      <c r="F81" s="219"/>
      <c r="G81" s="219"/>
      <c r="H81" s="219"/>
      <c r="I81" s="219"/>
      <c r="J81" s="219"/>
      <c r="K81" s="219"/>
      <c r="L81" s="219"/>
      <c r="M81" s="219"/>
      <c r="N81" s="219"/>
      <c r="O81" s="219"/>
      <c r="P81" s="220"/>
      <c r="Q81" s="219"/>
      <c r="R81" s="221"/>
    </row>
    <row r="82" spans="2:18" x14ac:dyDescent="0.25">
      <c r="P82" s="138"/>
    </row>
    <row r="83" spans="2:18" x14ac:dyDescent="0.25">
      <c r="B83" s="209" t="s">
        <v>3</v>
      </c>
      <c r="C83" s="260"/>
      <c r="D83" s="210"/>
      <c r="E83" s="210"/>
      <c r="F83" s="278">
        <v>6</v>
      </c>
      <c r="G83" s="210" t="s">
        <v>138</v>
      </c>
      <c r="H83" s="210"/>
      <c r="I83" s="210"/>
      <c r="J83" s="210"/>
      <c r="K83" s="210"/>
      <c r="L83" s="210"/>
      <c r="M83" s="210"/>
      <c r="N83" s="210"/>
      <c r="O83" s="210"/>
      <c r="P83" s="227"/>
      <c r="Q83" s="210"/>
      <c r="R83" s="212"/>
    </row>
    <row r="84" spans="2:18" ht="75" x14ac:dyDescent="0.25">
      <c r="B84" s="272" t="s">
        <v>22</v>
      </c>
      <c r="C84" s="272" t="s">
        <v>37</v>
      </c>
      <c r="D84" s="272" t="s">
        <v>38</v>
      </c>
      <c r="E84" s="272" t="s">
        <v>23</v>
      </c>
      <c r="F84" s="272" t="s">
        <v>34</v>
      </c>
      <c r="G84" s="273" t="s">
        <v>24</v>
      </c>
      <c r="H84" s="272" t="s">
        <v>50</v>
      </c>
      <c r="I84" s="272" t="s">
        <v>35</v>
      </c>
      <c r="J84" s="272" t="s">
        <v>36</v>
      </c>
      <c r="K84" s="272" t="s">
        <v>39</v>
      </c>
      <c r="L84" s="272" t="s">
        <v>184</v>
      </c>
      <c r="M84" s="272" t="s">
        <v>40</v>
      </c>
      <c r="N84" s="272" t="s">
        <v>41</v>
      </c>
      <c r="O84" s="272" t="s">
        <v>185</v>
      </c>
      <c r="P84" s="274" t="s">
        <v>42</v>
      </c>
      <c r="Q84" s="272" t="s">
        <v>43</v>
      </c>
      <c r="R84" s="272" t="s">
        <v>44</v>
      </c>
    </row>
    <row r="85" spans="2:18" x14ac:dyDescent="0.25">
      <c r="B85" s="213"/>
      <c r="C85" s="135"/>
      <c r="D85" s="135"/>
      <c r="E85" s="135"/>
      <c r="F85" s="135"/>
      <c r="G85" s="135"/>
      <c r="H85" s="135"/>
      <c r="I85" s="135"/>
      <c r="J85" s="135"/>
      <c r="K85" s="135"/>
      <c r="L85" s="135"/>
      <c r="M85" s="135"/>
      <c r="N85" s="135"/>
      <c r="O85" s="135"/>
      <c r="P85" s="135"/>
      <c r="Q85" s="135"/>
      <c r="R85" s="214"/>
    </row>
    <row r="86" spans="2:18" ht="96" customHeight="1" x14ac:dyDescent="0.25">
      <c r="B86" s="160">
        <v>1</v>
      </c>
      <c r="C86" s="275" t="s">
        <v>139</v>
      </c>
      <c r="D86" s="162" t="s">
        <v>79</v>
      </c>
      <c r="E86" s="95" t="s">
        <v>187</v>
      </c>
      <c r="F86" s="160" t="s">
        <v>188</v>
      </c>
      <c r="G86" s="105" t="s">
        <v>189</v>
      </c>
      <c r="H86" s="162" t="s">
        <v>168</v>
      </c>
      <c r="I86" s="276">
        <v>1</v>
      </c>
      <c r="J86" s="162" t="s">
        <v>80</v>
      </c>
      <c r="K86" s="156">
        <v>40735</v>
      </c>
      <c r="L86" s="156">
        <v>41079</v>
      </c>
      <c r="M86" s="96">
        <v>2291732061</v>
      </c>
      <c r="N86" s="96">
        <v>2291732061</v>
      </c>
      <c r="O86" s="110">
        <v>4044</v>
      </c>
      <c r="P86" s="159">
        <v>1626.1013201017813</v>
      </c>
      <c r="Q86" s="193" t="s">
        <v>80</v>
      </c>
      <c r="R86" s="277" t="s">
        <v>190</v>
      </c>
    </row>
    <row r="87" spans="2:18" ht="97.5" customHeight="1" x14ac:dyDescent="0.25">
      <c r="B87" s="160">
        <v>2</v>
      </c>
      <c r="C87" s="275" t="s">
        <v>139</v>
      </c>
      <c r="D87" s="162" t="s">
        <v>79</v>
      </c>
      <c r="E87" s="95" t="s">
        <v>187</v>
      </c>
      <c r="F87" s="160" t="s">
        <v>191</v>
      </c>
      <c r="G87" s="105" t="s">
        <v>192</v>
      </c>
      <c r="H87" s="162" t="s">
        <v>168</v>
      </c>
      <c r="I87" s="276">
        <v>1</v>
      </c>
      <c r="J87" s="162" t="s">
        <v>80</v>
      </c>
      <c r="K87" s="156">
        <v>38943</v>
      </c>
      <c r="L87" s="156">
        <v>39478</v>
      </c>
      <c r="M87" s="96">
        <v>2320571946</v>
      </c>
      <c r="N87" s="96">
        <v>2320571946</v>
      </c>
      <c r="O87" s="110">
        <v>5028</v>
      </c>
      <c r="P87" s="159">
        <v>1626.1013201017813</v>
      </c>
      <c r="Q87" s="193" t="s">
        <v>80</v>
      </c>
      <c r="R87" s="277" t="s">
        <v>190</v>
      </c>
    </row>
    <row r="88" spans="2:18" ht="76.5" customHeight="1" x14ac:dyDescent="0.25">
      <c r="B88" s="160">
        <v>3</v>
      </c>
      <c r="C88" s="105" t="s">
        <v>140</v>
      </c>
      <c r="D88" s="162" t="s">
        <v>79</v>
      </c>
      <c r="E88" s="95" t="s">
        <v>193</v>
      </c>
      <c r="F88" s="160" t="s">
        <v>194</v>
      </c>
      <c r="G88" s="105" t="s">
        <v>195</v>
      </c>
      <c r="H88" s="162" t="s">
        <v>71</v>
      </c>
      <c r="I88" s="276">
        <v>0.3</v>
      </c>
      <c r="J88" s="162" t="s">
        <v>80</v>
      </c>
      <c r="K88" s="156">
        <v>40331</v>
      </c>
      <c r="L88" s="156">
        <v>41215</v>
      </c>
      <c r="M88" s="96">
        <v>4264498383</v>
      </c>
      <c r="N88" s="96">
        <v>1279349514.8999999</v>
      </c>
      <c r="O88" s="110">
        <v>2258</v>
      </c>
      <c r="P88" s="159">
        <v>1626.1013201017813</v>
      </c>
      <c r="Q88" s="193" t="s">
        <v>80</v>
      </c>
      <c r="R88" s="141"/>
    </row>
    <row r="89" spans="2:18" ht="126.75" customHeight="1" x14ac:dyDescent="0.25">
      <c r="B89" s="160">
        <v>4</v>
      </c>
      <c r="C89" s="275" t="s">
        <v>139</v>
      </c>
      <c r="D89" s="162" t="s">
        <v>79</v>
      </c>
      <c r="E89" s="95" t="s">
        <v>196</v>
      </c>
      <c r="F89" s="160" t="s">
        <v>197</v>
      </c>
      <c r="G89" s="105" t="s">
        <v>198</v>
      </c>
      <c r="H89" s="162" t="s">
        <v>168</v>
      </c>
      <c r="I89" s="276">
        <v>0.4</v>
      </c>
      <c r="J89" s="162" t="s">
        <v>80</v>
      </c>
      <c r="K89" s="156">
        <v>38687</v>
      </c>
      <c r="L89" s="156">
        <v>39300</v>
      </c>
      <c r="M89" s="96">
        <v>4739734360</v>
      </c>
      <c r="N89" s="96">
        <v>1895893744</v>
      </c>
      <c r="O89" s="110">
        <v>4371</v>
      </c>
      <c r="P89" s="159">
        <v>1626.1013201017813</v>
      </c>
      <c r="Q89" s="193" t="s">
        <v>80</v>
      </c>
      <c r="R89" s="277" t="s">
        <v>199</v>
      </c>
    </row>
    <row r="90" spans="2:18" x14ac:dyDescent="0.25">
      <c r="B90" s="215"/>
      <c r="C90" s="2"/>
      <c r="D90" s="2"/>
      <c r="E90" s="2"/>
      <c r="F90" s="2"/>
      <c r="G90" s="2"/>
      <c r="H90" s="2"/>
      <c r="I90" s="2"/>
      <c r="J90" s="2"/>
      <c r="K90" s="2"/>
      <c r="L90" s="2"/>
      <c r="M90" s="2"/>
      <c r="N90" s="2"/>
      <c r="O90" s="2"/>
      <c r="P90" s="137"/>
      <c r="Q90" s="2"/>
      <c r="R90" s="216"/>
    </row>
    <row r="91" spans="2:18" x14ac:dyDescent="0.25">
      <c r="B91" s="215"/>
      <c r="C91" s="2"/>
      <c r="D91" s="2"/>
      <c r="E91" s="2"/>
      <c r="F91" s="2"/>
      <c r="G91" s="222" t="s">
        <v>45</v>
      </c>
      <c r="H91" s="223">
        <v>4</v>
      </c>
      <c r="I91" s="228"/>
      <c r="J91" s="2"/>
      <c r="K91" s="2"/>
      <c r="L91" s="2"/>
      <c r="M91" s="2"/>
      <c r="N91" s="2"/>
      <c r="O91" s="2"/>
      <c r="P91" s="137"/>
      <c r="Q91" s="2"/>
      <c r="R91" s="216"/>
    </row>
    <row r="92" spans="2:18" x14ac:dyDescent="0.25">
      <c r="B92" s="215"/>
      <c r="C92" s="2"/>
      <c r="D92" s="2"/>
      <c r="E92" s="2"/>
      <c r="F92" s="2"/>
      <c r="G92" s="224" t="s">
        <v>46</v>
      </c>
      <c r="H92" s="223">
        <v>900</v>
      </c>
      <c r="I92" s="228"/>
      <c r="J92" s="2"/>
      <c r="K92" s="2"/>
      <c r="L92" s="2"/>
      <c r="M92" s="2"/>
      <c r="N92" s="2"/>
      <c r="O92" s="2"/>
      <c r="P92" s="137"/>
      <c r="Q92" s="2"/>
      <c r="R92" s="216"/>
    </row>
    <row r="93" spans="2:18" ht="75" x14ac:dyDescent="0.25">
      <c r="B93" s="215"/>
      <c r="C93" s="2"/>
      <c r="D93" s="2"/>
      <c r="E93" s="2"/>
      <c r="F93" s="2"/>
      <c r="G93" s="225" t="s">
        <v>127</v>
      </c>
      <c r="H93" s="223" t="s">
        <v>81</v>
      </c>
      <c r="I93" s="228"/>
      <c r="J93" s="2"/>
      <c r="K93" s="2"/>
      <c r="L93" s="2"/>
      <c r="M93" s="2"/>
      <c r="N93" s="2"/>
      <c r="O93" s="2"/>
      <c r="P93" s="137"/>
      <c r="Q93" s="2"/>
      <c r="R93" s="216"/>
    </row>
    <row r="94" spans="2:18" ht="30" x14ac:dyDescent="0.25">
      <c r="B94" s="215"/>
      <c r="C94" s="2"/>
      <c r="D94" s="2"/>
      <c r="E94" s="2"/>
      <c r="F94" s="2"/>
      <c r="G94" s="226" t="s">
        <v>54</v>
      </c>
      <c r="H94" s="223" t="s">
        <v>81</v>
      </c>
      <c r="I94" s="228"/>
      <c r="J94" s="2"/>
      <c r="K94" s="2"/>
      <c r="L94" s="2"/>
      <c r="M94" s="2"/>
      <c r="N94" s="2"/>
      <c r="O94" s="2"/>
      <c r="P94" s="137"/>
      <c r="Q94" s="2"/>
      <c r="R94" s="216"/>
    </row>
    <row r="95" spans="2:18" x14ac:dyDescent="0.25">
      <c r="B95" s="215"/>
      <c r="C95" s="2"/>
      <c r="D95" s="2"/>
      <c r="E95" s="2"/>
      <c r="F95" s="2"/>
      <c r="G95" s="224" t="s">
        <v>47</v>
      </c>
      <c r="H95" s="223">
        <v>0</v>
      </c>
      <c r="I95" s="228"/>
      <c r="J95" s="2"/>
      <c r="K95" s="2"/>
      <c r="L95" s="2"/>
      <c r="M95" s="2"/>
      <c r="N95" s="2"/>
      <c r="O95" s="2"/>
      <c r="P95" s="137"/>
      <c r="Q95" s="2"/>
      <c r="R95" s="216"/>
    </row>
    <row r="96" spans="2:18" x14ac:dyDescent="0.25">
      <c r="B96" s="229"/>
      <c r="C96" s="230"/>
      <c r="D96" s="230"/>
      <c r="E96" s="230"/>
      <c r="F96" s="230"/>
      <c r="G96" s="230"/>
      <c r="H96" s="230"/>
      <c r="I96" s="230"/>
      <c r="J96" s="230"/>
      <c r="K96" s="230"/>
      <c r="L96" s="230"/>
      <c r="M96" s="230"/>
      <c r="N96" s="230"/>
      <c r="O96" s="230"/>
      <c r="P96" s="231"/>
      <c r="Q96" s="230"/>
      <c r="R96" s="232"/>
    </row>
    <row r="97" spans="2:18" x14ac:dyDescent="0.25">
      <c r="B97" s="370"/>
      <c r="C97" s="371"/>
      <c r="D97" s="371"/>
      <c r="E97" s="371"/>
      <c r="F97" s="371"/>
      <c r="G97" s="371"/>
      <c r="H97" s="371"/>
      <c r="I97" s="371"/>
      <c r="J97" s="371"/>
      <c r="K97" s="371"/>
      <c r="L97" s="371"/>
      <c r="M97" s="371"/>
      <c r="N97" s="371"/>
      <c r="O97" s="371"/>
      <c r="P97" s="372"/>
      <c r="Q97" s="371"/>
      <c r="R97" s="373"/>
    </row>
    <row r="98" spans="2:18" x14ac:dyDescent="0.25">
      <c r="B98" s="209" t="s">
        <v>3</v>
      </c>
      <c r="C98" s="210"/>
      <c r="D98" s="210"/>
      <c r="E98" s="210"/>
      <c r="F98" s="211">
        <v>7</v>
      </c>
      <c r="G98" s="210" t="s">
        <v>200</v>
      </c>
      <c r="H98" s="210"/>
      <c r="I98" s="210"/>
      <c r="J98" s="210"/>
      <c r="K98" s="210"/>
      <c r="L98" s="210"/>
      <c r="M98" s="210"/>
      <c r="N98" s="210"/>
      <c r="O98" s="210"/>
      <c r="P98" s="210"/>
      <c r="Q98" s="210"/>
      <c r="R98" s="212"/>
    </row>
    <row r="99" spans="2:18" ht="78.75" x14ac:dyDescent="0.25">
      <c r="B99" s="43" t="s">
        <v>22</v>
      </c>
      <c r="C99" s="43" t="s">
        <v>37</v>
      </c>
      <c r="D99" s="43" t="s">
        <v>38</v>
      </c>
      <c r="E99" s="43" t="s">
        <v>23</v>
      </c>
      <c r="F99" s="43" t="s">
        <v>34</v>
      </c>
      <c r="G99" s="44" t="s">
        <v>24</v>
      </c>
      <c r="H99" s="43" t="s">
        <v>50</v>
      </c>
      <c r="I99" s="43" t="s">
        <v>35</v>
      </c>
      <c r="J99" s="43" t="s">
        <v>36</v>
      </c>
      <c r="K99" s="43" t="s">
        <v>39</v>
      </c>
      <c r="L99" s="169" t="s">
        <v>57</v>
      </c>
      <c r="M99" s="43" t="s">
        <v>40</v>
      </c>
      <c r="N99" s="43" t="s">
        <v>41</v>
      </c>
      <c r="O99" s="43" t="s">
        <v>58</v>
      </c>
      <c r="P99" s="43" t="s">
        <v>42</v>
      </c>
      <c r="Q99" s="43" t="s">
        <v>43</v>
      </c>
      <c r="R99" s="43" t="s">
        <v>44</v>
      </c>
    </row>
    <row r="100" spans="2:18" x14ac:dyDescent="0.25">
      <c r="B100" s="213"/>
      <c r="C100" s="135"/>
      <c r="D100" s="135"/>
      <c r="E100" s="135"/>
      <c r="F100" s="135"/>
      <c r="G100" s="135"/>
      <c r="H100" s="135"/>
      <c r="I100" s="135"/>
      <c r="J100" s="135"/>
      <c r="K100" s="135"/>
      <c r="L100" s="135"/>
      <c r="M100" s="135"/>
      <c r="N100" s="135"/>
      <c r="O100" s="135"/>
      <c r="P100" s="135"/>
      <c r="Q100" s="135"/>
      <c r="R100" s="214"/>
    </row>
    <row r="101" spans="2:18" ht="45.75" customHeight="1" x14ac:dyDescent="0.25">
      <c r="B101" s="160">
        <v>1</v>
      </c>
      <c r="C101" s="162" t="s">
        <v>201</v>
      </c>
      <c r="D101" s="162" t="s">
        <v>79</v>
      </c>
      <c r="E101" s="160" t="s">
        <v>205</v>
      </c>
      <c r="F101" s="160" t="s">
        <v>206</v>
      </c>
      <c r="G101" s="105" t="s">
        <v>207</v>
      </c>
      <c r="H101" s="162" t="s">
        <v>71</v>
      </c>
      <c r="I101" s="162">
        <v>1</v>
      </c>
      <c r="J101" s="162" t="s">
        <v>80</v>
      </c>
      <c r="K101" s="156">
        <v>39142</v>
      </c>
      <c r="L101" s="156">
        <v>40920</v>
      </c>
      <c r="M101" s="96">
        <v>3161732843.9899998</v>
      </c>
      <c r="N101" s="96">
        <v>3161732843.9899998</v>
      </c>
      <c r="O101" s="110">
        <v>5579</v>
      </c>
      <c r="P101" s="159">
        <v>1626.1013201017813</v>
      </c>
      <c r="Q101" s="193" t="s">
        <v>80</v>
      </c>
      <c r="R101" s="98"/>
    </row>
    <row r="102" spans="2:18" ht="102.75" customHeight="1" x14ac:dyDescent="0.25">
      <c r="B102" s="160">
        <v>2</v>
      </c>
      <c r="C102" s="162" t="s">
        <v>201</v>
      </c>
      <c r="D102" s="162" t="s">
        <v>79</v>
      </c>
      <c r="E102" s="160" t="s">
        <v>75</v>
      </c>
      <c r="F102" s="160" t="s">
        <v>260</v>
      </c>
      <c r="G102" s="105" t="s">
        <v>261</v>
      </c>
      <c r="H102" s="162" t="s">
        <v>71</v>
      </c>
      <c r="I102" s="162">
        <v>1</v>
      </c>
      <c r="J102" s="162" t="s">
        <v>80</v>
      </c>
      <c r="K102" s="156">
        <v>39503</v>
      </c>
      <c r="L102" s="156">
        <v>39502</v>
      </c>
      <c r="M102" s="96">
        <v>2471294160</v>
      </c>
      <c r="N102" s="96">
        <v>2471294160</v>
      </c>
      <c r="O102" s="110">
        <v>5355</v>
      </c>
      <c r="P102" s="159">
        <v>1626.1013201017813</v>
      </c>
      <c r="Q102" s="193" t="s">
        <v>80</v>
      </c>
      <c r="R102" s="262" t="s">
        <v>262</v>
      </c>
    </row>
    <row r="103" spans="2:18" ht="291" customHeight="1" x14ac:dyDescent="0.25">
      <c r="B103" s="160">
        <v>3</v>
      </c>
      <c r="C103" s="162" t="s">
        <v>201</v>
      </c>
      <c r="D103" s="162" t="s">
        <v>79</v>
      </c>
      <c r="E103" s="160" t="s">
        <v>208</v>
      </c>
      <c r="F103" s="160" t="s">
        <v>209</v>
      </c>
      <c r="G103" s="105" t="s">
        <v>210</v>
      </c>
      <c r="H103" s="162" t="s">
        <v>71</v>
      </c>
      <c r="I103" s="162">
        <v>0.55000000000000004</v>
      </c>
      <c r="J103" s="162" t="s">
        <v>80</v>
      </c>
      <c r="K103" s="156">
        <v>39125</v>
      </c>
      <c r="L103" s="156">
        <v>42012</v>
      </c>
      <c r="M103" s="96">
        <v>15319357761</v>
      </c>
      <c r="N103" s="96">
        <v>8425646768.5500011</v>
      </c>
      <c r="O103" s="110">
        <v>13076</v>
      </c>
      <c r="P103" s="159">
        <v>1626.1013201017813</v>
      </c>
      <c r="Q103" s="193" t="s">
        <v>80</v>
      </c>
      <c r="R103" s="98" t="s">
        <v>263</v>
      </c>
    </row>
    <row r="104" spans="2:18" ht="69.75" customHeight="1" x14ac:dyDescent="0.25">
      <c r="B104" s="160">
        <v>4</v>
      </c>
      <c r="C104" s="162" t="s">
        <v>212</v>
      </c>
      <c r="D104" s="162" t="s">
        <v>79</v>
      </c>
      <c r="E104" s="160" t="s">
        <v>216</v>
      </c>
      <c r="F104" s="160" t="s">
        <v>87</v>
      </c>
      <c r="G104" s="105" t="s">
        <v>217</v>
      </c>
      <c r="H104" s="162" t="s">
        <v>71</v>
      </c>
      <c r="I104" s="162">
        <v>1</v>
      </c>
      <c r="J104" s="162" t="s">
        <v>80</v>
      </c>
      <c r="K104" s="156">
        <v>39434</v>
      </c>
      <c r="L104" s="156">
        <v>40895</v>
      </c>
      <c r="M104" s="96">
        <v>5291427011.8814449</v>
      </c>
      <c r="N104" s="96">
        <v>5291427011.8814449</v>
      </c>
      <c r="O104" s="110">
        <v>9879</v>
      </c>
      <c r="P104" s="159">
        <v>1626.1013201017813</v>
      </c>
      <c r="Q104" s="193" t="s">
        <v>80</v>
      </c>
      <c r="R104" s="98" t="s">
        <v>264</v>
      </c>
    </row>
    <row r="105" spans="2:18" x14ac:dyDescent="0.25">
      <c r="B105" s="215"/>
      <c r="C105" s="2"/>
      <c r="D105" s="2"/>
      <c r="E105" s="2"/>
      <c r="F105" s="2"/>
      <c r="G105" s="2"/>
      <c r="H105" s="2"/>
      <c r="I105" s="2"/>
      <c r="J105" s="2"/>
      <c r="K105" s="2"/>
      <c r="L105" s="2"/>
      <c r="M105" s="2"/>
      <c r="N105" s="2"/>
      <c r="O105" s="2"/>
      <c r="P105" s="137"/>
      <c r="Q105" s="2"/>
      <c r="R105" s="216"/>
    </row>
    <row r="106" spans="2:18" x14ac:dyDescent="0.25">
      <c r="B106" s="215"/>
      <c r="C106" s="2"/>
      <c r="D106" s="2"/>
      <c r="E106" s="2"/>
      <c r="F106" s="2"/>
      <c r="G106" s="222" t="s">
        <v>45</v>
      </c>
      <c r="H106" s="223">
        <v>4</v>
      </c>
      <c r="I106" s="217"/>
      <c r="J106" s="2"/>
      <c r="K106" s="2"/>
      <c r="L106" s="2"/>
      <c r="M106" s="2"/>
      <c r="N106" s="2"/>
      <c r="O106" s="2"/>
      <c r="P106" s="137"/>
      <c r="Q106" s="2"/>
      <c r="R106" s="216"/>
    </row>
    <row r="107" spans="2:18" x14ac:dyDescent="0.25">
      <c r="B107" s="215"/>
      <c r="C107" s="2"/>
      <c r="D107" s="2"/>
      <c r="E107" s="2"/>
      <c r="F107" s="2"/>
      <c r="G107" s="224" t="s">
        <v>46</v>
      </c>
      <c r="H107" s="223">
        <v>900</v>
      </c>
      <c r="I107" s="217"/>
      <c r="J107" s="2"/>
      <c r="K107" s="2"/>
      <c r="L107" s="2"/>
      <c r="M107" s="2"/>
      <c r="N107" s="2"/>
      <c r="O107" s="2"/>
      <c r="P107" s="137"/>
      <c r="Q107" s="2"/>
      <c r="R107" s="216"/>
    </row>
    <row r="108" spans="2:18" ht="75" x14ac:dyDescent="0.25">
      <c r="B108" s="215"/>
      <c r="C108" s="2"/>
      <c r="D108" s="2"/>
      <c r="E108" s="2"/>
      <c r="F108" s="2"/>
      <c r="G108" s="225" t="s">
        <v>127</v>
      </c>
      <c r="H108" s="223" t="s">
        <v>81</v>
      </c>
      <c r="I108" s="217"/>
      <c r="J108" s="2"/>
      <c r="K108" s="2"/>
      <c r="L108" s="2"/>
      <c r="M108" s="2"/>
      <c r="N108" s="2"/>
      <c r="O108" s="2"/>
      <c r="P108" s="137"/>
      <c r="Q108" s="2"/>
      <c r="R108" s="216"/>
    </row>
    <row r="109" spans="2:18" ht="30" x14ac:dyDescent="0.25">
      <c r="B109" s="215"/>
      <c r="C109" s="2"/>
      <c r="D109" s="2"/>
      <c r="E109" s="2"/>
      <c r="F109" s="2"/>
      <c r="G109" s="226" t="s">
        <v>54</v>
      </c>
      <c r="H109" s="223" t="s">
        <v>81</v>
      </c>
      <c r="I109" s="217"/>
      <c r="J109" s="2"/>
      <c r="K109" s="2"/>
      <c r="L109" s="2"/>
      <c r="M109" s="2"/>
      <c r="N109" s="2"/>
      <c r="O109" s="2"/>
      <c r="P109" s="137"/>
      <c r="Q109" s="2"/>
      <c r="R109" s="216"/>
    </row>
    <row r="110" spans="2:18" x14ac:dyDescent="0.25">
      <c r="B110" s="215"/>
      <c r="C110" s="2"/>
      <c r="D110" s="2"/>
      <c r="E110" s="2"/>
      <c r="F110" s="2"/>
      <c r="G110" s="224" t="s">
        <v>47</v>
      </c>
      <c r="H110" s="223">
        <v>0</v>
      </c>
      <c r="I110" s="217"/>
      <c r="J110" s="2"/>
      <c r="K110" s="2"/>
      <c r="L110" s="2"/>
      <c r="M110" s="2"/>
      <c r="N110" s="2"/>
      <c r="O110" s="2"/>
      <c r="P110" s="137"/>
      <c r="Q110" s="2"/>
      <c r="R110" s="216"/>
    </row>
    <row r="111" spans="2:18" x14ac:dyDescent="0.25">
      <c r="B111" s="218"/>
      <c r="C111" s="219"/>
      <c r="D111" s="219"/>
      <c r="E111" s="219"/>
      <c r="F111" s="219"/>
      <c r="G111" s="219"/>
      <c r="H111" s="219"/>
      <c r="I111" s="219"/>
      <c r="J111" s="219"/>
      <c r="K111" s="219"/>
      <c r="L111" s="219"/>
      <c r="M111" s="219"/>
      <c r="N111" s="219"/>
      <c r="O111" s="219"/>
      <c r="P111" s="220"/>
      <c r="Q111" s="219"/>
      <c r="R111" s="221"/>
    </row>
    <row r="112" spans="2:18" x14ac:dyDescent="0.25">
      <c r="P112" s="138"/>
    </row>
    <row r="113" spans="2:18" x14ac:dyDescent="0.25">
      <c r="B113" s="209" t="s">
        <v>3</v>
      </c>
      <c r="C113" s="210"/>
      <c r="D113" s="210"/>
      <c r="E113" s="210"/>
      <c r="F113" s="211">
        <v>8</v>
      </c>
      <c r="G113" s="210" t="s">
        <v>219</v>
      </c>
      <c r="H113" s="210"/>
      <c r="I113" s="210"/>
      <c r="J113" s="210"/>
      <c r="K113" s="210"/>
      <c r="L113" s="210"/>
      <c r="M113" s="210"/>
      <c r="N113" s="210"/>
      <c r="O113" s="210"/>
      <c r="P113" s="227"/>
      <c r="Q113" s="210"/>
      <c r="R113" s="212"/>
    </row>
    <row r="114" spans="2:18" ht="78.75" x14ac:dyDescent="0.25">
      <c r="B114" s="43" t="s">
        <v>22</v>
      </c>
      <c r="C114" s="43" t="s">
        <v>37</v>
      </c>
      <c r="D114" s="43" t="s">
        <v>38</v>
      </c>
      <c r="E114" s="43" t="s">
        <v>23</v>
      </c>
      <c r="F114" s="43" t="s">
        <v>34</v>
      </c>
      <c r="G114" s="44" t="s">
        <v>24</v>
      </c>
      <c r="H114" s="43" t="s">
        <v>50</v>
      </c>
      <c r="I114" s="43" t="s">
        <v>35</v>
      </c>
      <c r="J114" s="43" t="s">
        <v>36</v>
      </c>
      <c r="K114" s="43" t="s">
        <v>39</v>
      </c>
      <c r="L114" s="169" t="s">
        <v>57</v>
      </c>
      <c r="M114" s="43" t="s">
        <v>40</v>
      </c>
      <c r="N114" s="43" t="s">
        <v>41</v>
      </c>
      <c r="O114" s="43" t="s">
        <v>58</v>
      </c>
      <c r="P114" s="43" t="s">
        <v>42</v>
      </c>
      <c r="Q114" s="43" t="s">
        <v>43</v>
      </c>
      <c r="R114" s="43" t="s">
        <v>44</v>
      </c>
    </row>
    <row r="115" spans="2:18" x14ac:dyDescent="0.25">
      <c r="B115" s="213"/>
      <c r="C115" s="135"/>
      <c r="D115" s="135"/>
      <c r="E115" s="135"/>
      <c r="F115" s="135"/>
      <c r="G115" s="135"/>
      <c r="H115" s="135"/>
      <c r="I115" s="135"/>
      <c r="J115" s="135"/>
      <c r="K115" s="135"/>
      <c r="L115" s="135"/>
      <c r="M115" s="135"/>
      <c r="N115" s="135"/>
      <c r="O115" s="135"/>
      <c r="P115" s="135"/>
      <c r="Q115" s="135"/>
      <c r="R115" s="214"/>
    </row>
    <row r="116" spans="2:18" ht="66" customHeight="1" x14ac:dyDescent="0.25">
      <c r="B116" s="160">
        <v>1</v>
      </c>
      <c r="C116" s="162" t="s">
        <v>265</v>
      </c>
      <c r="D116" s="162" t="s">
        <v>80</v>
      </c>
      <c r="E116" s="160" t="s">
        <v>266</v>
      </c>
      <c r="F116" s="160" t="s">
        <v>87</v>
      </c>
      <c r="G116" s="105" t="s">
        <v>267</v>
      </c>
      <c r="H116" s="162" t="s">
        <v>86</v>
      </c>
      <c r="I116" s="162">
        <v>1</v>
      </c>
      <c r="J116" s="162" t="s">
        <v>80</v>
      </c>
      <c r="K116" s="156">
        <v>40507</v>
      </c>
      <c r="L116" s="156">
        <v>40749</v>
      </c>
      <c r="M116" s="96">
        <v>1535980100.053</v>
      </c>
      <c r="N116" s="96">
        <v>1535980100.053</v>
      </c>
      <c r="O116" s="110">
        <v>2868</v>
      </c>
      <c r="P116" s="159">
        <v>1626.1013201017813</v>
      </c>
      <c r="Q116" s="193" t="s">
        <v>80</v>
      </c>
      <c r="R116" s="136"/>
    </row>
    <row r="117" spans="2:18" ht="51.75" customHeight="1" x14ac:dyDescent="0.25">
      <c r="B117" s="160">
        <v>2</v>
      </c>
      <c r="C117" s="162" t="s">
        <v>268</v>
      </c>
      <c r="D117" s="162" t="s">
        <v>79</v>
      </c>
      <c r="E117" s="160" t="s">
        <v>226</v>
      </c>
      <c r="F117" s="160" t="s">
        <v>269</v>
      </c>
      <c r="G117" s="105" t="s">
        <v>270</v>
      </c>
      <c r="H117" s="162" t="s">
        <v>71</v>
      </c>
      <c r="I117" s="162">
        <v>0.3</v>
      </c>
      <c r="J117" s="162" t="s">
        <v>80</v>
      </c>
      <c r="K117" s="156">
        <v>39822</v>
      </c>
      <c r="L117" s="156">
        <v>40916</v>
      </c>
      <c r="M117" s="96">
        <v>3214700088</v>
      </c>
      <c r="N117" s="96">
        <v>964410026.39999998</v>
      </c>
      <c r="O117" s="110">
        <v>1702</v>
      </c>
      <c r="P117" s="159">
        <v>1626.1013201017813</v>
      </c>
      <c r="Q117" s="193" t="s">
        <v>80</v>
      </c>
      <c r="R117" s="136" t="s">
        <v>271</v>
      </c>
    </row>
    <row r="118" spans="2:18" ht="42.75" customHeight="1" x14ac:dyDescent="0.25">
      <c r="B118" s="160">
        <v>3</v>
      </c>
      <c r="C118" s="162" t="s">
        <v>272</v>
      </c>
      <c r="D118" s="162" t="s">
        <v>79</v>
      </c>
      <c r="E118" s="160" t="s">
        <v>273</v>
      </c>
      <c r="F118" s="160" t="s">
        <v>274</v>
      </c>
      <c r="G118" s="105" t="s">
        <v>275</v>
      </c>
      <c r="H118" s="162" t="s">
        <v>71</v>
      </c>
      <c r="I118" s="162">
        <v>0.8</v>
      </c>
      <c r="J118" s="162" t="s">
        <v>80</v>
      </c>
      <c r="K118" s="156">
        <v>39204</v>
      </c>
      <c r="L118" s="149">
        <v>39906</v>
      </c>
      <c r="M118" s="96">
        <v>1592082109</v>
      </c>
      <c r="N118" s="96">
        <v>1273665687.2</v>
      </c>
      <c r="O118" s="110">
        <v>2563</v>
      </c>
      <c r="P118" s="159">
        <v>1626.1013201017813</v>
      </c>
      <c r="Q118" s="193" t="s">
        <v>80</v>
      </c>
      <c r="R118" s="136"/>
    </row>
    <row r="119" spans="2:18" ht="43.5" customHeight="1" x14ac:dyDescent="0.25">
      <c r="B119" s="160">
        <v>4</v>
      </c>
      <c r="C119" s="162" t="s">
        <v>272</v>
      </c>
      <c r="D119" s="162" t="s">
        <v>79</v>
      </c>
      <c r="E119" s="160" t="s">
        <v>276</v>
      </c>
      <c r="F119" s="160">
        <v>2120643</v>
      </c>
      <c r="G119" s="105" t="s">
        <v>232</v>
      </c>
      <c r="H119" s="162" t="s">
        <v>71</v>
      </c>
      <c r="I119" s="162">
        <v>1</v>
      </c>
      <c r="J119" s="162" t="s">
        <v>80</v>
      </c>
      <c r="K119" s="156">
        <v>41018</v>
      </c>
      <c r="L119" s="156">
        <v>41486</v>
      </c>
      <c r="M119" s="96">
        <v>2132195139</v>
      </c>
      <c r="N119" s="96">
        <v>2132195139</v>
      </c>
      <c r="O119" s="110">
        <v>3617</v>
      </c>
      <c r="P119" s="159">
        <v>1626.1013201017813</v>
      </c>
      <c r="Q119" s="193" t="s">
        <v>80</v>
      </c>
      <c r="R119" s="136"/>
    </row>
    <row r="120" spans="2:18" x14ac:dyDescent="0.25">
      <c r="B120" s="215"/>
      <c r="C120" s="2"/>
      <c r="D120" s="2"/>
      <c r="E120" s="2"/>
      <c r="F120" s="2"/>
      <c r="G120" s="2"/>
      <c r="H120" s="2"/>
      <c r="I120" s="2"/>
      <c r="J120" s="2"/>
      <c r="K120" s="2"/>
      <c r="L120" s="2"/>
      <c r="M120" s="2"/>
      <c r="N120" s="2"/>
      <c r="O120" s="2"/>
      <c r="P120" s="137"/>
      <c r="Q120" s="2"/>
      <c r="R120" s="216"/>
    </row>
    <row r="121" spans="2:18" x14ac:dyDescent="0.25">
      <c r="B121" s="215"/>
      <c r="C121" s="2"/>
      <c r="D121" s="2"/>
      <c r="E121" s="2"/>
      <c r="F121" s="2"/>
      <c r="G121" s="222" t="s">
        <v>45</v>
      </c>
      <c r="H121" s="223">
        <v>4</v>
      </c>
      <c r="I121" s="217"/>
      <c r="J121" s="2"/>
      <c r="K121" s="2"/>
      <c r="L121" s="2"/>
      <c r="M121" s="2"/>
      <c r="N121" s="2"/>
      <c r="O121" s="2"/>
      <c r="P121" s="137"/>
      <c r="Q121" s="2"/>
      <c r="R121" s="216"/>
    </row>
    <row r="122" spans="2:18" x14ac:dyDescent="0.25">
      <c r="B122" s="215"/>
      <c r="C122" s="2"/>
      <c r="D122" s="2"/>
      <c r="E122" s="2"/>
      <c r="F122" s="2"/>
      <c r="G122" s="224" t="s">
        <v>46</v>
      </c>
      <c r="H122" s="223">
        <v>900</v>
      </c>
      <c r="I122" s="217"/>
      <c r="J122" s="2"/>
      <c r="K122" s="2"/>
      <c r="L122" s="2"/>
      <c r="M122" s="2"/>
      <c r="N122" s="2"/>
      <c r="O122" s="2"/>
      <c r="P122" s="137"/>
      <c r="Q122" s="2"/>
      <c r="R122" s="216"/>
    </row>
    <row r="123" spans="2:18" ht="75" x14ac:dyDescent="0.25">
      <c r="B123" s="215"/>
      <c r="C123" s="2"/>
      <c r="D123" s="2"/>
      <c r="E123" s="2"/>
      <c r="F123" s="2"/>
      <c r="G123" s="225" t="s">
        <v>127</v>
      </c>
      <c r="H123" s="223" t="s">
        <v>81</v>
      </c>
      <c r="I123" s="217"/>
      <c r="J123" s="2"/>
      <c r="K123" s="2"/>
      <c r="L123" s="2"/>
      <c r="M123" s="2"/>
      <c r="N123" s="2"/>
      <c r="O123" s="2"/>
      <c r="P123" s="137"/>
      <c r="Q123" s="2"/>
      <c r="R123" s="216"/>
    </row>
    <row r="124" spans="2:18" ht="30" x14ac:dyDescent="0.25">
      <c r="B124" s="215"/>
      <c r="C124" s="2"/>
      <c r="D124" s="2"/>
      <c r="E124" s="2"/>
      <c r="F124" s="2"/>
      <c r="G124" s="226" t="s">
        <v>54</v>
      </c>
      <c r="H124" s="223" t="s">
        <v>81</v>
      </c>
      <c r="I124" s="217"/>
      <c r="J124" s="2"/>
      <c r="K124" s="2"/>
      <c r="L124" s="2"/>
      <c r="M124" s="2"/>
      <c r="N124" s="2"/>
      <c r="O124" s="2"/>
      <c r="P124" s="137"/>
      <c r="Q124" s="2"/>
      <c r="R124" s="216"/>
    </row>
    <row r="125" spans="2:18" x14ac:dyDescent="0.25">
      <c r="B125" s="215"/>
      <c r="C125" s="2"/>
      <c r="D125" s="2"/>
      <c r="E125" s="2"/>
      <c r="F125" s="2"/>
      <c r="G125" s="224" t="s">
        <v>47</v>
      </c>
      <c r="H125" s="223">
        <v>1</v>
      </c>
      <c r="I125" s="217"/>
      <c r="J125" s="2"/>
      <c r="K125" s="2"/>
      <c r="L125" s="2"/>
      <c r="M125" s="2"/>
      <c r="N125" s="2"/>
      <c r="O125" s="2"/>
      <c r="P125" s="137"/>
      <c r="Q125" s="2"/>
      <c r="R125" s="216"/>
    </row>
    <row r="126" spans="2:18" x14ac:dyDescent="0.25">
      <c r="B126" s="218"/>
      <c r="C126" s="219"/>
      <c r="D126" s="219"/>
      <c r="E126" s="219"/>
      <c r="F126" s="219"/>
      <c r="G126" s="219"/>
      <c r="H126" s="219"/>
      <c r="I126" s="219"/>
      <c r="J126" s="219"/>
      <c r="K126" s="219"/>
      <c r="L126" s="219"/>
      <c r="M126" s="219"/>
      <c r="N126" s="219"/>
      <c r="O126" s="219"/>
      <c r="P126" s="220"/>
      <c r="Q126" s="219"/>
      <c r="R126" s="221"/>
    </row>
    <row r="127" spans="2:18" x14ac:dyDescent="0.25">
      <c r="P127" s="138"/>
    </row>
    <row r="128" spans="2:18" x14ac:dyDescent="0.25">
      <c r="B128" s="209" t="s">
        <v>3</v>
      </c>
      <c r="C128" s="210"/>
      <c r="D128" s="210"/>
      <c r="E128" s="210"/>
      <c r="F128" s="211">
        <v>9</v>
      </c>
      <c r="G128" s="210" t="s">
        <v>234</v>
      </c>
      <c r="H128" s="210"/>
      <c r="I128" s="210"/>
      <c r="J128" s="210"/>
      <c r="K128" s="210"/>
      <c r="L128" s="210"/>
      <c r="M128" s="210"/>
      <c r="N128" s="210"/>
      <c r="O128" s="210"/>
      <c r="P128" s="227"/>
      <c r="Q128" s="210"/>
      <c r="R128" s="212"/>
    </row>
    <row r="129" spans="1:18" ht="78.75" x14ac:dyDescent="0.25">
      <c r="B129" s="43" t="s">
        <v>22</v>
      </c>
      <c r="C129" s="43" t="s">
        <v>37</v>
      </c>
      <c r="D129" s="43" t="s">
        <v>38</v>
      </c>
      <c r="E129" s="43" t="s">
        <v>23</v>
      </c>
      <c r="F129" s="43" t="s">
        <v>34</v>
      </c>
      <c r="G129" s="44" t="s">
        <v>24</v>
      </c>
      <c r="H129" s="43" t="s">
        <v>50</v>
      </c>
      <c r="I129" s="43" t="s">
        <v>35</v>
      </c>
      <c r="J129" s="43" t="s">
        <v>36</v>
      </c>
      <c r="K129" s="43" t="s">
        <v>39</v>
      </c>
      <c r="L129" s="169" t="s">
        <v>57</v>
      </c>
      <c r="M129" s="43" t="s">
        <v>40</v>
      </c>
      <c r="N129" s="43" t="s">
        <v>41</v>
      </c>
      <c r="O129" s="43" t="s">
        <v>58</v>
      </c>
      <c r="P129" s="43" t="s">
        <v>42</v>
      </c>
      <c r="Q129" s="43" t="s">
        <v>43</v>
      </c>
      <c r="R129" s="43" t="s">
        <v>44</v>
      </c>
    </row>
    <row r="130" spans="1:18" x14ac:dyDescent="0.25">
      <c r="B130" s="213"/>
      <c r="C130" s="135"/>
      <c r="D130" s="135"/>
      <c r="E130" s="135"/>
      <c r="F130" s="135"/>
      <c r="G130" s="135"/>
      <c r="H130" s="135"/>
      <c r="I130" s="135"/>
      <c r="J130" s="135"/>
      <c r="K130" s="135"/>
      <c r="L130" s="135"/>
      <c r="M130" s="135"/>
      <c r="N130" s="135"/>
      <c r="O130" s="135"/>
      <c r="P130" s="135"/>
      <c r="Q130" s="135"/>
      <c r="R130" s="214"/>
    </row>
    <row r="131" spans="1:18" ht="81" customHeight="1" x14ac:dyDescent="0.25">
      <c r="B131" s="160">
        <v>1</v>
      </c>
      <c r="C131" s="160" t="s">
        <v>277</v>
      </c>
      <c r="D131" s="162" t="s">
        <v>80</v>
      </c>
      <c r="E131" s="95" t="s">
        <v>278</v>
      </c>
      <c r="F131" s="160" t="s">
        <v>279</v>
      </c>
      <c r="G131" s="105" t="s">
        <v>280</v>
      </c>
      <c r="H131" s="162" t="s">
        <v>158</v>
      </c>
      <c r="I131" s="284">
        <v>0.33329999999999999</v>
      </c>
      <c r="J131" s="162" t="s">
        <v>80</v>
      </c>
      <c r="K131" s="156">
        <v>37288</v>
      </c>
      <c r="L131" s="156">
        <v>38412</v>
      </c>
      <c r="M131" s="96">
        <v>14239196429.300417</v>
      </c>
      <c r="N131" s="96">
        <v>4745924169.885829</v>
      </c>
      <c r="O131" s="110">
        <v>12440</v>
      </c>
      <c r="P131" s="159">
        <v>1626.1013201017813</v>
      </c>
      <c r="Q131" s="193" t="s">
        <v>80</v>
      </c>
      <c r="R131" s="141" t="s">
        <v>281</v>
      </c>
    </row>
    <row r="132" spans="1:18" ht="180.75" customHeight="1" x14ac:dyDescent="0.25">
      <c r="B132" s="160">
        <v>2</v>
      </c>
      <c r="C132" s="160" t="s">
        <v>235</v>
      </c>
      <c r="D132" s="162" t="s">
        <v>79</v>
      </c>
      <c r="E132" s="95" t="s">
        <v>239</v>
      </c>
      <c r="F132" s="160" t="s">
        <v>240</v>
      </c>
      <c r="G132" s="105" t="s">
        <v>241</v>
      </c>
      <c r="H132" s="162" t="s">
        <v>71</v>
      </c>
      <c r="I132" s="162">
        <v>0.5</v>
      </c>
      <c r="J132" s="162" t="s">
        <v>80</v>
      </c>
      <c r="K132" s="156">
        <v>38772</v>
      </c>
      <c r="L132" s="156">
        <v>40656</v>
      </c>
      <c r="M132" s="96">
        <v>4890079863</v>
      </c>
      <c r="N132" s="96">
        <v>2445039931.5</v>
      </c>
      <c r="O132" s="110">
        <v>4565</v>
      </c>
      <c r="P132" s="159">
        <v>1626.1013201017813</v>
      </c>
      <c r="Q132" s="193" t="s">
        <v>80</v>
      </c>
      <c r="R132" s="98" t="s">
        <v>243</v>
      </c>
    </row>
    <row r="133" spans="1:18" ht="66" customHeight="1" x14ac:dyDescent="0.25">
      <c r="B133" s="160">
        <v>3</v>
      </c>
      <c r="C133" s="160" t="s">
        <v>244</v>
      </c>
      <c r="D133" s="162" t="s">
        <v>79</v>
      </c>
      <c r="E133" s="95" t="s">
        <v>245</v>
      </c>
      <c r="F133" s="160" t="s">
        <v>249</v>
      </c>
      <c r="G133" s="105" t="s">
        <v>250</v>
      </c>
      <c r="H133" s="162" t="s">
        <v>71</v>
      </c>
      <c r="I133" s="162">
        <v>0.75</v>
      </c>
      <c r="J133" s="162" t="s">
        <v>80</v>
      </c>
      <c r="K133" s="156">
        <v>38681</v>
      </c>
      <c r="L133" s="156">
        <v>40083</v>
      </c>
      <c r="M133" s="96">
        <v>2040217206</v>
      </c>
      <c r="N133" s="96">
        <v>1530162904.5</v>
      </c>
      <c r="O133" s="110">
        <v>3079</v>
      </c>
      <c r="P133" s="159">
        <v>1626.1013201017813</v>
      </c>
      <c r="Q133" s="193" t="s">
        <v>80</v>
      </c>
      <c r="R133" s="141"/>
    </row>
    <row r="134" spans="1:18" ht="60.75" customHeight="1" x14ac:dyDescent="0.25">
      <c r="B134" s="160">
        <v>4</v>
      </c>
      <c r="C134" s="160" t="s">
        <v>244</v>
      </c>
      <c r="D134" s="162" t="s">
        <v>79</v>
      </c>
      <c r="E134" s="95" t="s">
        <v>245</v>
      </c>
      <c r="F134" s="160" t="s">
        <v>252</v>
      </c>
      <c r="G134" s="105" t="s">
        <v>253</v>
      </c>
      <c r="H134" s="162" t="s">
        <v>71</v>
      </c>
      <c r="I134" s="162">
        <v>0.9</v>
      </c>
      <c r="J134" s="162" t="s">
        <v>80</v>
      </c>
      <c r="K134" s="156">
        <v>39770</v>
      </c>
      <c r="L134" s="156">
        <v>40711</v>
      </c>
      <c r="M134" s="96">
        <v>2159192501</v>
      </c>
      <c r="N134" s="96">
        <v>1943273250.9000001</v>
      </c>
      <c r="O134" s="110">
        <v>3628</v>
      </c>
      <c r="P134" s="159">
        <v>1626.1013201017813</v>
      </c>
      <c r="Q134" s="193" t="s">
        <v>80</v>
      </c>
      <c r="R134" s="141"/>
    </row>
    <row r="135" spans="1:18" x14ac:dyDescent="0.25">
      <c r="B135" s="215"/>
      <c r="C135" s="2"/>
      <c r="D135" s="2"/>
      <c r="E135" s="2"/>
      <c r="F135" s="2"/>
      <c r="G135" s="2"/>
      <c r="H135" s="2"/>
      <c r="I135" s="2"/>
      <c r="J135" s="2"/>
      <c r="K135" s="2"/>
      <c r="L135" s="2"/>
      <c r="M135" s="2"/>
      <c r="N135" s="2"/>
      <c r="O135" s="2"/>
      <c r="P135" s="137"/>
      <c r="Q135" s="2"/>
      <c r="R135" s="216"/>
    </row>
    <row r="136" spans="1:18" x14ac:dyDescent="0.25">
      <c r="B136" s="215"/>
      <c r="C136" s="2"/>
      <c r="D136" s="2"/>
      <c r="E136" s="2"/>
      <c r="F136" s="2"/>
      <c r="G136" s="222" t="s">
        <v>45</v>
      </c>
      <c r="H136" s="223">
        <v>4</v>
      </c>
      <c r="I136" s="228"/>
      <c r="J136" s="2"/>
      <c r="K136" s="2"/>
      <c r="L136" s="2"/>
      <c r="M136" s="2"/>
      <c r="N136" s="2"/>
      <c r="O136" s="2"/>
      <c r="P136" s="137"/>
      <c r="Q136" s="2"/>
      <c r="R136" s="216"/>
    </row>
    <row r="137" spans="1:18" x14ac:dyDescent="0.25">
      <c r="B137" s="215"/>
      <c r="C137" s="2"/>
      <c r="D137" s="2"/>
      <c r="E137" s="2"/>
      <c r="F137" s="2"/>
      <c r="G137" s="224" t="s">
        <v>46</v>
      </c>
      <c r="H137" s="223">
        <v>900</v>
      </c>
      <c r="I137" s="228"/>
      <c r="J137" s="2"/>
      <c r="K137" s="2"/>
      <c r="L137" s="2"/>
      <c r="M137" s="2"/>
      <c r="N137" s="2"/>
      <c r="O137" s="2"/>
      <c r="P137" s="137"/>
      <c r="Q137" s="2"/>
      <c r="R137" s="216"/>
    </row>
    <row r="138" spans="1:18" ht="75" x14ac:dyDescent="0.25">
      <c r="B138" s="215"/>
      <c r="C138" s="2"/>
      <c r="D138" s="2"/>
      <c r="E138" s="2"/>
      <c r="F138" s="2"/>
      <c r="G138" s="225" t="s">
        <v>127</v>
      </c>
      <c r="H138" s="223" t="s">
        <v>81</v>
      </c>
      <c r="I138" s="228"/>
      <c r="J138" s="2"/>
      <c r="K138" s="2"/>
      <c r="L138" s="2"/>
      <c r="M138" s="2"/>
      <c r="N138" s="2"/>
      <c r="O138" s="2"/>
      <c r="P138" s="137"/>
      <c r="Q138" s="2"/>
      <c r="R138" s="216"/>
    </row>
    <row r="139" spans="1:18" ht="30" x14ac:dyDescent="0.25">
      <c r="B139" s="215"/>
      <c r="C139" s="2"/>
      <c r="D139" s="2"/>
      <c r="E139" s="2"/>
      <c r="F139" s="2"/>
      <c r="G139" s="226" t="s">
        <v>54</v>
      </c>
      <c r="H139" s="223" t="s">
        <v>81</v>
      </c>
      <c r="I139" s="228"/>
      <c r="J139" s="2"/>
      <c r="K139" s="2"/>
      <c r="L139" s="2"/>
      <c r="M139" s="2"/>
      <c r="N139" s="2"/>
      <c r="O139" s="2"/>
      <c r="P139" s="137"/>
      <c r="Q139" s="2"/>
      <c r="R139" s="216"/>
    </row>
    <row r="140" spans="1:18" x14ac:dyDescent="0.25">
      <c r="B140" s="215"/>
      <c r="C140" s="2"/>
      <c r="D140" s="2"/>
      <c r="E140" s="2"/>
      <c r="F140" s="2"/>
      <c r="G140" s="224" t="s">
        <v>47</v>
      </c>
      <c r="H140" s="223">
        <v>1</v>
      </c>
      <c r="I140" s="228"/>
      <c r="J140" s="2"/>
      <c r="K140" s="2"/>
      <c r="L140" s="2"/>
      <c r="M140" s="2"/>
      <c r="N140" s="2"/>
      <c r="O140" s="2"/>
      <c r="P140" s="137"/>
      <c r="Q140" s="2"/>
      <c r="R140" s="216"/>
    </row>
    <row r="141" spans="1:18" x14ac:dyDescent="0.25">
      <c r="B141" s="229"/>
      <c r="C141" s="230"/>
      <c r="D141" s="230"/>
      <c r="E141" s="230"/>
      <c r="F141" s="230"/>
      <c r="G141" s="230"/>
      <c r="H141" s="230"/>
      <c r="I141" s="230"/>
      <c r="J141" s="230"/>
      <c r="K141" s="230"/>
      <c r="L141" s="230"/>
      <c r="M141" s="230"/>
      <c r="N141" s="230"/>
      <c r="O141" s="230"/>
      <c r="P141" s="231"/>
      <c r="Q141" s="230"/>
      <c r="R141" s="232"/>
    </row>
    <row r="142" spans="1:18" x14ac:dyDescent="0.25">
      <c r="B142" s="370"/>
      <c r="C142" s="371"/>
      <c r="D142" s="371"/>
      <c r="E142" s="371"/>
      <c r="F142" s="371"/>
      <c r="G142" s="371"/>
      <c r="H142" s="371"/>
      <c r="I142" s="371"/>
      <c r="J142" s="371"/>
      <c r="K142" s="371"/>
      <c r="L142" s="371"/>
      <c r="M142" s="371"/>
      <c r="N142" s="371"/>
      <c r="O142" s="371"/>
      <c r="P142" s="372"/>
      <c r="Q142" s="371"/>
      <c r="R142" s="373"/>
    </row>
    <row r="143" spans="1:18" s="46" customFormat="1" x14ac:dyDescent="0.25">
      <c r="A143" s="45"/>
      <c r="B143" s="209" t="s">
        <v>3</v>
      </c>
      <c r="C143" s="210"/>
      <c r="D143" s="210"/>
      <c r="E143" s="210"/>
      <c r="F143" s="211">
        <v>10</v>
      </c>
      <c r="G143" s="210" t="s">
        <v>282</v>
      </c>
      <c r="H143" s="210"/>
      <c r="I143" s="210"/>
      <c r="J143" s="210"/>
      <c r="K143" s="210"/>
      <c r="L143" s="210"/>
      <c r="M143" s="210"/>
      <c r="N143" s="210"/>
      <c r="O143" s="210"/>
      <c r="P143" s="210"/>
      <c r="Q143" s="210"/>
      <c r="R143" s="212"/>
    </row>
    <row r="144" spans="1:18" ht="82.5" customHeight="1" x14ac:dyDescent="0.25">
      <c r="A144" s="42"/>
      <c r="B144" s="43" t="s">
        <v>22</v>
      </c>
      <c r="C144" s="43" t="s">
        <v>37</v>
      </c>
      <c r="D144" s="43" t="s">
        <v>38</v>
      </c>
      <c r="E144" s="43" t="s">
        <v>23</v>
      </c>
      <c r="F144" s="43" t="s">
        <v>34</v>
      </c>
      <c r="G144" s="44" t="s">
        <v>24</v>
      </c>
      <c r="H144" s="43" t="s">
        <v>50</v>
      </c>
      <c r="I144" s="43" t="s">
        <v>35</v>
      </c>
      <c r="J144" s="43" t="s">
        <v>36</v>
      </c>
      <c r="K144" s="43" t="s">
        <v>39</v>
      </c>
      <c r="L144" s="169" t="s">
        <v>57</v>
      </c>
      <c r="M144" s="43" t="s">
        <v>40</v>
      </c>
      <c r="N144" s="43" t="s">
        <v>41</v>
      </c>
      <c r="O144" s="43" t="s">
        <v>58</v>
      </c>
      <c r="P144" s="43" t="s">
        <v>42</v>
      </c>
      <c r="Q144" s="43" t="s">
        <v>43</v>
      </c>
      <c r="R144" s="43" t="s">
        <v>44</v>
      </c>
    </row>
    <row r="145" spans="1:18" x14ac:dyDescent="0.25">
      <c r="A145" s="1"/>
      <c r="B145" s="213"/>
      <c r="C145" s="135"/>
      <c r="D145" s="135"/>
      <c r="E145" s="135"/>
      <c r="F145" s="135"/>
      <c r="G145" s="135"/>
      <c r="H145" s="135"/>
      <c r="I145" s="135"/>
      <c r="J145" s="135"/>
      <c r="K145" s="135"/>
      <c r="L145" s="135"/>
      <c r="M145" s="135"/>
      <c r="N145" s="135"/>
      <c r="O145" s="135"/>
      <c r="P145" s="135"/>
      <c r="Q145" s="135"/>
      <c r="R145" s="214"/>
    </row>
    <row r="146" spans="1:18" ht="48" customHeight="1" x14ac:dyDescent="0.25">
      <c r="A146" s="1"/>
      <c r="B146" s="160">
        <v>1</v>
      </c>
      <c r="C146" s="162" t="s">
        <v>352</v>
      </c>
      <c r="D146" s="162" t="s">
        <v>79</v>
      </c>
      <c r="E146" s="95" t="s">
        <v>297</v>
      </c>
      <c r="F146" s="160"/>
      <c r="G146" s="105" t="s">
        <v>298</v>
      </c>
      <c r="H146" s="162" t="s">
        <v>158</v>
      </c>
      <c r="I146" s="162">
        <v>0.8</v>
      </c>
      <c r="J146" s="162" t="s">
        <v>80</v>
      </c>
      <c r="K146" s="156">
        <v>38320</v>
      </c>
      <c r="L146" s="156">
        <v>39360</v>
      </c>
      <c r="M146" s="96">
        <v>1266464117.025408</v>
      </c>
      <c r="N146" s="96">
        <v>1013171293.6203265</v>
      </c>
      <c r="O146" s="110">
        <v>2336</v>
      </c>
      <c r="P146" s="159">
        <v>1626.1013201017813</v>
      </c>
      <c r="Q146" s="193" t="s">
        <v>80</v>
      </c>
      <c r="R146" s="98"/>
    </row>
    <row r="147" spans="1:18" ht="58.5" customHeight="1" x14ac:dyDescent="0.25">
      <c r="A147" s="1"/>
      <c r="B147" s="160">
        <v>2</v>
      </c>
      <c r="C147" s="160" t="s">
        <v>284</v>
      </c>
      <c r="D147" s="160" t="s">
        <v>79</v>
      </c>
      <c r="E147" s="95" t="s">
        <v>0</v>
      </c>
      <c r="F147" s="160" t="s">
        <v>815</v>
      </c>
      <c r="G147" s="105" t="s">
        <v>300</v>
      </c>
      <c r="H147" s="162" t="s">
        <v>71</v>
      </c>
      <c r="I147" s="162">
        <v>0.4</v>
      </c>
      <c r="J147" s="162" t="s">
        <v>80</v>
      </c>
      <c r="K147" s="156">
        <v>41095</v>
      </c>
      <c r="L147" s="156">
        <v>42063</v>
      </c>
      <c r="M147" s="113">
        <v>7240267854.5999994</v>
      </c>
      <c r="N147" s="96">
        <v>2896107141.8400002</v>
      </c>
      <c r="O147" s="110">
        <v>4495</v>
      </c>
      <c r="P147" s="159">
        <v>1626.1013201017813</v>
      </c>
      <c r="Q147" s="193" t="s">
        <v>80</v>
      </c>
      <c r="R147" s="394" t="s">
        <v>816</v>
      </c>
    </row>
    <row r="148" spans="1:18" ht="78.75" customHeight="1" x14ac:dyDescent="0.25">
      <c r="A148" s="1"/>
      <c r="B148" s="160">
        <v>3</v>
      </c>
      <c r="C148" s="160" t="s">
        <v>284</v>
      </c>
      <c r="D148" s="160" t="s">
        <v>79</v>
      </c>
      <c r="E148" s="95" t="s">
        <v>0</v>
      </c>
      <c r="F148" s="160" t="s">
        <v>817</v>
      </c>
      <c r="G148" s="105" t="s">
        <v>302</v>
      </c>
      <c r="H148" s="162" t="s">
        <v>71</v>
      </c>
      <c r="I148" s="162">
        <v>0.2</v>
      </c>
      <c r="J148" s="162" t="s">
        <v>80</v>
      </c>
      <c r="K148" s="156">
        <v>40424</v>
      </c>
      <c r="L148" s="156">
        <v>42063</v>
      </c>
      <c r="M148" s="113">
        <v>8679628843</v>
      </c>
      <c r="N148" s="96">
        <v>1735925768.6000001</v>
      </c>
      <c r="O148" s="110">
        <v>2694</v>
      </c>
      <c r="P148" s="159">
        <v>1626.1013201017813</v>
      </c>
      <c r="Q148" s="193" t="s">
        <v>80</v>
      </c>
      <c r="R148" s="394" t="s">
        <v>816</v>
      </c>
    </row>
    <row r="149" spans="1:18" ht="95.25" customHeight="1" x14ac:dyDescent="0.25">
      <c r="A149" s="1"/>
      <c r="B149" s="160">
        <v>4</v>
      </c>
      <c r="C149" s="160" t="s">
        <v>284</v>
      </c>
      <c r="D149" s="160" t="s">
        <v>79</v>
      </c>
      <c r="E149" s="95" t="s">
        <v>0</v>
      </c>
      <c r="F149" s="160" t="s">
        <v>818</v>
      </c>
      <c r="G149" s="105" t="s">
        <v>303</v>
      </c>
      <c r="H149" s="162" t="s">
        <v>71</v>
      </c>
      <c r="I149" s="162">
        <v>0.68</v>
      </c>
      <c r="J149" s="162" t="s">
        <v>80</v>
      </c>
      <c r="K149" s="156">
        <v>41191</v>
      </c>
      <c r="L149" s="156">
        <v>42063</v>
      </c>
      <c r="M149" s="113">
        <v>2046987357.7999997</v>
      </c>
      <c r="N149" s="96">
        <v>1391951403.3039999</v>
      </c>
      <c r="O149" s="110">
        <v>2160</v>
      </c>
      <c r="P149" s="159">
        <v>1626.1013201017813</v>
      </c>
      <c r="Q149" s="193" t="s">
        <v>80</v>
      </c>
      <c r="R149" s="394" t="s">
        <v>816</v>
      </c>
    </row>
    <row r="150" spans="1:18" x14ac:dyDescent="0.25">
      <c r="A150" s="1"/>
      <c r="B150" s="215"/>
      <c r="C150" s="2"/>
      <c r="D150" s="2"/>
      <c r="E150" s="2"/>
      <c r="F150" s="2"/>
      <c r="G150" s="2"/>
      <c r="H150" s="2"/>
      <c r="I150" s="2"/>
      <c r="J150" s="2"/>
      <c r="K150" s="2"/>
      <c r="L150" s="2"/>
      <c r="M150" s="2"/>
      <c r="N150" s="2"/>
      <c r="O150" s="2"/>
      <c r="P150" s="137"/>
      <c r="Q150" s="2"/>
      <c r="R150" s="216"/>
    </row>
    <row r="151" spans="1:18" x14ac:dyDescent="0.25">
      <c r="A151" s="1"/>
      <c r="B151" s="215"/>
      <c r="C151" s="2"/>
      <c r="D151" s="2"/>
      <c r="E151" s="2"/>
      <c r="F151" s="2"/>
      <c r="G151" s="222" t="s">
        <v>45</v>
      </c>
      <c r="H151" s="223">
        <v>4</v>
      </c>
      <c r="I151" s="217"/>
      <c r="J151" s="2"/>
      <c r="K151" s="2"/>
      <c r="L151" s="2"/>
      <c r="M151" s="2"/>
      <c r="N151" s="2"/>
      <c r="O151" s="2"/>
      <c r="P151" s="137"/>
      <c r="Q151" s="2"/>
      <c r="R151" s="216"/>
    </row>
    <row r="152" spans="1:18" x14ac:dyDescent="0.25">
      <c r="A152" s="1"/>
      <c r="B152" s="215"/>
      <c r="C152" s="2"/>
      <c r="D152" s="2"/>
      <c r="E152" s="2"/>
      <c r="F152" s="2"/>
      <c r="G152" s="224" t="s">
        <v>46</v>
      </c>
      <c r="H152" s="223">
        <v>900</v>
      </c>
      <c r="I152" s="217"/>
      <c r="J152" s="2"/>
      <c r="K152" s="2"/>
      <c r="L152" s="2"/>
      <c r="M152" s="2"/>
      <c r="N152" s="2"/>
      <c r="O152" s="2"/>
      <c r="P152" s="137"/>
      <c r="Q152" s="2"/>
      <c r="R152" s="216"/>
    </row>
    <row r="153" spans="1:18" ht="75" x14ac:dyDescent="0.25">
      <c r="A153" s="1"/>
      <c r="B153" s="215"/>
      <c r="C153" s="2"/>
      <c r="D153" s="2"/>
      <c r="E153" s="2"/>
      <c r="F153" s="2"/>
      <c r="G153" s="225" t="s">
        <v>127</v>
      </c>
      <c r="H153" s="223" t="s">
        <v>81</v>
      </c>
      <c r="I153" s="217"/>
      <c r="J153" s="2"/>
      <c r="K153" s="2"/>
      <c r="L153" s="2"/>
      <c r="M153" s="2"/>
      <c r="N153" s="2"/>
      <c r="O153" s="2"/>
      <c r="P153" s="137"/>
      <c r="Q153" s="2"/>
      <c r="R153" s="216"/>
    </row>
    <row r="154" spans="1:18" ht="30" x14ac:dyDescent="0.25">
      <c r="A154" s="1"/>
      <c r="B154" s="215"/>
      <c r="C154" s="2"/>
      <c r="D154" s="2"/>
      <c r="E154" s="2"/>
      <c r="F154" s="2"/>
      <c r="G154" s="226" t="s">
        <v>54</v>
      </c>
      <c r="H154" s="223" t="s">
        <v>81</v>
      </c>
      <c r="I154" s="217"/>
      <c r="J154" s="2"/>
      <c r="K154" s="2"/>
      <c r="L154" s="2"/>
      <c r="M154" s="2"/>
      <c r="N154" s="2"/>
      <c r="O154" s="2"/>
      <c r="P154" s="137"/>
      <c r="Q154" s="2"/>
      <c r="R154" s="216"/>
    </row>
    <row r="155" spans="1:18" x14ac:dyDescent="0.25">
      <c r="A155" s="1"/>
      <c r="B155" s="215"/>
      <c r="C155" s="2"/>
      <c r="D155" s="2"/>
      <c r="E155" s="2"/>
      <c r="F155" s="2"/>
      <c r="G155" s="224" t="s">
        <v>47</v>
      </c>
      <c r="H155" s="223">
        <v>0</v>
      </c>
      <c r="I155" s="217"/>
      <c r="J155" s="2"/>
      <c r="K155" s="2"/>
      <c r="L155" s="2"/>
      <c r="M155" s="2"/>
      <c r="N155" s="2"/>
      <c r="O155" s="2"/>
      <c r="P155" s="137"/>
      <c r="Q155" s="2"/>
      <c r="R155" s="216"/>
    </row>
    <row r="156" spans="1:18" x14ac:dyDescent="0.25">
      <c r="A156" s="1"/>
      <c r="B156" s="218"/>
      <c r="C156" s="219"/>
      <c r="D156" s="219"/>
      <c r="E156" s="219"/>
      <c r="F156" s="219"/>
      <c r="G156" s="219"/>
      <c r="H156" s="219"/>
      <c r="I156" s="219"/>
      <c r="J156" s="219"/>
      <c r="K156" s="219"/>
      <c r="L156" s="219"/>
      <c r="M156" s="219"/>
      <c r="N156" s="219"/>
      <c r="O156" s="219"/>
      <c r="P156" s="220"/>
      <c r="Q156" s="219"/>
      <c r="R156" s="221"/>
    </row>
    <row r="157" spans="1:18" x14ac:dyDescent="0.25">
      <c r="P157" s="138"/>
    </row>
    <row r="158" spans="1:18" s="46" customFormat="1" x14ac:dyDescent="0.25">
      <c r="B158" s="209" t="s">
        <v>3</v>
      </c>
      <c r="C158" s="210"/>
      <c r="D158" s="210"/>
      <c r="E158" s="210"/>
      <c r="F158" s="211">
        <v>11</v>
      </c>
      <c r="G158" s="210" t="s">
        <v>285</v>
      </c>
      <c r="H158" s="210"/>
      <c r="I158" s="210"/>
      <c r="J158" s="210"/>
      <c r="K158" s="210"/>
      <c r="L158" s="210"/>
      <c r="M158" s="210"/>
      <c r="N158" s="210"/>
      <c r="O158" s="210"/>
      <c r="P158" s="227"/>
      <c r="Q158" s="210"/>
      <c r="R158" s="212"/>
    </row>
    <row r="159" spans="1:18" ht="82.5" customHeight="1" x14ac:dyDescent="0.25">
      <c r="A159" s="42"/>
      <c r="B159" s="43" t="s">
        <v>22</v>
      </c>
      <c r="C159" s="43" t="s">
        <v>37</v>
      </c>
      <c r="D159" s="43" t="s">
        <v>38</v>
      </c>
      <c r="E159" s="43" t="s">
        <v>23</v>
      </c>
      <c r="F159" s="43" t="s">
        <v>34</v>
      </c>
      <c r="G159" s="44" t="s">
        <v>24</v>
      </c>
      <c r="H159" s="43" t="s">
        <v>50</v>
      </c>
      <c r="I159" s="43" t="s">
        <v>35</v>
      </c>
      <c r="J159" s="43" t="s">
        <v>36</v>
      </c>
      <c r="K159" s="43" t="s">
        <v>39</v>
      </c>
      <c r="L159" s="169" t="s">
        <v>57</v>
      </c>
      <c r="M159" s="43" t="s">
        <v>40</v>
      </c>
      <c r="N159" s="43" t="s">
        <v>41</v>
      </c>
      <c r="O159" s="43" t="s">
        <v>58</v>
      </c>
      <c r="P159" s="43" t="s">
        <v>42</v>
      </c>
      <c r="Q159" s="43" t="s">
        <v>43</v>
      </c>
      <c r="R159" s="43" t="s">
        <v>44</v>
      </c>
    </row>
    <row r="160" spans="1:18" x14ac:dyDescent="0.25">
      <c r="A160" s="1"/>
      <c r="B160" s="213"/>
      <c r="C160" s="135"/>
      <c r="D160" s="135"/>
      <c r="E160" s="135"/>
      <c r="F160" s="135"/>
      <c r="G160" s="135"/>
      <c r="H160" s="135"/>
      <c r="I160" s="135"/>
      <c r="J160" s="135"/>
      <c r="K160" s="135"/>
      <c r="L160" s="135"/>
      <c r="M160" s="135"/>
      <c r="N160" s="135"/>
      <c r="O160" s="135"/>
      <c r="P160" s="135"/>
      <c r="Q160" s="135"/>
      <c r="R160" s="214"/>
    </row>
    <row r="161" spans="1:18" ht="94.5" customHeight="1" x14ac:dyDescent="0.25">
      <c r="B161" s="160">
        <v>1</v>
      </c>
      <c r="C161" s="239" t="s">
        <v>304</v>
      </c>
      <c r="D161" s="162" t="s">
        <v>79</v>
      </c>
      <c r="E161" s="160" t="s">
        <v>0</v>
      </c>
      <c r="F161" s="160" t="s">
        <v>353</v>
      </c>
      <c r="G161" s="105" t="s">
        <v>354</v>
      </c>
      <c r="H161" s="162" t="s">
        <v>71</v>
      </c>
      <c r="I161" s="301">
        <v>0.83499999999999996</v>
      </c>
      <c r="J161" s="162" t="s">
        <v>80</v>
      </c>
      <c r="K161" s="156">
        <v>38337</v>
      </c>
      <c r="L161" s="156">
        <v>41440</v>
      </c>
      <c r="M161" s="96">
        <v>7741951881.7299995</v>
      </c>
      <c r="N161" s="96">
        <v>6464529821.2445498</v>
      </c>
      <c r="O161" s="110">
        <v>10966</v>
      </c>
      <c r="P161" s="159">
        <v>1626.1013201017813</v>
      </c>
      <c r="Q161" s="193" t="s">
        <v>80</v>
      </c>
      <c r="R161" s="136"/>
    </row>
    <row r="162" spans="1:18" ht="72" customHeight="1" x14ac:dyDescent="0.25">
      <c r="B162" s="160">
        <v>2</v>
      </c>
      <c r="C162" s="239" t="s">
        <v>322</v>
      </c>
      <c r="D162" s="162" t="s">
        <v>79</v>
      </c>
      <c r="E162" s="239" t="s">
        <v>317</v>
      </c>
      <c r="F162" s="160" t="s">
        <v>323</v>
      </c>
      <c r="G162" s="105" t="s">
        <v>324</v>
      </c>
      <c r="H162" s="162" t="s">
        <v>71</v>
      </c>
      <c r="I162" s="162">
        <v>0.2</v>
      </c>
      <c r="J162" s="162" t="s">
        <v>80</v>
      </c>
      <c r="K162" s="156">
        <v>40000</v>
      </c>
      <c r="L162" s="156">
        <v>42055</v>
      </c>
      <c r="M162" s="113">
        <v>5723435674</v>
      </c>
      <c r="N162" s="96">
        <v>1144687134.8</v>
      </c>
      <c r="O162" s="110">
        <v>1776</v>
      </c>
      <c r="P162" s="159">
        <v>1626.1013201017813</v>
      </c>
      <c r="Q162" s="193" t="s">
        <v>80</v>
      </c>
      <c r="R162" s="136" t="s">
        <v>355</v>
      </c>
    </row>
    <row r="163" spans="1:18" ht="108.75" customHeight="1" x14ac:dyDescent="0.25">
      <c r="B163" s="160">
        <v>3</v>
      </c>
      <c r="C163" s="239" t="s">
        <v>287</v>
      </c>
      <c r="D163" s="160" t="s">
        <v>79</v>
      </c>
      <c r="E163" s="160" t="s">
        <v>317</v>
      </c>
      <c r="F163" s="160" t="s">
        <v>318</v>
      </c>
      <c r="G163" s="105" t="s">
        <v>319</v>
      </c>
      <c r="H163" s="162" t="s">
        <v>71</v>
      </c>
      <c r="I163" s="162">
        <v>0.2</v>
      </c>
      <c r="J163" s="162" t="s">
        <v>80</v>
      </c>
      <c r="K163" s="156">
        <v>41068</v>
      </c>
      <c r="L163" s="156">
        <v>42072</v>
      </c>
      <c r="M163" s="113">
        <v>5762348603</v>
      </c>
      <c r="N163" s="96">
        <v>1152469720.6000001</v>
      </c>
      <c r="O163" s="110">
        <v>1789</v>
      </c>
      <c r="P163" s="159">
        <v>1626.1013201017813</v>
      </c>
      <c r="Q163" s="193" t="s">
        <v>80</v>
      </c>
      <c r="R163" s="136" t="s">
        <v>356</v>
      </c>
    </row>
    <row r="164" spans="1:18" ht="60.75" customHeight="1" x14ac:dyDescent="0.25">
      <c r="B164" s="160">
        <v>4</v>
      </c>
      <c r="C164" s="239" t="s">
        <v>287</v>
      </c>
      <c r="D164" s="160" t="s">
        <v>79</v>
      </c>
      <c r="E164" s="239" t="s">
        <v>317</v>
      </c>
      <c r="F164" s="160" t="s">
        <v>320</v>
      </c>
      <c r="G164" s="105" t="s">
        <v>321</v>
      </c>
      <c r="H164" s="162" t="s">
        <v>71</v>
      </c>
      <c r="I164" s="162">
        <v>0.25</v>
      </c>
      <c r="J164" s="162" t="s">
        <v>80</v>
      </c>
      <c r="K164" s="156">
        <v>40954</v>
      </c>
      <c r="L164" s="156">
        <v>42034</v>
      </c>
      <c r="M164" s="113">
        <v>5137032911</v>
      </c>
      <c r="N164" s="96">
        <v>1284258227.75</v>
      </c>
      <c r="O164" s="110">
        <v>1993</v>
      </c>
      <c r="P164" s="159">
        <v>1626.1013201017813</v>
      </c>
      <c r="Q164" s="193" t="s">
        <v>80</v>
      </c>
      <c r="R164" s="136"/>
    </row>
    <row r="165" spans="1:18" x14ac:dyDescent="0.25">
      <c r="B165" s="215"/>
      <c r="C165" s="2"/>
      <c r="D165" s="2"/>
      <c r="E165" s="2"/>
      <c r="F165" s="2"/>
      <c r="G165" s="2"/>
      <c r="H165" s="2"/>
      <c r="I165" s="2"/>
      <c r="J165" s="2"/>
      <c r="K165" s="2"/>
      <c r="L165" s="2"/>
      <c r="M165" s="2"/>
      <c r="N165" s="2"/>
      <c r="O165" s="2"/>
      <c r="P165" s="137"/>
      <c r="Q165" s="2"/>
      <c r="R165" s="216"/>
    </row>
    <row r="166" spans="1:18" x14ac:dyDescent="0.25">
      <c r="B166" s="215"/>
      <c r="C166" s="2"/>
      <c r="D166" s="2"/>
      <c r="E166" s="2"/>
      <c r="F166" s="2"/>
      <c r="G166" s="222" t="s">
        <v>45</v>
      </c>
      <c r="H166" s="223">
        <v>4</v>
      </c>
      <c r="I166" s="217"/>
      <c r="J166" s="2"/>
      <c r="K166" s="2"/>
      <c r="L166" s="2"/>
      <c r="M166" s="2"/>
      <c r="N166" s="2"/>
      <c r="O166" s="2"/>
      <c r="P166" s="137"/>
      <c r="Q166" s="2"/>
      <c r="R166" s="216"/>
    </row>
    <row r="167" spans="1:18" x14ac:dyDescent="0.25">
      <c r="B167" s="215"/>
      <c r="C167" s="2"/>
      <c r="D167" s="2"/>
      <c r="E167" s="2"/>
      <c r="F167" s="2"/>
      <c r="G167" s="224" t="s">
        <v>46</v>
      </c>
      <c r="H167" s="223">
        <v>900</v>
      </c>
      <c r="I167" s="217"/>
      <c r="J167" s="2"/>
      <c r="K167" s="2"/>
      <c r="L167" s="2"/>
      <c r="M167" s="2"/>
      <c r="N167" s="2"/>
      <c r="O167" s="2"/>
      <c r="P167" s="137"/>
      <c r="Q167" s="2"/>
      <c r="R167" s="216"/>
    </row>
    <row r="168" spans="1:18" ht="75" x14ac:dyDescent="0.25">
      <c r="B168" s="215"/>
      <c r="C168" s="2"/>
      <c r="D168" s="2"/>
      <c r="E168" s="2"/>
      <c r="F168" s="2"/>
      <c r="G168" s="225" t="s">
        <v>127</v>
      </c>
      <c r="H168" s="223" t="s">
        <v>81</v>
      </c>
      <c r="I168" s="217"/>
      <c r="J168" s="2"/>
      <c r="K168" s="2"/>
      <c r="L168" s="2"/>
      <c r="M168" s="2"/>
      <c r="N168" s="2"/>
      <c r="O168" s="2"/>
      <c r="P168" s="137"/>
      <c r="Q168" s="2"/>
      <c r="R168" s="216"/>
    </row>
    <row r="169" spans="1:18" ht="30" x14ac:dyDescent="0.25">
      <c r="B169" s="215"/>
      <c r="C169" s="2"/>
      <c r="D169" s="2"/>
      <c r="E169" s="2"/>
      <c r="F169" s="2"/>
      <c r="G169" s="226" t="s">
        <v>54</v>
      </c>
      <c r="H169" s="223" t="s">
        <v>81</v>
      </c>
      <c r="I169" s="217"/>
      <c r="J169" s="2"/>
      <c r="K169" s="2"/>
      <c r="L169" s="2"/>
      <c r="M169" s="2"/>
      <c r="N169" s="2"/>
      <c r="O169" s="2"/>
      <c r="P169" s="137"/>
      <c r="Q169" s="2"/>
      <c r="R169" s="216"/>
    </row>
    <row r="170" spans="1:18" x14ac:dyDescent="0.25">
      <c r="B170" s="215"/>
      <c r="C170" s="2"/>
      <c r="D170" s="2"/>
      <c r="E170" s="2"/>
      <c r="F170" s="2"/>
      <c r="G170" s="224" t="s">
        <v>47</v>
      </c>
      <c r="H170" s="223">
        <v>0</v>
      </c>
      <c r="I170" s="217"/>
      <c r="J170" s="2"/>
      <c r="K170" s="2"/>
      <c r="L170" s="2"/>
      <c r="M170" s="2"/>
      <c r="N170" s="2"/>
      <c r="O170" s="2"/>
      <c r="P170" s="137"/>
      <c r="Q170" s="2"/>
      <c r="R170" s="216"/>
    </row>
    <row r="171" spans="1:18" x14ac:dyDescent="0.25">
      <c r="B171" s="218"/>
      <c r="C171" s="219"/>
      <c r="D171" s="219"/>
      <c r="E171" s="219"/>
      <c r="F171" s="219"/>
      <c r="G171" s="219"/>
      <c r="H171" s="219"/>
      <c r="I171" s="219"/>
      <c r="J171" s="219"/>
      <c r="K171" s="219"/>
      <c r="L171" s="219"/>
      <c r="M171" s="219"/>
      <c r="N171" s="219"/>
      <c r="O171" s="219"/>
      <c r="P171" s="220"/>
      <c r="Q171" s="219"/>
      <c r="R171" s="221"/>
    </row>
    <row r="172" spans="1:18" x14ac:dyDescent="0.25">
      <c r="P172" s="138"/>
    </row>
    <row r="173" spans="1:18" x14ac:dyDescent="0.25">
      <c r="B173" s="209" t="s">
        <v>3</v>
      </c>
      <c r="C173" s="210"/>
      <c r="D173" s="210"/>
      <c r="E173" s="210"/>
      <c r="F173" s="211">
        <v>12</v>
      </c>
      <c r="G173" s="210" t="s">
        <v>289</v>
      </c>
      <c r="H173" s="210"/>
      <c r="I173" s="210"/>
      <c r="J173" s="210"/>
      <c r="K173" s="210"/>
      <c r="L173" s="210"/>
      <c r="M173" s="210"/>
      <c r="N173" s="210"/>
      <c r="O173" s="210"/>
      <c r="P173" s="227"/>
      <c r="Q173" s="210"/>
      <c r="R173" s="212"/>
    </row>
    <row r="174" spans="1:18" ht="82.5" customHeight="1" x14ac:dyDescent="0.25">
      <c r="A174" s="42"/>
      <c r="B174" s="43" t="s">
        <v>22</v>
      </c>
      <c r="C174" s="43" t="s">
        <v>37</v>
      </c>
      <c r="D174" s="43" t="s">
        <v>38</v>
      </c>
      <c r="E174" s="43" t="s">
        <v>23</v>
      </c>
      <c r="F174" s="43" t="s">
        <v>34</v>
      </c>
      <c r="G174" s="44" t="s">
        <v>24</v>
      </c>
      <c r="H174" s="43" t="s">
        <v>50</v>
      </c>
      <c r="I174" s="43" t="s">
        <v>35</v>
      </c>
      <c r="J174" s="43" t="s">
        <v>36</v>
      </c>
      <c r="K174" s="43" t="s">
        <v>39</v>
      </c>
      <c r="L174" s="169" t="s">
        <v>57</v>
      </c>
      <c r="M174" s="43" t="s">
        <v>40</v>
      </c>
      <c r="N174" s="43" t="s">
        <v>41</v>
      </c>
      <c r="O174" s="43" t="s">
        <v>58</v>
      </c>
      <c r="P174" s="43" t="s">
        <v>42</v>
      </c>
      <c r="Q174" s="43" t="s">
        <v>43</v>
      </c>
      <c r="R174" s="43" t="s">
        <v>44</v>
      </c>
    </row>
    <row r="175" spans="1:18" x14ac:dyDescent="0.25">
      <c r="A175" s="1"/>
      <c r="B175" s="213"/>
      <c r="C175" s="135"/>
      <c r="D175" s="135"/>
      <c r="E175" s="135"/>
      <c r="F175" s="135"/>
      <c r="G175" s="135"/>
      <c r="H175" s="135"/>
      <c r="I175" s="135"/>
      <c r="J175" s="135"/>
      <c r="K175" s="135"/>
      <c r="L175" s="135"/>
      <c r="M175" s="135"/>
      <c r="N175" s="135"/>
      <c r="O175" s="135"/>
      <c r="P175" s="135"/>
      <c r="Q175" s="135"/>
      <c r="R175" s="214"/>
    </row>
    <row r="176" spans="1:18" s="38" customFormat="1" ht="78.75" customHeight="1" x14ac:dyDescent="0.25">
      <c r="B176" s="160">
        <v>1</v>
      </c>
      <c r="C176" s="160" t="s">
        <v>357</v>
      </c>
      <c r="D176" s="162" t="s">
        <v>80</v>
      </c>
      <c r="E176" s="95" t="s">
        <v>358</v>
      </c>
      <c r="F176" s="160"/>
      <c r="G176" s="105" t="s">
        <v>359</v>
      </c>
      <c r="H176" s="162" t="s">
        <v>360</v>
      </c>
      <c r="I176" s="162">
        <v>1</v>
      </c>
      <c r="J176" s="162" t="s">
        <v>80</v>
      </c>
      <c r="K176" s="156">
        <v>36342</v>
      </c>
      <c r="L176" s="156">
        <v>37621</v>
      </c>
      <c r="M176" s="96">
        <v>4346760633.3610096</v>
      </c>
      <c r="N176" s="96">
        <v>4346760633.3610096</v>
      </c>
      <c r="O176" s="110">
        <v>14067</v>
      </c>
      <c r="P176" s="159">
        <v>1626.1013201017813</v>
      </c>
      <c r="Q176" s="193" t="s">
        <v>80</v>
      </c>
      <c r="R176" s="141" t="s">
        <v>361</v>
      </c>
    </row>
    <row r="177" spans="1:18" s="38" customFormat="1" ht="96" customHeight="1" x14ac:dyDescent="0.25">
      <c r="B177" s="160">
        <v>2</v>
      </c>
      <c r="C177" s="160" t="s">
        <v>362</v>
      </c>
      <c r="D177" s="162" t="s">
        <v>79</v>
      </c>
      <c r="E177" s="95" t="s">
        <v>345</v>
      </c>
      <c r="F177" s="160" t="s">
        <v>363</v>
      </c>
      <c r="G177" s="105" t="s">
        <v>364</v>
      </c>
      <c r="H177" s="162" t="s">
        <v>71</v>
      </c>
      <c r="I177" s="284">
        <v>0.81799999999999995</v>
      </c>
      <c r="J177" s="162" t="s">
        <v>80</v>
      </c>
      <c r="K177" s="156">
        <v>35507</v>
      </c>
      <c r="L177" s="156">
        <v>36543</v>
      </c>
      <c r="M177" s="96">
        <v>3269418705.5999999</v>
      </c>
      <c r="N177" s="96">
        <v>4449058497.6599998</v>
      </c>
      <c r="O177" s="110">
        <v>17105</v>
      </c>
      <c r="P177" s="159">
        <v>1626.1013201017813</v>
      </c>
      <c r="Q177" s="193" t="s">
        <v>80</v>
      </c>
      <c r="R177" s="98"/>
    </row>
    <row r="178" spans="1:18" s="38" customFormat="1" ht="69.75" customHeight="1" x14ac:dyDescent="0.25">
      <c r="B178" s="160">
        <v>3</v>
      </c>
      <c r="C178" s="160" t="s">
        <v>362</v>
      </c>
      <c r="D178" s="162" t="s">
        <v>79</v>
      </c>
      <c r="E178" s="95" t="s">
        <v>345</v>
      </c>
      <c r="F178" s="160" t="s">
        <v>365</v>
      </c>
      <c r="G178" s="105" t="s">
        <v>366</v>
      </c>
      <c r="H178" s="162" t="s">
        <v>71</v>
      </c>
      <c r="I178" s="162">
        <v>1</v>
      </c>
      <c r="J178" s="162" t="s">
        <v>80</v>
      </c>
      <c r="K178" s="156">
        <v>35019</v>
      </c>
      <c r="L178" s="156">
        <v>36114</v>
      </c>
      <c r="M178" s="96">
        <v>1910421539</v>
      </c>
      <c r="N178" s="96">
        <v>1910421539</v>
      </c>
      <c r="O178" s="110">
        <v>9373</v>
      </c>
      <c r="P178" s="159">
        <v>1626.1013201017813</v>
      </c>
      <c r="Q178" s="193" t="s">
        <v>80</v>
      </c>
      <c r="R178" s="141"/>
    </row>
    <row r="179" spans="1:18" s="38" customFormat="1" ht="74.25" customHeight="1" x14ac:dyDescent="0.25">
      <c r="B179" s="160">
        <v>4</v>
      </c>
      <c r="C179" s="160" t="s">
        <v>362</v>
      </c>
      <c r="D179" s="162" t="s">
        <v>79</v>
      </c>
      <c r="E179" s="95" t="s">
        <v>367</v>
      </c>
      <c r="F179" s="160" t="s">
        <v>368</v>
      </c>
      <c r="G179" s="105" t="s">
        <v>369</v>
      </c>
      <c r="H179" s="162" t="s">
        <v>71</v>
      </c>
      <c r="I179" s="162">
        <v>1</v>
      </c>
      <c r="J179" s="162" t="s">
        <v>80</v>
      </c>
      <c r="K179" s="156">
        <v>37910</v>
      </c>
      <c r="L179" s="156">
        <v>40694</v>
      </c>
      <c r="M179" s="96">
        <v>9510945768</v>
      </c>
      <c r="N179" s="96">
        <v>9510945768</v>
      </c>
      <c r="O179" s="110">
        <v>17758</v>
      </c>
      <c r="P179" s="159">
        <v>1626.1013201017813</v>
      </c>
      <c r="Q179" s="193" t="s">
        <v>80</v>
      </c>
      <c r="R179" s="141" t="s">
        <v>370</v>
      </c>
    </row>
    <row r="180" spans="1:18" s="38" customFormat="1" x14ac:dyDescent="0.25">
      <c r="B180" s="215"/>
      <c r="C180" s="2"/>
      <c r="D180" s="2"/>
      <c r="E180" s="2"/>
      <c r="F180" s="2"/>
      <c r="G180" s="2"/>
      <c r="H180" s="2"/>
      <c r="I180" s="2"/>
      <c r="J180" s="2"/>
      <c r="K180" s="2"/>
      <c r="L180" s="2"/>
      <c r="M180" s="2"/>
      <c r="N180" s="2"/>
      <c r="O180" s="2"/>
      <c r="P180" s="137"/>
      <c r="Q180" s="2"/>
      <c r="R180" s="216"/>
    </row>
    <row r="181" spans="1:18" s="38" customFormat="1" x14ac:dyDescent="0.25">
      <c r="B181" s="215"/>
      <c r="C181" s="2"/>
      <c r="D181" s="2"/>
      <c r="E181" s="2"/>
      <c r="F181" s="2"/>
      <c r="G181" s="222" t="s">
        <v>45</v>
      </c>
      <c r="H181" s="223">
        <v>4</v>
      </c>
      <c r="I181" s="228"/>
      <c r="J181" s="2"/>
      <c r="K181" s="2"/>
      <c r="L181" s="2"/>
      <c r="M181" s="2"/>
      <c r="N181" s="2"/>
      <c r="O181" s="2"/>
      <c r="P181" s="137"/>
      <c r="Q181" s="2"/>
      <c r="R181" s="216"/>
    </row>
    <row r="182" spans="1:18" s="38" customFormat="1" x14ac:dyDescent="0.25">
      <c r="B182" s="215"/>
      <c r="C182" s="2"/>
      <c r="D182" s="2"/>
      <c r="E182" s="2"/>
      <c r="F182" s="2"/>
      <c r="G182" s="224" t="s">
        <v>46</v>
      </c>
      <c r="H182" s="223">
        <v>900</v>
      </c>
      <c r="I182" s="228"/>
      <c r="J182" s="2"/>
      <c r="K182" s="2"/>
      <c r="L182" s="2"/>
      <c r="M182" s="2"/>
      <c r="N182" s="2"/>
      <c r="O182" s="2"/>
      <c r="P182" s="137"/>
      <c r="Q182" s="2"/>
      <c r="R182" s="216"/>
    </row>
    <row r="183" spans="1:18" s="38" customFormat="1" ht="75" x14ac:dyDescent="0.25">
      <c r="B183" s="215"/>
      <c r="C183" s="2"/>
      <c r="D183" s="2"/>
      <c r="E183" s="2"/>
      <c r="F183" s="2"/>
      <c r="G183" s="225" t="s">
        <v>127</v>
      </c>
      <c r="H183" s="223" t="s">
        <v>81</v>
      </c>
      <c r="I183" s="228"/>
      <c r="J183" s="2"/>
      <c r="K183" s="2"/>
      <c r="L183" s="2"/>
      <c r="M183" s="2"/>
      <c r="N183" s="2"/>
      <c r="O183" s="2"/>
      <c r="P183" s="137"/>
      <c r="Q183" s="2"/>
      <c r="R183" s="216"/>
    </row>
    <row r="184" spans="1:18" s="38" customFormat="1" ht="30" x14ac:dyDescent="0.25">
      <c r="B184" s="215"/>
      <c r="C184" s="2"/>
      <c r="D184" s="2"/>
      <c r="E184" s="2"/>
      <c r="F184" s="2"/>
      <c r="G184" s="226" t="s">
        <v>54</v>
      </c>
      <c r="H184" s="223" t="s">
        <v>81</v>
      </c>
      <c r="I184" s="228"/>
      <c r="J184" s="2"/>
      <c r="K184" s="2"/>
      <c r="L184" s="2"/>
      <c r="M184" s="2"/>
      <c r="N184" s="2"/>
      <c r="O184" s="2"/>
      <c r="P184" s="137"/>
      <c r="Q184" s="2"/>
      <c r="R184" s="216"/>
    </row>
    <row r="185" spans="1:18" s="38" customFormat="1" x14ac:dyDescent="0.25">
      <c r="B185" s="215"/>
      <c r="C185" s="2"/>
      <c r="D185" s="2"/>
      <c r="E185" s="2"/>
      <c r="F185" s="2"/>
      <c r="G185" s="224" t="s">
        <v>47</v>
      </c>
      <c r="H185" s="223">
        <v>1</v>
      </c>
      <c r="I185" s="228"/>
      <c r="J185" s="2"/>
      <c r="K185" s="2"/>
      <c r="L185" s="2"/>
      <c r="M185" s="2"/>
      <c r="N185" s="2"/>
      <c r="O185" s="2"/>
      <c r="P185" s="137"/>
      <c r="Q185" s="2"/>
      <c r="R185" s="216"/>
    </row>
    <row r="186" spans="1:18" x14ac:dyDescent="0.25">
      <c r="B186" s="229"/>
      <c r="C186" s="230"/>
      <c r="D186" s="230"/>
      <c r="E186" s="230"/>
      <c r="F186" s="230"/>
      <c r="G186" s="230"/>
      <c r="H186" s="230"/>
      <c r="I186" s="230"/>
      <c r="J186" s="230"/>
      <c r="K186" s="230"/>
      <c r="L186" s="230"/>
      <c r="M186" s="230"/>
      <c r="N186" s="230"/>
      <c r="O186" s="230"/>
      <c r="P186" s="231"/>
      <c r="Q186" s="230"/>
      <c r="R186" s="232"/>
    </row>
    <row r="188" spans="1:18" s="46" customFormat="1" x14ac:dyDescent="0.25">
      <c r="A188" s="45"/>
      <c r="B188" s="209" t="s">
        <v>3</v>
      </c>
      <c r="C188" s="210"/>
      <c r="D188" s="210"/>
      <c r="E188" s="210"/>
      <c r="F188" s="211">
        <v>13</v>
      </c>
      <c r="G188" s="210" t="s">
        <v>371</v>
      </c>
      <c r="H188" s="210"/>
      <c r="I188" s="210"/>
      <c r="J188" s="210"/>
      <c r="K188" s="210"/>
      <c r="L188" s="210"/>
      <c r="M188" s="210"/>
      <c r="N188" s="210"/>
      <c r="O188" s="210"/>
      <c r="P188" s="210"/>
      <c r="Q188" s="210"/>
      <c r="R188" s="212"/>
    </row>
    <row r="189" spans="1:18" ht="82.5" customHeight="1" x14ac:dyDescent="0.25">
      <c r="A189" s="42"/>
      <c r="B189" s="43" t="s">
        <v>22</v>
      </c>
      <c r="C189" s="43" t="s">
        <v>37</v>
      </c>
      <c r="D189" s="43" t="s">
        <v>38</v>
      </c>
      <c r="E189" s="43" t="s">
        <v>23</v>
      </c>
      <c r="F189" s="43" t="s">
        <v>34</v>
      </c>
      <c r="G189" s="44" t="s">
        <v>24</v>
      </c>
      <c r="H189" s="43" t="s">
        <v>50</v>
      </c>
      <c r="I189" s="43" t="s">
        <v>35</v>
      </c>
      <c r="J189" s="43" t="s">
        <v>36</v>
      </c>
      <c r="K189" s="43" t="s">
        <v>39</v>
      </c>
      <c r="L189" s="169" t="s">
        <v>57</v>
      </c>
      <c r="M189" s="43" t="s">
        <v>40</v>
      </c>
      <c r="N189" s="43" t="s">
        <v>41</v>
      </c>
      <c r="O189" s="43" t="s">
        <v>58</v>
      </c>
      <c r="P189" s="43" t="s">
        <v>42</v>
      </c>
      <c r="Q189" s="43" t="s">
        <v>43</v>
      </c>
      <c r="R189" s="43" t="s">
        <v>44</v>
      </c>
    </row>
    <row r="190" spans="1:18" x14ac:dyDescent="0.25">
      <c r="A190" s="1"/>
      <c r="B190" s="213"/>
      <c r="C190" s="135"/>
      <c r="D190" s="135"/>
      <c r="E190" s="135"/>
      <c r="F190" s="135"/>
      <c r="G190" s="135"/>
      <c r="H190" s="135"/>
      <c r="I190" s="135"/>
      <c r="J190" s="135"/>
      <c r="K190" s="135"/>
      <c r="L190" s="135"/>
      <c r="M190" s="135"/>
      <c r="N190" s="135"/>
      <c r="O190" s="135"/>
      <c r="P190" s="135"/>
      <c r="Q190" s="135"/>
      <c r="R190" s="214"/>
    </row>
    <row r="191" spans="1:18" ht="81" customHeight="1" x14ac:dyDescent="0.25">
      <c r="A191" s="1"/>
      <c r="B191" s="160">
        <v>1</v>
      </c>
      <c r="C191" s="162" t="s">
        <v>381</v>
      </c>
      <c r="D191" s="162" t="s">
        <v>79</v>
      </c>
      <c r="E191" s="160" t="s">
        <v>0</v>
      </c>
      <c r="F191" s="160" t="s">
        <v>382</v>
      </c>
      <c r="G191" s="105" t="s">
        <v>383</v>
      </c>
      <c r="H191" s="162" t="s">
        <v>71</v>
      </c>
      <c r="I191" s="162">
        <v>0.6</v>
      </c>
      <c r="J191" s="162" t="s">
        <v>80</v>
      </c>
      <c r="K191" s="156">
        <v>40000</v>
      </c>
      <c r="L191" s="156">
        <v>41821</v>
      </c>
      <c r="M191" s="113">
        <v>5296210798</v>
      </c>
      <c r="N191" s="96">
        <v>3177726478.7999997</v>
      </c>
      <c r="O191" s="110">
        <v>5159</v>
      </c>
      <c r="P191" s="159">
        <v>1626.1013201017813</v>
      </c>
      <c r="Q191" s="155" t="s">
        <v>80</v>
      </c>
      <c r="R191" s="98"/>
    </row>
    <row r="192" spans="1:18" ht="95.25" customHeight="1" x14ac:dyDescent="0.25">
      <c r="A192" s="1"/>
      <c r="B192" s="160">
        <v>2</v>
      </c>
      <c r="C192" s="162" t="s">
        <v>381</v>
      </c>
      <c r="D192" s="162" t="s">
        <v>79</v>
      </c>
      <c r="E192" s="160" t="s">
        <v>0</v>
      </c>
      <c r="F192" s="160" t="s">
        <v>385</v>
      </c>
      <c r="G192" s="105" t="s">
        <v>386</v>
      </c>
      <c r="H192" s="162" t="s">
        <v>71</v>
      </c>
      <c r="I192" s="162">
        <v>0.45</v>
      </c>
      <c r="J192" s="162" t="s">
        <v>80</v>
      </c>
      <c r="K192" s="156">
        <v>40954</v>
      </c>
      <c r="L192" s="156">
        <v>42045</v>
      </c>
      <c r="M192" s="113">
        <v>5290377177</v>
      </c>
      <c r="N192" s="96">
        <v>2380669729.6500001</v>
      </c>
      <c r="O192" s="110">
        <v>3695</v>
      </c>
      <c r="P192" s="159">
        <v>1626.1013201017813</v>
      </c>
      <c r="Q192" s="155" t="s">
        <v>80</v>
      </c>
      <c r="R192" s="262"/>
    </row>
    <row r="193" spans="1:18" ht="84.75" customHeight="1" x14ac:dyDescent="0.25">
      <c r="A193" s="1"/>
      <c r="B193" s="160">
        <v>3</v>
      </c>
      <c r="C193" s="162" t="s">
        <v>420</v>
      </c>
      <c r="D193" s="162" t="s">
        <v>79</v>
      </c>
      <c r="E193" s="160" t="s">
        <v>421</v>
      </c>
      <c r="F193" s="160" t="s">
        <v>422</v>
      </c>
      <c r="G193" s="105" t="s">
        <v>423</v>
      </c>
      <c r="H193" s="162" t="s">
        <v>158</v>
      </c>
      <c r="I193" s="162">
        <v>0.5</v>
      </c>
      <c r="J193" s="162" t="s">
        <v>80</v>
      </c>
      <c r="K193" s="156">
        <v>38811</v>
      </c>
      <c r="L193" s="156">
        <v>39792</v>
      </c>
      <c r="M193" s="113">
        <v>3204513036.7477975</v>
      </c>
      <c r="N193" s="96">
        <v>1602256518.3738987</v>
      </c>
      <c r="O193" s="110">
        <v>3472</v>
      </c>
      <c r="P193" s="159">
        <v>1626.1013201017813</v>
      </c>
      <c r="Q193" s="155" t="s">
        <v>80</v>
      </c>
      <c r="R193" s="308"/>
    </row>
    <row r="194" spans="1:18" ht="88.5" customHeight="1" x14ac:dyDescent="0.25">
      <c r="A194" s="1"/>
      <c r="B194" s="160">
        <v>4</v>
      </c>
      <c r="C194" s="162" t="s">
        <v>420</v>
      </c>
      <c r="D194" s="162" t="s">
        <v>79</v>
      </c>
      <c r="E194" s="160" t="s">
        <v>421</v>
      </c>
      <c r="F194" s="160" t="s">
        <v>389</v>
      </c>
      <c r="G194" s="105" t="s">
        <v>390</v>
      </c>
      <c r="H194" s="162" t="s">
        <v>158</v>
      </c>
      <c r="I194" s="162">
        <v>0.5</v>
      </c>
      <c r="J194" s="162" t="s">
        <v>80</v>
      </c>
      <c r="K194" s="156">
        <v>38693</v>
      </c>
      <c r="L194" s="156">
        <v>40907</v>
      </c>
      <c r="M194" s="113">
        <v>4594014832.4041243</v>
      </c>
      <c r="N194" s="96">
        <v>2297007416.2020621</v>
      </c>
      <c r="O194" s="110">
        <v>4289</v>
      </c>
      <c r="P194" s="159">
        <v>1626.1013201017813</v>
      </c>
      <c r="Q194" s="155" t="s">
        <v>80</v>
      </c>
      <c r="R194" s="98"/>
    </row>
    <row r="195" spans="1:18" x14ac:dyDescent="0.25">
      <c r="A195" s="1"/>
      <c r="B195" s="215"/>
      <c r="C195" s="2"/>
      <c r="D195" s="2"/>
      <c r="E195" s="2"/>
      <c r="F195" s="2"/>
      <c r="G195" s="2"/>
      <c r="H195" s="2"/>
      <c r="I195" s="2"/>
      <c r="J195" s="2"/>
      <c r="K195" s="2"/>
      <c r="L195" s="2"/>
      <c r="M195" s="2"/>
      <c r="N195" s="2"/>
      <c r="O195" s="2"/>
      <c r="P195" s="137"/>
      <c r="Q195" s="2"/>
      <c r="R195" s="216"/>
    </row>
    <row r="196" spans="1:18" x14ac:dyDescent="0.25">
      <c r="A196" s="1"/>
      <c r="B196" s="215"/>
      <c r="C196" s="2"/>
      <c r="D196" s="2"/>
      <c r="E196" s="2"/>
      <c r="F196" s="2"/>
      <c r="G196" s="222" t="s">
        <v>45</v>
      </c>
      <c r="H196" s="223">
        <v>4</v>
      </c>
      <c r="I196" s="217"/>
      <c r="J196" s="2"/>
      <c r="K196" s="2"/>
      <c r="L196" s="2"/>
      <c r="M196" s="2"/>
      <c r="N196" s="2"/>
      <c r="O196" s="2"/>
      <c r="P196" s="137"/>
      <c r="Q196" s="2"/>
      <c r="R196" s="216"/>
    </row>
    <row r="197" spans="1:18" x14ac:dyDescent="0.25">
      <c r="A197" s="1"/>
      <c r="B197" s="215"/>
      <c r="C197" s="2"/>
      <c r="D197" s="2"/>
      <c r="E197" s="2"/>
      <c r="F197" s="2"/>
      <c r="G197" s="224" t="s">
        <v>46</v>
      </c>
      <c r="H197" s="223">
        <v>900</v>
      </c>
      <c r="I197" s="217"/>
      <c r="J197" s="2"/>
      <c r="K197" s="2"/>
      <c r="L197" s="2"/>
      <c r="M197" s="2"/>
      <c r="N197" s="2"/>
      <c r="O197" s="2"/>
      <c r="P197" s="137"/>
      <c r="Q197" s="2"/>
      <c r="R197" s="216"/>
    </row>
    <row r="198" spans="1:18" ht="75" x14ac:dyDescent="0.25">
      <c r="A198" s="1"/>
      <c r="B198" s="215"/>
      <c r="C198" s="2"/>
      <c r="D198" s="2"/>
      <c r="E198" s="2"/>
      <c r="F198" s="2"/>
      <c r="G198" s="225" t="s">
        <v>127</v>
      </c>
      <c r="H198" s="223">
        <v>2</v>
      </c>
      <c r="I198" s="217"/>
      <c r="J198" s="2"/>
      <c r="K198" s="2"/>
      <c r="L198" s="2"/>
      <c r="M198" s="2"/>
      <c r="N198" s="2"/>
      <c r="O198" s="2"/>
      <c r="P198" s="137"/>
      <c r="Q198" s="2"/>
      <c r="R198" s="216"/>
    </row>
    <row r="199" spans="1:18" ht="30" x14ac:dyDescent="0.25">
      <c r="A199" s="1"/>
      <c r="B199" s="215"/>
      <c r="C199" s="2"/>
      <c r="D199" s="2"/>
      <c r="E199" s="2"/>
      <c r="F199" s="2"/>
      <c r="G199" s="226" t="s">
        <v>54</v>
      </c>
      <c r="H199" s="223">
        <v>1</v>
      </c>
      <c r="I199" s="217"/>
      <c r="J199" s="2"/>
      <c r="K199" s="2"/>
      <c r="L199" s="2"/>
      <c r="M199" s="2"/>
      <c r="N199" s="2"/>
      <c r="O199" s="2"/>
      <c r="P199" s="137"/>
      <c r="Q199" s="2"/>
      <c r="R199" s="216"/>
    </row>
    <row r="200" spans="1:18" x14ac:dyDescent="0.25">
      <c r="A200" s="1"/>
      <c r="B200" s="215"/>
      <c r="C200" s="2"/>
      <c r="D200" s="2"/>
      <c r="E200" s="2"/>
      <c r="F200" s="2"/>
      <c r="G200" s="224" t="s">
        <v>47</v>
      </c>
      <c r="H200" s="223">
        <v>0</v>
      </c>
      <c r="I200" s="217"/>
      <c r="J200" s="2"/>
      <c r="K200" s="2"/>
      <c r="L200" s="2"/>
      <c r="M200" s="2"/>
      <c r="N200" s="2"/>
      <c r="O200" s="2"/>
      <c r="P200" s="137"/>
      <c r="Q200" s="2"/>
      <c r="R200" s="216"/>
    </row>
    <row r="201" spans="1:18" x14ac:dyDescent="0.25">
      <c r="A201" s="1"/>
      <c r="B201" s="218"/>
      <c r="C201" s="219"/>
      <c r="D201" s="219"/>
      <c r="E201" s="219"/>
      <c r="F201" s="219"/>
      <c r="G201" s="219"/>
      <c r="H201" s="219"/>
      <c r="I201" s="219"/>
      <c r="J201" s="219"/>
      <c r="K201" s="219"/>
      <c r="L201" s="219"/>
      <c r="M201" s="219"/>
      <c r="N201" s="219"/>
      <c r="O201" s="219"/>
      <c r="P201" s="220"/>
      <c r="Q201" s="219"/>
      <c r="R201" s="221"/>
    </row>
    <row r="202" spans="1:18" x14ac:dyDescent="0.25">
      <c r="P202" s="138"/>
    </row>
    <row r="203" spans="1:18" s="46" customFormat="1" x14ac:dyDescent="0.25">
      <c r="B203" s="209" t="s">
        <v>3</v>
      </c>
      <c r="C203" s="210"/>
      <c r="D203" s="210"/>
      <c r="E203" s="210"/>
      <c r="F203" s="211">
        <v>14</v>
      </c>
      <c r="G203" s="210" t="s">
        <v>374</v>
      </c>
      <c r="H203" s="210"/>
      <c r="I203" s="210"/>
      <c r="J203" s="210"/>
      <c r="K203" s="210"/>
      <c r="L203" s="210"/>
      <c r="M203" s="210"/>
      <c r="N203" s="210"/>
      <c r="O203" s="210"/>
      <c r="P203" s="227"/>
      <c r="Q203" s="210"/>
      <c r="R203" s="212"/>
    </row>
    <row r="204" spans="1:18" ht="82.5" customHeight="1" x14ac:dyDescent="0.25">
      <c r="A204" s="42"/>
      <c r="B204" s="43" t="s">
        <v>22</v>
      </c>
      <c r="C204" s="43" t="s">
        <v>37</v>
      </c>
      <c r="D204" s="43" t="s">
        <v>38</v>
      </c>
      <c r="E204" s="43" t="s">
        <v>23</v>
      </c>
      <c r="F204" s="43" t="s">
        <v>34</v>
      </c>
      <c r="G204" s="44" t="s">
        <v>24</v>
      </c>
      <c r="H204" s="43" t="s">
        <v>50</v>
      </c>
      <c r="I204" s="43" t="s">
        <v>35</v>
      </c>
      <c r="J204" s="43" t="s">
        <v>36</v>
      </c>
      <c r="K204" s="43" t="s">
        <v>39</v>
      </c>
      <c r="L204" s="169" t="s">
        <v>57</v>
      </c>
      <c r="M204" s="43" t="s">
        <v>40</v>
      </c>
      <c r="N204" s="43" t="s">
        <v>41</v>
      </c>
      <c r="O204" s="43" t="s">
        <v>58</v>
      </c>
      <c r="P204" s="43" t="s">
        <v>42</v>
      </c>
      <c r="Q204" s="43" t="s">
        <v>43</v>
      </c>
      <c r="R204" s="43" t="s">
        <v>44</v>
      </c>
    </row>
    <row r="205" spans="1:18" x14ac:dyDescent="0.25">
      <c r="A205" s="1"/>
      <c r="B205" s="213"/>
      <c r="C205" s="135"/>
      <c r="D205" s="135"/>
      <c r="E205" s="135"/>
      <c r="F205" s="135"/>
      <c r="G205" s="135"/>
      <c r="H205" s="135"/>
      <c r="I205" s="135"/>
      <c r="J205" s="135"/>
      <c r="K205" s="135"/>
      <c r="L205" s="135"/>
      <c r="M205" s="135"/>
      <c r="N205" s="135"/>
      <c r="O205" s="135"/>
      <c r="P205" s="135"/>
      <c r="Q205" s="135"/>
      <c r="R205" s="214"/>
    </row>
    <row r="206" spans="1:18" ht="84.75" customHeight="1" x14ac:dyDescent="0.25">
      <c r="B206" s="160">
        <v>1</v>
      </c>
      <c r="C206" s="239" t="s">
        <v>394</v>
      </c>
      <c r="D206" s="162" t="s">
        <v>79</v>
      </c>
      <c r="E206" s="95" t="s">
        <v>395</v>
      </c>
      <c r="F206" s="160" t="s">
        <v>396</v>
      </c>
      <c r="G206" s="105" t="s">
        <v>397</v>
      </c>
      <c r="H206" s="162" t="s">
        <v>86</v>
      </c>
      <c r="I206" s="162">
        <v>1</v>
      </c>
      <c r="J206" s="162" t="s">
        <v>80</v>
      </c>
      <c r="K206" s="156">
        <v>38049</v>
      </c>
      <c r="L206" s="156">
        <v>40545</v>
      </c>
      <c r="M206" s="113">
        <v>18314227430.489178</v>
      </c>
      <c r="N206" s="96">
        <v>18314227430.489178</v>
      </c>
      <c r="O206" s="110">
        <v>34194</v>
      </c>
      <c r="P206" s="159">
        <v>1626.1013201017813</v>
      </c>
      <c r="Q206" s="155" t="s">
        <v>80</v>
      </c>
      <c r="R206" s="136"/>
    </row>
    <row r="207" spans="1:18" ht="48.75" customHeight="1" x14ac:dyDescent="0.25">
      <c r="B207" s="160">
        <v>2</v>
      </c>
      <c r="C207" s="239" t="s">
        <v>394</v>
      </c>
      <c r="D207" s="162" t="s">
        <v>79</v>
      </c>
      <c r="E207" s="95" t="s">
        <v>395</v>
      </c>
      <c r="F207" s="160" t="s">
        <v>396</v>
      </c>
      <c r="G207" s="105" t="s">
        <v>424</v>
      </c>
      <c r="H207" s="162" t="s">
        <v>86</v>
      </c>
      <c r="I207" s="162">
        <v>1</v>
      </c>
      <c r="J207" s="162" t="s">
        <v>80</v>
      </c>
      <c r="K207" s="156">
        <v>40093</v>
      </c>
      <c r="L207" s="156">
        <v>41090</v>
      </c>
      <c r="M207" s="113">
        <v>6257153894.2549973</v>
      </c>
      <c r="N207" s="96">
        <v>6257153894.2549973</v>
      </c>
      <c r="O207" s="110">
        <v>11041</v>
      </c>
      <c r="P207" s="159">
        <v>1626.1013201017813</v>
      </c>
      <c r="Q207" s="155" t="s">
        <v>80</v>
      </c>
      <c r="R207" s="136"/>
    </row>
    <row r="208" spans="1:18" ht="69.75" customHeight="1" x14ac:dyDescent="0.25">
      <c r="B208" s="160">
        <v>3</v>
      </c>
      <c r="C208" s="239" t="s">
        <v>394</v>
      </c>
      <c r="D208" s="162" t="s">
        <v>79</v>
      </c>
      <c r="E208" s="160" t="s">
        <v>0</v>
      </c>
      <c r="F208" s="160" t="s">
        <v>425</v>
      </c>
      <c r="G208" s="105" t="s">
        <v>426</v>
      </c>
      <c r="H208" s="162" t="s">
        <v>71</v>
      </c>
      <c r="I208" s="162">
        <v>0.6</v>
      </c>
      <c r="J208" s="162" t="s">
        <v>80</v>
      </c>
      <c r="K208" s="156">
        <v>41187</v>
      </c>
      <c r="L208" s="149">
        <v>42054</v>
      </c>
      <c r="M208" s="309">
        <v>4813002463</v>
      </c>
      <c r="N208" s="96">
        <v>2887801477.7999997</v>
      </c>
      <c r="O208" s="110">
        <v>4482</v>
      </c>
      <c r="P208" s="159">
        <v>1626.1013201017813</v>
      </c>
      <c r="Q208" s="155" t="s">
        <v>80</v>
      </c>
      <c r="R208" s="136"/>
    </row>
    <row r="209" spans="1:18" ht="60.75" customHeight="1" x14ac:dyDescent="0.25">
      <c r="B209" s="160">
        <v>4</v>
      </c>
      <c r="C209" s="95" t="s">
        <v>399</v>
      </c>
      <c r="D209" s="162" t="s">
        <v>79</v>
      </c>
      <c r="E209" s="95" t="s">
        <v>400</v>
      </c>
      <c r="F209" s="160" t="s">
        <v>401</v>
      </c>
      <c r="G209" s="105" t="s">
        <v>402</v>
      </c>
      <c r="H209" s="162" t="s">
        <v>71</v>
      </c>
      <c r="I209" s="162">
        <v>0.9</v>
      </c>
      <c r="J209" s="162" t="s">
        <v>80</v>
      </c>
      <c r="K209" s="156">
        <v>39167</v>
      </c>
      <c r="L209" s="156">
        <v>39758</v>
      </c>
      <c r="M209" s="113">
        <v>1694356544</v>
      </c>
      <c r="N209" s="96">
        <v>1524920889.6000001</v>
      </c>
      <c r="O209" s="110">
        <v>3304</v>
      </c>
      <c r="P209" s="159">
        <v>1626.1013201017813</v>
      </c>
      <c r="Q209" s="155" t="s">
        <v>80</v>
      </c>
      <c r="R209" s="136"/>
    </row>
    <row r="210" spans="1:18" x14ac:dyDescent="0.25">
      <c r="B210" s="215"/>
      <c r="C210" s="2"/>
      <c r="D210" s="2"/>
      <c r="E210" s="2"/>
      <c r="F210" s="2"/>
      <c r="G210" s="2"/>
      <c r="H210" s="2"/>
      <c r="I210" s="2"/>
      <c r="J210" s="2"/>
      <c r="K210" s="2"/>
      <c r="L210" s="2"/>
      <c r="M210" s="2"/>
      <c r="N210" s="2"/>
      <c r="O210" s="2"/>
      <c r="P210" s="137"/>
      <c r="Q210" s="2"/>
      <c r="R210" s="216"/>
    </row>
    <row r="211" spans="1:18" x14ac:dyDescent="0.25">
      <c r="B211" s="215"/>
      <c r="C211" s="2"/>
      <c r="D211" s="2"/>
      <c r="E211" s="2"/>
      <c r="F211" s="2"/>
      <c r="G211" s="222" t="s">
        <v>45</v>
      </c>
      <c r="H211" s="223">
        <v>4</v>
      </c>
      <c r="I211" s="217"/>
      <c r="J211" s="2"/>
      <c r="K211" s="2"/>
      <c r="L211" s="2"/>
      <c r="M211" s="2"/>
      <c r="N211" s="2"/>
      <c r="O211" s="2"/>
      <c r="P211" s="137"/>
      <c r="Q211" s="2"/>
      <c r="R211" s="216"/>
    </row>
    <row r="212" spans="1:18" x14ac:dyDescent="0.25">
      <c r="B212" s="215"/>
      <c r="C212" s="2"/>
      <c r="D212" s="2"/>
      <c r="E212" s="2"/>
      <c r="F212" s="2"/>
      <c r="G212" s="224" t="s">
        <v>46</v>
      </c>
      <c r="H212" s="223">
        <v>900</v>
      </c>
      <c r="I212" s="217"/>
      <c r="J212" s="2"/>
      <c r="K212" s="2"/>
      <c r="L212" s="2"/>
      <c r="M212" s="2"/>
      <c r="N212" s="2"/>
      <c r="O212" s="2"/>
      <c r="P212" s="137"/>
      <c r="Q212" s="2"/>
      <c r="R212" s="216"/>
    </row>
    <row r="213" spans="1:18" ht="75" x14ac:dyDescent="0.25">
      <c r="B213" s="215"/>
      <c r="C213" s="2"/>
      <c r="D213" s="2"/>
      <c r="E213" s="2"/>
      <c r="F213" s="2"/>
      <c r="G213" s="225" t="s">
        <v>127</v>
      </c>
      <c r="H213" s="223">
        <v>1</v>
      </c>
      <c r="I213" s="217"/>
      <c r="J213" s="2"/>
      <c r="K213" s="2"/>
      <c r="L213" s="2"/>
      <c r="M213" s="2"/>
      <c r="N213" s="2"/>
      <c r="O213" s="2"/>
      <c r="P213" s="137"/>
      <c r="Q213" s="2"/>
      <c r="R213" s="216"/>
    </row>
    <row r="214" spans="1:18" ht="30" x14ac:dyDescent="0.25">
      <c r="B214" s="215"/>
      <c r="C214" s="2"/>
      <c r="D214" s="2"/>
      <c r="E214" s="2"/>
      <c r="F214" s="2"/>
      <c r="G214" s="226" t="s">
        <v>54</v>
      </c>
      <c r="H214" s="223">
        <v>1</v>
      </c>
      <c r="I214" s="217"/>
      <c r="J214" s="2"/>
      <c r="K214" s="2"/>
      <c r="L214" s="2"/>
      <c r="M214" s="2"/>
      <c r="N214" s="2"/>
      <c r="O214" s="2"/>
      <c r="P214" s="137"/>
      <c r="Q214" s="2"/>
      <c r="R214" s="216"/>
    </row>
    <row r="215" spans="1:18" x14ac:dyDescent="0.25">
      <c r="B215" s="215"/>
      <c r="C215" s="2"/>
      <c r="D215" s="2"/>
      <c r="E215" s="2"/>
      <c r="F215" s="2"/>
      <c r="G215" s="224" t="s">
        <v>47</v>
      </c>
      <c r="H215" s="223">
        <v>0</v>
      </c>
      <c r="I215" s="217"/>
      <c r="J215" s="2"/>
      <c r="K215" s="2"/>
      <c r="L215" s="2"/>
      <c r="M215" s="2"/>
      <c r="N215" s="2"/>
      <c r="O215" s="2"/>
      <c r="P215" s="137"/>
      <c r="Q215" s="2"/>
      <c r="R215" s="216"/>
    </row>
    <row r="216" spans="1:18" x14ac:dyDescent="0.25">
      <c r="B216" s="218"/>
      <c r="C216" s="219"/>
      <c r="D216" s="219"/>
      <c r="E216" s="219"/>
      <c r="F216" s="219"/>
      <c r="G216" s="219"/>
      <c r="H216" s="219"/>
      <c r="I216" s="219"/>
      <c r="J216" s="219"/>
      <c r="K216" s="219"/>
      <c r="L216" s="219"/>
      <c r="M216" s="219"/>
      <c r="N216" s="219"/>
      <c r="O216" s="219"/>
      <c r="P216" s="220"/>
      <c r="Q216" s="219"/>
      <c r="R216" s="221"/>
    </row>
    <row r="217" spans="1:18" x14ac:dyDescent="0.25">
      <c r="P217" s="138"/>
    </row>
    <row r="218" spans="1:18" x14ac:dyDescent="0.25">
      <c r="B218" s="209" t="s">
        <v>3</v>
      </c>
      <c r="C218" s="210"/>
      <c r="D218" s="210"/>
      <c r="E218" s="210"/>
      <c r="F218" s="211">
        <v>15</v>
      </c>
      <c r="G218" s="210" t="s">
        <v>377</v>
      </c>
      <c r="H218" s="210"/>
      <c r="I218" s="210"/>
      <c r="J218" s="210"/>
      <c r="K218" s="210"/>
      <c r="L218" s="210"/>
      <c r="M218" s="210"/>
      <c r="N218" s="210"/>
      <c r="O218" s="210"/>
      <c r="P218" s="227"/>
      <c r="Q218" s="210"/>
      <c r="R218" s="212"/>
    </row>
    <row r="219" spans="1:18" ht="82.5" customHeight="1" x14ac:dyDescent="0.25">
      <c r="A219" s="42"/>
      <c r="B219" s="43" t="s">
        <v>22</v>
      </c>
      <c r="C219" s="43" t="s">
        <v>37</v>
      </c>
      <c r="D219" s="43" t="s">
        <v>38</v>
      </c>
      <c r="E219" s="43" t="s">
        <v>23</v>
      </c>
      <c r="F219" s="43" t="s">
        <v>34</v>
      </c>
      <c r="G219" s="44" t="s">
        <v>24</v>
      </c>
      <c r="H219" s="43" t="s">
        <v>50</v>
      </c>
      <c r="I219" s="43" t="s">
        <v>35</v>
      </c>
      <c r="J219" s="43" t="s">
        <v>36</v>
      </c>
      <c r="K219" s="43" t="s">
        <v>39</v>
      </c>
      <c r="L219" s="169" t="s">
        <v>57</v>
      </c>
      <c r="M219" s="43" t="s">
        <v>40</v>
      </c>
      <c r="N219" s="43" t="s">
        <v>41</v>
      </c>
      <c r="O219" s="43" t="s">
        <v>58</v>
      </c>
      <c r="P219" s="43" t="s">
        <v>42</v>
      </c>
      <c r="Q219" s="43" t="s">
        <v>43</v>
      </c>
      <c r="R219" s="43" t="s">
        <v>44</v>
      </c>
    </row>
    <row r="220" spans="1:18" x14ac:dyDescent="0.25">
      <c r="A220" s="1"/>
      <c r="B220" s="213"/>
      <c r="C220" s="135"/>
      <c r="D220" s="135"/>
      <c r="E220" s="135"/>
      <c r="F220" s="135"/>
      <c r="G220" s="135"/>
      <c r="H220" s="135"/>
      <c r="I220" s="135"/>
      <c r="J220" s="135"/>
      <c r="K220" s="135"/>
      <c r="L220" s="135"/>
      <c r="M220" s="135"/>
      <c r="N220" s="135"/>
      <c r="O220" s="135"/>
      <c r="P220" s="135"/>
      <c r="Q220" s="135"/>
      <c r="R220" s="214"/>
    </row>
    <row r="221" spans="1:18" s="38" customFormat="1" ht="88.5" customHeight="1" x14ac:dyDescent="0.25">
      <c r="B221" s="160">
        <v>1</v>
      </c>
      <c r="C221" s="160" t="s">
        <v>378</v>
      </c>
      <c r="D221" s="162" t="s">
        <v>79</v>
      </c>
      <c r="E221" s="95" t="s">
        <v>427</v>
      </c>
      <c r="F221" s="160" t="s">
        <v>396</v>
      </c>
      <c r="G221" s="105" t="s">
        <v>428</v>
      </c>
      <c r="H221" s="162" t="s">
        <v>71</v>
      </c>
      <c r="I221" s="162">
        <v>1</v>
      </c>
      <c r="J221" s="162" t="s">
        <v>80</v>
      </c>
      <c r="K221" s="156">
        <v>41185</v>
      </c>
      <c r="L221" s="156">
        <v>42090</v>
      </c>
      <c r="M221" s="113">
        <v>3783362852</v>
      </c>
      <c r="N221" s="96">
        <v>3783362852</v>
      </c>
      <c r="O221" s="110">
        <v>5872</v>
      </c>
      <c r="P221" s="159">
        <v>1626.1013201017813</v>
      </c>
      <c r="Q221" s="155" t="s">
        <v>80</v>
      </c>
      <c r="R221" s="308" t="s">
        <v>411</v>
      </c>
    </row>
    <row r="222" spans="1:18" s="38" customFormat="1" ht="75" customHeight="1" x14ac:dyDescent="0.25">
      <c r="B222" s="160">
        <v>2</v>
      </c>
      <c r="C222" s="160" t="s">
        <v>408</v>
      </c>
      <c r="D222" s="162" t="s">
        <v>79</v>
      </c>
      <c r="E222" s="95" t="s">
        <v>429</v>
      </c>
      <c r="F222" s="160" t="s">
        <v>396</v>
      </c>
      <c r="G222" s="105" t="s">
        <v>430</v>
      </c>
      <c r="H222" s="162" t="s">
        <v>86</v>
      </c>
      <c r="I222" s="162">
        <v>1</v>
      </c>
      <c r="J222" s="162" t="s">
        <v>80</v>
      </c>
      <c r="K222" s="156">
        <v>38313</v>
      </c>
      <c r="L222" s="156">
        <v>39766</v>
      </c>
      <c r="M222" s="113">
        <v>2038429547.7295601</v>
      </c>
      <c r="N222" s="113">
        <v>2038429547.7295601</v>
      </c>
      <c r="O222" s="110">
        <v>4417</v>
      </c>
      <c r="P222" s="159">
        <v>1626.1013201017813</v>
      </c>
      <c r="Q222" s="155" t="s">
        <v>80</v>
      </c>
      <c r="R222" s="98"/>
    </row>
    <row r="223" spans="1:18" s="38" customFormat="1" ht="69.75" customHeight="1" x14ac:dyDescent="0.25">
      <c r="B223" s="160">
        <v>3</v>
      </c>
      <c r="C223" s="160" t="s">
        <v>408</v>
      </c>
      <c r="D223" s="162" t="s">
        <v>79</v>
      </c>
      <c r="E223" s="95" t="s">
        <v>412</v>
      </c>
      <c r="F223" s="160" t="s">
        <v>431</v>
      </c>
      <c r="G223" s="105" t="s">
        <v>414</v>
      </c>
      <c r="H223" s="162" t="s">
        <v>432</v>
      </c>
      <c r="I223" s="162">
        <v>1</v>
      </c>
      <c r="J223" s="162" t="s">
        <v>80</v>
      </c>
      <c r="K223" s="156">
        <v>39139</v>
      </c>
      <c r="L223" s="156">
        <v>39593</v>
      </c>
      <c r="M223" s="113">
        <v>831121463.20071185</v>
      </c>
      <c r="N223" s="96">
        <v>831121463.20071185</v>
      </c>
      <c r="O223" s="110">
        <v>1801</v>
      </c>
      <c r="P223" s="159">
        <v>1626.1013201017813</v>
      </c>
      <c r="Q223" s="155" t="s">
        <v>80</v>
      </c>
      <c r="R223" s="141"/>
    </row>
    <row r="224" spans="1:18" s="38" customFormat="1" ht="74.25" customHeight="1" x14ac:dyDescent="0.25">
      <c r="B224" s="160">
        <v>4</v>
      </c>
      <c r="C224" s="160" t="s">
        <v>416</v>
      </c>
      <c r="D224" s="162" t="s">
        <v>79</v>
      </c>
      <c r="E224" s="95" t="s">
        <v>181</v>
      </c>
      <c r="F224" s="160" t="s">
        <v>417</v>
      </c>
      <c r="G224" s="105" t="s">
        <v>418</v>
      </c>
      <c r="H224" s="162" t="s">
        <v>71</v>
      </c>
      <c r="I224" s="162">
        <v>0.15</v>
      </c>
      <c r="J224" s="162" t="s">
        <v>80</v>
      </c>
      <c r="K224" s="156">
        <v>40487</v>
      </c>
      <c r="L224" s="156">
        <v>41970</v>
      </c>
      <c r="M224" s="113">
        <v>18772505206.240002</v>
      </c>
      <c r="N224" s="96">
        <v>2815875780.9360003</v>
      </c>
      <c r="O224" s="110">
        <v>4571</v>
      </c>
      <c r="P224" s="159">
        <v>1626.1013201017813</v>
      </c>
      <c r="Q224" s="155" t="s">
        <v>80</v>
      </c>
      <c r="R224" s="141"/>
    </row>
    <row r="225" spans="1:18" s="38" customFormat="1" x14ac:dyDescent="0.25">
      <c r="B225" s="215"/>
      <c r="C225" s="2"/>
      <c r="D225" s="2"/>
      <c r="E225" s="2"/>
      <c r="F225" s="2"/>
      <c r="G225" s="2"/>
      <c r="H225" s="2"/>
      <c r="I225" s="2"/>
      <c r="J225" s="2"/>
      <c r="K225" s="2"/>
      <c r="L225" s="2"/>
      <c r="M225" s="2"/>
      <c r="N225" s="2"/>
      <c r="O225" s="2"/>
      <c r="P225" s="137"/>
      <c r="Q225" s="2"/>
      <c r="R225" s="216"/>
    </row>
    <row r="226" spans="1:18" s="38" customFormat="1" x14ac:dyDescent="0.25">
      <c r="B226" s="215"/>
      <c r="C226" s="2"/>
      <c r="D226" s="2"/>
      <c r="E226" s="2"/>
      <c r="F226" s="2"/>
      <c r="G226" s="222" t="s">
        <v>45</v>
      </c>
      <c r="H226" s="223">
        <v>4</v>
      </c>
      <c r="I226" s="228"/>
      <c r="J226" s="2"/>
      <c r="K226" s="2"/>
      <c r="L226" s="2"/>
      <c r="M226" s="2"/>
      <c r="N226" s="2"/>
      <c r="O226" s="2"/>
      <c r="P226" s="137"/>
      <c r="Q226" s="2"/>
      <c r="R226" s="216"/>
    </row>
    <row r="227" spans="1:18" s="38" customFormat="1" x14ac:dyDescent="0.25">
      <c r="B227" s="215"/>
      <c r="C227" s="2"/>
      <c r="D227" s="2"/>
      <c r="E227" s="2"/>
      <c r="F227" s="2"/>
      <c r="G227" s="224" t="s">
        <v>46</v>
      </c>
      <c r="H227" s="223">
        <v>900</v>
      </c>
      <c r="I227" s="228"/>
      <c r="J227" s="2"/>
      <c r="K227" s="2"/>
      <c r="L227" s="2"/>
      <c r="M227" s="2"/>
      <c r="N227" s="2"/>
      <c r="O227" s="2"/>
      <c r="P227" s="137"/>
      <c r="Q227" s="2"/>
      <c r="R227" s="216"/>
    </row>
    <row r="228" spans="1:18" s="38" customFormat="1" ht="75" x14ac:dyDescent="0.25">
      <c r="B228" s="215"/>
      <c r="C228" s="2"/>
      <c r="D228" s="2"/>
      <c r="E228" s="2"/>
      <c r="F228" s="2"/>
      <c r="G228" s="225" t="s">
        <v>127</v>
      </c>
      <c r="H228" s="223">
        <v>1</v>
      </c>
      <c r="I228" s="228"/>
      <c r="J228" s="2"/>
      <c r="K228" s="2"/>
      <c r="L228" s="2"/>
      <c r="M228" s="2"/>
      <c r="N228" s="2"/>
      <c r="O228" s="2"/>
      <c r="P228" s="137"/>
      <c r="Q228" s="2"/>
      <c r="R228" s="216"/>
    </row>
    <row r="229" spans="1:18" s="38" customFormat="1" ht="30" x14ac:dyDescent="0.25">
      <c r="B229" s="215"/>
      <c r="C229" s="2"/>
      <c r="D229" s="2"/>
      <c r="E229" s="2"/>
      <c r="F229" s="2"/>
      <c r="G229" s="226" t="s">
        <v>54</v>
      </c>
      <c r="H229" s="223">
        <v>1</v>
      </c>
      <c r="I229" s="228"/>
      <c r="J229" s="2"/>
      <c r="K229" s="2"/>
      <c r="L229" s="2"/>
      <c r="M229" s="2"/>
      <c r="N229" s="2"/>
      <c r="O229" s="2"/>
      <c r="P229" s="137"/>
      <c r="Q229" s="2"/>
      <c r="R229" s="216"/>
    </row>
    <row r="230" spans="1:18" s="38" customFormat="1" x14ac:dyDescent="0.25">
      <c r="B230" s="215"/>
      <c r="C230" s="2"/>
      <c r="D230" s="2"/>
      <c r="E230" s="2"/>
      <c r="F230" s="2"/>
      <c r="G230" s="224" t="s">
        <v>47</v>
      </c>
      <c r="H230" s="223">
        <v>0</v>
      </c>
      <c r="I230" s="228"/>
      <c r="J230" s="2"/>
      <c r="K230" s="2"/>
      <c r="L230" s="2"/>
      <c r="M230" s="2"/>
      <c r="N230" s="2"/>
      <c r="O230" s="2"/>
      <c r="P230" s="137"/>
      <c r="Q230" s="2"/>
      <c r="R230" s="216"/>
    </row>
    <row r="231" spans="1:18" s="38" customFormat="1" x14ac:dyDescent="0.25">
      <c r="B231" s="218"/>
      <c r="C231" s="219"/>
      <c r="D231" s="219"/>
      <c r="E231" s="219"/>
      <c r="F231" s="219"/>
      <c r="G231" s="219"/>
      <c r="H231" s="219"/>
      <c r="I231" s="219"/>
      <c r="J231" s="219"/>
      <c r="K231" s="219"/>
      <c r="L231" s="219"/>
      <c r="M231" s="219"/>
      <c r="N231" s="219"/>
      <c r="O231" s="219"/>
      <c r="P231" s="220"/>
      <c r="Q231" s="219"/>
      <c r="R231" s="221"/>
    </row>
    <row r="232" spans="1:18" s="38" customFormat="1" x14ac:dyDescent="0.25">
      <c r="B232" s="215"/>
      <c r="C232" s="2"/>
      <c r="D232" s="2"/>
      <c r="E232" s="2"/>
      <c r="F232" s="2"/>
      <c r="G232" s="2"/>
      <c r="H232" s="2"/>
      <c r="I232" s="2"/>
      <c r="J232" s="2"/>
      <c r="K232" s="2"/>
      <c r="L232" s="2"/>
      <c r="M232" s="2"/>
      <c r="N232" s="2"/>
      <c r="O232" s="2"/>
      <c r="P232" s="137"/>
      <c r="Q232" s="2"/>
      <c r="R232" s="216"/>
    </row>
    <row r="233" spans="1:18" s="46" customFormat="1" x14ac:dyDescent="0.25">
      <c r="A233" s="45"/>
      <c r="B233" s="209" t="s">
        <v>3</v>
      </c>
      <c r="C233" s="210"/>
      <c r="D233" s="210"/>
      <c r="E233" s="210"/>
      <c r="F233" s="211">
        <v>16</v>
      </c>
      <c r="G233" s="210" t="s">
        <v>433</v>
      </c>
      <c r="H233" s="210"/>
      <c r="I233" s="210"/>
      <c r="J233" s="210"/>
      <c r="K233" s="210"/>
      <c r="L233" s="210"/>
      <c r="M233" s="210"/>
      <c r="N233" s="210"/>
      <c r="O233" s="210"/>
      <c r="P233" s="210"/>
      <c r="Q233" s="210"/>
      <c r="R233" s="212"/>
    </row>
    <row r="234" spans="1:18" ht="82.5" customHeight="1" x14ac:dyDescent="0.25">
      <c r="A234" s="42"/>
      <c r="B234" s="43" t="s">
        <v>22</v>
      </c>
      <c r="C234" s="43" t="s">
        <v>37</v>
      </c>
      <c r="D234" s="43" t="s">
        <v>38</v>
      </c>
      <c r="E234" s="43" t="s">
        <v>23</v>
      </c>
      <c r="F234" s="43" t="s">
        <v>34</v>
      </c>
      <c r="G234" s="44" t="s">
        <v>24</v>
      </c>
      <c r="H234" s="43" t="s">
        <v>50</v>
      </c>
      <c r="I234" s="43" t="s">
        <v>35</v>
      </c>
      <c r="J234" s="43" t="s">
        <v>36</v>
      </c>
      <c r="K234" s="43" t="s">
        <v>39</v>
      </c>
      <c r="L234" s="169" t="s">
        <v>57</v>
      </c>
      <c r="M234" s="43" t="s">
        <v>40</v>
      </c>
      <c r="N234" s="43" t="s">
        <v>41</v>
      </c>
      <c r="O234" s="43" t="s">
        <v>58</v>
      </c>
      <c r="P234" s="43" t="s">
        <v>42</v>
      </c>
      <c r="Q234" s="43" t="s">
        <v>43</v>
      </c>
      <c r="R234" s="43" t="s">
        <v>44</v>
      </c>
    </row>
    <row r="235" spans="1:18" x14ac:dyDescent="0.25">
      <c r="A235" s="1"/>
      <c r="B235" s="213"/>
      <c r="C235" s="135"/>
      <c r="D235" s="135"/>
      <c r="E235" s="135"/>
      <c r="F235" s="135"/>
      <c r="G235" s="135"/>
      <c r="H235" s="135"/>
      <c r="I235" s="135"/>
      <c r="J235" s="135"/>
      <c r="K235" s="135"/>
      <c r="L235" s="135"/>
      <c r="M235" s="135"/>
      <c r="N235" s="135"/>
      <c r="O235" s="135"/>
      <c r="P235" s="135"/>
      <c r="Q235" s="135"/>
      <c r="R235" s="214"/>
    </row>
    <row r="236" spans="1:18" ht="60" customHeight="1" x14ac:dyDescent="0.25">
      <c r="A236" s="1"/>
      <c r="B236" s="160">
        <v>1</v>
      </c>
      <c r="C236" s="162" t="s">
        <v>484</v>
      </c>
      <c r="D236" s="162" t="s">
        <v>79</v>
      </c>
      <c r="E236" s="160" t="s">
        <v>159</v>
      </c>
      <c r="F236" s="160" t="s">
        <v>446</v>
      </c>
      <c r="G236" s="105" t="s">
        <v>447</v>
      </c>
      <c r="H236" s="162" t="s">
        <v>71</v>
      </c>
      <c r="I236" s="162">
        <v>1</v>
      </c>
      <c r="J236" s="162" t="s">
        <v>80</v>
      </c>
      <c r="K236" s="156">
        <v>39062</v>
      </c>
      <c r="L236" s="156">
        <v>40476</v>
      </c>
      <c r="M236" s="96">
        <v>2398644428</v>
      </c>
      <c r="N236" s="96">
        <v>2398644428</v>
      </c>
      <c r="O236" s="110">
        <v>4658</v>
      </c>
      <c r="P236" s="159">
        <v>1626.1013201017813</v>
      </c>
      <c r="Q236" s="193" t="s">
        <v>80</v>
      </c>
      <c r="R236" s="98"/>
    </row>
    <row r="237" spans="1:18" ht="43.5" customHeight="1" x14ac:dyDescent="0.25">
      <c r="A237" s="1"/>
      <c r="B237" s="160">
        <v>2</v>
      </c>
      <c r="C237" s="323" t="s">
        <v>821</v>
      </c>
      <c r="D237" s="162" t="s">
        <v>80</v>
      </c>
      <c r="E237" s="160" t="s">
        <v>186</v>
      </c>
      <c r="F237" s="160" t="s">
        <v>485</v>
      </c>
      <c r="G237" s="105" t="s">
        <v>486</v>
      </c>
      <c r="H237" s="162" t="s">
        <v>158</v>
      </c>
      <c r="I237" s="162">
        <v>1</v>
      </c>
      <c r="J237" s="162" t="s">
        <v>80</v>
      </c>
      <c r="K237" s="156">
        <v>39251</v>
      </c>
      <c r="L237" s="156">
        <v>40487</v>
      </c>
      <c r="M237" s="96">
        <v>1146580930.46</v>
      </c>
      <c r="N237" s="96">
        <v>1146580930.46</v>
      </c>
      <c r="O237" s="110">
        <v>2226</v>
      </c>
      <c r="P237" s="159">
        <v>1626.1013201017813</v>
      </c>
      <c r="Q237" s="193" t="s">
        <v>80</v>
      </c>
      <c r="R237" s="262"/>
    </row>
    <row r="238" spans="1:18" ht="111.75" customHeight="1" x14ac:dyDescent="0.25">
      <c r="A238" s="1"/>
      <c r="B238" s="160">
        <v>3</v>
      </c>
      <c r="C238" s="162" t="s">
        <v>445</v>
      </c>
      <c r="D238" s="162" t="s">
        <v>79</v>
      </c>
      <c r="E238" s="160" t="s">
        <v>162</v>
      </c>
      <c r="F238" s="160" t="s">
        <v>451</v>
      </c>
      <c r="G238" s="105" t="s">
        <v>487</v>
      </c>
      <c r="H238" s="162" t="s">
        <v>71</v>
      </c>
      <c r="I238" s="162">
        <v>0.2</v>
      </c>
      <c r="J238" s="162" t="s">
        <v>80</v>
      </c>
      <c r="K238" s="156">
        <v>40567</v>
      </c>
      <c r="L238" s="156">
        <v>42040</v>
      </c>
      <c r="M238" s="96">
        <v>35594740856</v>
      </c>
      <c r="N238" s="96">
        <v>7118948171.2000008</v>
      </c>
      <c r="O238" s="110">
        <v>11048</v>
      </c>
      <c r="P238" s="159">
        <v>1626.1013201017813</v>
      </c>
      <c r="Q238" s="193" t="s">
        <v>80</v>
      </c>
      <c r="R238" s="98"/>
    </row>
    <row r="239" spans="1:18" ht="226.5" customHeight="1" x14ac:dyDescent="0.25">
      <c r="A239" s="1"/>
      <c r="B239" s="160">
        <v>4</v>
      </c>
      <c r="C239" s="162" t="s">
        <v>434</v>
      </c>
      <c r="D239" s="162" t="s">
        <v>79</v>
      </c>
      <c r="E239" s="160" t="s">
        <v>159</v>
      </c>
      <c r="F239" s="160" t="s">
        <v>443</v>
      </c>
      <c r="G239" s="105" t="s">
        <v>488</v>
      </c>
      <c r="H239" s="162" t="s">
        <v>71</v>
      </c>
      <c r="I239" s="162">
        <v>0.2</v>
      </c>
      <c r="J239" s="162" t="s">
        <v>80</v>
      </c>
      <c r="K239" s="156">
        <v>39615</v>
      </c>
      <c r="L239" s="156">
        <v>41502</v>
      </c>
      <c r="M239" s="96">
        <v>28736581560</v>
      </c>
      <c r="N239" s="96">
        <v>5747316312</v>
      </c>
      <c r="O239" s="110">
        <v>9749</v>
      </c>
      <c r="P239" s="159">
        <v>1626.1013201017813</v>
      </c>
      <c r="Q239" s="193" t="s">
        <v>80</v>
      </c>
      <c r="R239" s="98"/>
    </row>
    <row r="240" spans="1:18" x14ac:dyDescent="0.25">
      <c r="A240" s="1"/>
      <c r="B240" s="215"/>
      <c r="C240" s="2"/>
      <c r="D240" s="2"/>
      <c r="E240" s="2"/>
      <c r="F240" s="2"/>
      <c r="G240" s="2"/>
      <c r="H240" s="2"/>
      <c r="I240" s="2"/>
      <c r="J240" s="2"/>
      <c r="K240" s="2"/>
      <c r="L240" s="2"/>
      <c r="M240" s="2"/>
      <c r="N240" s="2"/>
      <c r="O240" s="2"/>
      <c r="P240" s="137"/>
      <c r="Q240" s="2"/>
      <c r="R240" s="216"/>
    </row>
    <row r="241" spans="1:18" x14ac:dyDescent="0.25">
      <c r="A241" s="1"/>
      <c r="B241" s="215"/>
      <c r="C241" s="2"/>
      <c r="D241" s="2"/>
      <c r="E241" s="2"/>
      <c r="F241" s="2"/>
      <c r="G241" s="222" t="s">
        <v>45</v>
      </c>
      <c r="H241" s="223">
        <v>4</v>
      </c>
      <c r="I241" s="217"/>
      <c r="J241" s="2"/>
      <c r="K241" s="2"/>
      <c r="L241" s="2"/>
      <c r="M241" s="2"/>
      <c r="N241" s="2"/>
      <c r="O241" s="2"/>
      <c r="P241" s="137"/>
      <c r="Q241" s="2"/>
      <c r="R241" s="216"/>
    </row>
    <row r="242" spans="1:18" x14ac:dyDescent="0.25">
      <c r="A242" s="1"/>
      <c r="B242" s="215"/>
      <c r="C242" s="2"/>
      <c r="D242" s="2"/>
      <c r="E242" s="2"/>
      <c r="F242" s="2"/>
      <c r="G242" s="224" t="s">
        <v>46</v>
      </c>
      <c r="H242" s="223">
        <v>900</v>
      </c>
      <c r="I242" s="217"/>
      <c r="J242" s="2"/>
      <c r="K242" s="2"/>
      <c r="L242" s="2"/>
      <c r="M242" s="2"/>
      <c r="N242" s="2"/>
      <c r="O242" s="2"/>
      <c r="P242" s="137"/>
      <c r="Q242" s="2"/>
      <c r="R242" s="216"/>
    </row>
    <row r="243" spans="1:18" ht="75" x14ac:dyDescent="0.25">
      <c r="A243" s="1"/>
      <c r="B243" s="215"/>
      <c r="C243" s="2"/>
      <c r="D243" s="2"/>
      <c r="E243" s="2"/>
      <c r="F243" s="2"/>
      <c r="G243" s="225" t="s">
        <v>127</v>
      </c>
      <c r="H243" s="223" t="s">
        <v>81</v>
      </c>
      <c r="I243" s="217"/>
      <c r="J243" s="2"/>
      <c r="K243" s="2"/>
      <c r="L243" s="2"/>
      <c r="M243" s="2"/>
      <c r="N243" s="2"/>
      <c r="O243" s="2"/>
      <c r="P243" s="137"/>
      <c r="Q243" s="2"/>
      <c r="R243" s="216"/>
    </row>
    <row r="244" spans="1:18" ht="30" x14ac:dyDescent="0.25">
      <c r="A244" s="1"/>
      <c r="B244" s="215"/>
      <c r="C244" s="2"/>
      <c r="D244" s="2"/>
      <c r="E244" s="2"/>
      <c r="F244" s="2"/>
      <c r="G244" s="226" t="s">
        <v>54</v>
      </c>
      <c r="H244" s="223" t="s">
        <v>81</v>
      </c>
      <c r="I244" s="217"/>
      <c r="J244" s="2"/>
      <c r="K244" s="2"/>
      <c r="L244" s="2"/>
      <c r="M244" s="2"/>
      <c r="N244" s="2"/>
      <c r="O244" s="2"/>
      <c r="P244" s="137"/>
      <c r="Q244" s="2"/>
      <c r="R244" s="216"/>
    </row>
    <row r="245" spans="1:18" x14ac:dyDescent="0.25">
      <c r="A245" s="1"/>
      <c r="B245" s="215"/>
      <c r="C245" s="2"/>
      <c r="D245" s="2"/>
      <c r="E245" s="2"/>
      <c r="F245" s="2"/>
      <c r="G245" s="224" t="s">
        <v>47</v>
      </c>
      <c r="H245" s="223">
        <v>1</v>
      </c>
      <c r="I245" s="217"/>
      <c r="J245" s="2"/>
      <c r="K245" s="2"/>
      <c r="L245" s="2"/>
      <c r="M245" s="2"/>
      <c r="N245" s="2"/>
      <c r="O245" s="2"/>
      <c r="P245" s="137"/>
      <c r="Q245" s="2"/>
      <c r="R245" s="216"/>
    </row>
    <row r="246" spans="1:18" x14ac:dyDescent="0.25">
      <c r="A246" s="1"/>
      <c r="B246" s="218"/>
      <c r="C246" s="219"/>
      <c r="D246" s="219"/>
      <c r="E246" s="219"/>
      <c r="F246" s="219"/>
      <c r="G246" s="219"/>
      <c r="H246" s="219"/>
      <c r="I246" s="219"/>
      <c r="J246" s="219"/>
      <c r="K246" s="219"/>
      <c r="L246" s="219"/>
      <c r="M246" s="219"/>
      <c r="N246" s="219"/>
      <c r="O246" s="219"/>
      <c r="P246" s="220"/>
      <c r="Q246" s="219"/>
      <c r="R246" s="221"/>
    </row>
    <row r="247" spans="1:18" x14ac:dyDescent="0.25">
      <c r="P247" s="138"/>
    </row>
    <row r="248" spans="1:18" s="46" customFormat="1" x14ac:dyDescent="0.25">
      <c r="B248" s="209" t="s">
        <v>3</v>
      </c>
      <c r="C248" s="210"/>
      <c r="D248" s="210"/>
      <c r="E248" s="210"/>
      <c r="F248" s="211">
        <v>17</v>
      </c>
      <c r="G248" s="210" t="s">
        <v>436</v>
      </c>
      <c r="H248" s="210"/>
      <c r="I248" s="210"/>
      <c r="J248" s="210"/>
      <c r="K248" s="210"/>
      <c r="L248" s="210"/>
      <c r="M248" s="210"/>
      <c r="N248" s="210"/>
      <c r="O248" s="210"/>
      <c r="P248" s="227"/>
      <c r="Q248" s="210"/>
      <c r="R248" s="212"/>
    </row>
    <row r="249" spans="1:18" ht="82.5" customHeight="1" x14ac:dyDescent="0.25">
      <c r="A249" s="42"/>
      <c r="B249" s="43" t="s">
        <v>22</v>
      </c>
      <c r="C249" s="43" t="s">
        <v>37</v>
      </c>
      <c r="D249" s="43" t="s">
        <v>38</v>
      </c>
      <c r="E249" s="43" t="s">
        <v>23</v>
      </c>
      <c r="F249" s="43" t="s">
        <v>34</v>
      </c>
      <c r="G249" s="44" t="s">
        <v>24</v>
      </c>
      <c r="H249" s="43" t="s">
        <v>50</v>
      </c>
      <c r="I249" s="43" t="s">
        <v>35</v>
      </c>
      <c r="J249" s="43" t="s">
        <v>36</v>
      </c>
      <c r="K249" s="43" t="s">
        <v>39</v>
      </c>
      <c r="L249" s="169" t="s">
        <v>57</v>
      </c>
      <c r="M249" s="43" t="s">
        <v>40</v>
      </c>
      <c r="N249" s="43" t="s">
        <v>41</v>
      </c>
      <c r="O249" s="43" t="s">
        <v>58</v>
      </c>
      <c r="P249" s="43" t="s">
        <v>42</v>
      </c>
      <c r="Q249" s="43" t="s">
        <v>43</v>
      </c>
      <c r="R249" s="43" t="s">
        <v>44</v>
      </c>
    </row>
    <row r="250" spans="1:18" x14ac:dyDescent="0.25">
      <c r="A250" s="1"/>
      <c r="B250" s="213"/>
      <c r="C250" s="135"/>
      <c r="D250" s="135"/>
      <c r="E250" s="135"/>
      <c r="F250" s="135"/>
      <c r="G250" s="135"/>
      <c r="H250" s="135"/>
      <c r="I250" s="135"/>
      <c r="J250" s="135"/>
      <c r="K250" s="135"/>
      <c r="L250" s="135"/>
      <c r="M250" s="135"/>
      <c r="N250" s="135"/>
      <c r="O250" s="135"/>
      <c r="P250" s="135"/>
      <c r="Q250" s="135"/>
      <c r="R250" s="214"/>
    </row>
    <row r="251" spans="1:18" ht="145.5" customHeight="1" x14ac:dyDescent="0.25">
      <c r="B251" s="160">
        <v>1</v>
      </c>
      <c r="C251" s="162" t="s">
        <v>437</v>
      </c>
      <c r="D251" s="162" t="s">
        <v>79</v>
      </c>
      <c r="E251" s="160" t="s">
        <v>162</v>
      </c>
      <c r="F251" s="160" t="s">
        <v>454</v>
      </c>
      <c r="G251" s="105" t="s">
        <v>455</v>
      </c>
      <c r="H251" s="162" t="s">
        <v>71</v>
      </c>
      <c r="I251" s="162">
        <v>0.6</v>
      </c>
      <c r="J251" s="162" t="s">
        <v>80</v>
      </c>
      <c r="K251" s="156">
        <v>41198</v>
      </c>
      <c r="L251" s="156">
        <v>41532</v>
      </c>
      <c r="M251" s="96">
        <v>2668542300</v>
      </c>
      <c r="N251" s="96">
        <v>1601125380</v>
      </c>
      <c r="O251" s="110">
        <v>2716</v>
      </c>
      <c r="P251" s="159">
        <v>1626.1013201017813</v>
      </c>
      <c r="Q251" s="193" t="s">
        <v>80</v>
      </c>
      <c r="R251" s="136" t="s">
        <v>489</v>
      </c>
    </row>
    <row r="252" spans="1:18" ht="81" customHeight="1" x14ac:dyDescent="0.25">
      <c r="B252" s="160">
        <v>2</v>
      </c>
      <c r="C252" s="162" t="s">
        <v>461</v>
      </c>
      <c r="D252" s="162" t="s">
        <v>79</v>
      </c>
      <c r="E252" s="160" t="s">
        <v>462</v>
      </c>
      <c r="F252" s="160" t="s">
        <v>463</v>
      </c>
      <c r="G252" s="105" t="s">
        <v>464</v>
      </c>
      <c r="H252" s="162" t="s">
        <v>71</v>
      </c>
      <c r="I252" s="162">
        <v>1</v>
      </c>
      <c r="J252" s="162" t="s">
        <v>80</v>
      </c>
      <c r="K252" s="156">
        <v>41271</v>
      </c>
      <c r="L252" s="156">
        <v>41635</v>
      </c>
      <c r="M252" s="96">
        <v>958455800</v>
      </c>
      <c r="N252" s="96">
        <v>958455800</v>
      </c>
      <c r="O252" s="110">
        <v>1626</v>
      </c>
      <c r="P252" s="159">
        <v>1626.1013201017813</v>
      </c>
      <c r="Q252" s="193" t="s">
        <v>80</v>
      </c>
      <c r="R252" s="136" t="s">
        <v>822</v>
      </c>
    </row>
    <row r="253" spans="1:18" ht="78" customHeight="1" x14ac:dyDescent="0.25">
      <c r="B253" s="160">
        <v>3</v>
      </c>
      <c r="C253" s="162" t="s">
        <v>461</v>
      </c>
      <c r="D253" s="162" t="s">
        <v>79</v>
      </c>
      <c r="E253" s="160" t="s">
        <v>181</v>
      </c>
      <c r="F253" s="160" t="s">
        <v>465</v>
      </c>
      <c r="G253" s="105" t="s">
        <v>466</v>
      </c>
      <c r="H253" s="162" t="s">
        <v>71</v>
      </c>
      <c r="I253" s="162">
        <v>1</v>
      </c>
      <c r="J253" s="162" t="s">
        <v>80</v>
      </c>
      <c r="K253" s="156">
        <v>41123</v>
      </c>
      <c r="L253" s="149">
        <v>41779</v>
      </c>
      <c r="M253" s="96">
        <v>1606063935</v>
      </c>
      <c r="N253" s="96">
        <v>1606063935</v>
      </c>
      <c r="O253" s="110">
        <v>2607</v>
      </c>
      <c r="P253" s="159">
        <v>1626.1013201017813</v>
      </c>
      <c r="Q253" s="193" t="s">
        <v>80</v>
      </c>
      <c r="R253" s="136" t="s">
        <v>822</v>
      </c>
    </row>
    <row r="254" spans="1:18" ht="59.25" customHeight="1" x14ac:dyDescent="0.25">
      <c r="B254" s="160">
        <v>4</v>
      </c>
      <c r="C254" s="162" t="s">
        <v>467</v>
      </c>
      <c r="D254" s="162" t="s">
        <v>79</v>
      </c>
      <c r="E254" s="160" t="s">
        <v>468</v>
      </c>
      <c r="F254" s="160" t="s">
        <v>469</v>
      </c>
      <c r="G254" s="105" t="s">
        <v>470</v>
      </c>
      <c r="H254" s="162" t="s">
        <v>158</v>
      </c>
      <c r="I254" s="162">
        <v>1</v>
      </c>
      <c r="J254" s="162" t="s">
        <v>80</v>
      </c>
      <c r="K254" s="156">
        <v>39405</v>
      </c>
      <c r="L254" s="156">
        <v>40268</v>
      </c>
      <c r="M254" s="96">
        <v>4226277647.6300001</v>
      </c>
      <c r="N254" s="96">
        <v>4226277647.6300001</v>
      </c>
      <c r="O254" s="110">
        <v>8206</v>
      </c>
      <c r="P254" s="159">
        <v>1626.1013201017813</v>
      </c>
      <c r="Q254" s="193" t="s">
        <v>80</v>
      </c>
      <c r="R254" s="136"/>
    </row>
    <row r="255" spans="1:18" x14ac:dyDescent="0.25">
      <c r="B255" s="215"/>
      <c r="C255" s="2"/>
      <c r="D255" s="2"/>
      <c r="E255" s="2"/>
      <c r="F255" s="2"/>
      <c r="G255" s="2"/>
      <c r="H255" s="2"/>
      <c r="I255" s="2"/>
      <c r="J255" s="2"/>
      <c r="K255" s="2"/>
      <c r="L255" s="2"/>
      <c r="M255" s="2"/>
      <c r="N255" s="2"/>
      <c r="O255" s="2"/>
      <c r="P255" s="137"/>
      <c r="Q255" s="2"/>
      <c r="R255" s="216"/>
    </row>
    <row r="256" spans="1:18" x14ac:dyDescent="0.25">
      <c r="B256" s="215"/>
      <c r="C256" s="2"/>
      <c r="D256" s="2"/>
      <c r="E256" s="2"/>
      <c r="F256" s="2"/>
      <c r="G256" s="222" t="s">
        <v>45</v>
      </c>
      <c r="H256" s="223">
        <v>2</v>
      </c>
      <c r="I256" s="217"/>
      <c r="J256" s="2"/>
      <c r="K256" s="2"/>
      <c r="L256" s="2"/>
      <c r="M256" s="2"/>
      <c r="N256" s="2"/>
      <c r="O256" s="2"/>
      <c r="P256" s="137"/>
      <c r="Q256" s="2"/>
      <c r="R256" s="216"/>
    </row>
    <row r="257" spans="1:18" x14ac:dyDescent="0.25">
      <c r="B257" s="215"/>
      <c r="C257" s="2"/>
      <c r="D257" s="2"/>
      <c r="E257" s="2"/>
      <c r="F257" s="2"/>
      <c r="G257" s="224" t="s">
        <v>46</v>
      </c>
      <c r="H257" s="223">
        <v>600</v>
      </c>
      <c r="I257" s="217"/>
      <c r="J257" s="2"/>
      <c r="K257" s="2"/>
      <c r="L257" s="2"/>
      <c r="M257" s="2"/>
      <c r="N257" s="2"/>
      <c r="O257" s="2"/>
      <c r="P257" s="137"/>
      <c r="Q257" s="2"/>
      <c r="R257" s="216"/>
    </row>
    <row r="258" spans="1:18" ht="75" x14ac:dyDescent="0.25">
      <c r="B258" s="215"/>
      <c r="C258" s="2"/>
      <c r="D258" s="2"/>
      <c r="E258" s="2"/>
      <c r="F258" s="2"/>
      <c r="G258" s="225" t="s">
        <v>127</v>
      </c>
      <c r="H258" s="223" t="s">
        <v>81</v>
      </c>
      <c r="I258" s="217"/>
      <c r="J258" s="2"/>
      <c r="K258" s="2"/>
      <c r="L258" s="2"/>
      <c r="M258" s="2"/>
      <c r="N258" s="2"/>
      <c r="O258" s="2"/>
      <c r="P258" s="137"/>
      <c r="Q258" s="2"/>
      <c r="R258" s="216"/>
    </row>
    <row r="259" spans="1:18" ht="30" x14ac:dyDescent="0.25">
      <c r="B259" s="215"/>
      <c r="C259" s="2"/>
      <c r="D259" s="2"/>
      <c r="E259" s="2"/>
      <c r="F259" s="2"/>
      <c r="G259" s="226" t="s">
        <v>54</v>
      </c>
      <c r="H259" s="223" t="s">
        <v>81</v>
      </c>
      <c r="I259" s="217"/>
      <c r="J259" s="2"/>
      <c r="K259" s="2"/>
      <c r="L259" s="2"/>
      <c r="M259" s="2"/>
      <c r="N259" s="2"/>
      <c r="O259" s="2"/>
      <c r="P259" s="137"/>
      <c r="Q259" s="2"/>
      <c r="R259" s="216"/>
    </row>
    <row r="260" spans="1:18" x14ac:dyDescent="0.25">
      <c r="B260" s="215"/>
      <c r="C260" s="2"/>
      <c r="D260" s="2"/>
      <c r="E260" s="2"/>
      <c r="F260" s="2"/>
      <c r="G260" s="224" t="s">
        <v>47</v>
      </c>
      <c r="H260" s="223">
        <v>0</v>
      </c>
      <c r="I260" s="217"/>
      <c r="J260" s="2"/>
      <c r="K260" s="2"/>
      <c r="L260" s="2"/>
      <c r="M260" s="2"/>
      <c r="N260" s="2"/>
      <c r="O260" s="2"/>
      <c r="P260" s="137"/>
      <c r="Q260" s="2"/>
      <c r="R260" s="216"/>
    </row>
    <row r="261" spans="1:18" x14ac:dyDescent="0.25">
      <c r="B261" s="218"/>
      <c r="C261" s="219"/>
      <c r="D261" s="219"/>
      <c r="E261" s="219"/>
      <c r="F261" s="219"/>
      <c r="G261" s="219"/>
      <c r="H261" s="219"/>
      <c r="I261" s="219"/>
      <c r="J261" s="219"/>
      <c r="K261" s="219"/>
      <c r="L261" s="219"/>
      <c r="M261" s="219"/>
      <c r="N261" s="219"/>
      <c r="O261" s="219"/>
      <c r="P261" s="220"/>
      <c r="Q261" s="219"/>
      <c r="R261" s="221"/>
    </row>
    <row r="262" spans="1:18" x14ac:dyDescent="0.25">
      <c r="P262" s="138"/>
    </row>
    <row r="263" spans="1:18" x14ac:dyDescent="0.25">
      <c r="B263" s="209" t="s">
        <v>3</v>
      </c>
      <c r="C263" s="210"/>
      <c r="D263" s="210"/>
      <c r="E263" s="210"/>
      <c r="F263" s="211">
        <v>18</v>
      </c>
      <c r="G263" s="210" t="s">
        <v>440</v>
      </c>
      <c r="H263" s="210"/>
      <c r="I263" s="210"/>
      <c r="J263" s="210"/>
      <c r="K263" s="210"/>
      <c r="L263" s="210"/>
      <c r="M263" s="210"/>
      <c r="N263" s="210"/>
      <c r="O263" s="210"/>
      <c r="P263" s="227"/>
      <c r="Q263" s="210"/>
      <c r="R263" s="212"/>
    </row>
    <row r="264" spans="1:18" ht="82.5" customHeight="1" x14ac:dyDescent="0.25">
      <c r="A264" s="42"/>
      <c r="B264" s="43" t="s">
        <v>22</v>
      </c>
      <c r="C264" s="43" t="s">
        <v>37</v>
      </c>
      <c r="D264" s="43" t="s">
        <v>38</v>
      </c>
      <c r="E264" s="43" t="s">
        <v>23</v>
      </c>
      <c r="F264" s="43" t="s">
        <v>34</v>
      </c>
      <c r="G264" s="44" t="s">
        <v>24</v>
      </c>
      <c r="H264" s="43" t="s">
        <v>50</v>
      </c>
      <c r="I264" s="43" t="s">
        <v>35</v>
      </c>
      <c r="J264" s="43" t="s">
        <v>36</v>
      </c>
      <c r="K264" s="43" t="s">
        <v>39</v>
      </c>
      <c r="L264" s="169" t="s">
        <v>57</v>
      </c>
      <c r="M264" s="43" t="s">
        <v>40</v>
      </c>
      <c r="N264" s="43" t="s">
        <v>41</v>
      </c>
      <c r="O264" s="43" t="s">
        <v>58</v>
      </c>
      <c r="P264" s="43" t="s">
        <v>42</v>
      </c>
      <c r="Q264" s="43" t="s">
        <v>43</v>
      </c>
      <c r="R264" s="43" t="s">
        <v>44</v>
      </c>
    </row>
    <row r="265" spans="1:18" x14ac:dyDescent="0.25">
      <c r="A265" s="1"/>
      <c r="B265" s="213"/>
      <c r="C265" s="135"/>
      <c r="D265" s="135"/>
      <c r="E265" s="135"/>
      <c r="F265" s="135"/>
      <c r="G265" s="135"/>
      <c r="H265" s="135"/>
      <c r="I265" s="135"/>
      <c r="J265" s="135"/>
      <c r="K265" s="135"/>
      <c r="L265" s="135"/>
      <c r="M265" s="135"/>
      <c r="N265" s="135"/>
      <c r="O265" s="135"/>
      <c r="P265" s="135"/>
      <c r="Q265" s="135"/>
      <c r="R265" s="214"/>
    </row>
    <row r="266" spans="1:18" s="38" customFormat="1" ht="57.75" customHeight="1" x14ac:dyDescent="0.25">
      <c r="B266" s="160">
        <v>1</v>
      </c>
      <c r="C266" s="160" t="s">
        <v>490</v>
      </c>
      <c r="D266" s="162" t="s">
        <v>79</v>
      </c>
      <c r="E266" s="95" t="s">
        <v>186</v>
      </c>
      <c r="F266" s="160" t="s">
        <v>491</v>
      </c>
      <c r="G266" s="105" t="s">
        <v>492</v>
      </c>
      <c r="H266" s="162" t="s">
        <v>158</v>
      </c>
      <c r="I266" s="162">
        <v>0.5</v>
      </c>
      <c r="J266" s="162" t="s">
        <v>80</v>
      </c>
      <c r="K266" s="156">
        <v>38646</v>
      </c>
      <c r="L266" s="156">
        <v>39234</v>
      </c>
      <c r="M266" s="96">
        <v>57665124272.830002</v>
      </c>
      <c r="N266" s="96">
        <v>28832562136.415001</v>
      </c>
      <c r="O266" s="110">
        <v>66480</v>
      </c>
      <c r="P266" s="159">
        <v>1626.1013201017813</v>
      </c>
      <c r="Q266" s="193" t="s">
        <v>80</v>
      </c>
      <c r="R266" s="141"/>
    </row>
    <row r="267" spans="1:18" s="38" customFormat="1" ht="228.75" customHeight="1" x14ac:dyDescent="0.25">
      <c r="B267" s="160">
        <v>2</v>
      </c>
      <c r="C267" s="160" t="s">
        <v>442</v>
      </c>
      <c r="D267" s="162" t="s">
        <v>79</v>
      </c>
      <c r="E267" s="95" t="s">
        <v>162</v>
      </c>
      <c r="F267" s="160" t="s">
        <v>475</v>
      </c>
      <c r="G267" s="105" t="s">
        <v>476</v>
      </c>
      <c r="H267" s="162" t="s">
        <v>71</v>
      </c>
      <c r="I267" s="162">
        <v>0.5</v>
      </c>
      <c r="J267" s="162" t="s">
        <v>80</v>
      </c>
      <c r="K267" s="156">
        <v>38772</v>
      </c>
      <c r="L267" s="156">
        <v>40656</v>
      </c>
      <c r="M267" s="113">
        <v>4793832856</v>
      </c>
      <c r="N267" s="96">
        <v>2396916428</v>
      </c>
      <c r="O267" s="110">
        <v>4475</v>
      </c>
      <c r="P267" s="159">
        <v>1626.1013201017813</v>
      </c>
      <c r="Q267" s="193" t="s">
        <v>80</v>
      </c>
      <c r="R267" s="98"/>
    </row>
    <row r="268" spans="1:18" s="38" customFormat="1" ht="62.25" customHeight="1" x14ac:dyDescent="0.25">
      <c r="B268" s="160">
        <v>3</v>
      </c>
      <c r="C268" s="160" t="s">
        <v>442</v>
      </c>
      <c r="D268" s="162" t="s">
        <v>79</v>
      </c>
      <c r="E268" s="95" t="s">
        <v>181</v>
      </c>
      <c r="F268" s="160" t="s">
        <v>477</v>
      </c>
      <c r="G268" s="105" t="s">
        <v>493</v>
      </c>
      <c r="H268" s="162" t="s">
        <v>71</v>
      </c>
      <c r="I268" s="162"/>
      <c r="J268" s="162" t="s">
        <v>80</v>
      </c>
      <c r="K268" s="156">
        <v>37308</v>
      </c>
      <c r="L268" s="156">
        <v>37986</v>
      </c>
      <c r="M268" s="113">
        <v>1335742560</v>
      </c>
      <c r="N268" s="96">
        <v>0</v>
      </c>
      <c r="O268" s="110">
        <v>0</v>
      </c>
      <c r="P268" s="159">
        <v>1626.1013201017813</v>
      </c>
      <c r="Q268" s="193" t="s">
        <v>32</v>
      </c>
      <c r="R268" s="141" t="s">
        <v>494</v>
      </c>
    </row>
    <row r="269" spans="1:18" s="38" customFormat="1" ht="74.25" customHeight="1" x14ac:dyDescent="0.25">
      <c r="B269" s="160">
        <v>4</v>
      </c>
      <c r="C269" s="160" t="s">
        <v>442</v>
      </c>
      <c r="D269" s="162" t="s">
        <v>79</v>
      </c>
      <c r="E269" s="95" t="s">
        <v>181</v>
      </c>
      <c r="F269" s="160" t="s">
        <v>480</v>
      </c>
      <c r="G269" s="105" t="s">
        <v>495</v>
      </c>
      <c r="H269" s="162" t="s">
        <v>71</v>
      </c>
      <c r="I269" s="162">
        <v>1</v>
      </c>
      <c r="J269" s="162" t="s">
        <v>80</v>
      </c>
      <c r="K269" s="156">
        <v>36992</v>
      </c>
      <c r="L269" s="156">
        <v>37539</v>
      </c>
      <c r="M269" s="113">
        <v>999931231</v>
      </c>
      <c r="N269" s="96">
        <v>999931231</v>
      </c>
      <c r="O269" s="110">
        <v>3236</v>
      </c>
      <c r="P269" s="159">
        <v>1626.1013201017813</v>
      </c>
      <c r="Q269" s="193" t="s">
        <v>80</v>
      </c>
      <c r="R269" s="141"/>
    </row>
    <row r="270" spans="1:18" s="38" customFormat="1" x14ac:dyDescent="0.25">
      <c r="B270" s="215"/>
      <c r="C270" s="2"/>
      <c r="D270" s="2"/>
      <c r="E270" s="2"/>
      <c r="F270" s="2"/>
      <c r="G270" s="2"/>
      <c r="H270" s="2"/>
      <c r="I270" s="2"/>
      <c r="J270" s="2"/>
      <c r="K270" s="2"/>
      <c r="L270" s="2"/>
      <c r="M270" s="2"/>
      <c r="N270" s="2"/>
      <c r="O270" s="2"/>
      <c r="P270" s="137"/>
      <c r="Q270" s="2"/>
      <c r="R270" s="216"/>
    </row>
    <row r="271" spans="1:18" s="38" customFormat="1" x14ac:dyDescent="0.25">
      <c r="B271" s="215"/>
      <c r="C271" s="2"/>
      <c r="D271" s="2"/>
      <c r="E271" s="2"/>
      <c r="F271" s="2"/>
      <c r="G271" s="222" t="s">
        <v>45</v>
      </c>
      <c r="H271" s="223">
        <v>3</v>
      </c>
      <c r="I271" s="228"/>
      <c r="J271" s="2"/>
      <c r="K271" s="2"/>
      <c r="L271" s="2"/>
      <c r="M271" s="2"/>
      <c r="N271" s="2"/>
      <c r="O271" s="2"/>
      <c r="P271" s="137"/>
      <c r="Q271" s="2"/>
      <c r="R271" s="216"/>
    </row>
    <row r="272" spans="1:18" s="38" customFormat="1" x14ac:dyDescent="0.25">
      <c r="B272" s="215"/>
      <c r="C272" s="2"/>
      <c r="D272" s="2"/>
      <c r="E272" s="2"/>
      <c r="F272" s="2"/>
      <c r="G272" s="224" t="s">
        <v>46</v>
      </c>
      <c r="H272" s="223">
        <v>700</v>
      </c>
      <c r="I272" s="228"/>
      <c r="J272" s="2"/>
      <c r="K272" s="2"/>
      <c r="L272" s="2"/>
      <c r="M272" s="2"/>
      <c r="N272" s="2"/>
      <c r="O272" s="2"/>
      <c r="P272" s="137"/>
      <c r="Q272" s="2"/>
      <c r="R272" s="216"/>
    </row>
    <row r="273" spans="1:18" s="38" customFormat="1" ht="75" x14ac:dyDescent="0.25">
      <c r="B273" s="215"/>
      <c r="C273" s="2"/>
      <c r="D273" s="2"/>
      <c r="E273" s="2"/>
      <c r="F273" s="2"/>
      <c r="G273" s="225" t="s">
        <v>127</v>
      </c>
      <c r="H273" s="223" t="s">
        <v>81</v>
      </c>
      <c r="I273" s="228"/>
      <c r="J273" s="2"/>
      <c r="K273" s="2"/>
      <c r="L273" s="2"/>
      <c r="M273" s="2"/>
      <c r="N273" s="2"/>
      <c r="O273" s="2"/>
      <c r="P273" s="137"/>
      <c r="Q273" s="2"/>
      <c r="R273" s="216"/>
    </row>
    <row r="274" spans="1:18" s="38" customFormat="1" ht="30" x14ac:dyDescent="0.25">
      <c r="B274" s="215"/>
      <c r="C274" s="2"/>
      <c r="D274" s="2"/>
      <c r="E274" s="2"/>
      <c r="F274" s="2"/>
      <c r="G274" s="226" t="s">
        <v>54</v>
      </c>
      <c r="H274" s="223" t="s">
        <v>81</v>
      </c>
      <c r="I274" s="228"/>
      <c r="J274" s="2"/>
      <c r="K274" s="2"/>
      <c r="L274" s="2"/>
      <c r="M274" s="2"/>
      <c r="N274" s="2"/>
      <c r="O274" s="2"/>
      <c r="P274" s="137"/>
      <c r="Q274" s="2"/>
      <c r="R274" s="216"/>
    </row>
    <row r="275" spans="1:18" s="38" customFormat="1" x14ac:dyDescent="0.25">
      <c r="B275" s="215"/>
      <c r="C275" s="2"/>
      <c r="D275" s="2"/>
      <c r="E275" s="2"/>
      <c r="F275" s="2"/>
      <c r="G275" s="224" t="s">
        <v>47</v>
      </c>
      <c r="H275" s="223">
        <v>0</v>
      </c>
      <c r="I275" s="228"/>
      <c r="J275" s="2"/>
      <c r="K275" s="2"/>
      <c r="L275" s="2"/>
      <c r="M275" s="2"/>
      <c r="N275" s="2"/>
      <c r="O275" s="2"/>
      <c r="P275" s="137"/>
      <c r="Q275" s="2"/>
      <c r="R275" s="216"/>
    </row>
    <row r="276" spans="1:18" x14ac:dyDescent="0.25">
      <c r="B276" s="229"/>
      <c r="C276" s="230"/>
      <c r="D276" s="230"/>
      <c r="E276" s="230"/>
      <c r="F276" s="230"/>
      <c r="G276" s="230"/>
      <c r="H276" s="230"/>
      <c r="I276" s="230"/>
      <c r="J276" s="230"/>
      <c r="K276" s="230"/>
      <c r="L276" s="230"/>
      <c r="M276" s="230"/>
      <c r="N276" s="230"/>
      <c r="O276" s="230"/>
      <c r="P276" s="231"/>
      <c r="Q276" s="230"/>
      <c r="R276" s="232"/>
    </row>
    <row r="278" spans="1:18" s="46" customFormat="1" x14ac:dyDescent="0.25">
      <c r="A278" s="45"/>
      <c r="B278" s="209" t="s">
        <v>3</v>
      </c>
      <c r="C278" s="210"/>
      <c r="D278" s="210"/>
      <c r="E278" s="210"/>
      <c r="F278" s="278">
        <v>19</v>
      </c>
      <c r="G278" s="210" t="s">
        <v>496</v>
      </c>
      <c r="H278" s="210"/>
      <c r="I278" s="210"/>
      <c r="J278" s="210"/>
      <c r="K278" s="210"/>
      <c r="L278" s="210"/>
      <c r="M278" s="210"/>
      <c r="N278" s="210"/>
      <c r="O278" s="210"/>
      <c r="P278" s="210"/>
      <c r="Q278" s="210"/>
      <c r="R278" s="212"/>
    </row>
    <row r="279" spans="1:18" ht="82.5" customHeight="1" x14ac:dyDescent="0.25">
      <c r="A279" s="42"/>
      <c r="B279" s="43" t="s">
        <v>22</v>
      </c>
      <c r="C279" s="43" t="s">
        <v>37</v>
      </c>
      <c r="D279" s="43" t="s">
        <v>38</v>
      </c>
      <c r="E279" s="43" t="s">
        <v>23</v>
      </c>
      <c r="F279" s="43" t="s">
        <v>34</v>
      </c>
      <c r="G279" s="44" t="s">
        <v>24</v>
      </c>
      <c r="H279" s="43" t="s">
        <v>50</v>
      </c>
      <c r="I279" s="43" t="s">
        <v>35</v>
      </c>
      <c r="J279" s="43" t="s">
        <v>36</v>
      </c>
      <c r="K279" s="43" t="s">
        <v>39</v>
      </c>
      <c r="L279" s="169" t="s">
        <v>57</v>
      </c>
      <c r="M279" s="43" t="s">
        <v>40</v>
      </c>
      <c r="N279" s="43" t="s">
        <v>41</v>
      </c>
      <c r="O279" s="43" t="s">
        <v>58</v>
      </c>
      <c r="P279" s="43" t="s">
        <v>42</v>
      </c>
      <c r="Q279" s="43" t="s">
        <v>43</v>
      </c>
      <c r="R279" s="43" t="s">
        <v>44</v>
      </c>
    </row>
    <row r="280" spans="1:18" x14ac:dyDescent="0.25">
      <c r="A280" s="1"/>
      <c r="B280" s="213"/>
      <c r="C280" s="135"/>
      <c r="D280" s="135"/>
      <c r="E280" s="135"/>
      <c r="F280" s="135"/>
      <c r="G280" s="135"/>
      <c r="H280" s="135"/>
      <c r="I280" s="135"/>
      <c r="J280" s="135"/>
      <c r="K280" s="135"/>
      <c r="L280" s="135"/>
      <c r="M280" s="135"/>
      <c r="N280" s="135"/>
      <c r="O280" s="135"/>
      <c r="P280" s="135"/>
      <c r="Q280" s="135"/>
      <c r="R280" s="214"/>
    </row>
    <row r="281" spans="1:18" ht="69.75" customHeight="1" x14ac:dyDescent="0.25">
      <c r="A281" s="1"/>
      <c r="B281" s="160">
        <v>1</v>
      </c>
      <c r="C281" s="162" t="s">
        <v>499</v>
      </c>
      <c r="D281" s="162" t="s">
        <v>79</v>
      </c>
      <c r="E281" s="335" t="s">
        <v>75</v>
      </c>
      <c r="F281" s="160" t="s">
        <v>513</v>
      </c>
      <c r="G281" s="105" t="s">
        <v>514</v>
      </c>
      <c r="H281" s="162" t="s">
        <v>71</v>
      </c>
      <c r="I281" s="162">
        <v>0.5</v>
      </c>
      <c r="J281" s="162" t="s">
        <v>80</v>
      </c>
      <c r="K281" s="156">
        <v>39595</v>
      </c>
      <c r="L281" s="156">
        <v>41846</v>
      </c>
      <c r="M281" s="113">
        <v>31942117590</v>
      </c>
      <c r="N281" s="96">
        <v>15971058795</v>
      </c>
      <c r="O281" s="110">
        <v>25927</v>
      </c>
      <c r="P281" s="159">
        <v>1626.1013201017813</v>
      </c>
      <c r="Q281" s="193" t="s">
        <v>80</v>
      </c>
      <c r="R281" s="98" t="s">
        <v>573</v>
      </c>
    </row>
    <row r="282" spans="1:18" ht="63.75" customHeight="1" x14ac:dyDescent="0.25">
      <c r="A282" s="1"/>
      <c r="B282" s="160">
        <v>2</v>
      </c>
      <c r="C282" s="162" t="s">
        <v>498</v>
      </c>
      <c r="D282" s="162" t="s">
        <v>79</v>
      </c>
      <c r="E282" s="160" t="s">
        <v>516</v>
      </c>
      <c r="F282" s="160" t="s">
        <v>517</v>
      </c>
      <c r="G282" s="105" t="s">
        <v>574</v>
      </c>
      <c r="H282" s="162" t="s">
        <v>71</v>
      </c>
      <c r="I282" s="162">
        <v>0.8</v>
      </c>
      <c r="J282" s="162" t="s">
        <v>80</v>
      </c>
      <c r="K282" s="156">
        <v>41282</v>
      </c>
      <c r="L282" s="156">
        <v>41818</v>
      </c>
      <c r="M282" s="113">
        <v>1544774057</v>
      </c>
      <c r="N282" s="96">
        <v>1235819245.6000001</v>
      </c>
      <c r="O282" s="110">
        <v>2006</v>
      </c>
      <c r="P282" s="159">
        <v>1626.1013201017813</v>
      </c>
      <c r="Q282" s="193" t="s">
        <v>80</v>
      </c>
      <c r="R282" s="98" t="s">
        <v>575</v>
      </c>
    </row>
    <row r="283" spans="1:18" ht="57" customHeight="1" x14ac:dyDescent="0.25">
      <c r="A283" s="1"/>
      <c r="B283" s="160">
        <v>3</v>
      </c>
      <c r="C283" s="162" t="s">
        <v>498</v>
      </c>
      <c r="D283" s="162" t="s">
        <v>79</v>
      </c>
      <c r="E283" s="160" t="s">
        <v>521</v>
      </c>
      <c r="F283" s="160" t="s">
        <v>522</v>
      </c>
      <c r="G283" s="105" t="s">
        <v>576</v>
      </c>
      <c r="H283" s="162" t="s">
        <v>71</v>
      </c>
      <c r="I283" s="162">
        <v>0.95</v>
      </c>
      <c r="J283" s="162" t="s">
        <v>80</v>
      </c>
      <c r="K283" s="156">
        <v>40854</v>
      </c>
      <c r="L283" s="156">
        <v>41628</v>
      </c>
      <c r="M283" s="113">
        <v>1071250790</v>
      </c>
      <c r="N283" s="96">
        <v>1017688250.5</v>
      </c>
      <c r="O283" s="110">
        <v>1726</v>
      </c>
      <c r="P283" s="159">
        <v>1626.1013201017813</v>
      </c>
      <c r="Q283" s="193" t="s">
        <v>80</v>
      </c>
      <c r="R283" s="98" t="s">
        <v>577</v>
      </c>
    </row>
    <row r="284" spans="1:18" ht="81.75" customHeight="1" x14ac:dyDescent="0.25">
      <c r="A284" s="1"/>
      <c r="B284" s="160">
        <v>4</v>
      </c>
      <c r="C284" s="162" t="s">
        <v>497</v>
      </c>
      <c r="D284" s="162" t="s">
        <v>79</v>
      </c>
      <c r="E284" s="336" t="s">
        <v>507</v>
      </c>
      <c r="F284" s="160" t="s">
        <v>511</v>
      </c>
      <c r="G284" s="105" t="s">
        <v>578</v>
      </c>
      <c r="H284" s="162" t="s">
        <v>71</v>
      </c>
      <c r="I284" s="162">
        <v>0.7</v>
      </c>
      <c r="J284" s="162" t="s">
        <v>80</v>
      </c>
      <c r="K284" s="156">
        <v>40561</v>
      </c>
      <c r="L284" s="156">
        <v>41500</v>
      </c>
      <c r="M284" s="113">
        <v>4481543752</v>
      </c>
      <c r="N284" s="96">
        <v>3137080626.3999996</v>
      </c>
      <c r="O284" s="110">
        <v>5322</v>
      </c>
      <c r="P284" s="159">
        <v>1626.1013201017813</v>
      </c>
      <c r="Q284" s="193" t="s">
        <v>80</v>
      </c>
      <c r="R284" s="98" t="s">
        <v>579</v>
      </c>
    </row>
    <row r="285" spans="1:18" x14ac:dyDescent="0.25">
      <c r="A285" s="1"/>
      <c r="B285" s="215"/>
      <c r="C285" s="2"/>
      <c r="D285" s="2"/>
      <c r="E285" s="2"/>
      <c r="F285" s="2"/>
      <c r="G285" s="2"/>
      <c r="H285" s="2"/>
      <c r="I285" s="2"/>
      <c r="J285" s="2"/>
      <c r="K285" s="2"/>
      <c r="L285" s="2"/>
      <c r="M285" s="2"/>
      <c r="N285" s="2"/>
      <c r="O285" s="2"/>
      <c r="P285" s="137"/>
      <c r="Q285" s="2"/>
      <c r="R285" s="216"/>
    </row>
    <row r="286" spans="1:18" x14ac:dyDescent="0.25">
      <c r="A286" s="1"/>
      <c r="B286" s="215"/>
      <c r="C286" s="2"/>
      <c r="D286" s="2"/>
      <c r="E286" s="2"/>
      <c r="F286" s="2"/>
      <c r="G286" s="222" t="s">
        <v>45</v>
      </c>
      <c r="H286" s="223">
        <v>4</v>
      </c>
      <c r="I286" s="217"/>
      <c r="J286" s="2"/>
      <c r="K286" s="2"/>
      <c r="L286" s="2"/>
      <c r="M286" s="2"/>
      <c r="N286" s="2"/>
      <c r="O286" s="2"/>
      <c r="P286" s="137"/>
      <c r="Q286" s="2"/>
      <c r="R286" s="216"/>
    </row>
    <row r="287" spans="1:18" x14ac:dyDescent="0.25">
      <c r="A287" s="1"/>
      <c r="B287" s="215"/>
      <c r="C287" s="2"/>
      <c r="D287" s="2"/>
      <c r="E287" s="2"/>
      <c r="F287" s="2"/>
      <c r="G287" s="224" t="s">
        <v>46</v>
      </c>
      <c r="H287" s="223">
        <v>900</v>
      </c>
      <c r="I287" s="217"/>
      <c r="J287" s="2"/>
      <c r="K287" s="2"/>
      <c r="L287" s="2"/>
      <c r="M287" s="2"/>
      <c r="N287" s="2"/>
      <c r="O287" s="2"/>
      <c r="P287" s="137"/>
      <c r="Q287" s="2"/>
      <c r="R287" s="216"/>
    </row>
    <row r="288" spans="1:18" ht="75" x14ac:dyDescent="0.25">
      <c r="A288" s="1"/>
      <c r="B288" s="215"/>
      <c r="C288" s="2"/>
      <c r="D288" s="2"/>
      <c r="E288" s="2"/>
      <c r="F288" s="2"/>
      <c r="G288" s="225" t="s">
        <v>127</v>
      </c>
      <c r="H288" s="223" t="s">
        <v>81</v>
      </c>
      <c r="I288" s="217"/>
      <c r="J288" s="2"/>
      <c r="K288" s="2"/>
      <c r="L288" s="2"/>
      <c r="M288" s="2"/>
      <c r="N288" s="2"/>
      <c r="O288" s="2"/>
      <c r="P288" s="137"/>
      <c r="Q288" s="2"/>
      <c r="R288" s="216"/>
    </row>
    <row r="289" spans="1:18" ht="30" x14ac:dyDescent="0.25">
      <c r="A289" s="1"/>
      <c r="B289" s="215"/>
      <c r="C289" s="2"/>
      <c r="D289" s="2"/>
      <c r="E289" s="2"/>
      <c r="F289" s="2"/>
      <c r="G289" s="226" t="s">
        <v>54</v>
      </c>
      <c r="H289" s="223" t="s">
        <v>81</v>
      </c>
      <c r="I289" s="217"/>
      <c r="J289" s="2"/>
      <c r="K289" s="2"/>
      <c r="L289" s="2"/>
      <c r="M289" s="2"/>
      <c r="N289" s="2"/>
      <c r="O289" s="2"/>
      <c r="P289" s="137"/>
      <c r="Q289" s="2"/>
      <c r="R289" s="216"/>
    </row>
    <row r="290" spans="1:18" x14ac:dyDescent="0.25">
      <c r="A290" s="1"/>
      <c r="B290" s="215"/>
      <c r="C290" s="2"/>
      <c r="D290" s="2"/>
      <c r="E290" s="2"/>
      <c r="F290" s="2"/>
      <c r="G290" s="224" t="s">
        <v>47</v>
      </c>
      <c r="H290" s="223">
        <v>0</v>
      </c>
      <c r="I290" s="217"/>
      <c r="J290" s="2"/>
      <c r="K290" s="2"/>
      <c r="L290" s="2"/>
      <c r="M290" s="2"/>
      <c r="N290" s="2"/>
      <c r="O290" s="2"/>
      <c r="P290" s="137"/>
      <c r="Q290" s="2"/>
      <c r="R290" s="216"/>
    </row>
    <row r="291" spans="1:18" x14ac:dyDescent="0.25">
      <c r="A291" s="1"/>
      <c r="B291" s="218"/>
      <c r="C291" s="219"/>
      <c r="D291" s="219"/>
      <c r="E291" s="219"/>
      <c r="F291" s="219"/>
      <c r="G291" s="219"/>
      <c r="H291" s="219"/>
      <c r="I291" s="219"/>
      <c r="J291" s="219"/>
      <c r="K291" s="219"/>
      <c r="L291" s="219"/>
      <c r="M291" s="219"/>
      <c r="N291" s="219"/>
      <c r="O291" s="219"/>
      <c r="P291" s="220"/>
      <c r="Q291" s="219"/>
      <c r="R291" s="221"/>
    </row>
    <row r="292" spans="1:18" x14ac:dyDescent="0.25">
      <c r="P292" s="138"/>
    </row>
    <row r="293" spans="1:18" s="46" customFormat="1" x14ac:dyDescent="0.25">
      <c r="B293" s="209" t="s">
        <v>3</v>
      </c>
      <c r="C293" s="210"/>
      <c r="D293" s="210"/>
      <c r="E293" s="210"/>
      <c r="F293" s="278">
        <v>20</v>
      </c>
      <c r="G293" s="210" t="s">
        <v>500</v>
      </c>
      <c r="H293" s="210"/>
      <c r="I293" s="210"/>
      <c r="J293" s="210"/>
      <c r="K293" s="210"/>
      <c r="L293" s="210"/>
      <c r="M293" s="210"/>
      <c r="N293" s="210"/>
      <c r="O293" s="210"/>
      <c r="P293" s="227"/>
      <c r="Q293" s="210"/>
      <c r="R293" s="212"/>
    </row>
    <row r="294" spans="1:18" ht="82.5" customHeight="1" x14ac:dyDescent="0.25">
      <c r="A294" s="42"/>
      <c r="B294" s="43" t="s">
        <v>22</v>
      </c>
      <c r="C294" s="43" t="s">
        <v>37</v>
      </c>
      <c r="D294" s="43" t="s">
        <v>38</v>
      </c>
      <c r="E294" s="43" t="s">
        <v>23</v>
      </c>
      <c r="F294" s="43" t="s">
        <v>34</v>
      </c>
      <c r="G294" s="44" t="s">
        <v>24</v>
      </c>
      <c r="H294" s="43" t="s">
        <v>50</v>
      </c>
      <c r="I294" s="43" t="s">
        <v>35</v>
      </c>
      <c r="J294" s="43" t="s">
        <v>36</v>
      </c>
      <c r="K294" s="43" t="s">
        <v>39</v>
      </c>
      <c r="L294" s="169" t="s">
        <v>57</v>
      </c>
      <c r="M294" s="43" t="s">
        <v>40</v>
      </c>
      <c r="N294" s="43" t="s">
        <v>41</v>
      </c>
      <c r="O294" s="43" t="s">
        <v>58</v>
      </c>
      <c r="P294" s="43" t="s">
        <v>42</v>
      </c>
      <c r="Q294" s="43" t="s">
        <v>43</v>
      </c>
      <c r="R294" s="43" t="s">
        <v>44</v>
      </c>
    </row>
    <row r="295" spans="1:18" x14ac:dyDescent="0.25">
      <c r="A295" s="1"/>
      <c r="B295" s="213"/>
      <c r="C295" s="135"/>
      <c r="D295" s="135"/>
      <c r="E295" s="135"/>
      <c r="F295" s="135"/>
      <c r="G295" s="135"/>
      <c r="H295" s="135"/>
      <c r="I295" s="135"/>
      <c r="J295" s="135"/>
      <c r="K295" s="135"/>
      <c r="L295" s="135"/>
      <c r="M295" s="135"/>
      <c r="N295" s="135"/>
      <c r="O295" s="135"/>
      <c r="P295" s="135"/>
      <c r="Q295" s="135"/>
      <c r="R295" s="214"/>
    </row>
    <row r="296" spans="1:18" ht="168" customHeight="1" x14ac:dyDescent="0.25">
      <c r="B296" s="160">
        <v>1</v>
      </c>
      <c r="C296" s="162" t="s">
        <v>502</v>
      </c>
      <c r="D296" s="162" t="s">
        <v>79</v>
      </c>
      <c r="E296" s="160" t="s">
        <v>545</v>
      </c>
      <c r="F296" s="160" t="s">
        <v>546</v>
      </c>
      <c r="G296" s="105" t="s">
        <v>580</v>
      </c>
      <c r="H296" s="160" t="s">
        <v>71</v>
      </c>
      <c r="I296" s="162">
        <v>1</v>
      </c>
      <c r="J296" s="162" t="s">
        <v>80</v>
      </c>
      <c r="K296" s="156">
        <v>40444</v>
      </c>
      <c r="L296" s="156">
        <v>41173</v>
      </c>
      <c r="M296" s="113">
        <v>3135000000</v>
      </c>
      <c r="N296" s="96">
        <v>3135000000</v>
      </c>
      <c r="O296" s="110">
        <v>5532</v>
      </c>
      <c r="P296" s="159">
        <v>1626.1013201017813</v>
      </c>
      <c r="Q296" s="193" t="s">
        <v>80</v>
      </c>
      <c r="R296" s="98" t="s">
        <v>581</v>
      </c>
    </row>
    <row r="297" spans="1:18" ht="129.75" customHeight="1" x14ac:dyDescent="0.25">
      <c r="B297" s="160">
        <v>2</v>
      </c>
      <c r="C297" s="162" t="s">
        <v>502</v>
      </c>
      <c r="D297" s="162" t="s">
        <v>79</v>
      </c>
      <c r="E297" s="160" t="s">
        <v>535</v>
      </c>
      <c r="F297" s="160" t="s">
        <v>536</v>
      </c>
      <c r="G297" s="105" t="s">
        <v>537</v>
      </c>
      <c r="H297" s="160" t="s">
        <v>71</v>
      </c>
      <c r="I297" s="162">
        <v>0.51</v>
      </c>
      <c r="J297" s="162" t="s">
        <v>80</v>
      </c>
      <c r="K297" s="156">
        <v>38768</v>
      </c>
      <c r="L297" s="156">
        <v>39651</v>
      </c>
      <c r="M297" s="113">
        <v>3605729418</v>
      </c>
      <c r="N297" s="96">
        <v>1838922003.1800001</v>
      </c>
      <c r="O297" s="110">
        <v>3985</v>
      </c>
      <c r="P297" s="159">
        <v>1626.1013201017813</v>
      </c>
      <c r="Q297" s="193" t="s">
        <v>80</v>
      </c>
      <c r="R297" s="98" t="s">
        <v>582</v>
      </c>
    </row>
    <row r="298" spans="1:18" ht="57.75" customHeight="1" x14ac:dyDescent="0.25">
      <c r="B298" s="160">
        <v>3</v>
      </c>
      <c r="C298" s="162" t="s">
        <v>502</v>
      </c>
      <c r="D298" s="162" t="s">
        <v>79</v>
      </c>
      <c r="E298" s="160" t="s">
        <v>540</v>
      </c>
      <c r="F298" s="160" t="s">
        <v>541</v>
      </c>
      <c r="G298" s="105" t="s">
        <v>542</v>
      </c>
      <c r="H298" s="162" t="s">
        <v>71</v>
      </c>
      <c r="I298" s="162">
        <v>1</v>
      </c>
      <c r="J298" s="156" t="s">
        <v>80</v>
      </c>
      <c r="K298" s="156">
        <v>36910</v>
      </c>
      <c r="L298" s="156">
        <v>38050</v>
      </c>
      <c r="M298" s="113">
        <v>913974294</v>
      </c>
      <c r="N298" s="96">
        <v>913974294</v>
      </c>
      <c r="O298" s="110">
        <v>2553</v>
      </c>
      <c r="P298" s="159">
        <v>1626.1013201017813</v>
      </c>
      <c r="Q298" s="193" t="s">
        <v>80</v>
      </c>
      <c r="R298" s="98" t="s">
        <v>583</v>
      </c>
    </row>
    <row r="299" spans="1:18" ht="60.75" customHeight="1" x14ac:dyDescent="0.25">
      <c r="B299" s="160">
        <v>4</v>
      </c>
      <c r="C299" s="162" t="s">
        <v>503</v>
      </c>
      <c r="D299" s="162" t="s">
        <v>79</v>
      </c>
      <c r="E299" s="160" t="s">
        <v>584</v>
      </c>
      <c r="F299" s="160" t="s">
        <v>565</v>
      </c>
      <c r="G299" s="105" t="s">
        <v>585</v>
      </c>
      <c r="H299" s="162" t="s">
        <v>158</v>
      </c>
      <c r="I299" s="162">
        <v>1</v>
      </c>
      <c r="J299" s="162" t="s">
        <v>80</v>
      </c>
      <c r="K299" s="156">
        <v>37655</v>
      </c>
      <c r="L299" s="156">
        <v>39967</v>
      </c>
      <c r="M299" s="337">
        <v>16259030950.139999</v>
      </c>
      <c r="N299" s="96">
        <v>16259030950.139999</v>
      </c>
      <c r="O299" s="110">
        <v>32721</v>
      </c>
      <c r="P299" s="159">
        <v>1626.1013201017813</v>
      </c>
      <c r="Q299" s="193" t="s">
        <v>80</v>
      </c>
      <c r="R299" s="98" t="s">
        <v>586</v>
      </c>
    </row>
    <row r="300" spans="1:18" x14ac:dyDescent="0.25">
      <c r="B300" s="215"/>
      <c r="C300" s="2"/>
      <c r="D300" s="2"/>
      <c r="E300" s="2"/>
      <c r="F300" s="2"/>
      <c r="G300" s="2"/>
      <c r="H300" s="2"/>
      <c r="I300" s="2"/>
      <c r="J300" s="2"/>
      <c r="K300" s="2"/>
      <c r="L300" s="2"/>
      <c r="M300" s="2"/>
      <c r="N300" s="2"/>
      <c r="O300" s="2"/>
      <c r="P300" s="137"/>
      <c r="Q300" s="2"/>
      <c r="R300" s="216"/>
    </row>
    <row r="301" spans="1:18" x14ac:dyDescent="0.25">
      <c r="B301" s="215"/>
      <c r="C301" s="2"/>
      <c r="D301" s="2"/>
      <c r="E301" s="2"/>
      <c r="F301" s="2"/>
      <c r="G301" s="222" t="s">
        <v>45</v>
      </c>
      <c r="H301" s="223">
        <v>4</v>
      </c>
      <c r="I301" s="217"/>
      <c r="J301" s="2"/>
      <c r="K301" s="2"/>
      <c r="L301" s="2"/>
      <c r="M301" s="2"/>
      <c r="N301" s="2"/>
      <c r="O301" s="2"/>
      <c r="P301" s="137"/>
      <c r="Q301" s="2"/>
      <c r="R301" s="216"/>
    </row>
    <row r="302" spans="1:18" x14ac:dyDescent="0.25">
      <c r="B302" s="215"/>
      <c r="C302" s="2"/>
      <c r="D302" s="2"/>
      <c r="E302" s="2"/>
      <c r="F302" s="2"/>
      <c r="G302" s="224" t="s">
        <v>46</v>
      </c>
      <c r="H302" s="223">
        <v>900</v>
      </c>
      <c r="I302" s="217"/>
      <c r="J302" s="2"/>
      <c r="K302" s="2"/>
      <c r="L302" s="2"/>
      <c r="M302" s="2"/>
      <c r="N302" s="2"/>
      <c r="O302" s="2"/>
      <c r="P302" s="137"/>
      <c r="Q302" s="2"/>
      <c r="R302" s="216"/>
    </row>
    <row r="303" spans="1:18" ht="75" x14ac:dyDescent="0.25">
      <c r="B303" s="215"/>
      <c r="C303" s="2"/>
      <c r="D303" s="2"/>
      <c r="E303" s="2"/>
      <c r="F303" s="2"/>
      <c r="G303" s="225" t="s">
        <v>127</v>
      </c>
      <c r="H303" s="223" t="s">
        <v>81</v>
      </c>
      <c r="I303" s="217"/>
      <c r="J303" s="2"/>
      <c r="K303" s="2"/>
      <c r="L303" s="2"/>
      <c r="M303" s="2"/>
      <c r="N303" s="2"/>
      <c r="O303" s="2"/>
      <c r="P303" s="137"/>
      <c r="Q303" s="2"/>
      <c r="R303" s="216"/>
    </row>
    <row r="304" spans="1:18" ht="30" x14ac:dyDescent="0.25">
      <c r="B304" s="215"/>
      <c r="C304" s="2"/>
      <c r="D304" s="2"/>
      <c r="E304" s="2"/>
      <c r="F304" s="2"/>
      <c r="G304" s="226" t="s">
        <v>54</v>
      </c>
      <c r="H304" s="223" t="s">
        <v>81</v>
      </c>
      <c r="I304" s="217"/>
      <c r="J304" s="2"/>
      <c r="K304" s="2"/>
      <c r="L304" s="2"/>
      <c r="M304" s="2"/>
      <c r="N304" s="2"/>
      <c r="O304" s="2"/>
      <c r="P304" s="137"/>
      <c r="Q304" s="2"/>
      <c r="R304" s="216"/>
    </row>
    <row r="305" spans="1:18" x14ac:dyDescent="0.25">
      <c r="B305" s="215"/>
      <c r="C305" s="2"/>
      <c r="D305" s="2"/>
      <c r="E305" s="2"/>
      <c r="F305" s="2"/>
      <c r="G305" s="224" t="s">
        <v>47</v>
      </c>
      <c r="H305" s="223">
        <v>0</v>
      </c>
      <c r="I305" s="217"/>
      <c r="J305" s="2"/>
      <c r="K305" s="2"/>
      <c r="L305" s="2"/>
      <c r="M305" s="2"/>
      <c r="N305" s="2"/>
      <c r="O305" s="2"/>
      <c r="P305" s="137"/>
      <c r="Q305" s="2"/>
      <c r="R305" s="216"/>
    </row>
    <row r="306" spans="1:18" x14ac:dyDescent="0.25">
      <c r="B306" s="218"/>
      <c r="C306" s="219"/>
      <c r="D306" s="219"/>
      <c r="E306" s="219"/>
      <c r="F306" s="219"/>
      <c r="G306" s="219"/>
      <c r="H306" s="219"/>
      <c r="I306" s="219"/>
      <c r="J306" s="219"/>
      <c r="K306" s="219"/>
      <c r="L306" s="219"/>
      <c r="M306" s="219"/>
      <c r="N306" s="219"/>
      <c r="O306" s="219"/>
      <c r="P306" s="220"/>
      <c r="Q306" s="219"/>
      <c r="R306" s="221"/>
    </row>
    <row r="307" spans="1:18" x14ac:dyDescent="0.25">
      <c r="P307" s="138"/>
    </row>
    <row r="308" spans="1:18" x14ac:dyDescent="0.25">
      <c r="B308" s="209" t="s">
        <v>3</v>
      </c>
      <c r="C308" s="210"/>
      <c r="D308" s="210"/>
      <c r="E308" s="210"/>
      <c r="F308" s="278">
        <v>21</v>
      </c>
      <c r="G308" s="210" t="s">
        <v>504</v>
      </c>
      <c r="H308" s="210"/>
      <c r="I308" s="210"/>
      <c r="J308" s="210"/>
      <c r="K308" s="210"/>
      <c r="L308" s="210"/>
      <c r="M308" s="210"/>
      <c r="N308" s="210"/>
      <c r="O308" s="210"/>
      <c r="P308" s="227"/>
      <c r="Q308" s="210"/>
      <c r="R308" s="212"/>
    </row>
    <row r="309" spans="1:18" ht="82.5" customHeight="1" x14ac:dyDescent="0.25">
      <c r="A309" s="42"/>
      <c r="B309" s="43" t="s">
        <v>22</v>
      </c>
      <c r="C309" s="43" t="s">
        <v>37</v>
      </c>
      <c r="D309" s="43" t="s">
        <v>38</v>
      </c>
      <c r="E309" s="43" t="s">
        <v>23</v>
      </c>
      <c r="F309" s="43" t="s">
        <v>34</v>
      </c>
      <c r="G309" s="44" t="s">
        <v>24</v>
      </c>
      <c r="H309" s="43" t="s">
        <v>50</v>
      </c>
      <c r="I309" s="43" t="s">
        <v>35</v>
      </c>
      <c r="J309" s="43" t="s">
        <v>36</v>
      </c>
      <c r="K309" s="43" t="s">
        <v>39</v>
      </c>
      <c r="L309" s="169" t="s">
        <v>57</v>
      </c>
      <c r="M309" s="43" t="s">
        <v>40</v>
      </c>
      <c r="N309" s="43" t="s">
        <v>41</v>
      </c>
      <c r="O309" s="43" t="s">
        <v>58</v>
      </c>
      <c r="P309" s="43" t="s">
        <v>42</v>
      </c>
      <c r="Q309" s="43" t="s">
        <v>43</v>
      </c>
      <c r="R309" s="43" t="s">
        <v>44</v>
      </c>
    </row>
    <row r="310" spans="1:18" x14ac:dyDescent="0.25">
      <c r="A310" s="1"/>
      <c r="B310" s="213"/>
      <c r="C310" s="135"/>
      <c r="D310" s="135"/>
      <c r="E310" s="135"/>
      <c r="F310" s="135"/>
      <c r="G310" s="135"/>
      <c r="H310" s="135"/>
      <c r="I310" s="135"/>
      <c r="J310" s="135"/>
      <c r="K310" s="135"/>
      <c r="L310" s="135"/>
      <c r="M310" s="135"/>
      <c r="N310" s="135"/>
      <c r="O310" s="135"/>
      <c r="P310" s="135"/>
      <c r="Q310" s="135"/>
      <c r="R310" s="214"/>
    </row>
    <row r="311" spans="1:18" s="38" customFormat="1" ht="67.5" customHeight="1" x14ac:dyDescent="0.25">
      <c r="B311" s="160">
        <v>1</v>
      </c>
      <c r="C311" s="160" t="s">
        <v>505</v>
      </c>
      <c r="D311" s="162" t="s">
        <v>79</v>
      </c>
      <c r="E311" s="338" t="s">
        <v>569</v>
      </c>
      <c r="F311" s="160" t="s">
        <v>570</v>
      </c>
      <c r="G311" s="105" t="s">
        <v>571</v>
      </c>
      <c r="H311" s="162" t="s">
        <v>71</v>
      </c>
      <c r="I311" s="162">
        <v>0.4</v>
      </c>
      <c r="J311" s="162" t="s">
        <v>80</v>
      </c>
      <c r="K311" s="156">
        <v>41282</v>
      </c>
      <c r="L311" s="156">
        <v>42035</v>
      </c>
      <c r="M311" s="113">
        <v>8953763349</v>
      </c>
      <c r="N311" s="96">
        <v>3581505339.6000004</v>
      </c>
      <c r="O311" s="110">
        <v>5558</v>
      </c>
      <c r="P311" s="159">
        <v>1626.1013201017813</v>
      </c>
      <c r="Q311" s="193" t="s">
        <v>80</v>
      </c>
      <c r="R311" s="98" t="s">
        <v>587</v>
      </c>
    </row>
    <row r="312" spans="1:18" s="38" customFormat="1" ht="171.75" customHeight="1" x14ac:dyDescent="0.25">
      <c r="B312" s="160">
        <v>2</v>
      </c>
      <c r="C312" s="160" t="s">
        <v>506</v>
      </c>
      <c r="D312" s="162" t="s">
        <v>79</v>
      </c>
      <c r="E312" s="160" t="s">
        <v>75</v>
      </c>
      <c r="F312" s="160" t="s">
        <v>554</v>
      </c>
      <c r="G312" s="105" t="s">
        <v>555</v>
      </c>
      <c r="H312" s="162" t="s">
        <v>71</v>
      </c>
      <c r="I312" s="162">
        <v>0.5</v>
      </c>
      <c r="J312" s="162" t="s">
        <v>80</v>
      </c>
      <c r="K312" s="156">
        <v>41015</v>
      </c>
      <c r="L312" s="156">
        <v>42004</v>
      </c>
      <c r="M312" s="113">
        <v>25884186289</v>
      </c>
      <c r="N312" s="96">
        <v>12942093144.5</v>
      </c>
      <c r="O312" s="110">
        <v>21010</v>
      </c>
      <c r="P312" s="159">
        <v>1626.1013201017813</v>
      </c>
      <c r="Q312" s="193" t="s">
        <v>80</v>
      </c>
      <c r="R312" s="98" t="s">
        <v>588</v>
      </c>
    </row>
    <row r="313" spans="1:18" s="38" customFormat="1" ht="69.75" customHeight="1" x14ac:dyDescent="0.25">
      <c r="B313" s="160">
        <v>3</v>
      </c>
      <c r="C313" s="160" t="s">
        <v>506</v>
      </c>
      <c r="D313" s="162" t="s">
        <v>79</v>
      </c>
      <c r="E313" s="160" t="s">
        <v>93</v>
      </c>
      <c r="F313" s="160" t="s">
        <v>557</v>
      </c>
      <c r="G313" s="105" t="s">
        <v>558</v>
      </c>
      <c r="H313" s="162" t="s">
        <v>71</v>
      </c>
      <c r="I313" s="162">
        <v>0.5</v>
      </c>
      <c r="J313" s="162" t="s">
        <v>80</v>
      </c>
      <c r="K313" s="156">
        <v>36312</v>
      </c>
      <c r="L313" s="156">
        <v>37833</v>
      </c>
      <c r="M313" s="113">
        <v>5331439397</v>
      </c>
      <c r="N313" s="96">
        <v>2665719698.5</v>
      </c>
      <c r="O313" s="110">
        <v>8029</v>
      </c>
      <c r="P313" s="159">
        <v>1626.1013201017813</v>
      </c>
      <c r="Q313" s="193" t="s">
        <v>80</v>
      </c>
      <c r="R313" s="98" t="s">
        <v>589</v>
      </c>
    </row>
    <row r="314" spans="1:18" s="38" customFormat="1" ht="74.25" customHeight="1" x14ac:dyDescent="0.25">
      <c r="B314" s="160">
        <v>4</v>
      </c>
      <c r="C314" s="160" t="s">
        <v>506</v>
      </c>
      <c r="D314" s="162" t="s">
        <v>79</v>
      </c>
      <c r="E314" s="160" t="s">
        <v>75</v>
      </c>
      <c r="F314" s="160" t="s">
        <v>590</v>
      </c>
      <c r="G314" s="339" t="s">
        <v>591</v>
      </c>
      <c r="H314" s="162" t="s">
        <v>71</v>
      </c>
      <c r="I314" s="162">
        <v>0.75</v>
      </c>
      <c r="J314" s="162" t="s">
        <v>80</v>
      </c>
      <c r="K314" s="156">
        <v>39534</v>
      </c>
      <c r="L314" s="156">
        <v>40628</v>
      </c>
      <c r="M314" s="96">
        <v>3753633746</v>
      </c>
      <c r="N314" s="96">
        <v>2815225309.5</v>
      </c>
      <c r="O314" s="110">
        <v>5256</v>
      </c>
      <c r="P314" s="159">
        <v>1626.1013201017813</v>
      </c>
      <c r="Q314" s="193" t="s">
        <v>80</v>
      </c>
      <c r="R314" s="98" t="s">
        <v>592</v>
      </c>
    </row>
    <row r="315" spans="1:18" s="38" customFormat="1" x14ac:dyDescent="0.25">
      <c r="B315" s="215"/>
      <c r="C315" s="2"/>
      <c r="D315" s="2"/>
      <c r="E315" s="2"/>
      <c r="F315" s="2"/>
      <c r="G315" s="2"/>
      <c r="H315" s="2"/>
      <c r="I315" s="2"/>
      <c r="J315" s="2"/>
      <c r="K315" s="2"/>
      <c r="L315" s="2"/>
      <c r="M315" s="2"/>
      <c r="N315" s="2"/>
      <c r="O315" s="2"/>
      <c r="P315" s="137"/>
      <c r="Q315" s="2"/>
      <c r="R315" s="216"/>
    </row>
    <row r="316" spans="1:18" s="38" customFormat="1" x14ac:dyDescent="0.25">
      <c r="B316" s="215"/>
      <c r="C316" s="2"/>
      <c r="D316" s="2"/>
      <c r="E316" s="2"/>
      <c r="F316" s="2"/>
      <c r="G316" s="222" t="s">
        <v>45</v>
      </c>
      <c r="H316" s="223">
        <v>4</v>
      </c>
      <c r="I316" s="228"/>
      <c r="J316" s="2"/>
      <c r="K316" s="2"/>
      <c r="L316" s="2"/>
      <c r="M316" s="2"/>
      <c r="N316" s="2"/>
      <c r="O316" s="2"/>
      <c r="P316" s="137"/>
      <c r="Q316" s="2"/>
      <c r="R316" s="216"/>
    </row>
    <row r="317" spans="1:18" s="38" customFormat="1" x14ac:dyDescent="0.25">
      <c r="B317" s="215"/>
      <c r="C317" s="2"/>
      <c r="D317" s="2"/>
      <c r="E317" s="2"/>
      <c r="F317" s="2"/>
      <c r="G317" s="224" t="s">
        <v>46</v>
      </c>
      <c r="H317" s="223">
        <v>900</v>
      </c>
      <c r="I317" s="228"/>
      <c r="J317" s="2"/>
      <c r="K317" s="2"/>
      <c r="L317" s="2"/>
      <c r="M317" s="2"/>
      <c r="N317" s="2"/>
      <c r="O317" s="2"/>
      <c r="P317" s="137"/>
      <c r="Q317" s="2"/>
      <c r="R317" s="216"/>
    </row>
    <row r="318" spans="1:18" s="38" customFormat="1" ht="75" x14ac:dyDescent="0.25">
      <c r="B318" s="215"/>
      <c r="C318" s="2"/>
      <c r="D318" s="2"/>
      <c r="E318" s="2"/>
      <c r="F318" s="2"/>
      <c r="G318" s="225" t="s">
        <v>127</v>
      </c>
      <c r="H318" s="223" t="s">
        <v>81</v>
      </c>
      <c r="I318" s="228"/>
      <c r="J318" s="2"/>
      <c r="K318" s="2"/>
      <c r="L318" s="2"/>
      <c r="M318" s="2"/>
      <c r="N318" s="2"/>
      <c r="O318" s="2"/>
      <c r="P318" s="137"/>
      <c r="Q318" s="2"/>
      <c r="R318" s="216"/>
    </row>
    <row r="319" spans="1:18" s="38" customFormat="1" ht="30" x14ac:dyDescent="0.25">
      <c r="B319" s="215"/>
      <c r="C319" s="2"/>
      <c r="D319" s="2"/>
      <c r="E319" s="2"/>
      <c r="F319" s="2"/>
      <c r="G319" s="226" t="s">
        <v>54</v>
      </c>
      <c r="H319" s="223" t="s">
        <v>81</v>
      </c>
      <c r="I319" s="228"/>
      <c r="J319" s="2"/>
      <c r="K319" s="2"/>
      <c r="L319" s="2"/>
      <c r="M319" s="2"/>
      <c r="N319" s="2"/>
      <c r="O319" s="2"/>
      <c r="P319" s="137"/>
      <c r="Q319" s="2"/>
      <c r="R319" s="216"/>
    </row>
    <row r="320" spans="1:18" s="38" customFormat="1" x14ac:dyDescent="0.25">
      <c r="B320" s="215"/>
      <c r="C320" s="2"/>
      <c r="D320" s="2"/>
      <c r="E320" s="2"/>
      <c r="F320" s="2"/>
      <c r="G320" s="224" t="s">
        <v>47</v>
      </c>
      <c r="H320" s="223">
        <v>0</v>
      </c>
      <c r="I320" s="228"/>
      <c r="J320" s="2"/>
      <c r="K320" s="2"/>
      <c r="L320" s="2"/>
      <c r="M320" s="2"/>
      <c r="N320" s="2"/>
      <c r="O320" s="2"/>
      <c r="P320" s="137"/>
      <c r="Q320" s="2"/>
      <c r="R320" s="216"/>
    </row>
    <row r="321" spans="1:18" x14ac:dyDescent="0.25">
      <c r="B321" s="229"/>
      <c r="C321" s="230"/>
      <c r="D321" s="230"/>
      <c r="E321" s="230"/>
      <c r="F321" s="230"/>
      <c r="G321" s="230"/>
      <c r="H321" s="230"/>
      <c r="I321" s="230"/>
      <c r="J321" s="230"/>
      <c r="K321" s="230"/>
      <c r="L321" s="230"/>
      <c r="M321" s="230"/>
      <c r="N321" s="230"/>
      <c r="O321" s="230"/>
      <c r="P321" s="231"/>
      <c r="Q321" s="230"/>
      <c r="R321" s="232"/>
    </row>
    <row r="323" spans="1:18" s="46" customFormat="1" x14ac:dyDescent="0.25">
      <c r="A323" s="45"/>
      <c r="B323" s="209" t="s">
        <v>3</v>
      </c>
      <c r="C323" s="210"/>
      <c r="D323" s="210"/>
      <c r="E323" s="210"/>
      <c r="F323" s="278">
        <v>22</v>
      </c>
      <c r="G323" s="210" t="s">
        <v>593</v>
      </c>
      <c r="H323" s="210"/>
      <c r="I323" s="210"/>
      <c r="J323" s="210"/>
      <c r="K323" s="210"/>
      <c r="L323" s="210"/>
      <c r="M323" s="210"/>
      <c r="N323" s="210"/>
      <c r="O323" s="210"/>
      <c r="P323" s="210"/>
      <c r="Q323" s="210"/>
      <c r="R323" s="212"/>
    </row>
    <row r="324" spans="1:18" ht="82.5" customHeight="1" x14ac:dyDescent="0.25">
      <c r="A324" s="42"/>
      <c r="B324" s="43" t="s">
        <v>22</v>
      </c>
      <c r="C324" s="43" t="s">
        <v>37</v>
      </c>
      <c r="D324" s="43" t="s">
        <v>38</v>
      </c>
      <c r="E324" s="43" t="s">
        <v>23</v>
      </c>
      <c r="F324" s="43" t="s">
        <v>34</v>
      </c>
      <c r="G324" s="44" t="s">
        <v>24</v>
      </c>
      <c r="H324" s="43" t="s">
        <v>50</v>
      </c>
      <c r="I324" s="43" t="s">
        <v>35</v>
      </c>
      <c r="J324" s="43" t="s">
        <v>36</v>
      </c>
      <c r="K324" s="43" t="s">
        <v>39</v>
      </c>
      <c r="L324" s="169" t="s">
        <v>57</v>
      </c>
      <c r="M324" s="43" t="s">
        <v>40</v>
      </c>
      <c r="N324" s="43" t="s">
        <v>41</v>
      </c>
      <c r="O324" s="43" t="s">
        <v>58</v>
      </c>
      <c r="P324" s="43" t="s">
        <v>42</v>
      </c>
      <c r="Q324" s="43" t="s">
        <v>43</v>
      </c>
      <c r="R324" s="43" t="s">
        <v>44</v>
      </c>
    </row>
    <row r="325" spans="1:18" x14ac:dyDescent="0.25">
      <c r="A325" s="1"/>
      <c r="B325" s="213"/>
      <c r="C325" s="135"/>
      <c r="D325" s="135"/>
      <c r="E325" s="135"/>
      <c r="F325" s="135"/>
      <c r="G325" s="135"/>
      <c r="H325" s="135"/>
      <c r="I325" s="135"/>
      <c r="J325" s="135"/>
      <c r="K325" s="135"/>
      <c r="L325" s="135"/>
      <c r="M325" s="135"/>
      <c r="N325" s="135"/>
      <c r="O325" s="135"/>
      <c r="P325" s="135"/>
      <c r="Q325" s="135"/>
      <c r="R325" s="214"/>
    </row>
    <row r="326" spans="1:18" ht="90" customHeight="1" x14ac:dyDescent="0.25">
      <c r="A326" s="1"/>
      <c r="B326" s="160">
        <v>1</v>
      </c>
      <c r="C326" s="162" t="s">
        <v>659</v>
      </c>
      <c r="D326" s="162" t="s">
        <v>79</v>
      </c>
      <c r="E326" s="160" t="s">
        <v>660</v>
      </c>
      <c r="F326" s="160" t="s">
        <v>661</v>
      </c>
      <c r="G326" s="105" t="s">
        <v>662</v>
      </c>
      <c r="H326" s="162" t="s">
        <v>71</v>
      </c>
      <c r="I326" s="162">
        <v>0.5</v>
      </c>
      <c r="J326" s="162" t="s">
        <v>80</v>
      </c>
      <c r="K326" s="156">
        <v>36333</v>
      </c>
      <c r="L326" s="156">
        <v>38915</v>
      </c>
      <c r="M326" s="113">
        <v>19941780178.779999</v>
      </c>
      <c r="N326" s="96">
        <v>9970890089.3899994</v>
      </c>
      <c r="O326" s="110">
        <v>24438</v>
      </c>
      <c r="P326" s="159">
        <v>1626.1013201017813</v>
      </c>
      <c r="Q326" s="193" t="s">
        <v>80</v>
      </c>
      <c r="R326" s="98" t="s">
        <v>87</v>
      </c>
    </row>
    <row r="327" spans="1:18" ht="66.75" customHeight="1" x14ac:dyDescent="0.25">
      <c r="A327" s="1"/>
      <c r="B327" s="160">
        <v>2</v>
      </c>
      <c r="C327" s="162" t="s">
        <v>659</v>
      </c>
      <c r="D327" s="162" t="s">
        <v>79</v>
      </c>
      <c r="E327" s="160" t="s">
        <v>660</v>
      </c>
      <c r="F327" s="160" t="s">
        <v>663</v>
      </c>
      <c r="G327" s="105" t="s">
        <v>664</v>
      </c>
      <c r="H327" s="162" t="s">
        <v>71</v>
      </c>
      <c r="I327" s="162">
        <v>0.5</v>
      </c>
      <c r="J327" s="162" t="s">
        <v>80</v>
      </c>
      <c r="K327" s="156">
        <v>35457</v>
      </c>
      <c r="L327" s="156">
        <v>37126</v>
      </c>
      <c r="M327" s="96">
        <v>5240267062</v>
      </c>
      <c r="N327" s="96">
        <v>2620133531</v>
      </c>
      <c r="O327" s="110">
        <v>9161</v>
      </c>
      <c r="P327" s="159">
        <v>1626.1013201017813</v>
      </c>
      <c r="Q327" s="193" t="s">
        <v>80</v>
      </c>
      <c r="R327" s="262" t="s">
        <v>87</v>
      </c>
    </row>
    <row r="328" spans="1:18" ht="219" customHeight="1" x14ac:dyDescent="0.25">
      <c r="A328" s="1"/>
      <c r="B328" s="160">
        <v>3</v>
      </c>
      <c r="C328" s="162" t="s">
        <v>659</v>
      </c>
      <c r="D328" s="162" t="s">
        <v>79</v>
      </c>
      <c r="E328" s="160" t="s">
        <v>317</v>
      </c>
      <c r="F328" s="160" t="s">
        <v>665</v>
      </c>
      <c r="G328" s="105" t="s">
        <v>666</v>
      </c>
      <c r="H328" s="162" t="s">
        <v>71</v>
      </c>
      <c r="I328" s="162">
        <v>0.7</v>
      </c>
      <c r="J328" s="162" t="s">
        <v>80</v>
      </c>
      <c r="K328" s="156">
        <v>39933</v>
      </c>
      <c r="L328" s="156">
        <v>41029</v>
      </c>
      <c r="M328" s="96">
        <v>6198817512</v>
      </c>
      <c r="N328" s="96">
        <v>4339172258.3999996</v>
      </c>
      <c r="O328" s="110">
        <v>7657</v>
      </c>
      <c r="P328" s="159">
        <v>1626.1013201017813</v>
      </c>
      <c r="Q328" s="193" t="s">
        <v>80</v>
      </c>
      <c r="R328" s="98" t="s">
        <v>396</v>
      </c>
    </row>
    <row r="329" spans="1:18" ht="69.75" customHeight="1" x14ac:dyDescent="0.25">
      <c r="A329" s="1"/>
      <c r="B329" s="160">
        <v>4</v>
      </c>
      <c r="C329" s="162" t="s">
        <v>667</v>
      </c>
      <c r="D329" s="162" t="s">
        <v>80</v>
      </c>
      <c r="E329" s="160" t="s">
        <v>468</v>
      </c>
      <c r="F329" s="160" t="s">
        <v>668</v>
      </c>
      <c r="G329" s="105" t="s">
        <v>669</v>
      </c>
      <c r="H329" s="162" t="s">
        <v>158</v>
      </c>
      <c r="I329" s="162">
        <v>1</v>
      </c>
      <c r="J329" s="351" t="s">
        <v>80</v>
      </c>
      <c r="K329" s="156">
        <v>37610</v>
      </c>
      <c r="L329" s="156">
        <v>38090</v>
      </c>
      <c r="M329" s="96">
        <v>1432564900</v>
      </c>
      <c r="N329" s="96">
        <v>1432564900</v>
      </c>
      <c r="O329" s="110">
        <v>4002</v>
      </c>
      <c r="P329" s="159">
        <v>1626.1013201017813</v>
      </c>
      <c r="Q329" s="193" t="s">
        <v>80</v>
      </c>
      <c r="R329" s="98" t="s">
        <v>670</v>
      </c>
    </row>
    <row r="330" spans="1:18" x14ac:dyDescent="0.25">
      <c r="A330" s="1"/>
      <c r="B330" s="215"/>
      <c r="C330" s="2"/>
      <c r="D330" s="2"/>
      <c r="E330" s="2"/>
      <c r="F330" s="2"/>
      <c r="G330" s="2"/>
      <c r="H330" s="2"/>
      <c r="I330" s="2"/>
      <c r="J330" s="2"/>
      <c r="K330" s="2"/>
      <c r="L330" s="2"/>
      <c r="M330" s="2"/>
      <c r="N330" s="2"/>
      <c r="O330" s="2"/>
      <c r="P330" s="137"/>
      <c r="Q330" s="2"/>
      <c r="R330" s="216"/>
    </row>
    <row r="331" spans="1:18" x14ac:dyDescent="0.25">
      <c r="A331" s="1"/>
      <c r="B331" s="215"/>
      <c r="C331" s="2"/>
      <c r="D331" s="2"/>
      <c r="E331" s="2"/>
      <c r="F331" s="2"/>
      <c r="G331" s="222" t="s">
        <v>45</v>
      </c>
      <c r="H331" s="223">
        <v>4</v>
      </c>
      <c r="I331" s="217"/>
      <c r="J331" s="2"/>
      <c r="K331" s="2"/>
      <c r="L331" s="2"/>
      <c r="M331" s="2"/>
      <c r="N331" s="2"/>
      <c r="O331" s="2"/>
      <c r="P331" s="137"/>
      <c r="Q331" s="2"/>
      <c r="R331" s="216"/>
    </row>
    <row r="332" spans="1:18" x14ac:dyDescent="0.25">
      <c r="A332" s="1"/>
      <c r="B332" s="215"/>
      <c r="C332" s="2"/>
      <c r="D332" s="2"/>
      <c r="E332" s="2"/>
      <c r="F332" s="2"/>
      <c r="G332" s="224" t="s">
        <v>46</v>
      </c>
      <c r="H332" s="223">
        <v>900</v>
      </c>
      <c r="I332" s="217"/>
      <c r="J332" s="2"/>
      <c r="K332" s="2"/>
      <c r="L332" s="2"/>
      <c r="M332" s="2"/>
      <c r="N332" s="2"/>
      <c r="O332" s="2"/>
      <c r="P332" s="137"/>
      <c r="Q332" s="2"/>
      <c r="R332" s="216"/>
    </row>
    <row r="333" spans="1:18" ht="75" x14ac:dyDescent="0.25">
      <c r="A333" s="1"/>
      <c r="B333" s="215"/>
      <c r="C333" s="2"/>
      <c r="D333" s="2"/>
      <c r="E333" s="2"/>
      <c r="F333" s="2"/>
      <c r="G333" s="225" t="s">
        <v>127</v>
      </c>
      <c r="H333" s="223" t="s">
        <v>81</v>
      </c>
      <c r="I333" s="217"/>
      <c r="J333" s="2"/>
      <c r="K333" s="2"/>
      <c r="L333" s="2"/>
      <c r="M333" s="2"/>
      <c r="N333" s="2"/>
      <c r="O333" s="2"/>
      <c r="P333" s="137"/>
      <c r="Q333" s="2"/>
      <c r="R333" s="216"/>
    </row>
    <row r="334" spans="1:18" ht="30" x14ac:dyDescent="0.25">
      <c r="A334" s="1"/>
      <c r="B334" s="215"/>
      <c r="C334" s="2"/>
      <c r="D334" s="2"/>
      <c r="E334" s="2"/>
      <c r="F334" s="2"/>
      <c r="G334" s="226" t="s">
        <v>54</v>
      </c>
      <c r="H334" s="223" t="s">
        <v>81</v>
      </c>
      <c r="I334" s="217"/>
      <c r="J334" s="2"/>
      <c r="K334" s="2"/>
      <c r="L334" s="2"/>
      <c r="M334" s="2"/>
      <c r="N334" s="2"/>
      <c r="O334" s="2"/>
      <c r="P334" s="137"/>
      <c r="Q334" s="2"/>
      <c r="R334" s="216"/>
    </row>
    <row r="335" spans="1:18" x14ac:dyDescent="0.25">
      <c r="A335" s="1"/>
      <c r="B335" s="215"/>
      <c r="C335" s="2"/>
      <c r="D335" s="2"/>
      <c r="E335" s="2"/>
      <c r="F335" s="2"/>
      <c r="G335" s="224" t="s">
        <v>47</v>
      </c>
      <c r="H335" s="223">
        <v>1</v>
      </c>
      <c r="I335" s="217"/>
      <c r="J335" s="2"/>
      <c r="K335" s="2"/>
      <c r="L335" s="2"/>
      <c r="M335" s="2"/>
      <c r="N335" s="2"/>
      <c r="O335" s="2"/>
      <c r="P335" s="137"/>
      <c r="Q335" s="2"/>
      <c r="R335" s="216"/>
    </row>
    <row r="336" spans="1:18" x14ac:dyDescent="0.25">
      <c r="A336" s="1"/>
      <c r="B336" s="218"/>
      <c r="C336" s="219"/>
      <c r="D336" s="219"/>
      <c r="E336" s="219"/>
      <c r="F336" s="219"/>
      <c r="G336" s="219"/>
      <c r="H336" s="219"/>
      <c r="I336" s="219"/>
      <c r="J336" s="219"/>
      <c r="K336" s="219"/>
      <c r="L336" s="219"/>
      <c r="M336" s="219"/>
      <c r="N336" s="219"/>
      <c r="O336" s="219"/>
      <c r="P336" s="220"/>
      <c r="Q336" s="219"/>
      <c r="R336" s="221"/>
    </row>
    <row r="337" spans="1:18" x14ac:dyDescent="0.25">
      <c r="P337" s="138"/>
    </row>
    <row r="338" spans="1:18" s="46" customFormat="1" x14ac:dyDescent="0.25">
      <c r="B338" s="209" t="s">
        <v>3</v>
      </c>
      <c r="C338" s="210"/>
      <c r="D338" s="210"/>
      <c r="E338" s="210"/>
      <c r="F338" s="278">
        <v>23</v>
      </c>
      <c r="G338" s="210" t="s">
        <v>594</v>
      </c>
      <c r="H338" s="210"/>
      <c r="I338" s="210"/>
      <c r="J338" s="210"/>
      <c r="K338" s="210"/>
      <c r="L338" s="210"/>
      <c r="M338" s="210"/>
      <c r="N338" s="210"/>
      <c r="O338" s="210"/>
      <c r="P338" s="227"/>
      <c r="Q338" s="210"/>
      <c r="R338" s="212"/>
    </row>
    <row r="339" spans="1:18" ht="82.5" customHeight="1" x14ac:dyDescent="0.25">
      <c r="A339" s="42"/>
      <c r="B339" s="43" t="s">
        <v>22</v>
      </c>
      <c r="C339" s="43" t="s">
        <v>37</v>
      </c>
      <c r="D339" s="43" t="s">
        <v>38</v>
      </c>
      <c r="E339" s="43" t="s">
        <v>23</v>
      </c>
      <c r="F339" s="43" t="s">
        <v>34</v>
      </c>
      <c r="G339" s="44" t="s">
        <v>24</v>
      </c>
      <c r="H339" s="43" t="s">
        <v>50</v>
      </c>
      <c r="I339" s="43" t="s">
        <v>35</v>
      </c>
      <c r="J339" s="43" t="s">
        <v>36</v>
      </c>
      <c r="K339" s="43" t="s">
        <v>39</v>
      </c>
      <c r="L339" s="169" t="s">
        <v>57</v>
      </c>
      <c r="M339" s="43" t="s">
        <v>40</v>
      </c>
      <c r="N339" s="43" t="s">
        <v>41</v>
      </c>
      <c r="O339" s="43" t="s">
        <v>58</v>
      </c>
      <c r="P339" s="43" t="s">
        <v>42</v>
      </c>
      <c r="Q339" s="43" t="s">
        <v>43</v>
      </c>
      <c r="R339" s="43" t="s">
        <v>44</v>
      </c>
    </row>
    <row r="340" spans="1:18" x14ac:dyDescent="0.25">
      <c r="A340" s="1"/>
      <c r="B340" s="213"/>
      <c r="C340" s="135"/>
      <c r="D340" s="135"/>
      <c r="E340" s="135"/>
      <c r="F340" s="135"/>
      <c r="G340" s="135"/>
      <c r="H340" s="135"/>
      <c r="I340" s="135"/>
      <c r="J340" s="135"/>
      <c r="K340" s="135"/>
      <c r="L340" s="135"/>
      <c r="M340" s="135"/>
      <c r="N340" s="135"/>
      <c r="O340" s="135"/>
      <c r="P340" s="135"/>
      <c r="Q340" s="135"/>
      <c r="R340" s="214"/>
    </row>
    <row r="341" spans="1:18" ht="60" customHeight="1" x14ac:dyDescent="0.25">
      <c r="B341" s="160">
        <v>1</v>
      </c>
      <c r="C341" s="162" t="s">
        <v>671</v>
      </c>
      <c r="D341" s="162" t="s">
        <v>79</v>
      </c>
      <c r="E341" s="160" t="s">
        <v>630</v>
      </c>
      <c r="F341" s="160" t="s">
        <v>631</v>
      </c>
      <c r="G341" s="105" t="s">
        <v>632</v>
      </c>
      <c r="H341" s="162" t="s">
        <v>71</v>
      </c>
      <c r="I341" s="162">
        <v>1</v>
      </c>
      <c r="J341" s="156" t="s">
        <v>80</v>
      </c>
      <c r="K341" s="156">
        <v>38279</v>
      </c>
      <c r="L341" s="156">
        <v>39813</v>
      </c>
      <c r="M341" s="113">
        <v>3975262277</v>
      </c>
      <c r="N341" s="96">
        <v>3975262277</v>
      </c>
      <c r="O341" s="110">
        <v>8614</v>
      </c>
      <c r="P341" s="159">
        <v>1626.1013201017813</v>
      </c>
      <c r="Q341" s="193" t="s">
        <v>80</v>
      </c>
      <c r="R341" s="136"/>
    </row>
    <row r="342" spans="1:18" ht="90" customHeight="1" x14ac:dyDescent="0.25">
      <c r="B342" s="160">
        <v>2</v>
      </c>
      <c r="C342" s="162" t="s">
        <v>671</v>
      </c>
      <c r="D342" s="162" t="s">
        <v>79</v>
      </c>
      <c r="E342" s="95" t="s">
        <v>620</v>
      </c>
      <c r="F342" s="160" t="s">
        <v>621</v>
      </c>
      <c r="G342" s="105" t="s">
        <v>622</v>
      </c>
      <c r="H342" s="160" t="s">
        <v>623</v>
      </c>
      <c r="I342" s="162">
        <v>1</v>
      </c>
      <c r="J342" s="162" t="s">
        <v>80</v>
      </c>
      <c r="K342" s="156">
        <v>39087</v>
      </c>
      <c r="L342" s="156">
        <v>40512</v>
      </c>
      <c r="M342" s="113">
        <v>2759018471.3673553</v>
      </c>
      <c r="N342" s="96">
        <v>2759018471.3673553</v>
      </c>
      <c r="O342" s="110">
        <v>5357</v>
      </c>
      <c r="P342" s="159">
        <v>1626.1013201017813</v>
      </c>
      <c r="Q342" s="193" t="s">
        <v>80</v>
      </c>
      <c r="R342" s="136" t="s">
        <v>828</v>
      </c>
    </row>
    <row r="343" spans="1:18" ht="82.5" customHeight="1" x14ac:dyDescent="0.25">
      <c r="B343" s="160">
        <v>3</v>
      </c>
      <c r="C343" s="162" t="s">
        <v>671</v>
      </c>
      <c r="D343" s="162" t="s">
        <v>79</v>
      </c>
      <c r="E343" s="95" t="s">
        <v>625</v>
      </c>
      <c r="F343" s="160" t="s">
        <v>626</v>
      </c>
      <c r="G343" s="105" t="s">
        <v>627</v>
      </c>
      <c r="H343" s="162" t="s">
        <v>71</v>
      </c>
      <c r="I343" s="162">
        <v>1</v>
      </c>
      <c r="J343" s="162" t="s">
        <v>80</v>
      </c>
      <c r="K343" s="156">
        <v>38681</v>
      </c>
      <c r="L343" s="156">
        <v>39668</v>
      </c>
      <c r="M343" s="113">
        <v>4761160509</v>
      </c>
      <c r="N343" s="96">
        <v>4761160509</v>
      </c>
      <c r="O343" s="110">
        <v>10317</v>
      </c>
      <c r="P343" s="159">
        <v>1626.1013201017813</v>
      </c>
      <c r="Q343" s="193" t="s">
        <v>80</v>
      </c>
      <c r="R343" s="136"/>
    </row>
    <row r="344" spans="1:18" ht="117.75" customHeight="1" x14ac:dyDescent="0.25">
      <c r="B344" s="160">
        <v>4</v>
      </c>
      <c r="C344" s="162" t="s">
        <v>672</v>
      </c>
      <c r="D344" s="162" t="s">
        <v>79</v>
      </c>
      <c r="E344" s="160" t="s">
        <v>625</v>
      </c>
      <c r="F344" s="160" t="s">
        <v>634</v>
      </c>
      <c r="G344" s="105" t="s">
        <v>635</v>
      </c>
      <c r="H344" s="162" t="s">
        <v>71</v>
      </c>
      <c r="I344" s="162">
        <v>0.75</v>
      </c>
      <c r="J344" s="156" t="s">
        <v>80</v>
      </c>
      <c r="K344" s="156">
        <v>38733</v>
      </c>
      <c r="L344" s="156">
        <v>39950</v>
      </c>
      <c r="M344" s="113">
        <v>1837600645</v>
      </c>
      <c r="N344" s="96">
        <v>1378200483.75</v>
      </c>
      <c r="O344" s="110">
        <v>2774</v>
      </c>
      <c r="P344" s="159">
        <v>1626.1013201017813</v>
      </c>
      <c r="Q344" s="193" t="s">
        <v>80</v>
      </c>
      <c r="R344" s="136"/>
    </row>
    <row r="345" spans="1:18" x14ac:dyDescent="0.25">
      <c r="B345" s="215"/>
      <c r="C345" s="2"/>
      <c r="D345" s="2"/>
      <c r="E345" s="2"/>
      <c r="F345" s="2"/>
      <c r="G345" s="2"/>
      <c r="H345" s="2"/>
      <c r="I345" s="2"/>
      <c r="J345" s="2"/>
      <c r="K345" s="2"/>
      <c r="L345" s="2"/>
      <c r="M345" s="2"/>
      <c r="N345" s="2"/>
      <c r="O345" s="2"/>
      <c r="P345" s="137"/>
      <c r="Q345" s="2"/>
      <c r="R345" s="216"/>
    </row>
    <row r="346" spans="1:18" x14ac:dyDescent="0.25">
      <c r="B346" s="215"/>
      <c r="C346" s="2"/>
      <c r="D346" s="2"/>
      <c r="E346" s="2"/>
      <c r="F346" s="2"/>
      <c r="G346" s="222" t="s">
        <v>45</v>
      </c>
      <c r="H346" s="223">
        <v>3</v>
      </c>
      <c r="I346" s="217"/>
      <c r="J346" s="2"/>
      <c r="K346" s="2"/>
      <c r="L346" s="2"/>
      <c r="M346" s="2"/>
      <c r="N346" s="2"/>
      <c r="O346" s="2"/>
      <c r="P346" s="137"/>
      <c r="Q346" s="2"/>
      <c r="R346" s="216"/>
    </row>
    <row r="347" spans="1:18" x14ac:dyDescent="0.25">
      <c r="B347" s="215"/>
      <c r="C347" s="2"/>
      <c r="D347" s="2"/>
      <c r="E347" s="2"/>
      <c r="F347" s="2"/>
      <c r="G347" s="224" t="s">
        <v>46</v>
      </c>
      <c r="H347" s="223">
        <v>700</v>
      </c>
      <c r="I347" s="217"/>
      <c r="J347" s="2"/>
      <c r="K347" s="2"/>
      <c r="L347" s="2"/>
      <c r="M347" s="2"/>
      <c r="N347" s="2"/>
      <c r="O347" s="2"/>
      <c r="P347" s="137"/>
      <c r="Q347" s="2"/>
      <c r="R347" s="216"/>
    </row>
    <row r="348" spans="1:18" ht="75" x14ac:dyDescent="0.25">
      <c r="B348" s="215"/>
      <c r="C348" s="2"/>
      <c r="D348" s="2"/>
      <c r="E348" s="2"/>
      <c r="F348" s="2"/>
      <c r="G348" s="225" t="s">
        <v>127</v>
      </c>
      <c r="H348" s="223" t="s">
        <v>81</v>
      </c>
      <c r="I348" s="217"/>
      <c r="J348" s="2"/>
      <c r="K348" s="2"/>
      <c r="L348" s="2"/>
      <c r="M348" s="2"/>
      <c r="N348" s="2"/>
      <c r="O348" s="2"/>
      <c r="P348" s="137"/>
      <c r="Q348" s="2"/>
      <c r="R348" s="216"/>
    </row>
    <row r="349" spans="1:18" ht="30" x14ac:dyDescent="0.25">
      <c r="B349" s="215"/>
      <c r="C349" s="2"/>
      <c r="D349" s="2"/>
      <c r="E349" s="2"/>
      <c r="F349" s="2"/>
      <c r="G349" s="226" t="s">
        <v>54</v>
      </c>
      <c r="H349" s="223" t="s">
        <v>81</v>
      </c>
      <c r="I349" s="217"/>
      <c r="J349" s="2"/>
      <c r="K349" s="2"/>
      <c r="L349" s="2"/>
      <c r="M349" s="2"/>
      <c r="N349" s="2"/>
      <c r="O349" s="2"/>
      <c r="P349" s="137"/>
      <c r="Q349" s="2"/>
      <c r="R349" s="216"/>
    </row>
    <row r="350" spans="1:18" x14ac:dyDescent="0.25">
      <c r="B350" s="215"/>
      <c r="C350" s="2"/>
      <c r="D350" s="2"/>
      <c r="E350" s="2"/>
      <c r="F350" s="2"/>
      <c r="G350" s="224" t="s">
        <v>47</v>
      </c>
      <c r="H350" s="223">
        <v>0</v>
      </c>
      <c r="I350" s="217"/>
      <c r="J350" s="2"/>
      <c r="K350" s="2"/>
      <c r="L350" s="2"/>
      <c r="M350" s="2"/>
      <c r="N350" s="2"/>
      <c r="O350" s="2"/>
      <c r="P350" s="137"/>
      <c r="Q350" s="2"/>
      <c r="R350" s="216"/>
    </row>
    <row r="351" spans="1:18" x14ac:dyDescent="0.25">
      <c r="B351" s="218"/>
      <c r="C351" s="219"/>
      <c r="D351" s="219"/>
      <c r="E351" s="219"/>
      <c r="F351" s="219"/>
      <c r="G351" s="219"/>
      <c r="H351" s="219"/>
      <c r="I351" s="219"/>
      <c r="J351" s="219"/>
      <c r="K351" s="219"/>
      <c r="L351" s="219"/>
      <c r="M351" s="219"/>
      <c r="N351" s="219"/>
      <c r="O351" s="219"/>
      <c r="P351" s="220"/>
      <c r="Q351" s="219"/>
      <c r="R351" s="221"/>
    </row>
    <row r="352" spans="1:18" x14ac:dyDescent="0.25">
      <c r="P352" s="138"/>
    </row>
    <row r="353" spans="1:18" x14ac:dyDescent="0.25">
      <c r="B353" s="209" t="s">
        <v>3</v>
      </c>
      <c r="C353" s="210"/>
      <c r="D353" s="210"/>
      <c r="E353" s="210"/>
      <c r="F353" s="278">
        <v>24</v>
      </c>
      <c r="G353" s="210" t="s">
        <v>597</v>
      </c>
      <c r="H353" s="210"/>
      <c r="I353" s="210"/>
      <c r="J353" s="210"/>
      <c r="K353" s="210"/>
      <c r="L353" s="210"/>
      <c r="M353" s="210"/>
      <c r="N353" s="210"/>
      <c r="O353" s="210"/>
      <c r="P353" s="227"/>
      <c r="Q353" s="210"/>
      <c r="R353" s="212"/>
    </row>
    <row r="354" spans="1:18" ht="82.5" customHeight="1" x14ac:dyDescent="0.25">
      <c r="A354" s="42"/>
      <c r="B354" s="43" t="s">
        <v>22</v>
      </c>
      <c r="C354" s="43" t="s">
        <v>37</v>
      </c>
      <c r="D354" s="43" t="s">
        <v>38</v>
      </c>
      <c r="E354" s="43" t="s">
        <v>23</v>
      </c>
      <c r="F354" s="43" t="s">
        <v>34</v>
      </c>
      <c r="G354" s="44" t="s">
        <v>24</v>
      </c>
      <c r="H354" s="43" t="s">
        <v>50</v>
      </c>
      <c r="I354" s="43" t="s">
        <v>35</v>
      </c>
      <c r="J354" s="43" t="s">
        <v>36</v>
      </c>
      <c r="K354" s="43" t="s">
        <v>39</v>
      </c>
      <c r="L354" s="169" t="s">
        <v>57</v>
      </c>
      <c r="M354" s="43" t="s">
        <v>40</v>
      </c>
      <c r="N354" s="43" t="s">
        <v>41</v>
      </c>
      <c r="O354" s="43" t="s">
        <v>58</v>
      </c>
      <c r="P354" s="43" t="s">
        <v>42</v>
      </c>
      <c r="Q354" s="43" t="s">
        <v>43</v>
      </c>
      <c r="R354" s="43" t="s">
        <v>44</v>
      </c>
    </row>
    <row r="355" spans="1:18" x14ac:dyDescent="0.25">
      <c r="A355" s="1"/>
      <c r="B355" s="213"/>
      <c r="C355" s="135"/>
      <c r="D355" s="135"/>
      <c r="E355" s="135"/>
      <c r="F355" s="135"/>
      <c r="G355" s="135"/>
      <c r="H355" s="135"/>
      <c r="I355" s="135"/>
      <c r="J355" s="135"/>
      <c r="K355" s="135"/>
      <c r="L355" s="135"/>
      <c r="M355" s="135"/>
      <c r="N355" s="135"/>
      <c r="O355" s="135"/>
      <c r="P355" s="135"/>
      <c r="Q355" s="135"/>
      <c r="R355" s="214"/>
    </row>
    <row r="356" spans="1:18" s="38" customFormat="1" ht="83.25" customHeight="1" x14ac:dyDescent="0.25">
      <c r="B356" s="160">
        <v>1</v>
      </c>
      <c r="C356" s="160" t="s">
        <v>598</v>
      </c>
      <c r="D356" s="162" t="s">
        <v>79</v>
      </c>
      <c r="E356" s="95" t="s">
        <v>636</v>
      </c>
      <c r="F356" s="160" t="s">
        <v>637</v>
      </c>
      <c r="G356" s="105" t="s">
        <v>638</v>
      </c>
      <c r="H356" s="162" t="s">
        <v>639</v>
      </c>
      <c r="I356" s="162">
        <v>0.4</v>
      </c>
      <c r="J356" s="162" t="s">
        <v>80</v>
      </c>
      <c r="K356" s="156">
        <v>41075</v>
      </c>
      <c r="L356" s="156">
        <v>41973</v>
      </c>
      <c r="M356" s="96">
        <v>20766942881</v>
      </c>
      <c r="N356" s="96">
        <v>8306777152.4000006</v>
      </c>
      <c r="O356" s="110">
        <v>13485</v>
      </c>
      <c r="P356" s="159">
        <v>1626.1013201017813</v>
      </c>
      <c r="Q356" s="193" t="s">
        <v>80</v>
      </c>
      <c r="R356" s="141"/>
    </row>
    <row r="357" spans="1:18" s="38" customFormat="1" ht="57.75" customHeight="1" x14ac:dyDescent="0.25">
      <c r="B357" s="160">
        <v>2</v>
      </c>
      <c r="C357" s="160" t="s">
        <v>598</v>
      </c>
      <c r="D357" s="162" t="s">
        <v>79</v>
      </c>
      <c r="E357" s="95" t="s">
        <v>641</v>
      </c>
      <c r="F357" s="160" t="s">
        <v>642</v>
      </c>
      <c r="G357" s="105" t="s">
        <v>643</v>
      </c>
      <c r="H357" s="162" t="s">
        <v>639</v>
      </c>
      <c r="I357" s="162">
        <v>0.5</v>
      </c>
      <c r="J357" s="162" t="s">
        <v>80</v>
      </c>
      <c r="K357" s="156">
        <v>40331</v>
      </c>
      <c r="L357" s="156">
        <v>41215</v>
      </c>
      <c r="M357" s="96">
        <v>4264498373</v>
      </c>
      <c r="N357" s="96">
        <v>2132249186.5</v>
      </c>
      <c r="O357" s="110">
        <v>3763</v>
      </c>
      <c r="P357" s="159">
        <v>1626.1013201017813</v>
      </c>
      <c r="Q357" s="193" t="s">
        <v>80</v>
      </c>
      <c r="R357" s="98"/>
    </row>
    <row r="358" spans="1:18" s="38" customFormat="1" ht="34.5" customHeight="1" x14ac:dyDescent="0.25">
      <c r="B358" s="160">
        <v>3</v>
      </c>
      <c r="C358" s="160" t="s">
        <v>600</v>
      </c>
      <c r="D358" s="162" t="s">
        <v>79</v>
      </c>
      <c r="E358" s="95" t="s">
        <v>652</v>
      </c>
      <c r="F358" s="160" t="s">
        <v>87</v>
      </c>
      <c r="G358" s="105" t="s">
        <v>653</v>
      </c>
      <c r="H358" s="162" t="s">
        <v>654</v>
      </c>
      <c r="I358" s="162">
        <v>1</v>
      </c>
      <c r="J358" s="162" t="s">
        <v>80</v>
      </c>
      <c r="K358" s="156">
        <v>35499</v>
      </c>
      <c r="L358" s="156">
        <v>35869</v>
      </c>
      <c r="M358" s="96">
        <v>448375791.50000006</v>
      </c>
      <c r="N358" s="96">
        <v>448375791.50000006</v>
      </c>
      <c r="O358" s="110">
        <v>2200</v>
      </c>
      <c r="P358" s="159">
        <v>1626.1013201017813</v>
      </c>
      <c r="Q358" s="193" t="s">
        <v>80</v>
      </c>
      <c r="R358" s="141"/>
    </row>
    <row r="359" spans="1:18" s="38" customFormat="1" ht="262.5" customHeight="1" x14ac:dyDescent="0.25">
      <c r="B359" s="160">
        <v>4</v>
      </c>
      <c r="C359" s="160" t="s">
        <v>598</v>
      </c>
      <c r="D359" s="162" t="s">
        <v>79</v>
      </c>
      <c r="E359" s="95" t="s">
        <v>641</v>
      </c>
      <c r="F359" s="160" t="s">
        <v>673</v>
      </c>
      <c r="G359" s="105" t="s">
        <v>674</v>
      </c>
      <c r="H359" s="162" t="s">
        <v>639</v>
      </c>
      <c r="I359" s="162">
        <v>0.6</v>
      </c>
      <c r="J359" s="162" t="s">
        <v>80</v>
      </c>
      <c r="K359" s="156">
        <v>39351</v>
      </c>
      <c r="L359" s="156">
        <v>40051</v>
      </c>
      <c r="M359" s="96">
        <v>1996592848</v>
      </c>
      <c r="N359" s="96">
        <v>1197955708.8</v>
      </c>
      <c r="O359" s="110">
        <v>2411</v>
      </c>
      <c r="P359" s="159">
        <v>1626.1013201017813</v>
      </c>
      <c r="Q359" s="193" t="s">
        <v>80</v>
      </c>
      <c r="R359" s="141"/>
    </row>
    <row r="360" spans="1:18" s="38" customFormat="1" x14ac:dyDescent="0.25">
      <c r="B360" s="215"/>
      <c r="C360" s="2"/>
      <c r="D360" s="2"/>
      <c r="E360" s="2"/>
      <c r="F360" s="2"/>
      <c r="G360" s="2"/>
      <c r="H360" s="2"/>
      <c r="I360" s="2"/>
      <c r="J360" s="2"/>
      <c r="K360" s="2"/>
      <c r="L360" s="2"/>
      <c r="M360" s="2"/>
      <c r="N360" s="2"/>
      <c r="O360" s="2"/>
      <c r="P360" s="137"/>
      <c r="Q360" s="2"/>
      <c r="R360" s="216"/>
    </row>
    <row r="361" spans="1:18" s="38" customFormat="1" x14ac:dyDescent="0.25">
      <c r="B361" s="215"/>
      <c r="C361" s="2"/>
      <c r="D361" s="2"/>
      <c r="E361" s="2"/>
      <c r="F361" s="2"/>
      <c r="G361" s="222" t="s">
        <v>45</v>
      </c>
      <c r="H361" s="223">
        <v>4</v>
      </c>
      <c r="I361" s="228"/>
      <c r="J361" s="2"/>
      <c r="K361" s="2"/>
      <c r="L361" s="2"/>
      <c r="M361" s="2"/>
      <c r="N361" s="2"/>
      <c r="O361" s="2"/>
      <c r="P361" s="137"/>
      <c r="Q361" s="2"/>
      <c r="R361" s="216"/>
    </row>
    <row r="362" spans="1:18" s="38" customFormat="1" x14ac:dyDescent="0.25">
      <c r="B362" s="215"/>
      <c r="C362" s="2"/>
      <c r="D362" s="2"/>
      <c r="E362" s="2"/>
      <c r="F362" s="2"/>
      <c r="G362" s="224" t="s">
        <v>46</v>
      </c>
      <c r="H362" s="223">
        <v>900</v>
      </c>
      <c r="I362" s="228"/>
      <c r="J362" s="2"/>
      <c r="K362" s="2"/>
      <c r="L362" s="2"/>
      <c r="M362" s="2"/>
      <c r="N362" s="2"/>
      <c r="O362" s="2"/>
      <c r="P362" s="137"/>
      <c r="Q362" s="2"/>
      <c r="R362" s="216"/>
    </row>
    <row r="363" spans="1:18" s="38" customFormat="1" ht="75" x14ac:dyDescent="0.25">
      <c r="B363" s="215"/>
      <c r="C363" s="2"/>
      <c r="D363" s="2"/>
      <c r="E363" s="2"/>
      <c r="F363" s="2"/>
      <c r="G363" s="225" t="s">
        <v>127</v>
      </c>
      <c r="H363" s="223" t="s">
        <v>81</v>
      </c>
      <c r="I363" s="228"/>
      <c r="J363" s="2"/>
      <c r="K363" s="2"/>
      <c r="L363" s="2"/>
      <c r="M363" s="2"/>
      <c r="N363" s="2"/>
      <c r="O363" s="2"/>
      <c r="P363" s="137"/>
      <c r="Q363" s="2"/>
      <c r="R363" s="216"/>
    </row>
    <row r="364" spans="1:18" s="38" customFormat="1" ht="30" x14ac:dyDescent="0.25">
      <c r="B364" s="215"/>
      <c r="C364" s="2"/>
      <c r="D364" s="2"/>
      <c r="E364" s="2"/>
      <c r="F364" s="2"/>
      <c r="G364" s="226" t="s">
        <v>54</v>
      </c>
      <c r="H364" s="223" t="s">
        <v>81</v>
      </c>
      <c r="I364" s="228"/>
      <c r="J364" s="2"/>
      <c r="K364" s="2"/>
      <c r="L364" s="2"/>
      <c r="M364" s="2"/>
      <c r="N364" s="2"/>
      <c r="O364" s="2"/>
      <c r="P364" s="137"/>
      <c r="Q364" s="2"/>
      <c r="R364" s="216"/>
    </row>
    <row r="365" spans="1:18" s="38" customFormat="1" x14ac:dyDescent="0.25">
      <c r="B365" s="215"/>
      <c r="C365" s="2"/>
      <c r="D365" s="2"/>
      <c r="E365" s="2"/>
      <c r="F365" s="2"/>
      <c r="G365" s="224" t="s">
        <v>47</v>
      </c>
      <c r="H365" s="223">
        <v>0</v>
      </c>
      <c r="I365" s="228"/>
      <c r="J365" s="2"/>
      <c r="K365" s="2"/>
      <c r="L365" s="2"/>
      <c r="M365" s="2"/>
      <c r="N365" s="2"/>
      <c r="O365" s="2"/>
      <c r="P365" s="137"/>
      <c r="Q365" s="2"/>
      <c r="R365" s="216"/>
    </row>
    <row r="366" spans="1:18" x14ac:dyDescent="0.25">
      <c r="B366" s="229"/>
      <c r="C366" s="230"/>
      <c r="D366" s="230"/>
      <c r="E366" s="230"/>
      <c r="F366" s="230"/>
      <c r="G366" s="230"/>
      <c r="H366" s="230"/>
      <c r="I366" s="230"/>
      <c r="J366" s="230"/>
      <c r="K366" s="230"/>
      <c r="L366" s="230"/>
      <c r="M366" s="230"/>
      <c r="N366" s="230"/>
      <c r="O366" s="230"/>
      <c r="P366" s="231"/>
      <c r="Q366" s="230"/>
      <c r="R366" s="232"/>
    </row>
    <row r="368" spans="1:18" s="46" customFormat="1" x14ac:dyDescent="0.25">
      <c r="A368" s="45"/>
      <c r="B368" s="209" t="s">
        <v>3</v>
      </c>
      <c r="C368" s="210"/>
      <c r="D368" s="210"/>
      <c r="E368" s="210"/>
      <c r="F368" s="211">
        <v>25</v>
      </c>
      <c r="G368" s="210" t="s">
        <v>675</v>
      </c>
      <c r="H368" s="210"/>
      <c r="I368" s="210"/>
      <c r="J368" s="210"/>
      <c r="K368" s="210"/>
      <c r="L368" s="210"/>
      <c r="M368" s="210"/>
      <c r="N368" s="210"/>
      <c r="O368" s="210"/>
      <c r="P368" s="210"/>
      <c r="Q368" s="210"/>
      <c r="R368" s="212"/>
    </row>
    <row r="369" spans="1:18" ht="82.5" customHeight="1" x14ac:dyDescent="0.25">
      <c r="A369" s="42"/>
      <c r="B369" s="43" t="s">
        <v>22</v>
      </c>
      <c r="C369" s="43" t="s">
        <v>37</v>
      </c>
      <c r="D369" s="43" t="s">
        <v>38</v>
      </c>
      <c r="E369" s="43" t="s">
        <v>23</v>
      </c>
      <c r="F369" s="43" t="s">
        <v>34</v>
      </c>
      <c r="G369" s="44" t="s">
        <v>24</v>
      </c>
      <c r="H369" s="43" t="s">
        <v>50</v>
      </c>
      <c r="I369" s="43" t="s">
        <v>35</v>
      </c>
      <c r="J369" s="43" t="s">
        <v>36</v>
      </c>
      <c r="K369" s="43" t="s">
        <v>39</v>
      </c>
      <c r="L369" s="169" t="s">
        <v>57</v>
      </c>
      <c r="M369" s="43" t="s">
        <v>40</v>
      </c>
      <c r="N369" s="43" t="s">
        <v>41</v>
      </c>
      <c r="O369" s="43" t="s">
        <v>58</v>
      </c>
      <c r="P369" s="43" t="s">
        <v>42</v>
      </c>
      <c r="Q369" s="43" t="s">
        <v>43</v>
      </c>
      <c r="R369" s="43" t="s">
        <v>44</v>
      </c>
    </row>
    <row r="370" spans="1:18" x14ac:dyDescent="0.25">
      <c r="A370" s="1"/>
      <c r="B370" s="213"/>
      <c r="C370" s="135"/>
      <c r="D370" s="135"/>
      <c r="E370" s="135"/>
      <c r="F370" s="135"/>
      <c r="G370" s="135"/>
      <c r="H370" s="135"/>
      <c r="I370" s="135"/>
      <c r="J370" s="135"/>
      <c r="K370" s="135"/>
      <c r="L370" s="135"/>
      <c r="M370" s="135"/>
      <c r="N370" s="135"/>
      <c r="O370" s="135"/>
      <c r="P370" s="135"/>
      <c r="Q370" s="135"/>
      <c r="R370" s="214"/>
    </row>
    <row r="371" spans="1:18" ht="83.25" customHeight="1" x14ac:dyDescent="0.25">
      <c r="A371" s="1"/>
      <c r="B371" s="160">
        <v>1</v>
      </c>
      <c r="C371" s="162" t="s">
        <v>676</v>
      </c>
      <c r="D371" s="162" t="s">
        <v>79</v>
      </c>
      <c r="E371" s="160" t="s">
        <v>660</v>
      </c>
      <c r="F371" s="160" t="s">
        <v>682</v>
      </c>
      <c r="G371" s="105" t="s">
        <v>729</v>
      </c>
      <c r="H371" s="162" t="s">
        <v>71</v>
      </c>
      <c r="I371" s="162">
        <v>1</v>
      </c>
      <c r="J371" s="162" t="s">
        <v>80</v>
      </c>
      <c r="K371" s="156">
        <v>38321</v>
      </c>
      <c r="L371" s="156">
        <v>39901</v>
      </c>
      <c r="M371" s="96">
        <v>1676200327</v>
      </c>
      <c r="N371" s="96">
        <v>1676200327</v>
      </c>
      <c r="O371" s="110">
        <v>3373</v>
      </c>
      <c r="P371" s="159">
        <v>1626.1013201017813</v>
      </c>
      <c r="Q371" s="193" t="s">
        <v>80</v>
      </c>
      <c r="R371" s="98" t="s">
        <v>730</v>
      </c>
    </row>
    <row r="372" spans="1:18" ht="107.25" customHeight="1" x14ac:dyDescent="0.25">
      <c r="A372" s="1"/>
      <c r="B372" s="160">
        <v>2</v>
      </c>
      <c r="C372" s="162" t="s">
        <v>676</v>
      </c>
      <c r="D372" s="162" t="s">
        <v>79</v>
      </c>
      <c r="E372" s="160" t="s">
        <v>181</v>
      </c>
      <c r="F372" s="160" t="s">
        <v>685</v>
      </c>
      <c r="G372" s="105" t="s">
        <v>686</v>
      </c>
      <c r="H372" s="162" t="s">
        <v>71</v>
      </c>
      <c r="I372" s="162">
        <v>1</v>
      </c>
      <c r="J372" s="162" t="s">
        <v>80</v>
      </c>
      <c r="K372" s="156">
        <v>38658</v>
      </c>
      <c r="L372" s="156">
        <v>39813</v>
      </c>
      <c r="M372" s="96">
        <v>2904906735</v>
      </c>
      <c r="N372" s="96">
        <v>2904906735</v>
      </c>
      <c r="O372" s="110">
        <v>6294</v>
      </c>
      <c r="P372" s="159">
        <v>1626.1013201017813</v>
      </c>
      <c r="Q372" s="193" t="s">
        <v>80</v>
      </c>
      <c r="R372" s="262" t="s">
        <v>731</v>
      </c>
    </row>
    <row r="373" spans="1:18" ht="63" customHeight="1" x14ac:dyDescent="0.25">
      <c r="A373" s="1"/>
      <c r="B373" s="160">
        <v>3</v>
      </c>
      <c r="C373" s="162" t="s">
        <v>676</v>
      </c>
      <c r="D373" s="162" t="s">
        <v>79</v>
      </c>
      <c r="E373" s="160" t="s">
        <v>688</v>
      </c>
      <c r="F373" s="160" t="s">
        <v>689</v>
      </c>
      <c r="G373" s="105" t="s">
        <v>690</v>
      </c>
      <c r="H373" s="162" t="s">
        <v>71</v>
      </c>
      <c r="I373" s="162">
        <v>0.33</v>
      </c>
      <c r="J373" s="162" t="s">
        <v>80</v>
      </c>
      <c r="K373" s="156">
        <v>39792</v>
      </c>
      <c r="L373" s="156">
        <v>40977</v>
      </c>
      <c r="M373" s="96">
        <v>4939884563</v>
      </c>
      <c r="N373" s="96">
        <v>1630161905.79</v>
      </c>
      <c r="O373" s="110">
        <v>2877</v>
      </c>
      <c r="P373" s="159">
        <v>1626.1013201017813</v>
      </c>
      <c r="Q373" s="193" t="s">
        <v>80</v>
      </c>
      <c r="R373" s="262" t="s">
        <v>732</v>
      </c>
    </row>
    <row r="374" spans="1:18" ht="125.25" customHeight="1" x14ac:dyDescent="0.25">
      <c r="A374" s="1"/>
      <c r="B374" s="160">
        <v>4</v>
      </c>
      <c r="C374" s="162" t="s">
        <v>677</v>
      </c>
      <c r="D374" s="162" t="s">
        <v>79</v>
      </c>
      <c r="E374" s="160" t="s">
        <v>733</v>
      </c>
      <c r="F374" s="160" t="s">
        <v>698</v>
      </c>
      <c r="G374" s="105" t="s">
        <v>734</v>
      </c>
      <c r="H374" s="162" t="s">
        <v>158</v>
      </c>
      <c r="I374" s="162">
        <v>0.33329999999999999</v>
      </c>
      <c r="J374" s="162" t="s">
        <v>80</v>
      </c>
      <c r="K374" s="156">
        <v>37375</v>
      </c>
      <c r="L374" s="156">
        <v>40178</v>
      </c>
      <c r="M374" s="96">
        <v>62360688095.199997</v>
      </c>
      <c r="N374" s="96">
        <v>20784817342.130157</v>
      </c>
      <c r="O374" s="110">
        <v>41829</v>
      </c>
      <c r="P374" s="159">
        <v>1626.1013201017813</v>
      </c>
      <c r="Q374" s="193" t="s">
        <v>80</v>
      </c>
      <c r="R374" s="262" t="s">
        <v>823</v>
      </c>
    </row>
    <row r="375" spans="1:18" x14ac:dyDescent="0.25">
      <c r="A375" s="1"/>
      <c r="B375" s="215"/>
      <c r="C375" s="2"/>
      <c r="D375" s="2"/>
      <c r="E375" s="2"/>
      <c r="F375" s="2"/>
      <c r="G375" s="2"/>
      <c r="H375" s="2"/>
      <c r="I375" s="2"/>
      <c r="J375" s="2"/>
      <c r="K375" s="2"/>
      <c r="L375" s="2"/>
      <c r="M375" s="2"/>
      <c r="N375" s="2"/>
      <c r="O375" s="2"/>
      <c r="P375" s="137"/>
      <c r="Q375" s="2"/>
      <c r="R375" s="216"/>
    </row>
    <row r="376" spans="1:18" x14ac:dyDescent="0.25">
      <c r="A376" s="1"/>
      <c r="B376" s="215"/>
      <c r="C376" s="2"/>
      <c r="D376" s="2"/>
      <c r="E376" s="2"/>
      <c r="F376" s="2"/>
      <c r="G376" s="222" t="s">
        <v>45</v>
      </c>
      <c r="H376" s="223">
        <v>3</v>
      </c>
      <c r="I376" s="217"/>
      <c r="J376" s="2"/>
      <c r="K376" s="2"/>
      <c r="L376" s="2"/>
      <c r="M376" s="2"/>
      <c r="N376" s="2"/>
      <c r="O376" s="2"/>
      <c r="P376" s="137"/>
      <c r="Q376" s="2"/>
      <c r="R376" s="216"/>
    </row>
    <row r="377" spans="1:18" x14ac:dyDescent="0.25">
      <c r="A377" s="1"/>
      <c r="B377" s="215"/>
      <c r="C377" s="2"/>
      <c r="D377" s="2"/>
      <c r="E377" s="2"/>
      <c r="F377" s="2"/>
      <c r="G377" s="224" t="s">
        <v>46</v>
      </c>
      <c r="H377" s="223">
        <v>700</v>
      </c>
      <c r="I377" s="217"/>
      <c r="J377" s="2"/>
      <c r="K377" s="2"/>
      <c r="L377" s="2"/>
      <c r="M377" s="2"/>
      <c r="N377" s="2"/>
      <c r="O377" s="2"/>
      <c r="P377" s="137"/>
      <c r="Q377" s="2"/>
      <c r="R377" s="216"/>
    </row>
    <row r="378" spans="1:18" ht="75" x14ac:dyDescent="0.25">
      <c r="A378" s="1"/>
      <c r="B378" s="215"/>
      <c r="C378" s="2"/>
      <c r="D378" s="2"/>
      <c r="E378" s="2"/>
      <c r="F378" s="2"/>
      <c r="G378" s="225" t="s">
        <v>127</v>
      </c>
      <c r="H378" s="223" t="s">
        <v>81</v>
      </c>
      <c r="I378" s="217"/>
      <c r="J378" s="2"/>
      <c r="K378" s="2"/>
      <c r="L378" s="2"/>
      <c r="M378" s="2"/>
      <c r="N378" s="2"/>
      <c r="O378" s="2"/>
      <c r="P378" s="137"/>
      <c r="Q378" s="2"/>
      <c r="R378" s="216"/>
    </row>
    <row r="379" spans="1:18" ht="30" x14ac:dyDescent="0.25">
      <c r="A379" s="1"/>
      <c r="B379" s="215"/>
      <c r="C379" s="2"/>
      <c r="D379" s="2"/>
      <c r="E379" s="2"/>
      <c r="F379" s="2"/>
      <c r="G379" s="226" t="s">
        <v>54</v>
      </c>
      <c r="H379" s="223" t="s">
        <v>150</v>
      </c>
      <c r="I379" s="217"/>
      <c r="J379" s="2"/>
      <c r="K379" s="2"/>
      <c r="L379" s="2"/>
      <c r="M379" s="2"/>
      <c r="N379" s="2"/>
      <c r="O379" s="2"/>
      <c r="P379" s="137"/>
      <c r="Q379" s="2"/>
      <c r="R379" s="216"/>
    </row>
    <row r="380" spans="1:18" x14ac:dyDescent="0.25">
      <c r="A380" s="1"/>
      <c r="B380" s="215"/>
      <c r="C380" s="2"/>
      <c r="D380" s="2"/>
      <c r="E380" s="2"/>
      <c r="F380" s="2"/>
      <c r="G380" s="224" t="s">
        <v>47</v>
      </c>
      <c r="H380" s="223">
        <v>0</v>
      </c>
      <c r="I380" s="217"/>
      <c r="J380" s="2"/>
      <c r="K380" s="2"/>
      <c r="L380" s="2"/>
      <c r="M380" s="2"/>
      <c r="N380" s="2"/>
      <c r="O380" s="2"/>
      <c r="P380" s="137"/>
      <c r="Q380" s="2"/>
      <c r="R380" s="216"/>
    </row>
    <row r="381" spans="1:18" x14ac:dyDescent="0.25">
      <c r="A381" s="1"/>
      <c r="B381" s="218"/>
      <c r="C381" s="219"/>
      <c r="D381" s="219"/>
      <c r="E381" s="219"/>
      <c r="F381" s="219"/>
      <c r="G381" s="219"/>
      <c r="H381" s="219"/>
      <c r="I381" s="219"/>
      <c r="J381" s="219"/>
      <c r="K381" s="219"/>
      <c r="L381" s="219"/>
      <c r="M381" s="219"/>
      <c r="N381" s="219"/>
      <c r="O381" s="219"/>
      <c r="P381" s="220"/>
      <c r="Q381" s="219"/>
      <c r="R381" s="221"/>
    </row>
    <row r="382" spans="1:18" x14ac:dyDescent="0.25">
      <c r="P382" s="138"/>
    </row>
    <row r="383" spans="1:18" s="46" customFormat="1" x14ac:dyDescent="0.25">
      <c r="B383" s="209" t="s">
        <v>3</v>
      </c>
      <c r="C383" s="210"/>
      <c r="D383" s="210"/>
      <c r="E383" s="210"/>
      <c r="F383" s="211">
        <v>26</v>
      </c>
      <c r="G383" s="210" t="s">
        <v>678</v>
      </c>
      <c r="H383" s="210"/>
      <c r="I383" s="210"/>
      <c r="J383" s="210"/>
      <c r="K383" s="210"/>
      <c r="L383" s="210"/>
      <c r="M383" s="210"/>
      <c r="N383" s="210"/>
      <c r="O383" s="210"/>
      <c r="P383" s="227"/>
      <c r="Q383" s="210"/>
      <c r="R383" s="212"/>
    </row>
    <row r="384" spans="1:18" ht="82.5" customHeight="1" x14ac:dyDescent="0.25">
      <c r="A384" s="42"/>
      <c r="B384" s="43" t="s">
        <v>22</v>
      </c>
      <c r="C384" s="43" t="s">
        <v>37</v>
      </c>
      <c r="D384" s="43" t="s">
        <v>38</v>
      </c>
      <c r="E384" s="43" t="s">
        <v>23</v>
      </c>
      <c r="F384" s="43" t="s">
        <v>34</v>
      </c>
      <c r="G384" s="44" t="s">
        <v>24</v>
      </c>
      <c r="H384" s="43" t="s">
        <v>50</v>
      </c>
      <c r="I384" s="43" t="s">
        <v>35</v>
      </c>
      <c r="J384" s="43" t="s">
        <v>36</v>
      </c>
      <c r="K384" s="43" t="s">
        <v>39</v>
      </c>
      <c r="L384" s="169" t="s">
        <v>57</v>
      </c>
      <c r="M384" s="43" t="s">
        <v>40</v>
      </c>
      <c r="N384" s="43" t="s">
        <v>41</v>
      </c>
      <c r="O384" s="43" t="s">
        <v>58</v>
      </c>
      <c r="P384" s="43" t="s">
        <v>42</v>
      </c>
      <c r="Q384" s="43" t="s">
        <v>43</v>
      </c>
      <c r="R384" s="43" t="s">
        <v>44</v>
      </c>
    </row>
    <row r="385" spans="1:18" x14ac:dyDescent="0.25">
      <c r="A385" s="1"/>
      <c r="B385" s="213"/>
      <c r="C385" s="135"/>
      <c r="D385" s="135"/>
      <c r="E385" s="135"/>
      <c r="F385" s="135"/>
      <c r="G385" s="135"/>
      <c r="H385" s="135"/>
      <c r="I385" s="135"/>
      <c r="J385" s="135"/>
      <c r="K385" s="135"/>
      <c r="L385" s="135"/>
      <c r="M385" s="135"/>
      <c r="N385" s="135"/>
      <c r="O385" s="135"/>
      <c r="P385" s="135"/>
      <c r="Q385" s="135"/>
      <c r="R385" s="214"/>
    </row>
    <row r="386" spans="1:18" ht="84.75" customHeight="1" x14ac:dyDescent="0.25">
      <c r="B386" s="160">
        <v>1</v>
      </c>
      <c r="C386" s="162" t="s">
        <v>735</v>
      </c>
      <c r="D386" s="162" t="s">
        <v>79</v>
      </c>
      <c r="E386" s="160" t="s">
        <v>239</v>
      </c>
      <c r="F386" s="160" t="s">
        <v>704</v>
      </c>
      <c r="G386" s="105" t="s">
        <v>705</v>
      </c>
      <c r="H386" s="162" t="s">
        <v>71</v>
      </c>
      <c r="I386" s="162">
        <v>0.75</v>
      </c>
      <c r="J386" s="162" t="s">
        <v>80</v>
      </c>
      <c r="K386" s="156">
        <v>38374</v>
      </c>
      <c r="L386" s="156">
        <v>39512</v>
      </c>
      <c r="M386" s="96">
        <v>4505935152</v>
      </c>
      <c r="N386" s="96">
        <v>3379451364</v>
      </c>
      <c r="O386" s="110">
        <v>7323</v>
      </c>
      <c r="P386" s="159">
        <v>1626.1013201017813</v>
      </c>
      <c r="Q386" s="193" t="s">
        <v>80</v>
      </c>
      <c r="R386" s="98" t="s">
        <v>736</v>
      </c>
    </row>
    <row r="387" spans="1:18" ht="70.5" customHeight="1" x14ac:dyDescent="0.25">
      <c r="B387" s="160">
        <v>2</v>
      </c>
      <c r="C387" s="162" t="s">
        <v>735</v>
      </c>
      <c r="D387" s="162" t="s">
        <v>79</v>
      </c>
      <c r="E387" s="160" t="s">
        <v>239</v>
      </c>
      <c r="F387" s="160" t="s">
        <v>707</v>
      </c>
      <c r="G387" s="105" t="s">
        <v>708</v>
      </c>
      <c r="H387" s="162" t="s">
        <v>71</v>
      </c>
      <c r="I387" s="162">
        <v>0.34</v>
      </c>
      <c r="J387" s="162" t="s">
        <v>80</v>
      </c>
      <c r="K387" s="156">
        <v>39792</v>
      </c>
      <c r="L387" s="156">
        <v>40977</v>
      </c>
      <c r="M387" s="96">
        <v>4939884563</v>
      </c>
      <c r="N387" s="96">
        <v>1679560751.4200001</v>
      </c>
      <c r="O387" s="110">
        <v>2964</v>
      </c>
      <c r="P387" s="159">
        <v>1626.1013201017813</v>
      </c>
      <c r="Q387" s="193" t="s">
        <v>80</v>
      </c>
      <c r="R387" s="98" t="s">
        <v>737</v>
      </c>
    </row>
    <row r="388" spans="1:18" ht="98.25" customHeight="1" x14ac:dyDescent="0.25">
      <c r="B388" s="160">
        <v>3</v>
      </c>
      <c r="C388" s="162" t="s">
        <v>735</v>
      </c>
      <c r="D388" s="162" t="s">
        <v>79</v>
      </c>
      <c r="E388" s="160" t="s">
        <v>75</v>
      </c>
      <c r="F388" s="160" t="s">
        <v>701</v>
      </c>
      <c r="G388" s="105" t="s">
        <v>702</v>
      </c>
      <c r="H388" s="162" t="s">
        <v>71</v>
      </c>
      <c r="I388" s="162">
        <v>0.75</v>
      </c>
      <c r="J388" s="162" t="s">
        <v>80</v>
      </c>
      <c r="K388" s="156">
        <v>38177</v>
      </c>
      <c r="L388" s="149">
        <v>39760</v>
      </c>
      <c r="M388" s="96">
        <v>2312554221</v>
      </c>
      <c r="N388" s="96">
        <v>1734415665.75</v>
      </c>
      <c r="O388" s="110">
        <v>3758</v>
      </c>
      <c r="P388" s="159">
        <v>1626.1013201017813</v>
      </c>
      <c r="Q388" s="193" t="s">
        <v>80</v>
      </c>
      <c r="R388" s="98" t="s">
        <v>738</v>
      </c>
    </row>
    <row r="389" spans="1:18" ht="81.75" customHeight="1" x14ac:dyDescent="0.25">
      <c r="B389" s="160">
        <v>4</v>
      </c>
      <c r="C389" s="162" t="s">
        <v>739</v>
      </c>
      <c r="D389" s="162" t="s">
        <v>80</v>
      </c>
      <c r="E389" s="160" t="s">
        <v>740</v>
      </c>
      <c r="F389" s="160">
        <v>7157992</v>
      </c>
      <c r="G389" s="105" t="s">
        <v>741</v>
      </c>
      <c r="H389" s="162" t="s">
        <v>71</v>
      </c>
      <c r="I389" s="162">
        <v>1</v>
      </c>
      <c r="J389" s="162" t="s">
        <v>80</v>
      </c>
      <c r="K389" s="156">
        <v>35681</v>
      </c>
      <c r="L389" s="156">
        <v>35940</v>
      </c>
      <c r="M389" s="96">
        <v>334282469</v>
      </c>
      <c r="N389" s="96">
        <v>334282469</v>
      </c>
      <c r="O389" s="110">
        <v>1640</v>
      </c>
      <c r="P389" s="159">
        <v>1626.1013201017813</v>
      </c>
      <c r="Q389" s="193" t="s">
        <v>80</v>
      </c>
      <c r="R389" s="98" t="s">
        <v>742</v>
      </c>
    </row>
    <row r="390" spans="1:18" x14ac:dyDescent="0.25">
      <c r="B390" s="215"/>
      <c r="C390" s="2"/>
      <c r="D390" s="2"/>
      <c r="E390" s="2"/>
      <c r="F390" s="2"/>
      <c r="G390" s="2"/>
      <c r="H390" s="2"/>
      <c r="I390" s="2"/>
      <c r="J390" s="2"/>
      <c r="K390" s="2"/>
      <c r="L390" s="2"/>
      <c r="M390" s="2"/>
      <c r="N390" s="2"/>
      <c r="O390" s="2"/>
      <c r="P390" s="137"/>
      <c r="Q390" s="2"/>
      <c r="R390" s="216"/>
    </row>
    <row r="391" spans="1:18" x14ac:dyDescent="0.25">
      <c r="B391" s="215"/>
      <c r="C391" s="2"/>
      <c r="D391" s="2"/>
      <c r="E391" s="2"/>
      <c r="F391" s="2"/>
      <c r="G391" s="222" t="s">
        <v>45</v>
      </c>
      <c r="H391" s="223">
        <v>4</v>
      </c>
      <c r="I391" s="217"/>
      <c r="J391" s="2"/>
      <c r="K391" s="2"/>
      <c r="L391" s="2"/>
      <c r="M391" s="2"/>
      <c r="N391" s="2"/>
      <c r="O391" s="2"/>
      <c r="P391" s="137"/>
      <c r="Q391" s="2"/>
      <c r="R391" s="216"/>
    </row>
    <row r="392" spans="1:18" x14ac:dyDescent="0.25">
      <c r="B392" s="215"/>
      <c r="C392" s="2"/>
      <c r="D392" s="2"/>
      <c r="E392" s="2"/>
      <c r="F392" s="2"/>
      <c r="G392" s="224" t="s">
        <v>46</v>
      </c>
      <c r="H392" s="223">
        <v>900</v>
      </c>
      <c r="I392" s="217"/>
      <c r="J392" s="2"/>
      <c r="K392" s="2"/>
      <c r="L392" s="2"/>
      <c r="M392" s="2"/>
      <c r="N392" s="2"/>
      <c r="O392" s="2"/>
      <c r="P392" s="137"/>
      <c r="Q392" s="2"/>
      <c r="R392" s="216"/>
    </row>
    <row r="393" spans="1:18" ht="75" x14ac:dyDescent="0.25">
      <c r="B393" s="215"/>
      <c r="C393" s="2"/>
      <c r="D393" s="2"/>
      <c r="E393" s="2"/>
      <c r="F393" s="2"/>
      <c r="G393" s="225" t="s">
        <v>127</v>
      </c>
      <c r="H393" s="223" t="s">
        <v>81</v>
      </c>
      <c r="I393" s="217"/>
      <c r="J393" s="2"/>
      <c r="K393" s="2"/>
      <c r="L393" s="2"/>
      <c r="M393" s="2"/>
      <c r="N393" s="2"/>
      <c r="O393" s="2"/>
      <c r="P393" s="137"/>
      <c r="Q393" s="2"/>
      <c r="R393" s="216"/>
    </row>
    <row r="394" spans="1:18" ht="30" x14ac:dyDescent="0.25">
      <c r="B394" s="215"/>
      <c r="C394" s="2"/>
      <c r="D394" s="2"/>
      <c r="E394" s="2"/>
      <c r="F394" s="2"/>
      <c r="G394" s="226" t="s">
        <v>54</v>
      </c>
      <c r="H394" s="223" t="s">
        <v>81</v>
      </c>
      <c r="I394" s="217"/>
      <c r="J394" s="2"/>
      <c r="K394" s="2"/>
      <c r="L394" s="2"/>
      <c r="M394" s="2"/>
      <c r="N394" s="2"/>
      <c r="O394" s="2"/>
      <c r="P394" s="137"/>
      <c r="Q394" s="2"/>
      <c r="R394" s="216"/>
    </row>
    <row r="395" spans="1:18" x14ac:dyDescent="0.25">
      <c r="B395" s="215"/>
      <c r="C395" s="2"/>
      <c r="D395" s="2"/>
      <c r="E395" s="2"/>
      <c r="F395" s="2"/>
      <c r="G395" s="224" t="s">
        <v>47</v>
      </c>
      <c r="H395" s="223">
        <v>1</v>
      </c>
      <c r="I395" s="217"/>
      <c r="J395" s="2"/>
      <c r="K395" s="2"/>
      <c r="L395" s="2"/>
      <c r="M395" s="2"/>
      <c r="N395" s="2"/>
      <c r="O395" s="2"/>
      <c r="P395" s="137"/>
      <c r="Q395" s="2"/>
      <c r="R395" s="216"/>
    </row>
    <row r="396" spans="1:18" x14ac:dyDescent="0.25">
      <c r="B396" s="218"/>
      <c r="C396" s="219"/>
      <c r="D396" s="219"/>
      <c r="E396" s="219"/>
      <c r="F396" s="219"/>
      <c r="G396" s="219"/>
      <c r="H396" s="219"/>
      <c r="I396" s="219"/>
      <c r="J396" s="219"/>
      <c r="K396" s="219"/>
      <c r="L396" s="219"/>
      <c r="M396" s="219"/>
      <c r="N396" s="219"/>
      <c r="O396" s="219"/>
      <c r="P396" s="220"/>
      <c r="Q396" s="219"/>
      <c r="R396" s="221"/>
    </row>
    <row r="397" spans="1:18" x14ac:dyDescent="0.25">
      <c r="P397" s="138"/>
    </row>
    <row r="398" spans="1:18" x14ac:dyDescent="0.25">
      <c r="B398" s="209" t="s">
        <v>3</v>
      </c>
      <c r="C398" s="210"/>
      <c r="D398" s="210"/>
      <c r="E398" s="210"/>
      <c r="F398" s="211">
        <v>27</v>
      </c>
      <c r="G398" s="210" t="s">
        <v>679</v>
      </c>
      <c r="H398" s="210"/>
      <c r="I398" s="210"/>
      <c r="J398" s="210"/>
      <c r="K398" s="210"/>
      <c r="L398" s="210"/>
      <c r="M398" s="210"/>
      <c r="N398" s="210"/>
      <c r="O398" s="210"/>
      <c r="P398" s="227"/>
      <c r="Q398" s="210"/>
      <c r="R398" s="212"/>
    </row>
    <row r="399" spans="1:18" ht="82.5" customHeight="1" x14ac:dyDescent="0.25">
      <c r="A399" s="42"/>
      <c r="B399" s="43" t="s">
        <v>22</v>
      </c>
      <c r="C399" s="43" t="s">
        <v>37</v>
      </c>
      <c r="D399" s="43" t="s">
        <v>38</v>
      </c>
      <c r="E399" s="43" t="s">
        <v>23</v>
      </c>
      <c r="F399" s="43" t="s">
        <v>34</v>
      </c>
      <c r="G399" s="44" t="s">
        <v>24</v>
      </c>
      <c r="H399" s="43" t="s">
        <v>50</v>
      </c>
      <c r="I399" s="43" t="s">
        <v>35</v>
      </c>
      <c r="J399" s="43" t="s">
        <v>36</v>
      </c>
      <c r="K399" s="43" t="s">
        <v>39</v>
      </c>
      <c r="L399" s="169" t="s">
        <v>57</v>
      </c>
      <c r="M399" s="43" t="s">
        <v>40</v>
      </c>
      <c r="N399" s="43" t="s">
        <v>41</v>
      </c>
      <c r="O399" s="43" t="s">
        <v>58</v>
      </c>
      <c r="P399" s="43" t="s">
        <v>42</v>
      </c>
      <c r="Q399" s="43" t="s">
        <v>43</v>
      </c>
      <c r="R399" s="43" t="s">
        <v>44</v>
      </c>
    </row>
    <row r="400" spans="1:18" x14ac:dyDescent="0.25">
      <c r="A400" s="1"/>
      <c r="B400" s="213"/>
      <c r="C400" s="135"/>
      <c r="D400" s="135"/>
      <c r="E400" s="135"/>
      <c r="F400" s="135"/>
      <c r="G400" s="135"/>
      <c r="H400" s="135"/>
      <c r="I400" s="135"/>
      <c r="J400" s="135"/>
      <c r="K400" s="135"/>
      <c r="L400" s="135"/>
      <c r="M400" s="135"/>
      <c r="N400" s="135"/>
      <c r="O400" s="135"/>
      <c r="P400" s="135"/>
      <c r="Q400" s="135"/>
      <c r="R400" s="214"/>
    </row>
    <row r="401" spans="1:18" s="38" customFormat="1" ht="72.75" customHeight="1" x14ac:dyDescent="0.25">
      <c r="B401" s="160">
        <v>1</v>
      </c>
      <c r="C401" s="160" t="s">
        <v>680</v>
      </c>
      <c r="D401" s="162" t="s">
        <v>79</v>
      </c>
      <c r="E401" s="95" t="s">
        <v>388</v>
      </c>
      <c r="F401" s="160" t="s">
        <v>698</v>
      </c>
      <c r="G401" s="105" t="s">
        <v>743</v>
      </c>
      <c r="H401" s="162" t="s">
        <v>158</v>
      </c>
      <c r="I401" s="162">
        <v>0.5</v>
      </c>
      <c r="J401" s="162" t="s">
        <v>80</v>
      </c>
      <c r="K401" s="156">
        <v>36746</v>
      </c>
      <c r="L401" s="156">
        <v>38175</v>
      </c>
      <c r="M401" s="96">
        <v>6319710719.6999998</v>
      </c>
      <c r="N401" s="96">
        <v>3159855359.8499999</v>
      </c>
      <c r="O401" s="110">
        <v>8826</v>
      </c>
      <c r="P401" s="159">
        <v>1626.1013201017813</v>
      </c>
      <c r="Q401" s="193" t="s">
        <v>80</v>
      </c>
      <c r="R401" s="98" t="s">
        <v>744</v>
      </c>
    </row>
    <row r="402" spans="1:18" s="38" customFormat="1" ht="51" customHeight="1" x14ac:dyDescent="0.25">
      <c r="B402" s="160">
        <v>2</v>
      </c>
      <c r="C402" s="160" t="s">
        <v>681</v>
      </c>
      <c r="D402" s="162" t="s">
        <v>79</v>
      </c>
      <c r="E402" s="95" t="s">
        <v>660</v>
      </c>
      <c r="F402" s="160" t="s">
        <v>726</v>
      </c>
      <c r="G402" s="105" t="s">
        <v>727</v>
      </c>
      <c r="H402" s="162" t="s">
        <v>71</v>
      </c>
      <c r="I402" s="162">
        <v>0.6</v>
      </c>
      <c r="J402" s="162" t="s">
        <v>80</v>
      </c>
      <c r="K402" s="156">
        <v>37188</v>
      </c>
      <c r="L402" s="156">
        <v>38771</v>
      </c>
      <c r="M402" s="96">
        <v>2111434083</v>
      </c>
      <c r="N402" s="96">
        <v>1266860449.8</v>
      </c>
      <c r="O402" s="110">
        <v>3105</v>
      </c>
      <c r="P402" s="159">
        <v>1626.1013201017813</v>
      </c>
      <c r="Q402" s="193" t="s">
        <v>80</v>
      </c>
      <c r="R402" s="98" t="s">
        <v>745</v>
      </c>
    </row>
    <row r="403" spans="1:18" s="38" customFormat="1" ht="53.25" customHeight="1" x14ac:dyDescent="0.25">
      <c r="B403" s="160">
        <v>3</v>
      </c>
      <c r="C403" s="160" t="s">
        <v>681</v>
      </c>
      <c r="D403" s="162" t="s">
        <v>79</v>
      </c>
      <c r="E403" s="95" t="s">
        <v>746</v>
      </c>
      <c r="F403" s="160" t="s">
        <v>747</v>
      </c>
      <c r="G403" s="105" t="s">
        <v>748</v>
      </c>
      <c r="H403" s="162" t="s">
        <v>71</v>
      </c>
      <c r="I403" s="162">
        <v>0.6</v>
      </c>
      <c r="J403" s="162" t="s">
        <v>80</v>
      </c>
      <c r="K403" s="156">
        <v>39773</v>
      </c>
      <c r="L403" s="156">
        <v>40396</v>
      </c>
      <c r="M403" s="96">
        <v>1401576300</v>
      </c>
      <c r="N403" s="96">
        <v>840945780</v>
      </c>
      <c r="O403" s="110">
        <v>1633</v>
      </c>
      <c r="P403" s="159">
        <v>1626.1013201017813</v>
      </c>
      <c r="Q403" s="193" t="s">
        <v>80</v>
      </c>
      <c r="R403" s="98" t="s">
        <v>749</v>
      </c>
    </row>
    <row r="404" spans="1:18" s="38" customFormat="1" ht="162.75" customHeight="1" x14ac:dyDescent="0.25">
      <c r="B404" s="160">
        <v>4</v>
      </c>
      <c r="C404" s="160" t="s">
        <v>750</v>
      </c>
      <c r="D404" s="162" t="s">
        <v>80</v>
      </c>
      <c r="E404" s="95" t="s">
        <v>468</v>
      </c>
      <c r="F404" s="160" t="s">
        <v>698</v>
      </c>
      <c r="G404" s="105" t="s">
        <v>751</v>
      </c>
      <c r="H404" s="162" t="s">
        <v>158</v>
      </c>
      <c r="I404" s="162">
        <v>0.33329999999999999</v>
      </c>
      <c r="J404" s="162" t="s">
        <v>80</v>
      </c>
      <c r="K404" s="156">
        <v>37946</v>
      </c>
      <c r="L404" s="156">
        <v>40076</v>
      </c>
      <c r="M404" s="96">
        <v>39439838356.056702</v>
      </c>
      <c r="N404" s="96">
        <v>13145298124.073698</v>
      </c>
      <c r="O404" s="110">
        <v>26455</v>
      </c>
      <c r="P404" s="159">
        <v>1626.1013201017813</v>
      </c>
      <c r="Q404" s="193" t="s">
        <v>80</v>
      </c>
      <c r="R404" s="98" t="s">
        <v>752</v>
      </c>
    </row>
    <row r="405" spans="1:18" s="38" customFormat="1" x14ac:dyDescent="0.25">
      <c r="B405" s="215"/>
      <c r="C405" s="2"/>
      <c r="D405" s="2"/>
      <c r="E405" s="2"/>
      <c r="F405" s="2"/>
      <c r="G405" s="2"/>
      <c r="H405" s="2"/>
      <c r="I405" s="2"/>
      <c r="J405" s="2"/>
      <c r="K405" s="2"/>
      <c r="L405" s="2"/>
      <c r="M405" s="2"/>
      <c r="N405" s="2"/>
      <c r="O405" s="2"/>
      <c r="P405" s="137"/>
      <c r="Q405" s="2"/>
      <c r="R405" s="216"/>
    </row>
    <row r="406" spans="1:18" s="38" customFormat="1" x14ac:dyDescent="0.25">
      <c r="B406" s="215"/>
      <c r="C406" s="2"/>
      <c r="D406" s="2"/>
      <c r="E406" s="2"/>
      <c r="F406" s="2"/>
      <c r="G406" s="222" t="s">
        <v>45</v>
      </c>
      <c r="H406" s="223">
        <v>4</v>
      </c>
      <c r="I406" s="228"/>
      <c r="J406" s="2"/>
      <c r="K406" s="2"/>
      <c r="L406" s="2"/>
      <c r="M406" s="2"/>
      <c r="N406" s="2"/>
      <c r="O406" s="2"/>
      <c r="P406" s="137"/>
      <c r="Q406" s="2"/>
      <c r="R406" s="216"/>
    </row>
    <row r="407" spans="1:18" s="38" customFormat="1" x14ac:dyDescent="0.25">
      <c r="B407" s="215"/>
      <c r="C407" s="2"/>
      <c r="D407" s="2"/>
      <c r="E407" s="2"/>
      <c r="F407" s="2"/>
      <c r="G407" s="224" t="s">
        <v>46</v>
      </c>
      <c r="H407" s="223">
        <v>900</v>
      </c>
      <c r="I407" s="228"/>
      <c r="J407" s="2"/>
      <c r="K407" s="2"/>
      <c r="L407" s="2"/>
      <c r="M407" s="2"/>
      <c r="N407" s="2"/>
      <c r="O407" s="2"/>
      <c r="P407" s="137"/>
      <c r="Q407" s="2"/>
      <c r="R407" s="216"/>
    </row>
    <row r="408" spans="1:18" s="38" customFormat="1" ht="75" x14ac:dyDescent="0.25">
      <c r="B408" s="215"/>
      <c r="C408" s="2"/>
      <c r="D408" s="2"/>
      <c r="E408" s="2"/>
      <c r="F408" s="2"/>
      <c r="G408" s="225" t="s">
        <v>127</v>
      </c>
      <c r="H408" s="223" t="s">
        <v>81</v>
      </c>
      <c r="I408" s="228"/>
      <c r="J408" s="2"/>
      <c r="K408" s="2"/>
      <c r="L408" s="2"/>
      <c r="M408" s="2"/>
      <c r="N408" s="2"/>
      <c r="O408" s="2"/>
      <c r="P408" s="137"/>
      <c r="Q408" s="2"/>
      <c r="R408" s="216"/>
    </row>
    <row r="409" spans="1:18" s="38" customFormat="1" ht="30" x14ac:dyDescent="0.25">
      <c r="B409" s="215"/>
      <c r="C409" s="2"/>
      <c r="D409" s="2"/>
      <c r="E409" s="2"/>
      <c r="F409" s="2"/>
      <c r="G409" s="226" t="s">
        <v>54</v>
      </c>
      <c r="H409" s="223" t="s">
        <v>81</v>
      </c>
      <c r="I409" s="228"/>
      <c r="J409" s="2"/>
      <c r="K409" s="2"/>
      <c r="L409" s="2"/>
      <c r="M409" s="2"/>
      <c r="N409" s="2"/>
      <c r="O409" s="2"/>
      <c r="P409" s="137"/>
      <c r="Q409" s="2"/>
      <c r="R409" s="216"/>
    </row>
    <row r="410" spans="1:18" s="38" customFormat="1" x14ac:dyDescent="0.25">
      <c r="B410" s="215"/>
      <c r="C410" s="2"/>
      <c r="D410" s="2"/>
      <c r="E410" s="2"/>
      <c r="F410" s="2"/>
      <c r="G410" s="224" t="s">
        <v>47</v>
      </c>
      <c r="H410" s="223">
        <v>1</v>
      </c>
      <c r="I410" s="228"/>
      <c r="J410" s="2"/>
      <c r="K410" s="2"/>
      <c r="L410" s="2"/>
      <c r="M410" s="2"/>
      <c r="N410" s="2"/>
      <c r="O410" s="2"/>
      <c r="P410" s="137"/>
      <c r="Q410" s="2"/>
      <c r="R410" s="216"/>
    </row>
    <row r="411" spans="1:18" x14ac:dyDescent="0.25">
      <c r="B411" s="229"/>
      <c r="C411" s="230"/>
      <c r="D411" s="230"/>
      <c r="E411" s="230"/>
      <c r="F411" s="230"/>
      <c r="G411" s="230"/>
      <c r="H411" s="230"/>
      <c r="I411" s="230"/>
      <c r="J411" s="230"/>
      <c r="K411" s="230"/>
      <c r="L411" s="230"/>
      <c r="M411" s="230"/>
      <c r="N411" s="230"/>
      <c r="O411" s="230"/>
      <c r="P411" s="231"/>
      <c r="Q411" s="230"/>
      <c r="R411" s="232"/>
    </row>
    <row r="413" spans="1:18" s="46" customFormat="1" x14ac:dyDescent="0.25">
      <c r="A413" s="45"/>
      <c r="B413" s="209" t="s">
        <v>3</v>
      </c>
      <c r="C413" s="210"/>
      <c r="D413" s="210"/>
      <c r="E413" s="210"/>
      <c r="F413" s="211">
        <v>28</v>
      </c>
      <c r="G413" s="210" t="s">
        <v>753</v>
      </c>
      <c r="H413" s="210"/>
      <c r="I413" s="210"/>
      <c r="J413" s="210"/>
      <c r="K413" s="210"/>
      <c r="L413" s="210"/>
      <c r="M413" s="210"/>
      <c r="N413" s="210"/>
      <c r="O413" s="210"/>
      <c r="P413" s="210"/>
      <c r="Q413" s="210"/>
      <c r="R413" s="212"/>
    </row>
    <row r="414" spans="1:18" ht="82.5" customHeight="1" x14ac:dyDescent="0.25">
      <c r="A414" s="42"/>
      <c r="B414" s="43" t="s">
        <v>22</v>
      </c>
      <c r="C414" s="43" t="s">
        <v>37</v>
      </c>
      <c r="D414" s="43" t="s">
        <v>38</v>
      </c>
      <c r="E414" s="43" t="s">
        <v>23</v>
      </c>
      <c r="F414" s="43" t="s">
        <v>34</v>
      </c>
      <c r="G414" s="44" t="s">
        <v>24</v>
      </c>
      <c r="H414" s="43" t="s">
        <v>50</v>
      </c>
      <c r="I414" s="43" t="s">
        <v>35</v>
      </c>
      <c r="J414" s="43" t="s">
        <v>36</v>
      </c>
      <c r="K414" s="43" t="s">
        <v>39</v>
      </c>
      <c r="L414" s="169" t="s">
        <v>57</v>
      </c>
      <c r="M414" s="43" t="s">
        <v>40</v>
      </c>
      <c r="N414" s="43" t="s">
        <v>41</v>
      </c>
      <c r="O414" s="43" t="s">
        <v>58</v>
      </c>
      <c r="P414" s="43" t="s">
        <v>42</v>
      </c>
      <c r="Q414" s="43" t="s">
        <v>43</v>
      </c>
      <c r="R414" s="43" t="s">
        <v>44</v>
      </c>
    </row>
    <row r="415" spans="1:18" x14ac:dyDescent="0.25">
      <c r="A415" s="1"/>
      <c r="B415" s="213"/>
      <c r="C415" s="135"/>
      <c r="D415" s="135"/>
      <c r="E415" s="135"/>
      <c r="F415" s="135"/>
      <c r="G415" s="135"/>
      <c r="H415" s="135"/>
      <c r="I415" s="135"/>
      <c r="J415" s="135"/>
      <c r="K415" s="135"/>
      <c r="L415" s="135"/>
      <c r="M415" s="135"/>
      <c r="N415" s="135"/>
      <c r="O415" s="135"/>
      <c r="P415" s="135"/>
      <c r="Q415" s="135"/>
      <c r="R415" s="214"/>
    </row>
    <row r="416" spans="1:18" ht="84.75" customHeight="1" x14ac:dyDescent="0.25">
      <c r="A416" s="1"/>
      <c r="B416" s="160">
        <v>1</v>
      </c>
      <c r="C416" s="162" t="s">
        <v>754</v>
      </c>
      <c r="D416" s="162" t="s">
        <v>79</v>
      </c>
      <c r="E416" s="160" t="s">
        <v>760</v>
      </c>
      <c r="F416" s="160" t="s">
        <v>761</v>
      </c>
      <c r="G416" s="105" t="s">
        <v>762</v>
      </c>
      <c r="H416" s="162" t="s">
        <v>71</v>
      </c>
      <c r="I416" s="162">
        <v>1</v>
      </c>
      <c r="J416" s="162" t="s">
        <v>80</v>
      </c>
      <c r="K416" s="156">
        <v>40527</v>
      </c>
      <c r="L416" s="156">
        <v>41441</v>
      </c>
      <c r="M416" s="96">
        <v>1749995919</v>
      </c>
      <c r="N416" s="96">
        <v>1749995919</v>
      </c>
      <c r="O416" s="110">
        <v>2969</v>
      </c>
      <c r="P416" s="159">
        <v>1626.1013201017813</v>
      </c>
      <c r="Q416" s="193" t="s">
        <v>80</v>
      </c>
      <c r="R416" s="98"/>
    </row>
    <row r="417" spans="1:18" ht="76.5" customHeight="1" x14ac:dyDescent="0.25">
      <c r="A417" s="1"/>
      <c r="B417" s="160">
        <v>2</v>
      </c>
      <c r="C417" s="162" t="s">
        <v>754</v>
      </c>
      <c r="D417" s="162" t="s">
        <v>79</v>
      </c>
      <c r="E417" s="160" t="s">
        <v>767</v>
      </c>
      <c r="F417" s="160" t="s">
        <v>768</v>
      </c>
      <c r="G417" s="105" t="s">
        <v>769</v>
      </c>
      <c r="H417" s="162" t="s">
        <v>71</v>
      </c>
      <c r="I417" s="162">
        <v>0.5</v>
      </c>
      <c r="J417" s="162" t="s">
        <v>80</v>
      </c>
      <c r="K417" s="156">
        <v>38338</v>
      </c>
      <c r="L417" s="156">
        <v>40296</v>
      </c>
      <c r="M417" s="96">
        <v>5611007439</v>
      </c>
      <c r="N417" s="96">
        <v>2805503719.5</v>
      </c>
      <c r="O417" s="110">
        <v>5448</v>
      </c>
      <c r="P417" s="159">
        <v>1626.1013201017813</v>
      </c>
      <c r="Q417" s="193" t="s">
        <v>80</v>
      </c>
      <c r="R417" s="262"/>
    </row>
    <row r="418" spans="1:18" ht="73.5" customHeight="1" x14ac:dyDescent="0.25">
      <c r="A418" s="1"/>
      <c r="B418" s="160">
        <v>3</v>
      </c>
      <c r="C418" s="162" t="s">
        <v>756</v>
      </c>
      <c r="D418" s="162" t="s">
        <v>79</v>
      </c>
      <c r="E418" s="160" t="s">
        <v>802</v>
      </c>
      <c r="F418" s="160" t="s">
        <v>803</v>
      </c>
      <c r="G418" s="105" t="s">
        <v>804</v>
      </c>
      <c r="H418" s="162" t="s">
        <v>71</v>
      </c>
      <c r="I418" s="162">
        <v>0.5</v>
      </c>
      <c r="J418" s="162" t="s">
        <v>80</v>
      </c>
      <c r="K418" s="156">
        <v>37288</v>
      </c>
      <c r="L418" s="156">
        <v>41394</v>
      </c>
      <c r="M418" s="96">
        <v>8236028294.999999</v>
      </c>
      <c r="N418" s="96">
        <v>4118014147.4999995</v>
      </c>
      <c r="O418" s="110">
        <v>6986</v>
      </c>
      <c r="P418" s="159">
        <v>1626.1013201017813</v>
      </c>
      <c r="Q418" s="193" t="s">
        <v>80</v>
      </c>
      <c r="R418" s="98" t="s">
        <v>805</v>
      </c>
    </row>
    <row r="419" spans="1:18" ht="98.25" customHeight="1" x14ac:dyDescent="0.25">
      <c r="A419" s="1"/>
      <c r="B419" s="160">
        <v>4</v>
      </c>
      <c r="C419" s="162" t="s">
        <v>755</v>
      </c>
      <c r="D419" s="162" t="s">
        <v>79</v>
      </c>
      <c r="E419" s="160" t="s">
        <v>806</v>
      </c>
      <c r="F419" s="160" t="s">
        <v>807</v>
      </c>
      <c r="G419" s="105" t="s">
        <v>808</v>
      </c>
      <c r="H419" s="162" t="s">
        <v>158</v>
      </c>
      <c r="I419" s="162">
        <v>1</v>
      </c>
      <c r="J419" s="162" t="s">
        <v>80</v>
      </c>
      <c r="K419" s="156">
        <v>39388</v>
      </c>
      <c r="L419" s="156">
        <v>40415</v>
      </c>
      <c r="M419" s="96">
        <v>2315972415.9378157</v>
      </c>
      <c r="N419" s="96">
        <v>2315972415.9378157</v>
      </c>
      <c r="O419" s="110">
        <v>4497</v>
      </c>
      <c r="P419" s="159">
        <v>1626.1013201017813</v>
      </c>
      <c r="Q419" s="193" t="s">
        <v>80</v>
      </c>
      <c r="R419" s="98" t="s">
        <v>826</v>
      </c>
    </row>
    <row r="420" spans="1:18" x14ac:dyDescent="0.25">
      <c r="A420" s="1"/>
      <c r="B420" s="215"/>
      <c r="C420" s="2"/>
      <c r="D420" s="2"/>
      <c r="E420" s="2"/>
      <c r="F420" s="2"/>
      <c r="G420" s="2"/>
      <c r="H420" s="2"/>
      <c r="I420" s="2"/>
      <c r="J420" s="2"/>
      <c r="K420" s="2"/>
      <c r="L420" s="2"/>
      <c r="M420" s="2"/>
      <c r="N420" s="2"/>
      <c r="O420" s="2"/>
      <c r="P420" s="137"/>
      <c r="Q420" s="2"/>
      <c r="R420" s="216"/>
    </row>
    <row r="421" spans="1:18" x14ac:dyDescent="0.25">
      <c r="A421" s="1"/>
      <c r="B421" s="215"/>
      <c r="C421" s="2"/>
      <c r="D421" s="2"/>
      <c r="E421" s="2"/>
      <c r="F421" s="2"/>
      <c r="G421" s="222" t="s">
        <v>45</v>
      </c>
      <c r="H421" s="223">
        <v>2</v>
      </c>
      <c r="I421" s="217"/>
      <c r="J421" s="2"/>
      <c r="K421" s="2"/>
      <c r="L421" s="2"/>
      <c r="M421" s="2"/>
      <c r="N421" s="2"/>
      <c r="O421" s="2"/>
      <c r="P421" s="137"/>
      <c r="Q421" s="2"/>
      <c r="R421" s="216"/>
    </row>
    <row r="422" spans="1:18" x14ac:dyDescent="0.25">
      <c r="A422" s="1"/>
      <c r="B422" s="215"/>
      <c r="C422" s="2"/>
      <c r="D422" s="2"/>
      <c r="E422" s="2"/>
      <c r="F422" s="2"/>
      <c r="G422" s="224" t="s">
        <v>46</v>
      </c>
      <c r="H422" s="223">
        <v>600</v>
      </c>
      <c r="I422" s="217"/>
      <c r="J422" s="2"/>
      <c r="K422" s="2"/>
      <c r="L422" s="2"/>
      <c r="M422" s="2"/>
      <c r="N422" s="2"/>
      <c r="O422" s="2"/>
      <c r="P422" s="137"/>
      <c r="Q422" s="2"/>
      <c r="R422" s="216"/>
    </row>
    <row r="423" spans="1:18" ht="75" x14ac:dyDescent="0.25">
      <c r="A423" s="1"/>
      <c r="B423" s="215"/>
      <c r="C423" s="2"/>
      <c r="D423" s="2"/>
      <c r="E423" s="2"/>
      <c r="F423" s="2"/>
      <c r="G423" s="225" t="s">
        <v>127</v>
      </c>
      <c r="H423" s="223" t="s">
        <v>150</v>
      </c>
      <c r="I423" s="217"/>
      <c r="J423" s="2"/>
      <c r="K423" s="2"/>
      <c r="L423" s="2"/>
      <c r="M423" s="2"/>
      <c r="N423" s="2"/>
      <c r="O423" s="2"/>
      <c r="P423" s="137"/>
      <c r="Q423" s="2"/>
      <c r="R423" s="216"/>
    </row>
    <row r="424" spans="1:18" ht="30" x14ac:dyDescent="0.25">
      <c r="A424" s="1"/>
      <c r="B424" s="215"/>
      <c r="C424" s="2"/>
      <c r="D424" s="2"/>
      <c r="E424" s="2"/>
      <c r="F424" s="2"/>
      <c r="G424" s="226" t="s">
        <v>54</v>
      </c>
      <c r="H424" s="223" t="s">
        <v>150</v>
      </c>
      <c r="I424" s="217"/>
      <c r="J424" s="2"/>
      <c r="K424" s="2"/>
      <c r="L424" s="2"/>
      <c r="M424" s="2"/>
      <c r="N424" s="2"/>
      <c r="O424" s="2"/>
      <c r="P424" s="137"/>
      <c r="Q424" s="2"/>
      <c r="R424" s="216"/>
    </row>
    <row r="425" spans="1:18" x14ac:dyDescent="0.25">
      <c r="A425" s="1"/>
      <c r="B425" s="215"/>
      <c r="C425" s="2"/>
      <c r="D425" s="2"/>
      <c r="E425" s="2"/>
      <c r="F425" s="2"/>
      <c r="G425" s="224" t="s">
        <v>47</v>
      </c>
      <c r="H425" s="223">
        <v>0</v>
      </c>
      <c r="I425" s="217"/>
      <c r="J425" s="2"/>
      <c r="K425" s="2"/>
      <c r="L425" s="2"/>
      <c r="M425" s="2"/>
      <c r="N425" s="2"/>
      <c r="O425" s="2"/>
      <c r="P425" s="137"/>
      <c r="Q425" s="2"/>
      <c r="R425" s="216"/>
    </row>
    <row r="426" spans="1:18" x14ac:dyDescent="0.25">
      <c r="A426" s="1"/>
      <c r="B426" s="218"/>
      <c r="C426" s="219"/>
      <c r="D426" s="219"/>
      <c r="E426" s="219"/>
      <c r="F426" s="219"/>
      <c r="G426" s="219"/>
      <c r="H426" s="219"/>
      <c r="I426" s="219"/>
      <c r="J426" s="219"/>
      <c r="K426" s="219"/>
      <c r="L426" s="219"/>
      <c r="M426" s="219"/>
      <c r="N426" s="219"/>
      <c r="O426" s="219"/>
      <c r="P426" s="220"/>
      <c r="Q426" s="219"/>
      <c r="R426" s="221"/>
    </row>
    <row r="427" spans="1:18" x14ac:dyDescent="0.25">
      <c r="P427" s="138"/>
    </row>
    <row r="428" spans="1:18" s="46" customFormat="1" x14ac:dyDescent="0.25">
      <c r="B428" s="209" t="s">
        <v>3</v>
      </c>
      <c r="C428" s="210"/>
      <c r="D428" s="210"/>
      <c r="E428" s="210"/>
      <c r="F428" s="211">
        <v>29</v>
      </c>
      <c r="G428" s="210" t="s">
        <v>757</v>
      </c>
      <c r="H428" s="210"/>
      <c r="I428" s="210"/>
      <c r="J428" s="210"/>
      <c r="K428" s="210"/>
      <c r="L428" s="210"/>
      <c r="M428" s="210"/>
      <c r="N428" s="210"/>
      <c r="O428" s="210"/>
      <c r="P428" s="227"/>
      <c r="Q428" s="210"/>
      <c r="R428" s="212"/>
    </row>
    <row r="429" spans="1:18" ht="82.5" customHeight="1" x14ac:dyDescent="0.25">
      <c r="A429" s="42"/>
      <c r="B429" s="43" t="s">
        <v>22</v>
      </c>
      <c r="C429" s="43" t="s">
        <v>37</v>
      </c>
      <c r="D429" s="43" t="s">
        <v>38</v>
      </c>
      <c r="E429" s="43" t="s">
        <v>23</v>
      </c>
      <c r="F429" s="43" t="s">
        <v>34</v>
      </c>
      <c r="G429" s="44" t="s">
        <v>24</v>
      </c>
      <c r="H429" s="43" t="s">
        <v>50</v>
      </c>
      <c r="I429" s="43" t="s">
        <v>35</v>
      </c>
      <c r="J429" s="43" t="s">
        <v>36</v>
      </c>
      <c r="K429" s="43" t="s">
        <v>39</v>
      </c>
      <c r="L429" s="169" t="s">
        <v>57</v>
      </c>
      <c r="M429" s="43" t="s">
        <v>40</v>
      </c>
      <c r="N429" s="43" t="s">
        <v>41</v>
      </c>
      <c r="O429" s="43" t="s">
        <v>58</v>
      </c>
      <c r="P429" s="43" t="s">
        <v>42</v>
      </c>
      <c r="Q429" s="43" t="s">
        <v>43</v>
      </c>
      <c r="R429" s="43" t="s">
        <v>44</v>
      </c>
    </row>
    <row r="430" spans="1:18" x14ac:dyDescent="0.25">
      <c r="A430" s="1"/>
      <c r="B430" s="213"/>
      <c r="C430" s="135"/>
      <c r="D430" s="135"/>
      <c r="E430" s="135"/>
      <c r="F430" s="135"/>
      <c r="G430" s="135"/>
      <c r="H430" s="135"/>
      <c r="I430" s="135"/>
      <c r="J430" s="135"/>
      <c r="K430" s="135"/>
      <c r="L430" s="135"/>
      <c r="M430" s="135"/>
      <c r="N430" s="135"/>
      <c r="O430" s="135"/>
      <c r="P430" s="135"/>
      <c r="Q430" s="135"/>
      <c r="R430" s="214"/>
    </row>
    <row r="431" spans="1:18" ht="84.75" customHeight="1" x14ac:dyDescent="0.25">
      <c r="B431" s="160">
        <v>1</v>
      </c>
      <c r="C431" s="162" t="s">
        <v>758</v>
      </c>
      <c r="D431" s="162" t="s">
        <v>79</v>
      </c>
      <c r="E431" s="160" t="s">
        <v>73</v>
      </c>
      <c r="F431" s="160" t="s">
        <v>790</v>
      </c>
      <c r="G431" s="105" t="s">
        <v>791</v>
      </c>
      <c r="H431" s="162" t="s">
        <v>71</v>
      </c>
      <c r="I431" s="162">
        <v>0.34</v>
      </c>
      <c r="J431" s="162" t="s">
        <v>80</v>
      </c>
      <c r="K431" s="156">
        <v>39156</v>
      </c>
      <c r="L431" s="156">
        <v>40008</v>
      </c>
      <c r="M431" s="96">
        <v>3263327284</v>
      </c>
      <c r="N431" s="96">
        <v>1109531276.5600002</v>
      </c>
      <c r="O431" s="110">
        <v>2233</v>
      </c>
      <c r="P431" s="159">
        <v>1626.1013201017813</v>
      </c>
      <c r="Q431" s="193" t="s">
        <v>80</v>
      </c>
      <c r="R431" s="136"/>
    </row>
    <row r="432" spans="1:18" ht="60" customHeight="1" x14ac:dyDescent="0.25">
      <c r="B432" s="160">
        <v>2</v>
      </c>
      <c r="C432" s="162" t="s">
        <v>759</v>
      </c>
      <c r="D432" s="162" t="s">
        <v>79</v>
      </c>
      <c r="E432" s="160" t="s">
        <v>75</v>
      </c>
      <c r="F432" s="160" t="s">
        <v>796</v>
      </c>
      <c r="G432" s="105" t="s">
        <v>797</v>
      </c>
      <c r="H432" s="162" t="s">
        <v>71</v>
      </c>
      <c r="I432" s="162">
        <v>0.25</v>
      </c>
      <c r="J432" s="162" t="s">
        <v>80</v>
      </c>
      <c r="K432" s="156">
        <v>39534</v>
      </c>
      <c r="L432" s="156">
        <v>40628</v>
      </c>
      <c r="M432" s="96">
        <v>3753633746</v>
      </c>
      <c r="N432" s="96">
        <v>938408436.5</v>
      </c>
      <c r="O432" s="110">
        <v>1752</v>
      </c>
      <c r="P432" s="159">
        <v>1626.1013201017813</v>
      </c>
      <c r="Q432" s="193" t="s">
        <v>80</v>
      </c>
      <c r="R432" s="136"/>
    </row>
    <row r="433" spans="2:18" ht="62.25" customHeight="1" x14ac:dyDescent="0.25">
      <c r="B433" s="160">
        <v>3</v>
      </c>
      <c r="C433" s="162" t="s">
        <v>759</v>
      </c>
      <c r="D433" s="162" t="s">
        <v>79</v>
      </c>
      <c r="E433" s="160" t="s">
        <v>93</v>
      </c>
      <c r="F433" s="160" t="s">
        <v>799</v>
      </c>
      <c r="G433" s="105" t="s">
        <v>800</v>
      </c>
      <c r="H433" s="162" t="s">
        <v>71</v>
      </c>
      <c r="I433" s="162">
        <v>0.2</v>
      </c>
      <c r="J433" s="162" t="s">
        <v>80</v>
      </c>
      <c r="K433" s="156">
        <v>40079</v>
      </c>
      <c r="L433" s="149">
        <v>42093</v>
      </c>
      <c r="M433" s="96">
        <v>13865693367</v>
      </c>
      <c r="N433" s="96">
        <v>2773138673.4000001</v>
      </c>
      <c r="O433" s="110">
        <v>4304</v>
      </c>
      <c r="P433" s="159">
        <v>1626.1013201017813</v>
      </c>
      <c r="Q433" s="193" t="s">
        <v>80</v>
      </c>
      <c r="R433" s="136"/>
    </row>
    <row r="434" spans="2:18" ht="84" customHeight="1" x14ac:dyDescent="0.25">
      <c r="B434" s="160">
        <v>4</v>
      </c>
      <c r="C434" s="162" t="s">
        <v>809</v>
      </c>
      <c r="D434" s="162" t="s">
        <v>80</v>
      </c>
      <c r="E434" s="160" t="s">
        <v>806</v>
      </c>
      <c r="F434" s="160" t="s">
        <v>810</v>
      </c>
      <c r="G434" s="105" t="s">
        <v>811</v>
      </c>
      <c r="H434" s="162" t="s">
        <v>158</v>
      </c>
      <c r="I434" s="162">
        <v>0.5</v>
      </c>
      <c r="J434" s="162" t="s">
        <v>80</v>
      </c>
      <c r="K434" s="156">
        <v>37544</v>
      </c>
      <c r="L434" s="156">
        <v>38717</v>
      </c>
      <c r="M434" s="96">
        <v>9154767087.3937263</v>
      </c>
      <c r="N434" s="96">
        <v>4577383543.6968632</v>
      </c>
      <c r="O434" s="110">
        <v>11998</v>
      </c>
      <c r="P434" s="159">
        <v>1626.1013201017813</v>
      </c>
      <c r="Q434" s="193" t="s">
        <v>80</v>
      </c>
      <c r="R434" s="136" t="s">
        <v>825</v>
      </c>
    </row>
    <row r="435" spans="2:18" x14ac:dyDescent="0.25">
      <c r="B435" s="215"/>
      <c r="C435" s="2"/>
      <c r="D435" s="2"/>
      <c r="E435" s="2"/>
      <c r="F435" s="2"/>
      <c r="G435" s="2"/>
      <c r="H435" s="2"/>
      <c r="I435" s="2"/>
      <c r="J435" s="2"/>
      <c r="K435" s="2"/>
      <c r="L435" s="2"/>
      <c r="M435" s="2"/>
      <c r="N435" s="2"/>
      <c r="O435" s="2"/>
      <c r="P435" s="137"/>
      <c r="Q435" s="2"/>
      <c r="R435" s="216"/>
    </row>
    <row r="436" spans="2:18" x14ac:dyDescent="0.25">
      <c r="B436" s="215"/>
      <c r="C436" s="2"/>
      <c r="D436" s="2"/>
      <c r="E436" s="2"/>
      <c r="F436" s="2"/>
      <c r="G436" s="222" t="s">
        <v>45</v>
      </c>
      <c r="H436" s="223">
        <v>3</v>
      </c>
      <c r="I436" s="217"/>
      <c r="J436" s="2"/>
      <c r="K436" s="2"/>
      <c r="L436" s="2"/>
      <c r="M436" s="2"/>
      <c r="N436" s="2"/>
      <c r="O436" s="2"/>
      <c r="P436" s="137"/>
      <c r="Q436" s="2"/>
      <c r="R436" s="216"/>
    </row>
    <row r="437" spans="2:18" x14ac:dyDescent="0.25">
      <c r="B437" s="215"/>
      <c r="C437" s="2"/>
      <c r="D437" s="2"/>
      <c r="E437" s="2"/>
      <c r="F437" s="2"/>
      <c r="G437" s="224" t="s">
        <v>46</v>
      </c>
      <c r="H437" s="223">
        <v>700</v>
      </c>
      <c r="I437" s="217"/>
      <c r="J437" s="2"/>
      <c r="K437" s="2"/>
      <c r="L437" s="2"/>
      <c r="M437" s="2"/>
      <c r="N437" s="2"/>
      <c r="O437" s="2"/>
      <c r="P437" s="137"/>
      <c r="Q437" s="2"/>
      <c r="R437" s="216"/>
    </row>
    <row r="438" spans="2:18" ht="75" x14ac:dyDescent="0.25">
      <c r="B438" s="215"/>
      <c r="C438" s="2"/>
      <c r="D438" s="2"/>
      <c r="E438" s="2"/>
      <c r="F438" s="2"/>
      <c r="G438" s="225" t="s">
        <v>127</v>
      </c>
      <c r="H438" s="223" t="s">
        <v>81</v>
      </c>
      <c r="I438" s="217"/>
      <c r="J438" s="2"/>
      <c r="K438" s="2"/>
      <c r="L438" s="2"/>
      <c r="M438" s="2"/>
      <c r="N438" s="2"/>
      <c r="O438" s="2"/>
      <c r="P438" s="137"/>
      <c r="Q438" s="2"/>
      <c r="R438" s="216"/>
    </row>
    <row r="439" spans="2:18" ht="30" x14ac:dyDescent="0.25">
      <c r="B439" s="215"/>
      <c r="C439" s="2"/>
      <c r="D439" s="2"/>
      <c r="E439" s="2"/>
      <c r="F439" s="2"/>
      <c r="G439" s="226" t="s">
        <v>54</v>
      </c>
      <c r="H439" s="223" t="s">
        <v>150</v>
      </c>
      <c r="I439" s="217"/>
      <c r="J439" s="2"/>
      <c r="K439" s="2"/>
      <c r="L439" s="2"/>
      <c r="M439" s="2"/>
      <c r="N439" s="2"/>
      <c r="O439" s="2"/>
      <c r="P439" s="137"/>
      <c r="Q439" s="2"/>
      <c r="R439" s="216"/>
    </row>
    <row r="440" spans="2:18" x14ac:dyDescent="0.25">
      <c r="B440" s="215"/>
      <c r="C440" s="2"/>
      <c r="D440" s="2"/>
      <c r="E440" s="2"/>
      <c r="F440" s="2"/>
      <c r="G440" s="224" t="s">
        <v>47</v>
      </c>
      <c r="H440" s="223">
        <v>1</v>
      </c>
      <c r="I440" s="217"/>
      <c r="J440" s="2"/>
      <c r="K440" s="2"/>
      <c r="L440" s="2"/>
      <c r="M440" s="2"/>
      <c r="N440" s="2"/>
      <c r="O440" s="2"/>
      <c r="P440" s="137"/>
      <c r="Q440" s="2"/>
      <c r="R440" s="216"/>
    </row>
    <row r="441" spans="2:18" x14ac:dyDescent="0.25">
      <c r="B441" s="218"/>
      <c r="C441" s="219"/>
      <c r="D441" s="219"/>
      <c r="E441" s="219"/>
      <c r="F441" s="219"/>
      <c r="G441" s="219"/>
      <c r="H441" s="219"/>
      <c r="I441" s="219"/>
      <c r="J441" s="219"/>
      <c r="K441" s="219"/>
      <c r="L441" s="219"/>
      <c r="M441" s="219"/>
      <c r="N441" s="219"/>
      <c r="O441" s="219"/>
      <c r="P441" s="220"/>
      <c r="Q441" s="219"/>
      <c r="R441" s="221"/>
    </row>
  </sheetData>
  <conditionalFormatting sqref="M26:M27 M42:O44 K28:M29 H43:J44 H41:J41 B41:D44 G42:L42 B26:J29 B11:Q14 N26:Q29 N41:Q44">
    <cfRule type="cellIs" dxfId="335" priority="1020" stopIfTrue="1" operator="notEqual">
      <formula>""</formula>
    </cfRule>
  </conditionalFormatting>
  <conditionalFormatting sqref="B11:Q14 B26:Q29 B41:Q44">
    <cfRule type="cellIs" dxfId="334" priority="1019" stopIfTrue="1" operator="greaterThan">
      <formula>0</formula>
    </cfRule>
  </conditionalFormatting>
  <conditionalFormatting sqref="Q11:Q14 Q26:Q29 Q41:Q44">
    <cfRule type="cellIs" dxfId="333" priority="492" stopIfTrue="1" operator="greaterThan">
      <formula>0</formula>
    </cfRule>
  </conditionalFormatting>
  <conditionalFormatting sqref="O11:O14 O26:O29 O41:O44">
    <cfRule type="cellIs" dxfId="332" priority="475" stopIfTrue="1" operator="greaterThan">
      <formula>0</formula>
    </cfRule>
  </conditionalFormatting>
  <conditionalFormatting sqref="H48:H49">
    <cfRule type="cellIs" dxfId="331" priority="393" operator="equal">
      <formula>0</formula>
    </cfRule>
    <cfRule type="cellIs" dxfId="330" priority="394" operator="equal">
      <formula>0</formula>
    </cfRule>
  </conditionalFormatting>
  <conditionalFormatting sqref="H46">
    <cfRule type="cellIs" dxfId="329" priority="391" operator="equal">
      <formula>0</formula>
    </cfRule>
    <cfRule type="cellIs" dxfId="328" priority="392" operator="equal">
      <formula>0</formula>
    </cfRule>
  </conditionalFormatting>
  <conditionalFormatting sqref="H33:H34">
    <cfRule type="cellIs" dxfId="327" priority="389" operator="equal">
      <formula>0</formula>
    </cfRule>
    <cfRule type="cellIs" dxfId="326" priority="390" operator="equal">
      <formula>0</formula>
    </cfRule>
  </conditionalFormatting>
  <conditionalFormatting sqref="H31">
    <cfRule type="cellIs" dxfId="325" priority="387" operator="equal">
      <formula>0</formula>
    </cfRule>
    <cfRule type="cellIs" dxfId="324" priority="388" operator="equal">
      <formula>0</formula>
    </cfRule>
  </conditionalFormatting>
  <conditionalFormatting sqref="H16">
    <cfRule type="cellIs" dxfId="323" priority="385" operator="equal">
      <formula>0</formula>
    </cfRule>
    <cfRule type="cellIs" dxfId="322" priority="386" operator="equal">
      <formula>0</formula>
    </cfRule>
  </conditionalFormatting>
  <conditionalFormatting sqref="H18:H19">
    <cfRule type="cellIs" dxfId="321" priority="383" operator="equal">
      <formula>0</formula>
    </cfRule>
    <cfRule type="cellIs" dxfId="320" priority="384" operator="equal">
      <formula>0</formula>
    </cfRule>
  </conditionalFormatting>
  <conditionalFormatting sqref="M71:M72 M87:O89 K73:M74 H88:J89 H86:J86 B86:D89 G87:L87 N71:Q74 N86:O86 P86:Q89 B56:Q59 B71:J74">
    <cfRule type="cellIs" dxfId="319" priority="382" stopIfTrue="1" operator="notEqual">
      <formula>""</formula>
    </cfRule>
  </conditionalFormatting>
  <conditionalFormatting sqref="B56:Q59 B86:Q89 B71:Q74">
    <cfRule type="cellIs" dxfId="318" priority="381" stopIfTrue="1" operator="greaterThan">
      <formula>0</formula>
    </cfRule>
  </conditionalFormatting>
  <conditionalFormatting sqref="Q56:Q59 Q71:Q74 Q86:Q89">
    <cfRule type="cellIs" dxfId="317" priority="380" stopIfTrue="1" operator="greaterThan">
      <formula>0</formula>
    </cfRule>
  </conditionalFormatting>
  <conditionalFormatting sqref="O56:O59 O71:O74 O86:O89">
    <cfRule type="cellIs" dxfId="316" priority="379" stopIfTrue="1" operator="greaterThan">
      <formula>0</formula>
    </cfRule>
  </conditionalFormatting>
  <conditionalFormatting sqref="H93:H94 H91 H78:H79 H76 H61 H63:H64">
    <cfRule type="cellIs" dxfId="315" priority="377" operator="equal">
      <formula>0</formula>
    </cfRule>
    <cfRule type="cellIs" dxfId="314" priority="378" operator="equal">
      <formula>0</formula>
    </cfRule>
  </conditionalFormatting>
  <conditionalFormatting sqref="G71">
    <cfRule type="cellIs" dxfId="313" priority="376" stopIfTrue="1" operator="greaterThan">
      <formula>0</formula>
    </cfRule>
  </conditionalFormatting>
  <conditionalFormatting sqref="G72">
    <cfRule type="cellIs" dxfId="312" priority="375" stopIfTrue="1" operator="greaterThan">
      <formula>0</formula>
    </cfRule>
  </conditionalFormatting>
  <conditionalFormatting sqref="F72">
    <cfRule type="cellIs" dxfId="311" priority="374" stopIfTrue="1" operator="greaterThan">
      <formula>0</formula>
    </cfRule>
  </conditionalFormatting>
  <conditionalFormatting sqref="G73">
    <cfRule type="cellIs" dxfId="310" priority="373" stopIfTrue="1" operator="greaterThan">
      <formula>0</formula>
    </cfRule>
  </conditionalFormatting>
  <conditionalFormatting sqref="G74">
    <cfRule type="cellIs" dxfId="309" priority="372" stopIfTrue="1" operator="greaterThan">
      <formula>0</formula>
    </cfRule>
  </conditionalFormatting>
  <conditionalFormatting sqref="C74">
    <cfRule type="cellIs" dxfId="308" priority="371" stopIfTrue="1" operator="greaterThan">
      <formula>0</formula>
    </cfRule>
  </conditionalFormatting>
  <conditionalFormatting sqref="F74">
    <cfRule type="cellIs" dxfId="307" priority="370" stopIfTrue="1" operator="greaterThan">
      <formula>0</formula>
    </cfRule>
  </conditionalFormatting>
  <conditionalFormatting sqref="M116:M117 M132:O134 K118:M119 H133:J134 H131:J131 B131:D134 G132:L132 B116:J119 B101:Q104 N116:Q119 N131:O131 P131:Q134">
    <cfRule type="cellIs" dxfId="306" priority="369" stopIfTrue="1" operator="notEqual">
      <formula>""</formula>
    </cfRule>
  </conditionalFormatting>
  <conditionalFormatting sqref="B101:Q104 B116:Q119 B131:Q134">
    <cfRule type="cellIs" dxfId="305" priority="368" stopIfTrue="1" operator="greaterThan">
      <formula>0</formula>
    </cfRule>
  </conditionalFormatting>
  <conditionalFormatting sqref="Q101:Q104 Q116:Q119 Q131:Q134">
    <cfRule type="cellIs" dxfId="304" priority="367" stopIfTrue="1" operator="greaterThan">
      <formula>0</formula>
    </cfRule>
  </conditionalFormatting>
  <conditionalFormatting sqref="O101:O104 O116:O119 O131:O134">
    <cfRule type="cellIs" dxfId="303" priority="366" stopIfTrue="1" operator="greaterThan">
      <formula>0</formula>
    </cfRule>
  </conditionalFormatting>
  <conditionalFormatting sqref="H138:H139">
    <cfRule type="cellIs" dxfId="302" priority="364" operator="equal">
      <formula>0</formula>
    </cfRule>
    <cfRule type="cellIs" dxfId="301" priority="365" operator="equal">
      <formula>0</formula>
    </cfRule>
  </conditionalFormatting>
  <conditionalFormatting sqref="H136">
    <cfRule type="cellIs" dxfId="300" priority="362" operator="equal">
      <formula>0</formula>
    </cfRule>
    <cfRule type="cellIs" dxfId="299" priority="363" operator="equal">
      <formula>0</formula>
    </cfRule>
  </conditionalFormatting>
  <conditionalFormatting sqref="H123:H124">
    <cfRule type="cellIs" dxfId="298" priority="360" operator="equal">
      <formula>0</formula>
    </cfRule>
    <cfRule type="cellIs" dxfId="297" priority="361" operator="equal">
      <formula>0</formula>
    </cfRule>
  </conditionalFormatting>
  <conditionalFormatting sqref="H121">
    <cfRule type="cellIs" dxfId="296" priority="358" operator="equal">
      <formula>0</formula>
    </cfRule>
    <cfRule type="cellIs" dxfId="295" priority="359" operator="equal">
      <formula>0</formula>
    </cfRule>
  </conditionalFormatting>
  <conditionalFormatting sqref="H106">
    <cfRule type="cellIs" dxfId="294" priority="356" operator="equal">
      <formula>0</formula>
    </cfRule>
    <cfRule type="cellIs" dxfId="293" priority="357" operator="equal">
      <formula>0</formula>
    </cfRule>
  </conditionalFormatting>
  <conditionalFormatting sqref="H108:H109">
    <cfRule type="cellIs" dxfId="292" priority="354" operator="equal">
      <formula>0</formula>
    </cfRule>
    <cfRule type="cellIs" dxfId="291" priority="355" operator="equal">
      <formula>0</formula>
    </cfRule>
  </conditionalFormatting>
  <conditionalFormatting sqref="M161 M177:O179 H178:J179 H176:J176 B176:D179 G177:L177 N161:Q164 N176:O176 P176:Q179 D161:J161 D162 H162:J162 B161:B164 G163:J163 H164:J164">
    <cfRule type="cellIs" dxfId="290" priority="353" stopIfTrue="1" operator="notEqual">
      <formula>""</formula>
    </cfRule>
  </conditionalFormatting>
  <conditionalFormatting sqref="B176:Q179 D161:Q161 D162 H162:J162 B161:B164 G163:J163 H164:J164 N162:Q164">
    <cfRule type="cellIs" dxfId="289" priority="352" stopIfTrue="1" operator="greaterThan">
      <formula>0</formula>
    </cfRule>
  </conditionalFormatting>
  <conditionalFormatting sqref="Q161:Q164 Q176:Q179">
    <cfRule type="cellIs" dxfId="288" priority="351" stopIfTrue="1" operator="greaterThan">
      <formula>0</formula>
    </cfRule>
  </conditionalFormatting>
  <conditionalFormatting sqref="O161:O164 O176:O179">
    <cfRule type="cellIs" dxfId="287" priority="350" stopIfTrue="1" operator="greaterThan">
      <formula>0</formula>
    </cfRule>
  </conditionalFormatting>
  <conditionalFormatting sqref="H183:H184">
    <cfRule type="cellIs" dxfId="286" priority="348" operator="equal">
      <formula>0</formula>
    </cfRule>
    <cfRule type="cellIs" dxfId="285" priority="349" operator="equal">
      <formula>0</formula>
    </cfRule>
  </conditionalFormatting>
  <conditionalFormatting sqref="H181">
    <cfRule type="cellIs" dxfId="284" priority="346" operator="equal">
      <formula>0</formula>
    </cfRule>
    <cfRule type="cellIs" dxfId="283" priority="347" operator="equal">
      <formula>0</formula>
    </cfRule>
  </conditionalFormatting>
  <conditionalFormatting sqref="H168:H169">
    <cfRule type="cellIs" dxfId="282" priority="344" operator="equal">
      <formula>0</formula>
    </cfRule>
    <cfRule type="cellIs" dxfId="281" priority="345" operator="equal">
      <formula>0</formula>
    </cfRule>
  </conditionalFormatting>
  <conditionalFormatting sqref="H166">
    <cfRule type="cellIs" dxfId="280" priority="342" operator="equal">
      <formula>0</formula>
    </cfRule>
    <cfRule type="cellIs" dxfId="279" priority="343" operator="equal">
      <formula>0</formula>
    </cfRule>
  </conditionalFormatting>
  <conditionalFormatting sqref="C161">
    <cfRule type="cellIs" dxfId="278" priority="334" stopIfTrue="1" operator="greaterThan">
      <formula>0</formula>
    </cfRule>
  </conditionalFormatting>
  <conditionalFormatting sqref="C162">
    <cfRule type="cellIs" dxfId="277" priority="333" stopIfTrue="1" operator="greaterThan">
      <formula>0</formula>
    </cfRule>
  </conditionalFormatting>
  <conditionalFormatting sqref="F162:G162">
    <cfRule type="cellIs" dxfId="276" priority="332" stopIfTrue="1" operator="greaterThan">
      <formula>0</formula>
    </cfRule>
  </conditionalFormatting>
  <conditionalFormatting sqref="E162">
    <cfRule type="cellIs" dxfId="275" priority="331" stopIfTrue="1" operator="greaterThan">
      <formula>0</formula>
    </cfRule>
  </conditionalFormatting>
  <conditionalFormatting sqref="K162:L162">
    <cfRule type="cellIs" dxfId="274" priority="330" stopIfTrue="1" operator="greaterThan">
      <formula>0</formula>
    </cfRule>
  </conditionalFormatting>
  <conditionalFormatting sqref="M162">
    <cfRule type="cellIs" dxfId="273" priority="329" stopIfTrue="1" operator="greaterThan">
      <formula>0</formula>
    </cfRule>
  </conditionalFormatting>
  <conditionalFormatting sqref="C163:G163">
    <cfRule type="cellIs" dxfId="272" priority="328" stopIfTrue="1" operator="greaterThan">
      <formula>0</formula>
    </cfRule>
  </conditionalFormatting>
  <conditionalFormatting sqref="K163:M163">
    <cfRule type="cellIs" dxfId="271" priority="327" stopIfTrue="1" operator="greaterThan">
      <formula>0</formula>
    </cfRule>
  </conditionalFormatting>
  <conditionalFormatting sqref="C164:D164">
    <cfRule type="cellIs" dxfId="270" priority="326" stopIfTrue="1" operator="greaterThan">
      <formula>0</formula>
    </cfRule>
  </conditionalFormatting>
  <conditionalFormatting sqref="E164">
    <cfRule type="cellIs" dxfId="269" priority="325" stopIfTrue="1" operator="greaterThan">
      <formula>0</formula>
    </cfRule>
  </conditionalFormatting>
  <conditionalFormatting sqref="F164:G164">
    <cfRule type="cellIs" dxfId="268" priority="324" stopIfTrue="1" operator="greaterThan">
      <formula>0</formula>
    </cfRule>
  </conditionalFormatting>
  <conditionalFormatting sqref="K164:M164">
    <cfRule type="cellIs" dxfId="267" priority="323" stopIfTrue="1" operator="greaterThan">
      <formula>0</formula>
    </cfRule>
  </conditionalFormatting>
  <conditionalFormatting sqref="H223:J224 B221:D221 G222:L222 N206:Q209 B191:E192 H191:J192 B193:L193 B194:E194 H194:J194 N191:Q194 F206 H206:J206 D206:D207 F207:J207 B206:B209 D208:M208 D209 H209:J209 N221:Q221 O222:Q222 B222:B224 N223:Q224 D222:D224 H221:J221">
    <cfRule type="cellIs" dxfId="266" priority="300" stopIfTrue="1" operator="notEqual">
      <formula>""</formula>
    </cfRule>
  </conditionalFormatting>
  <conditionalFormatting sqref="B191:E192 H191:J192 B193:L193 B194:E194 H194:J194 N191:Q194 F206 H206:J206 D206:D207 F207:L207 N206:Q207 B206:B209 D208:Q208 D209 H209:J209 N209:Q209 D222:L222 O222:Q222 B222:B224 D223:F223 D224 H223:J224 N223:Q224 B221:L221 N221:Q221">
    <cfRule type="cellIs" dxfId="265" priority="299" stopIfTrue="1" operator="greaterThan">
      <formula>0</formula>
    </cfRule>
  </conditionalFormatting>
  <conditionalFormatting sqref="Q191:Q194 Q206:Q209 Q221:Q224">
    <cfRule type="cellIs" dxfId="264" priority="298" stopIfTrue="1" operator="greaterThan">
      <formula>0</formula>
    </cfRule>
  </conditionalFormatting>
  <conditionalFormatting sqref="O191:O194 O206:O209 O221:O224">
    <cfRule type="cellIs" dxfId="263" priority="297" stopIfTrue="1" operator="greaterThan">
      <formula>0</formula>
    </cfRule>
  </conditionalFormatting>
  <conditionalFormatting sqref="F191">
    <cfRule type="cellIs" dxfId="262" priority="296" stopIfTrue="1" operator="greaterThan">
      <formula>0</formula>
    </cfRule>
  </conditionalFormatting>
  <conditionalFormatting sqref="G191">
    <cfRule type="cellIs" dxfId="261" priority="295" stopIfTrue="1" operator="greaterThan">
      <formula>0</formula>
    </cfRule>
  </conditionalFormatting>
  <conditionalFormatting sqref="K191">
    <cfRule type="cellIs" dxfId="260" priority="294" stopIfTrue="1" operator="greaterThan">
      <formula>0</formula>
    </cfRule>
  </conditionalFormatting>
  <conditionalFormatting sqref="L191">
    <cfRule type="cellIs" dxfId="259" priority="293" stopIfTrue="1" operator="greaterThan">
      <formula>0</formula>
    </cfRule>
  </conditionalFormatting>
  <conditionalFormatting sqref="M191">
    <cfRule type="cellIs" dxfId="258" priority="292" stopIfTrue="1" operator="greaterThan">
      <formula>0</formula>
    </cfRule>
  </conditionalFormatting>
  <conditionalFormatting sqref="F192">
    <cfRule type="cellIs" dxfId="257" priority="291" stopIfTrue="1" operator="greaterThan">
      <formula>0</formula>
    </cfRule>
  </conditionalFormatting>
  <conditionalFormatting sqref="G192">
    <cfRule type="cellIs" dxfId="256" priority="290" stopIfTrue="1" operator="greaterThan">
      <formula>0</formula>
    </cfRule>
  </conditionalFormatting>
  <conditionalFormatting sqref="K192:L192">
    <cfRule type="cellIs" dxfId="255" priority="289" stopIfTrue="1" operator="greaterThan">
      <formula>0</formula>
    </cfRule>
  </conditionalFormatting>
  <conditionalFormatting sqref="M192">
    <cfRule type="cellIs" dxfId="254" priority="288" stopIfTrue="1" operator="greaterThan">
      <formula>0</formula>
    </cfRule>
  </conditionalFormatting>
  <conditionalFormatting sqref="M193">
    <cfRule type="cellIs" dxfId="253" priority="287" stopIfTrue="1" operator="greaterThan">
      <formula>0</formula>
    </cfRule>
  </conditionalFormatting>
  <conditionalFormatting sqref="F194">
    <cfRule type="cellIs" dxfId="252" priority="286" stopIfTrue="1" operator="greaterThan">
      <formula>0</formula>
    </cfRule>
  </conditionalFormatting>
  <conditionalFormatting sqref="G194">
    <cfRule type="cellIs" dxfId="251" priority="285" stopIfTrue="1" operator="greaterThan">
      <formula>0</formula>
    </cfRule>
  </conditionalFormatting>
  <conditionalFormatting sqref="K194:L194">
    <cfRule type="cellIs" dxfId="250" priority="284" stopIfTrue="1" operator="greaterThan">
      <formula>0</formula>
    </cfRule>
  </conditionalFormatting>
  <conditionalFormatting sqref="M194">
    <cfRule type="cellIs" dxfId="249" priority="283" stopIfTrue="1" operator="greaterThan">
      <formula>0</formula>
    </cfRule>
  </conditionalFormatting>
  <conditionalFormatting sqref="C206">
    <cfRule type="cellIs" dxfId="248" priority="282" stopIfTrue="1" operator="greaterThan">
      <formula>0</formula>
    </cfRule>
  </conditionalFormatting>
  <conditionalFormatting sqref="E206">
    <cfRule type="cellIs" dxfId="247" priority="281" stopIfTrue="1" operator="greaterThan">
      <formula>0</formula>
    </cfRule>
  </conditionalFormatting>
  <conditionalFormatting sqref="G206">
    <cfRule type="cellIs" dxfId="246" priority="280" stopIfTrue="1" operator="greaterThan">
      <formula>0</formula>
    </cfRule>
  </conditionalFormatting>
  <conditionalFormatting sqref="K206:L206">
    <cfRule type="cellIs" dxfId="245" priority="279" stopIfTrue="1" operator="greaterThan">
      <formula>0</formula>
    </cfRule>
  </conditionalFormatting>
  <conditionalFormatting sqref="G209">
    <cfRule type="cellIs" dxfId="244" priority="278" stopIfTrue="1" operator="greaterThan">
      <formula>0</formula>
    </cfRule>
  </conditionalFormatting>
  <conditionalFormatting sqref="C207">
    <cfRule type="cellIs" dxfId="243" priority="277" stopIfTrue="1" operator="greaterThan">
      <formula>0</formula>
    </cfRule>
  </conditionalFormatting>
  <conditionalFormatting sqref="E207">
    <cfRule type="cellIs" dxfId="242" priority="276" stopIfTrue="1" operator="greaterThan">
      <formula>0</formula>
    </cfRule>
  </conditionalFormatting>
  <conditionalFormatting sqref="M206">
    <cfRule type="cellIs" dxfId="241" priority="275" stopIfTrue="1" operator="greaterThan">
      <formula>0</formula>
    </cfRule>
  </conditionalFormatting>
  <conditionalFormatting sqref="M207">
    <cfRule type="cellIs" dxfId="240" priority="274" stopIfTrue="1" operator="greaterThan">
      <formula>0</formula>
    </cfRule>
  </conditionalFormatting>
  <conditionalFormatting sqref="C208">
    <cfRule type="cellIs" dxfId="239" priority="273" stopIfTrue="1" operator="greaterThan">
      <formula>0</formula>
    </cfRule>
  </conditionalFormatting>
  <conditionalFormatting sqref="C209">
    <cfRule type="cellIs" dxfId="238" priority="272" stopIfTrue="1" operator="greaterThan">
      <formula>0</formula>
    </cfRule>
  </conditionalFormatting>
  <conditionalFormatting sqref="E209">
    <cfRule type="cellIs" dxfId="237" priority="271" stopIfTrue="1" operator="greaterThan">
      <formula>0</formula>
    </cfRule>
  </conditionalFormatting>
  <conditionalFormatting sqref="F209">
    <cfRule type="cellIs" dxfId="236" priority="270" stopIfTrue="1" operator="greaterThan">
      <formula>0</formula>
    </cfRule>
  </conditionalFormatting>
  <conditionalFormatting sqref="K209:L209">
    <cfRule type="cellIs" dxfId="235" priority="269" stopIfTrue="1" operator="greaterThan">
      <formula>0</formula>
    </cfRule>
  </conditionalFormatting>
  <conditionalFormatting sqref="M209">
    <cfRule type="cellIs" dxfId="234" priority="268" stopIfTrue="1" operator="greaterThan">
      <formula>0</formula>
    </cfRule>
  </conditionalFormatting>
  <conditionalFormatting sqref="C222">
    <cfRule type="cellIs" dxfId="233" priority="267" stopIfTrue="1" operator="greaterThan">
      <formula>0</formula>
    </cfRule>
  </conditionalFormatting>
  <conditionalFormatting sqref="M222">
    <cfRule type="cellIs" dxfId="232" priority="266" stopIfTrue="1" operator="greaterThan">
      <formula>0</formula>
    </cfRule>
  </conditionalFormatting>
  <conditionalFormatting sqref="N222">
    <cfRule type="cellIs" dxfId="231" priority="265" stopIfTrue="1" operator="greaterThan">
      <formula>0</formula>
    </cfRule>
  </conditionalFormatting>
  <conditionalFormatting sqref="C223">
    <cfRule type="cellIs" dxfId="230" priority="264" stopIfTrue="1" operator="greaterThan">
      <formula>0</formula>
    </cfRule>
  </conditionalFormatting>
  <conditionalFormatting sqref="G223">
    <cfRule type="cellIs" dxfId="229" priority="263" stopIfTrue="1" operator="greaterThan">
      <formula>0</formula>
    </cfRule>
  </conditionalFormatting>
  <conditionalFormatting sqref="G223">
    <cfRule type="cellIs" dxfId="228" priority="262" stopIfTrue="1" operator="notEqual">
      <formula>""</formula>
    </cfRule>
  </conditionalFormatting>
  <conditionalFormatting sqref="K223:L223">
    <cfRule type="cellIs" dxfId="227" priority="261" stopIfTrue="1" operator="greaterThan">
      <formula>0</formula>
    </cfRule>
  </conditionalFormatting>
  <conditionalFormatting sqref="K223:L223">
    <cfRule type="cellIs" dxfId="226" priority="260" stopIfTrue="1" operator="notEqual">
      <formula>""</formula>
    </cfRule>
  </conditionalFormatting>
  <conditionalFormatting sqref="M223">
    <cfRule type="cellIs" dxfId="225" priority="259" stopIfTrue="1" operator="greaterThan">
      <formula>0</formula>
    </cfRule>
  </conditionalFormatting>
  <conditionalFormatting sqref="C224">
    <cfRule type="cellIs" dxfId="224" priority="258" stopIfTrue="1" operator="greaterThan">
      <formula>0</formula>
    </cfRule>
  </conditionalFormatting>
  <conditionalFormatting sqref="E224">
    <cfRule type="cellIs" dxfId="223" priority="257" stopIfTrue="1" operator="greaterThan">
      <formula>0</formula>
    </cfRule>
  </conditionalFormatting>
  <conditionalFormatting sqref="F224">
    <cfRule type="cellIs" dxfId="222" priority="256" stopIfTrue="1" operator="greaterThan">
      <formula>0</formula>
    </cfRule>
  </conditionalFormatting>
  <conditionalFormatting sqref="G224">
    <cfRule type="cellIs" dxfId="221" priority="255" stopIfTrue="1" operator="greaterThan">
      <formula>0</formula>
    </cfRule>
  </conditionalFormatting>
  <conditionalFormatting sqref="K224:L224">
    <cfRule type="cellIs" dxfId="220" priority="254" stopIfTrue="1" operator="greaterThan">
      <formula>0</formula>
    </cfRule>
  </conditionalFormatting>
  <conditionalFormatting sqref="K224">
    <cfRule type="cellIs" dxfId="219" priority="253" stopIfTrue="1" operator="notEqual">
      <formula>""</formula>
    </cfRule>
  </conditionalFormatting>
  <conditionalFormatting sqref="K224">
    <cfRule type="cellIs" dxfId="218" priority="252" stopIfTrue="1" operator="notEqual">
      <formula>""</formula>
    </cfRule>
  </conditionalFormatting>
  <conditionalFormatting sqref="M224">
    <cfRule type="cellIs" dxfId="217" priority="251" stopIfTrue="1" operator="greaterThan">
      <formula>0</formula>
    </cfRule>
  </conditionalFormatting>
  <conditionalFormatting sqref="M221">
    <cfRule type="cellIs" dxfId="216" priority="250" stopIfTrue="1" operator="greaterThan">
      <formula>0</formula>
    </cfRule>
  </conditionalFormatting>
  <conditionalFormatting sqref="H268:J269 H266:J266 B266:D269 G267:J267 N266:Q269">
    <cfRule type="cellIs" dxfId="215" priority="249" stopIfTrue="1" operator="notEqual">
      <formula>""</formula>
    </cfRule>
  </conditionalFormatting>
  <conditionalFormatting sqref="B266:Q266 B267:J269 N267:Q269">
    <cfRule type="cellIs" dxfId="214" priority="248" stopIfTrue="1" operator="greaterThan">
      <formula>0</formula>
    </cfRule>
  </conditionalFormatting>
  <conditionalFormatting sqref="Q266:Q269">
    <cfRule type="cellIs" dxfId="213" priority="247" stopIfTrue="1" operator="greaterThan">
      <formula>0</formula>
    </cfRule>
  </conditionalFormatting>
  <conditionalFormatting sqref="O266:O269">
    <cfRule type="cellIs" dxfId="212" priority="246" stopIfTrue="1" operator="greaterThan">
      <formula>0</formula>
    </cfRule>
  </conditionalFormatting>
  <conditionalFormatting sqref="H273:H274">
    <cfRule type="cellIs" dxfId="211" priority="244" operator="equal">
      <formula>0</formula>
    </cfRule>
    <cfRule type="cellIs" dxfId="210" priority="245" operator="equal">
      <formula>0</formula>
    </cfRule>
  </conditionalFormatting>
  <conditionalFormatting sqref="H271">
    <cfRule type="cellIs" dxfId="209" priority="242" operator="equal">
      <formula>0</formula>
    </cfRule>
    <cfRule type="cellIs" dxfId="208" priority="243" operator="equal">
      <formula>0</formula>
    </cfRule>
  </conditionalFormatting>
  <conditionalFormatting sqref="K267:L267">
    <cfRule type="cellIs" dxfId="207" priority="232" stopIfTrue="1" operator="greaterThan">
      <formula>0</formula>
    </cfRule>
  </conditionalFormatting>
  <conditionalFormatting sqref="M267">
    <cfRule type="cellIs" dxfId="206" priority="231" stopIfTrue="1" operator="greaterThan">
      <formula>0</formula>
    </cfRule>
  </conditionalFormatting>
  <conditionalFormatting sqref="K268:M268">
    <cfRule type="cellIs" dxfId="205" priority="230" stopIfTrue="1" operator="greaterThan">
      <formula>0</formula>
    </cfRule>
  </conditionalFormatting>
  <conditionalFormatting sqref="K269:M269">
    <cfRule type="cellIs" dxfId="204" priority="229" stopIfTrue="1" operator="greaterThan">
      <formula>0</formula>
    </cfRule>
  </conditionalFormatting>
  <conditionalFormatting sqref="M314:O314 H311:J314 B299:F299 N296:Q299 B281:D284 H281:J284 N281:Q284 B311:D314 N311:O313 P311:Q314 J296:J297 B296:D298 H298 H299:M299">
    <cfRule type="cellIs" dxfId="203" priority="228" stopIfTrue="1" operator="notEqual">
      <formula>""</formula>
    </cfRule>
  </conditionalFormatting>
  <conditionalFormatting sqref="B299:F299 B281:D284 H281:J284 N281:Q284 H311:J312 B311:D314 H313:L313 N311:Q313 H314:Q314 F314 J296:J297 B296:D298 H298 N296:Q298 H299:Q299">
    <cfRule type="cellIs" dxfId="202" priority="227" stopIfTrue="1" operator="greaterThan">
      <formula>0</formula>
    </cfRule>
  </conditionalFormatting>
  <conditionalFormatting sqref="Q281:Q284 Q296:Q299 Q311:Q314">
    <cfRule type="cellIs" dxfId="201" priority="226" stopIfTrue="1" operator="greaterThan">
      <formula>0</formula>
    </cfRule>
  </conditionalFormatting>
  <conditionalFormatting sqref="O281:O284 O296:O299 O311:O314">
    <cfRule type="cellIs" dxfId="200" priority="225" stopIfTrue="1" operator="greaterThan">
      <formula>0</formula>
    </cfRule>
  </conditionalFormatting>
  <conditionalFormatting sqref="H318:H319">
    <cfRule type="cellIs" dxfId="199" priority="223" operator="equal">
      <formula>0</formula>
    </cfRule>
    <cfRule type="cellIs" dxfId="198" priority="224" operator="equal">
      <formula>0</formula>
    </cfRule>
  </conditionalFormatting>
  <conditionalFormatting sqref="H316">
    <cfRule type="cellIs" dxfId="197" priority="221" operator="equal">
      <formula>0</formula>
    </cfRule>
    <cfRule type="cellIs" dxfId="196" priority="222" operator="equal">
      <formula>0</formula>
    </cfRule>
  </conditionalFormatting>
  <conditionalFormatting sqref="H303:H304">
    <cfRule type="cellIs" dxfId="195" priority="219" operator="equal">
      <formula>0</formula>
    </cfRule>
    <cfRule type="cellIs" dxfId="194" priority="220" operator="equal">
      <formula>0</formula>
    </cfRule>
  </conditionalFormatting>
  <conditionalFormatting sqref="H301">
    <cfRule type="cellIs" dxfId="193" priority="217" operator="equal">
      <formula>0</formula>
    </cfRule>
    <cfRule type="cellIs" dxfId="192" priority="218" operator="equal">
      <formula>0</formula>
    </cfRule>
  </conditionalFormatting>
  <conditionalFormatting sqref="H286">
    <cfRule type="cellIs" dxfId="191" priority="215" operator="equal">
      <formula>0</formula>
    </cfRule>
    <cfRule type="cellIs" dxfId="190" priority="216" operator="equal">
      <formula>0</formula>
    </cfRule>
  </conditionalFormatting>
  <conditionalFormatting sqref="H288:H289">
    <cfRule type="cellIs" dxfId="189" priority="213" operator="equal">
      <formula>0</formula>
    </cfRule>
    <cfRule type="cellIs" dxfId="188" priority="214" operator="equal">
      <formula>0</formula>
    </cfRule>
  </conditionalFormatting>
  <conditionalFormatting sqref="F281">
    <cfRule type="cellIs" dxfId="187" priority="212" stopIfTrue="1" operator="greaterThan">
      <formula>0</formula>
    </cfRule>
  </conditionalFormatting>
  <conditionalFormatting sqref="G281">
    <cfRule type="cellIs" dxfId="186" priority="211" stopIfTrue="1" operator="greaterThan">
      <formula>0</formula>
    </cfRule>
  </conditionalFormatting>
  <conditionalFormatting sqref="K281">
    <cfRule type="cellIs" dxfId="185" priority="210" stopIfTrue="1" operator="greaterThan">
      <formula>0</formula>
    </cfRule>
  </conditionalFormatting>
  <conditionalFormatting sqref="L281">
    <cfRule type="cellIs" dxfId="184" priority="209" stopIfTrue="1" operator="greaterThan">
      <formula>0</formula>
    </cfRule>
  </conditionalFormatting>
  <conditionalFormatting sqref="M281">
    <cfRule type="cellIs" dxfId="183" priority="208" stopIfTrue="1" operator="greaterThan">
      <formula>0</formula>
    </cfRule>
  </conditionalFormatting>
  <conditionalFormatting sqref="E282">
    <cfRule type="cellIs" dxfId="182" priority="207" stopIfTrue="1" operator="greaterThan">
      <formula>0</formula>
    </cfRule>
  </conditionalFormatting>
  <conditionalFormatting sqref="F282">
    <cfRule type="cellIs" dxfId="181" priority="206" stopIfTrue="1" operator="greaterThan">
      <formula>0</formula>
    </cfRule>
  </conditionalFormatting>
  <conditionalFormatting sqref="G282">
    <cfRule type="cellIs" dxfId="180" priority="205" stopIfTrue="1" operator="greaterThan">
      <formula>0</formula>
    </cfRule>
  </conditionalFormatting>
  <conditionalFormatting sqref="K282">
    <cfRule type="cellIs" dxfId="179" priority="204" stopIfTrue="1" operator="greaterThan">
      <formula>0</formula>
    </cfRule>
  </conditionalFormatting>
  <conditionalFormatting sqref="L282">
    <cfRule type="cellIs" dxfId="178" priority="203" stopIfTrue="1" operator="greaterThan">
      <formula>0</formula>
    </cfRule>
  </conditionalFormatting>
  <conditionalFormatting sqref="M282">
    <cfRule type="cellIs" dxfId="177" priority="202" stopIfTrue="1" operator="greaterThan">
      <formula>0</formula>
    </cfRule>
  </conditionalFormatting>
  <conditionalFormatting sqref="E283">
    <cfRule type="cellIs" dxfId="176" priority="201" stopIfTrue="1" operator="greaterThan">
      <formula>0</formula>
    </cfRule>
  </conditionalFormatting>
  <conditionalFormatting sqref="F283">
    <cfRule type="cellIs" dxfId="175" priority="200" stopIfTrue="1" operator="greaterThan">
      <formula>0</formula>
    </cfRule>
  </conditionalFormatting>
  <conditionalFormatting sqref="G283">
    <cfRule type="cellIs" dxfId="174" priority="199" stopIfTrue="1" operator="greaterThan">
      <formula>0</formula>
    </cfRule>
  </conditionalFormatting>
  <conditionalFormatting sqref="K283">
    <cfRule type="cellIs" dxfId="173" priority="198" stopIfTrue="1" operator="greaterThan">
      <formula>0</formula>
    </cfRule>
  </conditionalFormatting>
  <conditionalFormatting sqref="L283">
    <cfRule type="cellIs" dxfId="172" priority="197" stopIfTrue="1" operator="greaterThan">
      <formula>0</formula>
    </cfRule>
  </conditionalFormatting>
  <conditionalFormatting sqref="M283">
    <cfRule type="cellIs" dxfId="171" priority="196" stopIfTrue="1" operator="greaterThan">
      <formula>0</formula>
    </cfRule>
  </conditionalFormatting>
  <conditionalFormatting sqref="F284">
    <cfRule type="cellIs" dxfId="170" priority="195" stopIfTrue="1" operator="greaterThan">
      <formula>0</formula>
    </cfRule>
  </conditionalFormatting>
  <conditionalFormatting sqref="G284">
    <cfRule type="cellIs" dxfId="169" priority="194" stopIfTrue="1" operator="greaterThan">
      <formula>0</formula>
    </cfRule>
  </conditionalFormatting>
  <conditionalFormatting sqref="K284">
    <cfRule type="cellIs" dxfId="168" priority="193" stopIfTrue="1" operator="greaterThan">
      <formula>0</formula>
    </cfRule>
  </conditionalFormatting>
  <conditionalFormatting sqref="L284">
    <cfRule type="cellIs" dxfId="167" priority="192" stopIfTrue="1" operator="greaterThan">
      <formula>0</formula>
    </cfRule>
  </conditionalFormatting>
  <conditionalFormatting sqref="M284">
    <cfRule type="cellIs" dxfId="166" priority="191" stopIfTrue="1" operator="greaterThan">
      <formula>0</formula>
    </cfRule>
  </conditionalFormatting>
  <conditionalFormatting sqref="E311">
    <cfRule type="cellIs" dxfId="165" priority="190" stopIfTrue="1" operator="greaterThan">
      <formula>0</formula>
    </cfRule>
  </conditionalFormatting>
  <conditionalFormatting sqref="F311">
    <cfRule type="cellIs" dxfId="164" priority="189" stopIfTrue="1" operator="greaterThan">
      <formula>0</formula>
    </cfRule>
  </conditionalFormatting>
  <conditionalFormatting sqref="G311">
    <cfRule type="cellIs" dxfId="163" priority="188" stopIfTrue="1" operator="greaterThan">
      <formula>0</formula>
    </cfRule>
  </conditionalFormatting>
  <conditionalFormatting sqref="K311">
    <cfRule type="cellIs" dxfId="162" priority="187" stopIfTrue="1" operator="greaterThan">
      <formula>0</formula>
    </cfRule>
  </conditionalFormatting>
  <conditionalFormatting sqref="L311">
    <cfRule type="cellIs" dxfId="161" priority="186" stopIfTrue="1" operator="greaterThan">
      <formula>0</formula>
    </cfRule>
  </conditionalFormatting>
  <conditionalFormatting sqref="M311">
    <cfRule type="cellIs" dxfId="160" priority="185" stopIfTrue="1" operator="greaterThan">
      <formula>0</formula>
    </cfRule>
  </conditionalFormatting>
  <conditionalFormatting sqref="G312">
    <cfRule type="cellIs" dxfId="159" priority="184" stopIfTrue="1" operator="greaterThan">
      <formula>0</formula>
    </cfRule>
  </conditionalFormatting>
  <conditionalFormatting sqref="E312">
    <cfRule type="cellIs" dxfId="158" priority="183" stopIfTrue="1" operator="greaterThan">
      <formula>0</formula>
    </cfRule>
  </conditionalFormatting>
  <conditionalFormatting sqref="F312">
    <cfRule type="cellIs" dxfId="157" priority="182" stopIfTrue="1" operator="greaterThan">
      <formula>0</formula>
    </cfRule>
  </conditionalFormatting>
  <conditionalFormatting sqref="K312">
    <cfRule type="cellIs" dxfId="156" priority="181" stopIfTrue="1" operator="greaterThan">
      <formula>0</formula>
    </cfRule>
  </conditionalFormatting>
  <conditionalFormatting sqref="L312">
    <cfRule type="cellIs" dxfId="155" priority="180" stopIfTrue="1" operator="greaterThan">
      <formula>0</formula>
    </cfRule>
  </conditionalFormatting>
  <conditionalFormatting sqref="M312">
    <cfRule type="cellIs" dxfId="154" priority="179" stopIfTrue="1" operator="greaterThan">
      <formula>0</formula>
    </cfRule>
  </conditionalFormatting>
  <conditionalFormatting sqref="G313">
    <cfRule type="cellIs" dxfId="153" priority="178" stopIfTrue="1" operator="greaterThan">
      <formula>0</formula>
    </cfRule>
  </conditionalFormatting>
  <conditionalFormatting sqref="G313">
    <cfRule type="cellIs" dxfId="152" priority="177" stopIfTrue="1" operator="notEqual">
      <formula>""</formula>
    </cfRule>
  </conditionalFormatting>
  <conditionalFormatting sqref="E313">
    <cfRule type="cellIs" dxfId="151" priority="176" stopIfTrue="1" operator="greaterThan">
      <formula>0</formula>
    </cfRule>
  </conditionalFormatting>
  <conditionalFormatting sqref="F313">
    <cfRule type="cellIs" dxfId="150" priority="175" stopIfTrue="1" operator="greaterThan">
      <formula>0</formula>
    </cfRule>
  </conditionalFormatting>
  <conditionalFormatting sqref="M313">
    <cfRule type="cellIs" dxfId="149" priority="174" stopIfTrue="1" operator="greaterThan">
      <formula>0</formula>
    </cfRule>
  </conditionalFormatting>
  <conditionalFormatting sqref="E314">
    <cfRule type="cellIs" dxfId="148" priority="173" stopIfTrue="1" operator="greaterThan">
      <formula>0</formula>
    </cfRule>
  </conditionalFormatting>
  <conditionalFormatting sqref="E296">
    <cfRule type="cellIs" dxfId="147" priority="172" stopIfTrue="1" operator="greaterThan">
      <formula>0</formula>
    </cfRule>
  </conditionalFormatting>
  <conditionalFormatting sqref="F296">
    <cfRule type="cellIs" dxfId="146" priority="171" stopIfTrue="1" operator="greaterThan">
      <formula>0</formula>
    </cfRule>
  </conditionalFormatting>
  <conditionalFormatting sqref="G296">
    <cfRule type="cellIs" dxfId="145" priority="170" stopIfTrue="1" operator="greaterThan">
      <formula>0</formula>
    </cfRule>
  </conditionalFormatting>
  <conditionalFormatting sqref="H296">
    <cfRule type="cellIs" dxfId="144" priority="169" stopIfTrue="1" operator="greaterThan">
      <formula>0</formula>
    </cfRule>
  </conditionalFormatting>
  <conditionalFormatting sqref="I296">
    <cfRule type="cellIs" dxfId="143" priority="168" stopIfTrue="1" operator="greaterThan">
      <formula>0</formula>
    </cfRule>
  </conditionalFormatting>
  <conditionalFormatting sqref="K296">
    <cfRule type="cellIs" dxfId="142" priority="167" stopIfTrue="1" operator="greaterThan">
      <formula>0</formula>
    </cfRule>
  </conditionalFormatting>
  <conditionalFormatting sqref="L296">
    <cfRule type="cellIs" dxfId="141" priority="166" stopIfTrue="1" operator="greaterThan">
      <formula>0</formula>
    </cfRule>
  </conditionalFormatting>
  <conditionalFormatting sqref="M296">
    <cfRule type="cellIs" dxfId="140" priority="165" stopIfTrue="1" operator="greaterThan">
      <formula>0</formula>
    </cfRule>
  </conditionalFormatting>
  <conditionalFormatting sqref="E297">
    <cfRule type="cellIs" dxfId="139" priority="164" stopIfTrue="1" operator="greaterThan">
      <formula>0</formula>
    </cfRule>
  </conditionalFormatting>
  <conditionalFormatting sqref="F297">
    <cfRule type="cellIs" dxfId="138" priority="163" stopIfTrue="1" operator="greaterThan">
      <formula>0</formula>
    </cfRule>
  </conditionalFormatting>
  <conditionalFormatting sqref="G297">
    <cfRule type="cellIs" dxfId="137" priority="162" stopIfTrue="1" operator="greaterThan">
      <formula>0</formula>
    </cfRule>
  </conditionalFormatting>
  <conditionalFormatting sqref="H297">
    <cfRule type="cellIs" dxfId="136" priority="161" stopIfTrue="1" operator="greaterThan">
      <formula>0</formula>
    </cfRule>
  </conditionalFormatting>
  <conditionalFormatting sqref="I297">
    <cfRule type="cellIs" dxfId="135" priority="160" stopIfTrue="1" operator="greaterThan">
      <formula>0</formula>
    </cfRule>
  </conditionalFormatting>
  <conditionalFormatting sqref="K297">
    <cfRule type="cellIs" dxfId="134" priority="159" stopIfTrue="1" operator="greaterThan">
      <formula>0</formula>
    </cfRule>
  </conditionalFormatting>
  <conditionalFormatting sqref="L297">
    <cfRule type="cellIs" dxfId="133" priority="158" stopIfTrue="1" operator="greaterThan">
      <formula>0</formula>
    </cfRule>
  </conditionalFormatting>
  <conditionalFormatting sqref="M297">
    <cfRule type="cellIs" dxfId="132" priority="157" stopIfTrue="1" operator="greaterThan">
      <formula>0</formula>
    </cfRule>
  </conditionalFormatting>
  <conditionalFormatting sqref="E298">
    <cfRule type="cellIs" dxfId="131" priority="156" stopIfTrue="1" operator="greaterThan">
      <formula>0</formula>
    </cfRule>
  </conditionalFormatting>
  <conditionalFormatting sqref="F298">
    <cfRule type="cellIs" dxfId="130" priority="155" stopIfTrue="1" operator="greaterThan">
      <formula>0</formula>
    </cfRule>
  </conditionalFormatting>
  <conditionalFormatting sqref="G298">
    <cfRule type="cellIs" dxfId="129" priority="154" stopIfTrue="1" operator="greaterThan">
      <formula>0</formula>
    </cfRule>
  </conditionalFormatting>
  <conditionalFormatting sqref="I298">
    <cfRule type="cellIs" dxfId="128" priority="153" stopIfTrue="1" operator="greaterThan">
      <formula>0</formula>
    </cfRule>
  </conditionalFormatting>
  <conditionalFormatting sqref="J298">
    <cfRule type="cellIs" dxfId="127" priority="152" stopIfTrue="1" operator="greaterThan">
      <formula>0</formula>
    </cfRule>
  </conditionalFormatting>
  <conditionalFormatting sqref="K298">
    <cfRule type="cellIs" dxfId="126" priority="151" stopIfTrue="1" operator="greaterThan">
      <formula>0</formula>
    </cfRule>
  </conditionalFormatting>
  <conditionalFormatting sqref="L298">
    <cfRule type="cellIs" dxfId="125" priority="150" stopIfTrue="1" operator="greaterThan">
      <formula>0</formula>
    </cfRule>
  </conditionalFormatting>
  <conditionalFormatting sqref="M298">
    <cfRule type="cellIs" dxfId="124" priority="149" stopIfTrue="1" operator="greaterThan">
      <formula>0</formula>
    </cfRule>
  </conditionalFormatting>
  <conditionalFormatting sqref="G299">
    <cfRule type="cellIs" dxfId="123" priority="148" stopIfTrue="1" operator="greaterThan">
      <formula>0</formula>
    </cfRule>
  </conditionalFormatting>
  <conditionalFormatting sqref="M341:M342 M357:O359 H358:J359 H356:J356 B356:D359 G357:L357 B341:J344 N341:Q344 N356:O356 P356:Q359 B326:Q329 K343:M344">
    <cfRule type="cellIs" dxfId="122" priority="147" stopIfTrue="1" operator="notEqual">
      <formula>""</formula>
    </cfRule>
  </conditionalFormatting>
  <conditionalFormatting sqref="B356:Q359 B326:Q329 B341:Q344">
    <cfRule type="cellIs" dxfId="121" priority="146" stopIfTrue="1" operator="greaterThan">
      <formula>0</formula>
    </cfRule>
  </conditionalFormatting>
  <conditionalFormatting sqref="Q326:Q329 Q341:Q344 Q356:Q359">
    <cfRule type="cellIs" dxfId="120" priority="145" stopIfTrue="1" operator="greaterThan">
      <formula>0</formula>
    </cfRule>
  </conditionalFormatting>
  <conditionalFormatting sqref="O326:O329 O341:O344 O356:O359">
    <cfRule type="cellIs" dxfId="119" priority="144" stopIfTrue="1" operator="greaterThan">
      <formula>0</formula>
    </cfRule>
  </conditionalFormatting>
  <conditionalFormatting sqref="H363:H364 H361 H348:H349 H346 H331 H333:H334">
    <cfRule type="cellIs" dxfId="118" priority="142" operator="equal">
      <formula>0</formula>
    </cfRule>
    <cfRule type="cellIs" dxfId="117" priority="143" operator="equal">
      <formula>0</formula>
    </cfRule>
  </conditionalFormatting>
  <conditionalFormatting sqref="F341">
    <cfRule type="cellIs" dxfId="116" priority="141" stopIfTrue="1" operator="greaterThan">
      <formula>0</formula>
    </cfRule>
  </conditionalFormatting>
  <conditionalFormatting sqref="G341">
    <cfRule type="cellIs" dxfId="115" priority="140" stopIfTrue="1" operator="greaterThan">
      <formula>0</formula>
    </cfRule>
  </conditionalFormatting>
  <conditionalFormatting sqref="I341">
    <cfRule type="cellIs" dxfId="114" priority="139" stopIfTrue="1" operator="greaterThan">
      <formula>0</formula>
    </cfRule>
  </conditionalFormatting>
  <conditionalFormatting sqref="J341">
    <cfRule type="cellIs" dxfId="113" priority="138" stopIfTrue="1" operator="greaterThan">
      <formula>0</formula>
    </cfRule>
  </conditionalFormatting>
  <conditionalFormatting sqref="K341">
    <cfRule type="cellIs" dxfId="112" priority="137" stopIfTrue="1" operator="greaterThan">
      <formula>0</formula>
    </cfRule>
  </conditionalFormatting>
  <conditionalFormatting sqref="K341">
    <cfRule type="cellIs" dxfId="111" priority="136" stopIfTrue="1" operator="notEqual">
      <formula>""</formula>
    </cfRule>
  </conditionalFormatting>
  <conditionalFormatting sqref="K341">
    <cfRule type="cellIs" dxfId="110" priority="135" stopIfTrue="1" operator="greaterThan">
      <formula>0</formula>
    </cfRule>
  </conditionalFormatting>
  <conditionalFormatting sqref="L341">
    <cfRule type="cellIs" dxfId="109" priority="134" stopIfTrue="1" operator="greaterThan">
      <formula>0</formula>
    </cfRule>
  </conditionalFormatting>
  <conditionalFormatting sqref="M341">
    <cfRule type="cellIs" dxfId="108" priority="133" stopIfTrue="1" operator="greaterThan">
      <formula>0</formula>
    </cfRule>
  </conditionalFormatting>
  <conditionalFormatting sqref="E342">
    <cfRule type="cellIs" dxfId="107" priority="132" stopIfTrue="1" operator="greaterThan">
      <formula>0</formula>
    </cfRule>
  </conditionalFormatting>
  <conditionalFormatting sqref="F342">
    <cfRule type="cellIs" dxfId="106" priority="131" stopIfTrue="1" operator="greaterThan">
      <formula>0</formula>
    </cfRule>
  </conditionalFormatting>
  <conditionalFormatting sqref="G342">
    <cfRule type="cellIs" dxfId="105" priority="130" stopIfTrue="1" operator="greaterThan">
      <formula>0</formula>
    </cfRule>
  </conditionalFormatting>
  <conditionalFormatting sqref="H342">
    <cfRule type="cellIs" dxfId="104" priority="129" stopIfTrue="1" operator="greaterThan">
      <formula>0</formula>
    </cfRule>
  </conditionalFormatting>
  <conditionalFormatting sqref="I342">
    <cfRule type="cellIs" dxfId="103" priority="128" stopIfTrue="1" operator="greaterThan">
      <formula>0</formula>
    </cfRule>
  </conditionalFormatting>
  <conditionalFormatting sqref="K342">
    <cfRule type="cellIs" dxfId="102" priority="127" stopIfTrue="1" operator="greaterThan">
      <formula>0</formula>
    </cfRule>
  </conditionalFormatting>
  <conditionalFormatting sqref="L342">
    <cfRule type="cellIs" dxfId="101" priority="126" stopIfTrue="1" operator="greaterThan">
      <formula>0</formula>
    </cfRule>
  </conditionalFormatting>
  <conditionalFormatting sqref="M342">
    <cfRule type="cellIs" dxfId="100" priority="125" stopIfTrue="1" operator="greaterThan">
      <formula>0</formula>
    </cfRule>
  </conditionalFormatting>
  <conditionalFormatting sqref="F343">
    <cfRule type="cellIs" dxfId="99" priority="124" stopIfTrue="1" operator="greaterThan">
      <formula>0</formula>
    </cfRule>
  </conditionalFormatting>
  <conditionalFormatting sqref="E343">
    <cfRule type="cellIs" dxfId="98" priority="123" stopIfTrue="1" operator="greaterThan">
      <formula>0</formula>
    </cfRule>
  </conditionalFormatting>
  <conditionalFormatting sqref="G343">
    <cfRule type="cellIs" dxfId="97" priority="122" stopIfTrue="1" operator="greaterThan">
      <formula>0</formula>
    </cfRule>
  </conditionalFormatting>
  <conditionalFormatting sqref="K343">
    <cfRule type="cellIs" dxfId="96" priority="121" stopIfTrue="1" operator="greaterThan">
      <formula>0</formula>
    </cfRule>
  </conditionalFormatting>
  <conditionalFormatting sqref="K343">
    <cfRule type="cellIs" dxfId="95" priority="120" stopIfTrue="1" operator="greaterThan">
      <formula>0</formula>
    </cfRule>
  </conditionalFormatting>
  <conditionalFormatting sqref="L343">
    <cfRule type="cellIs" dxfId="94" priority="119" stopIfTrue="1" operator="greaterThan">
      <formula>0</formula>
    </cfRule>
  </conditionalFormatting>
  <conditionalFormatting sqref="M343">
    <cfRule type="cellIs" dxfId="93" priority="118" stopIfTrue="1" operator="greaterThan">
      <formula>0</formula>
    </cfRule>
  </conditionalFormatting>
  <conditionalFormatting sqref="F344">
    <cfRule type="cellIs" dxfId="92" priority="117" stopIfTrue="1" operator="greaterThan">
      <formula>0</formula>
    </cfRule>
  </conditionalFormatting>
  <conditionalFormatting sqref="G344">
    <cfRule type="cellIs" dxfId="91" priority="116" stopIfTrue="1" operator="greaterThan">
      <formula>0</formula>
    </cfRule>
  </conditionalFormatting>
  <conditionalFormatting sqref="J344">
    <cfRule type="cellIs" dxfId="90" priority="115" stopIfTrue="1" operator="greaterThan">
      <formula>0</formula>
    </cfRule>
  </conditionalFormatting>
  <conditionalFormatting sqref="K344">
    <cfRule type="cellIs" dxfId="89" priority="114" stopIfTrue="1" operator="greaterThan">
      <formula>0</formula>
    </cfRule>
  </conditionalFormatting>
  <conditionalFormatting sqref="K344">
    <cfRule type="cellIs" dxfId="88" priority="113" stopIfTrue="1" operator="greaterThan">
      <formula>0</formula>
    </cfRule>
  </conditionalFormatting>
  <conditionalFormatting sqref="L344">
    <cfRule type="cellIs" dxfId="87" priority="112" stopIfTrue="1" operator="greaterThan">
      <formula>0</formula>
    </cfRule>
  </conditionalFormatting>
  <conditionalFormatting sqref="M344">
    <cfRule type="cellIs" dxfId="86" priority="111" stopIfTrue="1" operator="greaterThan">
      <formula>0</formula>
    </cfRule>
  </conditionalFormatting>
  <conditionalFormatting sqref="M386:M387 M402:O404 K388:M389 H403:J404 H401:J401 G402:L402 N386:Q389 N401:O401 P401:Q404 B386:J389 B401:D404">
    <cfRule type="cellIs" dxfId="85" priority="110" stopIfTrue="1" operator="notEqual">
      <formula>""</formula>
    </cfRule>
  </conditionalFormatting>
  <conditionalFormatting sqref="B386:Q389 B401:Q404">
    <cfRule type="cellIs" dxfId="84" priority="109" stopIfTrue="1" operator="greaterThan">
      <formula>0</formula>
    </cfRule>
  </conditionalFormatting>
  <conditionalFormatting sqref="Q386:Q389 Q401:Q404">
    <cfRule type="cellIs" dxfId="83" priority="108" stopIfTrue="1" operator="greaterThan">
      <formula>0</formula>
    </cfRule>
  </conditionalFormatting>
  <conditionalFormatting sqref="O386:O389 O401:O404">
    <cfRule type="cellIs" dxfId="82" priority="107" stopIfTrue="1" operator="greaterThan">
      <formula>0</formula>
    </cfRule>
  </conditionalFormatting>
  <conditionalFormatting sqref="H408:H409">
    <cfRule type="cellIs" dxfId="81" priority="105" operator="equal">
      <formula>0</formula>
    </cfRule>
    <cfRule type="cellIs" dxfId="80" priority="106" operator="equal">
      <formula>0</formula>
    </cfRule>
  </conditionalFormatting>
  <conditionalFormatting sqref="H406">
    <cfRule type="cellIs" dxfId="79" priority="103" operator="equal">
      <formula>0</formula>
    </cfRule>
    <cfRule type="cellIs" dxfId="78" priority="104" operator="equal">
      <formula>0</formula>
    </cfRule>
  </conditionalFormatting>
  <conditionalFormatting sqref="H393:H394">
    <cfRule type="cellIs" dxfId="77" priority="101" operator="equal">
      <formula>0</formula>
    </cfRule>
    <cfRule type="cellIs" dxfId="76" priority="102" operator="equal">
      <formula>0</formula>
    </cfRule>
  </conditionalFormatting>
  <conditionalFormatting sqref="H391">
    <cfRule type="cellIs" dxfId="75" priority="99" operator="equal">
      <formula>0</formula>
    </cfRule>
    <cfRule type="cellIs" dxfId="74" priority="100" operator="equal">
      <formula>0</formula>
    </cfRule>
  </conditionalFormatting>
  <conditionalFormatting sqref="B147:B149 B146:D146 H146:J146 F146:F149 H147:H149 J147:J149 M146:Q146 N147:Q149">
    <cfRule type="cellIs" dxfId="73" priority="82" stopIfTrue="1" operator="notEqual">
      <formula>""</formula>
    </cfRule>
  </conditionalFormatting>
  <conditionalFormatting sqref="B147:B149 B146:D146 H146:J146 F146:F149 H147:H149 J147:J149 M146:Q146 N147:Q149">
    <cfRule type="cellIs" dxfId="72" priority="81" stopIfTrue="1" operator="greaterThan">
      <formula>0</formula>
    </cfRule>
  </conditionalFormatting>
  <conditionalFormatting sqref="Q146:Q149">
    <cfRule type="cellIs" dxfId="71" priority="80" stopIfTrue="1" operator="greaterThan">
      <formula>0</formula>
    </cfRule>
  </conditionalFormatting>
  <conditionalFormatting sqref="O146:O149">
    <cfRule type="cellIs" dxfId="70" priority="79" stopIfTrue="1" operator="greaterThan">
      <formula>0</formula>
    </cfRule>
  </conditionalFormatting>
  <conditionalFormatting sqref="H151">
    <cfRule type="cellIs" dxfId="69" priority="77" operator="equal">
      <formula>0</formula>
    </cfRule>
    <cfRule type="cellIs" dxfId="68" priority="78" operator="equal">
      <formula>0</formula>
    </cfRule>
  </conditionalFormatting>
  <conditionalFormatting sqref="H153:H154">
    <cfRule type="cellIs" dxfId="67" priority="75" operator="equal">
      <formula>0</formula>
    </cfRule>
    <cfRule type="cellIs" dxfId="66" priority="76" operator="equal">
      <formula>0</formula>
    </cfRule>
  </conditionalFormatting>
  <conditionalFormatting sqref="G146">
    <cfRule type="cellIs" dxfId="65" priority="74" stopIfTrue="1" operator="greaterThan">
      <formula>0</formula>
    </cfRule>
  </conditionalFormatting>
  <conditionalFormatting sqref="E146">
    <cfRule type="cellIs" dxfId="64" priority="73" stopIfTrue="1" operator="greaterThan">
      <formula>0</formula>
    </cfRule>
  </conditionalFormatting>
  <conditionalFormatting sqref="K146:L146">
    <cfRule type="cellIs" dxfId="63" priority="72" stopIfTrue="1" operator="greaterThan">
      <formula>0</formula>
    </cfRule>
  </conditionalFormatting>
  <conditionalFormatting sqref="C147:D147">
    <cfRule type="cellIs" dxfId="62" priority="71" stopIfTrue="1" operator="greaterThan">
      <formula>0</formula>
    </cfRule>
  </conditionalFormatting>
  <conditionalFormatting sqref="C148">
    <cfRule type="cellIs" dxfId="61" priority="70" stopIfTrue="1" operator="greaterThan">
      <formula>0</formula>
    </cfRule>
  </conditionalFormatting>
  <conditionalFormatting sqref="C149">
    <cfRule type="cellIs" dxfId="60" priority="69" stopIfTrue="1" operator="greaterThan">
      <formula>0</formula>
    </cfRule>
  </conditionalFormatting>
  <conditionalFormatting sqref="E147">
    <cfRule type="cellIs" dxfId="59" priority="68" stopIfTrue="1" operator="greaterThan">
      <formula>0</formula>
    </cfRule>
  </conditionalFormatting>
  <conditionalFormatting sqref="E148">
    <cfRule type="cellIs" dxfId="58" priority="67" stopIfTrue="1" operator="greaterThan">
      <formula>0</formula>
    </cfRule>
  </conditionalFormatting>
  <conditionalFormatting sqref="E149">
    <cfRule type="cellIs" dxfId="57" priority="66" stopIfTrue="1" operator="greaterThan">
      <formula>0</formula>
    </cfRule>
  </conditionalFormatting>
  <conditionalFormatting sqref="D148">
    <cfRule type="cellIs" dxfId="56" priority="65" stopIfTrue="1" operator="greaterThan">
      <formula>0</formula>
    </cfRule>
  </conditionalFormatting>
  <conditionalFormatting sqref="D149">
    <cfRule type="cellIs" dxfId="55" priority="64" stopIfTrue="1" operator="greaterThan">
      <formula>0</formula>
    </cfRule>
  </conditionalFormatting>
  <conditionalFormatting sqref="G147">
    <cfRule type="cellIs" dxfId="54" priority="63" stopIfTrue="1" operator="greaterThan">
      <formula>0</formula>
    </cfRule>
  </conditionalFormatting>
  <conditionalFormatting sqref="G148">
    <cfRule type="cellIs" dxfId="53" priority="62" stopIfTrue="1" operator="greaterThan">
      <formula>0</formula>
    </cfRule>
  </conditionalFormatting>
  <conditionalFormatting sqref="G149">
    <cfRule type="cellIs" dxfId="52" priority="61" stopIfTrue="1" operator="greaterThan">
      <formula>0</formula>
    </cfRule>
  </conditionalFormatting>
  <conditionalFormatting sqref="I147">
    <cfRule type="cellIs" dxfId="51" priority="60" stopIfTrue="1" operator="greaterThan">
      <formula>0</formula>
    </cfRule>
  </conditionalFormatting>
  <conditionalFormatting sqref="I148">
    <cfRule type="cellIs" dxfId="50" priority="59" stopIfTrue="1" operator="greaterThan">
      <formula>0</formula>
    </cfRule>
  </conditionalFormatting>
  <conditionalFormatting sqref="I149">
    <cfRule type="cellIs" dxfId="49" priority="58" stopIfTrue="1" operator="greaterThan">
      <formula>0</formula>
    </cfRule>
  </conditionalFormatting>
  <conditionalFormatting sqref="K147:L147">
    <cfRule type="cellIs" dxfId="48" priority="57" stopIfTrue="1" operator="greaterThan">
      <formula>0</formula>
    </cfRule>
  </conditionalFormatting>
  <conditionalFormatting sqref="K148">
    <cfRule type="cellIs" dxfId="47" priority="56" stopIfTrue="1" operator="greaterThan">
      <formula>0</formula>
    </cfRule>
  </conditionalFormatting>
  <conditionalFormatting sqref="K149">
    <cfRule type="cellIs" dxfId="46" priority="55" stopIfTrue="1" operator="greaterThan">
      <formula>0</formula>
    </cfRule>
  </conditionalFormatting>
  <conditionalFormatting sqref="L148">
    <cfRule type="cellIs" dxfId="45" priority="54" stopIfTrue="1" operator="greaterThan">
      <formula>0</formula>
    </cfRule>
  </conditionalFormatting>
  <conditionalFormatting sqref="L149">
    <cfRule type="cellIs" dxfId="44" priority="53" stopIfTrue="1" operator="greaterThan">
      <formula>0</formula>
    </cfRule>
  </conditionalFormatting>
  <conditionalFormatting sqref="M147">
    <cfRule type="cellIs" dxfId="43" priority="52" stopIfTrue="1" operator="greaterThan">
      <formula>0</formula>
    </cfRule>
  </conditionalFormatting>
  <conditionalFormatting sqref="M148">
    <cfRule type="cellIs" dxfId="42" priority="51" stopIfTrue="1" operator="greaterThan">
      <formula>0</formula>
    </cfRule>
  </conditionalFormatting>
  <conditionalFormatting sqref="M149">
    <cfRule type="cellIs" dxfId="41" priority="50" stopIfTrue="1" operator="greaterThan">
      <formula>0</formula>
    </cfRule>
  </conditionalFormatting>
  <conditionalFormatting sqref="B236:Q239">
    <cfRule type="cellIs" dxfId="40" priority="49" stopIfTrue="1" operator="notEqual">
      <formula>""</formula>
    </cfRule>
  </conditionalFormatting>
  <conditionalFormatting sqref="B236:Q239">
    <cfRule type="cellIs" dxfId="39" priority="48" stopIfTrue="1" operator="greaterThan">
      <formula>0</formula>
    </cfRule>
  </conditionalFormatting>
  <conditionalFormatting sqref="Q236:Q239">
    <cfRule type="cellIs" dxfId="38" priority="47" stopIfTrue="1" operator="greaterThan">
      <formula>0</formula>
    </cfRule>
  </conditionalFormatting>
  <conditionalFormatting sqref="O236:O239">
    <cfRule type="cellIs" dxfId="37" priority="46" stopIfTrue="1" operator="greaterThan">
      <formula>0</formula>
    </cfRule>
  </conditionalFormatting>
  <conditionalFormatting sqref="H241">
    <cfRule type="cellIs" dxfId="36" priority="44" operator="equal">
      <formula>0</formula>
    </cfRule>
    <cfRule type="cellIs" dxfId="35" priority="45" operator="equal">
      <formula>0</formula>
    </cfRule>
  </conditionalFormatting>
  <conditionalFormatting sqref="H243:H244">
    <cfRule type="cellIs" dxfId="34" priority="42" operator="equal">
      <formula>0</formula>
    </cfRule>
    <cfRule type="cellIs" dxfId="33" priority="43" operator="equal">
      <formula>0</formula>
    </cfRule>
  </conditionalFormatting>
  <conditionalFormatting sqref="M251:M252 K253:M254 B252:J254 N251:Q254 B251:E251 H251:J251">
    <cfRule type="cellIs" dxfId="32" priority="41" stopIfTrue="1" operator="notEqual">
      <formula>""</formula>
    </cfRule>
  </conditionalFormatting>
  <conditionalFormatting sqref="B252:Q254 B251:E251 H251:Q251">
    <cfRule type="cellIs" dxfId="31" priority="40" stopIfTrue="1" operator="greaterThan">
      <formula>0</formula>
    </cfRule>
  </conditionalFormatting>
  <conditionalFormatting sqref="Q251:Q254">
    <cfRule type="cellIs" dxfId="30" priority="39" stopIfTrue="1" operator="greaterThan">
      <formula>0</formula>
    </cfRule>
  </conditionalFormatting>
  <conditionalFormatting sqref="O251:O254">
    <cfRule type="cellIs" dxfId="29" priority="38" stopIfTrue="1" operator="greaterThan">
      <formula>0</formula>
    </cfRule>
  </conditionalFormatting>
  <conditionalFormatting sqref="H258:H259">
    <cfRule type="cellIs" dxfId="28" priority="36" operator="equal">
      <formula>0</formula>
    </cfRule>
    <cfRule type="cellIs" dxfId="27" priority="37" operator="equal">
      <formula>0</formula>
    </cfRule>
  </conditionalFormatting>
  <conditionalFormatting sqref="H256">
    <cfRule type="cellIs" dxfId="26" priority="34" operator="equal">
      <formula>0</formula>
    </cfRule>
    <cfRule type="cellIs" dxfId="25" priority="35" operator="equal">
      <formula>0</formula>
    </cfRule>
  </conditionalFormatting>
  <conditionalFormatting sqref="F251:G251">
    <cfRule type="cellIs" dxfId="24" priority="33" stopIfTrue="1" operator="greaterThan">
      <formula>0</formula>
    </cfRule>
  </conditionalFormatting>
  <conditionalFormatting sqref="B371:Q374">
    <cfRule type="cellIs" dxfId="23" priority="32" stopIfTrue="1" operator="notEqual">
      <formula>""</formula>
    </cfRule>
  </conditionalFormatting>
  <conditionalFormatting sqref="B371:Q374">
    <cfRule type="cellIs" dxfId="22" priority="31" stopIfTrue="1" operator="greaterThan">
      <formula>0</formula>
    </cfRule>
  </conditionalFormatting>
  <conditionalFormatting sqref="Q371:Q374">
    <cfRule type="cellIs" dxfId="21" priority="30" stopIfTrue="1" operator="greaterThan">
      <formula>0</formula>
    </cfRule>
  </conditionalFormatting>
  <conditionalFormatting sqref="O371:O374">
    <cfRule type="cellIs" dxfId="20" priority="29" stopIfTrue="1" operator="greaterThan">
      <formula>0</formula>
    </cfRule>
  </conditionalFormatting>
  <conditionalFormatting sqref="H376">
    <cfRule type="cellIs" dxfId="19" priority="27" operator="equal">
      <formula>0</formula>
    </cfRule>
    <cfRule type="cellIs" dxfId="18" priority="28" operator="equal">
      <formula>0</formula>
    </cfRule>
  </conditionalFormatting>
  <conditionalFormatting sqref="H378:H379">
    <cfRule type="cellIs" dxfId="17" priority="25" operator="equal">
      <formula>0</formula>
    </cfRule>
    <cfRule type="cellIs" dxfId="16" priority="26" operator="equal">
      <formula>0</formula>
    </cfRule>
  </conditionalFormatting>
  <conditionalFormatting sqref="M431:M432 K433:M434 B431:J434 N431:Q434">
    <cfRule type="cellIs" dxfId="15" priority="16" stopIfTrue="1" operator="notEqual">
      <formula>""</formula>
    </cfRule>
  </conditionalFormatting>
  <conditionalFormatting sqref="B431:Q434">
    <cfRule type="cellIs" dxfId="14" priority="15" stopIfTrue="1" operator="greaterThan">
      <formula>0</formula>
    </cfRule>
  </conditionalFormatting>
  <conditionalFormatting sqref="Q431:Q434">
    <cfRule type="cellIs" dxfId="13" priority="14" stopIfTrue="1" operator="greaterThan">
      <formula>0</formula>
    </cfRule>
  </conditionalFormatting>
  <conditionalFormatting sqref="O431:O434">
    <cfRule type="cellIs" dxfId="12" priority="13" stopIfTrue="1" operator="greaterThan">
      <formula>0</formula>
    </cfRule>
  </conditionalFormatting>
  <conditionalFormatting sqref="H438:H439">
    <cfRule type="cellIs" dxfId="11" priority="11" operator="equal">
      <formula>0</formula>
    </cfRule>
    <cfRule type="cellIs" dxfId="10" priority="12" operator="equal">
      <formula>0</formula>
    </cfRule>
  </conditionalFormatting>
  <conditionalFormatting sqref="H436">
    <cfRule type="cellIs" dxfId="9" priority="9" operator="equal">
      <formula>0</formula>
    </cfRule>
    <cfRule type="cellIs" dxfId="8" priority="10" operator="equal">
      <formula>0</formula>
    </cfRule>
  </conditionalFormatting>
  <conditionalFormatting sqref="B416:Q419">
    <cfRule type="cellIs" dxfId="7" priority="8" stopIfTrue="1" operator="notEqual">
      <formula>""</formula>
    </cfRule>
  </conditionalFormatting>
  <conditionalFormatting sqref="B416:Q419">
    <cfRule type="cellIs" dxfId="6" priority="7" stopIfTrue="1" operator="greaterThan">
      <formula>0</formula>
    </cfRule>
  </conditionalFormatting>
  <conditionalFormatting sqref="Q416:Q419">
    <cfRule type="cellIs" dxfId="5" priority="6" stopIfTrue="1" operator="greaterThan">
      <formula>0</formula>
    </cfRule>
  </conditionalFormatting>
  <conditionalFormatting sqref="O416:O419">
    <cfRule type="cellIs" dxfId="4" priority="5" stopIfTrue="1" operator="greaterThan">
      <formula>0</formula>
    </cfRule>
  </conditionalFormatting>
  <conditionalFormatting sqref="H421">
    <cfRule type="cellIs" dxfId="3" priority="3" operator="equal">
      <formula>0</formula>
    </cfRule>
    <cfRule type="cellIs" dxfId="2" priority="4" operator="equal">
      <formula>0</formula>
    </cfRule>
  </conditionalFormatting>
  <conditionalFormatting sqref="H423:H424">
    <cfRule type="cellIs" dxfId="1" priority="1" operator="equal">
      <formula>0</formula>
    </cfRule>
    <cfRule type="cellIs" dxfId="0" priority="2" operator="equal">
      <formula>0</formula>
    </cfRule>
  </conditionalFormatting>
  <printOptions horizontalCentered="1"/>
  <pageMargins left="0.23622047244094491" right="0.23622047244094491" top="0.74803149606299213" bottom="0.74803149606299213" header="0.31496062992125984" footer="0.31496062992125984"/>
  <pageSetup scale="35" orientation="landscape" r:id="rId1"/>
  <rowBreaks count="28" manualBreakCount="28">
    <brk id="21" max="16383" man="1"/>
    <brk id="36" min="1" max="17" man="1"/>
    <brk id="51" min="1" max="17" man="1"/>
    <brk id="66" min="1" max="17" man="1"/>
    <brk id="81" min="1" max="17" man="1"/>
    <brk id="96" min="1" max="17" man="1"/>
    <brk id="111" min="1" max="17" man="1"/>
    <brk id="126" min="1" max="17" man="1"/>
    <brk id="141" min="1" max="17" man="1"/>
    <brk id="156" min="1" max="17" man="1"/>
    <brk id="171" min="1" max="17" man="1"/>
    <brk id="186" min="1" max="17" man="1"/>
    <brk id="201" min="1" max="17" man="1"/>
    <brk id="216" min="1" max="17" man="1"/>
    <brk id="231" min="1" max="17" man="1"/>
    <brk id="246" min="1" max="17" man="1"/>
    <brk id="261" min="1" max="17" man="1"/>
    <brk id="276" min="1" max="17" man="1"/>
    <brk id="291" min="1" max="17" man="1"/>
    <brk id="306" min="1" max="17" man="1"/>
    <brk id="321" min="1" max="17" man="1"/>
    <brk id="336" min="1" max="17" man="1"/>
    <brk id="351" min="1" max="17" man="1"/>
    <brk id="366" min="1" max="17" man="1"/>
    <brk id="381" min="1" max="17" man="1"/>
    <brk id="396" min="1" max="17" man="1"/>
    <brk id="411" min="1" max="17" man="1"/>
    <brk id="426" min="1"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9"/>
  <sheetViews>
    <sheetView tabSelected="1" workbookViewId="0">
      <selection activeCell="D20" sqref="D20"/>
    </sheetView>
  </sheetViews>
  <sheetFormatPr baseColWidth="10" defaultColWidth="11.42578125" defaultRowHeight="14.25" x14ac:dyDescent="0.2"/>
  <cols>
    <col min="1" max="1" width="11.42578125" style="3"/>
    <col min="2" max="2" width="4.42578125" style="3" bestFit="1" customWidth="1"/>
    <col min="3" max="3" width="65.140625" style="3" bestFit="1" customWidth="1"/>
    <col min="4" max="4" width="26.5703125" style="3" bestFit="1" customWidth="1"/>
    <col min="5" max="5" width="28.85546875" style="3" bestFit="1" customWidth="1"/>
    <col min="6" max="6" width="21.5703125" style="3" customWidth="1"/>
    <col min="7" max="16384" width="11.42578125" style="3"/>
  </cols>
  <sheetData>
    <row r="1" spans="1:5" x14ac:dyDescent="0.2">
      <c r="B1" s="86"/>
      <c r="C1" s="86"/>
      <c r="D1" s="86"/>
      <c r="E1" s="86"/>
    </row>
    <row r="2" spans="1:5" ht="14.25" customHeight="1" x14ac:dyDescent="0.25">
      <c r="B2" s="388" t="s">
        <v>0</v>
      </c>
      <c r="C2" s="381"/>
      <c r="D2" s="381"/>
      <c r="E2" s="381"/>
    </row>
    <row r="3" spans="1:5" ht="14.25" customHeight="1" x14ac:dyDescent="0.25">
      <c r="B3" s="388" t="s">
        <v>1</v>
      </c>
      <c r="C3" s="381"/>
      <c r="D3" s="381"/>
      <c r="E3" s="381"/>
    </row>
    <row r="4" spans="1:5" x14ac:dyDescent="0.2">
      <c r="B4" s="86"/>
      <c r="C4" s="86"/>
      <c r="D4" s="86"/>
      <c r="E4" s="86"/>
    </row>
    <row r="5" spans="1:5" ht="15.75" x14ac:dyDescent="0.25">
      <c r="B5" s="388" t="s">
        <v>129</v>
      </c>
      <c r="C5" s="381"/>
      <c r="D5" s="381"/>
      <c r="E5" s="381"/>
    </row>
    <row r="6" spans="1:5" ht="84.75" customHeight="1" x14ac:dyDescent="0.2">
      <c r="B6" s="409" t="s">
        <v>830</v>
      </c>
      <c r="C6" s="409"/>
      <c r="D6" s="409"/>
      <c r="E6" s="409"/>
    </row>
    <row r="7" spans="1:5" x14ac:dyDescent="0.2">
      <c r="B7" s="208"/>
      <c r="C7" s="208"/>
      <c r="D7" s="208"/>
      <c r="E7" s="208"/>
    </row>
    <row r="8" spans="1:5" ht="18" x14ac:dyDescent="0.25">
      <c r="B8" s="382" t="s">
        <v>812</v>
      </c>
      <c r="C8" s="382"/>
      <c r="D8" s="382"/>
      <c r="E8" s="382"/>
    </row>
    <row r="9" spans="1:5" ht="15" thickBot="1" x14ac:dyDescent="0.25">
      <c r="B9" s="4"/>
      <c r="C9" s="4"/>
      <c r="D9" s="4"/>
      <c r="E9" s="4"/>
    </row>
    <row r="10" spans="1:5" ht="24.95" customHeight="1" thickTop="1" x14ac:dyDescent="0.2">
      <c r="B10" s="379" t="s">
        <v>813</v>
      </c>
      <c r="C10" s="380" t="s">
        <v>3</v>
      </c>
      <c r="D10" s="377" t="s">
        <v>59</v>
      </c>
      <c r="E10" s="378" t="s">
        <v>814</v>
      </c>
    </row>
    <row r="11" spans="1:5" ht="24.95" customHeight="1" x14ac:dyDescent="0.25">
      <c r="A11" s="5"/>
      <c r="B11" s="383">
        <v>1</v>
      </c>
      <c r="C11" s="384" t="s">
        <v>67</v>
      </c>
      <c r="D11" s="389" t="str">
        <f>+'Experiencia General'!P19</f>
        <v>HÁBIL</v>
      </c>
      <c r="E11" s="392">
        <f>+'Experiencia Específica'!H17</f>
        <v>900</v>
      </c>
    </row>
    <row r="12" spans="1:5" ht="24.95" customHeight="1" x14ac:dyDescent="0.2">
      <c r="B12" s="383">
        <v>2</v>
      </c>
      <c r="C12" s="385" t="s">
        <v>91</v>
      </c>
      <c r="D12" s="390" t="str">
        <f>+'Experiencia General'!P33</f>
        <v>HÁBIL</v>
      </c>
      <c r="E12" s="392">
        <f>+'Experiencia Específica'!H32</f>
        <v>900</v>
      </c>
    </row>
    <row r="13" spans="1:5" ht="24.95" customHeight="1" x14ac:dyDescent="0.25">
      <c r="A13" s="5"/>
      <c r="B13" s="383">
        <v>3</v>
      </c>
      <c r="C13" s="384" t="s">
        <v>106</v>
      </c>
      <c r="D13" s="389" t="str">
        <f>+'Experiencia General'!P49</f>
        <v>NO HÁBIL</v>
      </c>
      <c r="E13" s="392">
        <f>+'Experiencia Específica'!H47</f>
        <v>900</v>
      </c>
    </row>
    <row r="14" spans="1:5" ht="24.95" customHeight="1" x14ac:dyDescent="0.2">
      <c r="B14" s="383">
        <v>4</v>
      </c>
      <c r="C14" s="384" t="s">
        <v>131</v>
      </c>
      <c r="D14" s="389" t="str">
        <f>+'Experiencia General'!P65</f>
        <v>NO HÁBIL</v>
      </c>
      <c r="E14" s="392">
        <f>+'Experiencia Específica'!H62</f>
        <v>900</v>
      </c>
    </row>
    <row r="15" spans="1:5" ht="24.95" customHeight="1" x14ac:dyDescent="0.2">
      <c r="B15" s="383">
        <v>5</v>
      </c>
      <c r="C15" s="384" t="s">
        <v>135</v>
      </c>
      <c r="D15" s="389" t="str">
        <f>+'Experiencia General'!P81</f>
        <v>NO HÁBIL</v>
      </c>
      <c r="E15" s="392">
        <f>+'Experiencia Específica'!H77</f>
        <v>900</v>
      </c>
    </row>
    <row r="16" spans="1:5" ht="24.95" customHeight="1" x14ac:dyDescent="0.2">
      <c r="B16" s="383">
        <v>6</v>
      </c>
      <c r="C16" s="384" t="s">
        <v>138</v>
      </c>
      <c r="D16" s="389" t="str">
        <f>+'Experiencia General'!P96</f>
        <v>NO HÁBIL</v>
      </c>
      <c r="E16" s="392">
        <f>+'Experiencia Específica'!H92</f>
        <v>900</v>
      </c>
    </row>
    <row r="17" spans="1:5" ht="24.95" customHeight="1" x14ac:dyDescent="0.25">
      <c r="A17" s="5"/>
      <c r="B17" s="383">
        <v>7</v>
      </c>
      <c r="C17" s="384" t="s">
        <v>200</v>
      </c>
      <c r="D17" s="389" t="str">
        <f>+'Experiencia General'!P112</f>
        <v>NO HÁBIL</v>
      </c>
      <c r="E17" s="392">
        <f>+'Experiencia Específica'!H107</f>
        <v>900</v>
      </c>
    </row>
    <row r="18" spans="1:5" ht="24.95" customHeight="1" x14ac:dyDescent="0.2">
      <c r="B18" s="383">
        <v>8</v>
      </c>
      <c r="C18" s="385" t="s">
        <v>219</v>
      </c>
      <c r="D18" s="390" t="str">
        <f>+'Experiencia General'!P126</f>
        <v>HÁBIL</v>
      </c>
      <c r="E18" s="392">
        <f>+'Experiencia Específica'!H122</f>
        <v>900</v>
      </c>
    </row>
    <row r="19" spans="1:5" ht="24.95" customHeight="1" x14ac:dyDescent="0.25">
      <c r="A19" s="5"/>
      <c r="B19" s="383">
        <v>9</v>
      </c>
      <c r="C19" s="384" t="s">
        <v>234</v>
      </c>
      <c r="D19" s="389" t="str">
        <f>+'Experiencia General'!P143</f>
        <v>HÁBIL</v>
      </c>
      <c r="E19" s="392">
        <f>+'Experiencia Específica'!H137</f>
        <v>900</v>
      </c>
    </row>
    <row r="20" spans="1:5" ht="24.95" customHeight="1" x14ac:dyDescent="0.2">
      <c r="B20" s="383">
        <v>10</v>
      </c>
      <c r="C20" s="384" t="s">
        <v>282</v>
      </c>
      <c r="D20" s="389" t="str">
        <f>+'Experiencia General'!P158</f>
        <v>HÁBIL</v>
      </c>
      <c r="E20" s="392">
        <f>+'Experiencia Específica'!H152</f>
        <v>900</v>
      </c>
    </row>
    <row r="21" spans="1:5" ht="24.95" customHeight="1" x14ac:dyDescent="0.2">
      <c r="B21" s="383">
        <v>11</v>
      </c>
      <c r="C21" s="384" t="s">
        <v>285</v>
      </c>
      <c r="D21" s="389" t="str">
        <f>+'Experiencia General'!P175</f>
        <v>HÁBIL</v>
      </c>
      <c r="E21" s="392">
        <f>+'Experiencia Específica'!H167</f>
        <v>900</v>
      </c>
    </row>
    <row r="22" spans="1:5" ht="24.95" customHeight="1" x14ac:dyDescent="0.2">
      <c r="B22" s="383">
        <v>12</v>
      </c>
      <c r="C22" s="384" t="s">
        <v>289</v>
      </c>
      <c r="D22" s="389" t="str">
        <f>+'Experiencia General'!P193</f>
        <v>HÁBIL</v>
      </c>
      <c r="E22" s="392">
        <f>+'Experiencia Específica'!H182</f>
        <v>900</v>
      </c>
    </row>
    <row r="23" spans="1:5" ht="24.95" customHeight="1" x14ac:dyDescent="0.25">
      <c r="A23" s="5"/>
      <c r="B23" s="383">
        <v>13</v>
      </c>
      <c r="C23" s="384" t="s">
        <v>371</v>
      </c>
      <c r="D23" s="389" t="str">
        <f>+'Experiencia General'!P208</f>
        <v>NO HÁBIL</v>
      </c>
      <c r="E23" s="392">
        <f>+'Experiencia Específica'!H197</f>
        <v>900</v>
      </c>
    </row>
    <row r="24" spans="1:5" ht="24.95" customHeight="1" x14ac:dyDescent="0.2">
      <c r="B24" s="383">
        <v>14</v>
      </c>
      <c r="C24" s="385" t="s">
        <v>374</v>
      </c>
      <c r="D24" s="390" t="str">
        <f>+'Experiencia General'!P224</f>
        <v>HÁBIL</v>
      </c>
      <c r="E24" s="392">
        <f>+'Experiencia Específica'!H212</f>
        <v>900</v>
      </c>
    </row>
    <row r="25" spans="1:5" ht="24.95" customHeight="1" x14ac:dyDescent="0.25">
      <c r="A25" s="5"/>
      <c r="B25" s="383">
        <v>15</v>
      </c>
      <c r="C25" s="384" t="s">
        <v>377</v>
      </c>
      <c r="D25" s="389" t="str">
        <f>+'Experiencia General'!P239</f>
        <v>HÁBIL</v>
      </c>
      <c r="E25" s="392">
        <f>+'Experiencia Específica'!H227</f>
        <v>900</v>
      </c>
    </row>
    <row r="26" spans="1:5" ht="24.95" customHeight="1" x14ac:dyDescent="0.25">
      <c r="A26" s="5"/>
      <c r="B26" s="383">
        <v>16</v>
      </c>
      <c r="C26" s="384" t="s">
        <v>433</v>
      </c>
      <c r="D26" s="389" t="str">
        <f>+'Experiencia General'!P253</f>
        <v>HÁBIL</v>
      </c>
      <c r="E26" s="392">
        <f>+'Experiencia Específica'!H242</f>
        <v>900</v>
      </c>
    </row>
    <row r="27" spans="1:5" ht="24.95" customHeight="1" x14ac:dyDescent="0.2">
      <c r="B27" s="383">
        <v>17</v>
      </c>
      <c r="C27" s="385" t="s">
        <v>436</v>
      </c>
      <c r="D27" s="390" t="str">
        <f>+'Experiencia General'!P271</f>
        <v>NO HÁBIL</v>
      </c>
      <c r="E27" s="392">
        <f>+'Experiencia Específica'!H257</f>
        <v>600</v>
      </c>
    </row>
    <row r="28" spans="1:5" ht="24.95" customHeight="1" x14ac:dyDescent="0.25">
      <c r="A28" s="5"/>
      <c r="B28" s="383">
        <v>18</v>
      </c>
      <c r="C28" s="384" t="s">
        <v>440</v>
      </c>
      <c r="D28" s="389" t="str">
        <f>+'Experiencia General'!P287</f>
        <v>HÁBIL</v>
      </c>
      <c r="E28" s="392">
        <f>+'Experiencia Específica'!H272</f>
        <v>700</v>
      </c>
    </row>
    <row r="29" spans="1:5" ht="24.95" customHeight="1" x14ac:dyDescent="0.25">
      <c r="A29" s="5"/>
      <c r="B29" s="383">
        <v>19</v>
      </c>
      <c r="C29" s="384" t="s">
        <v>496</v>
      </c>
      <c r="D29" s="389" t="str">
        <f>+'Experiencia General'!P303</f>
        <v>NO HÁBIL</v>
      </c>
      <c r="E29" s="392">
        <f>+'Experiencia Específica'!H287</f>
        <v>900</v>
      </c>
    </row>
    <row r="30" spans="1:5" ht="24.95" customHeight="1" x14ac:dyDescent="0.2">
      <c r="B30" s="383">
        <v>20</v>
      </c>
      <c r="C30" s="385" t="s">
        <v>500</v>
      </c>
      <c r="D30" s="390" t="str">
        <f>+'Experiencia General'!P320</f>
        <v>HÁBIL</v>
      </c>
      <c r="E30" s="392">
        <f>+'Experiencia Específica'!H302</f>
        <v>900</v>
      </c>
    </row>
    <row r="31" spans="1:5" ht="24.95" customHeight="1" x14ac:dyDescent="0.25">
      <c r="A31" s="5"/>
      <c r="B31" s="383">
        <v>21</v>
      </c>
      <c r="C31" s="384" t="s">
        <v>504</v>
      </c>
      <c r="D31" s="389" t="str">
        <f>+'Experiencia General'!P337</f>
        <v>HÁBIL</v>
      </c>
      <c r="E31" s="392">
        <f>+'Experiencia Específica'!H317</f>
        <v>900</v>
      </c>
    </row>
    <row r="32" spans="1:5" ht="24.95" customHeight="1" x14ac:dyDescent="0.25">
      <c r="A32" s="5"/>
      <c r="B32" s="383">
        <v>22</v>
      </c>
      <c r="C32" s="384" t="s">
        <v>593</v>
      </c>
      <c r="D32" s="389" t="str">
        <f>+'Experiencia General'!P353</f>
        <v>HÁBIL</v>
      </c>
      <c r="E32" s="392">
        <f>+'Experiencia Específica'!H332</f>
        <v>900</v>
      </c>
    </row>
    <row r="33" spans="1:5" ht="24.95" customHeight="1" x14ac:dyDescent="0.2">
      <c r="B33" s="383">
        <v>23</v>
      </c>
      <c r="C33" s="385" t="s">
        <v>594</v>
      </c>
      <c r="D33" s="390" t="str">
        <f>+'Experiencia General'!P370</f>
        <v>HÁBIL</v>
      </c>
      <c r="E33" s="392">
        <f>+'Experiencia Específica'!H347</f>
        <v>700</v>
      </c>
    </row>
    <row r="34" spans="1:5" ht="24.95" customHeight="1" x14ac:dyDescent="0.25">
      <c r="A34" s="5"/>
      <c r="B34" s="383">
        <v>24</v>
      </c>
      <c r="C34" s="384" t="s">
        <v>597</v>
      </c>
      <c r="D34" s="389" t="str">
        <f>+'Experiencia General'!P388</f>
        <v>NO HÁBIL</v>
      </c>
      <c r="E34" s="392">
        <f>+'Experiencia Específica'!H362</f>
        <v>900</v>
      </c>
    </row>
    <row r="35" spans="1:5" ht="24.95" customHeight="1" x14ac:dyDescent="0.25">
      <c r="A35" s="5"/>
      <c r="B35" s="383">
        <v>25</v>
      </c>
      <c r="C35" s="384" t="s">
        <v>675</v>
      </c>
      <c r="D35" s="389" t="str">
        <f>+'Experiencia General'!P405</f>
        <v>NO HÁBIL</v>
      </c>
      <c r="E35" s="392">
        <f>+'Experiencia Específica'!H377</f>
        <v>700</v>
      </c>
    </row>
    <row r="36" spans="1:5" ht="24.95" customHeight="1" x14ac:dyDescent="0.2">
      <c r="B36" s="383">
        <v>26</v>
      </c>
      <c r="C36" s="385" t="s">
        <v>678</v>
      </c>
      <c r="D36" s="390" t="str">
        <f>+'Experiencia General'!P421</f>
        <v>HÁBIL</v>
      </c>
      <c r="E36" s="392">
        <f>+'Experiencia Específica'!H392</f>
        <v>900</v>
      </c>
    </row>
    <row r="37" spans="1:5" ht="24.95" customHeight="1" x14ac:dyDescent="0.25">
      <c r="A37" s="5"/>
      <c r="B37" s="383">
        <v>27</v>
      </c>
      <c r="C37" s="384" t="s">
        <v>679</v>
      </c>
      <c r="D37" s="389" t="str">
        <f>+'Experiencia General'!P436</f>
        <v>NO HÁBIL</v>
      </c>
      <c r="E37" s="392">
        <f>+'Experiencia Específica'!H407</f>
        <v>900</v>
      </c>
    </row>
    <row r="38" spans="1:5" ht="24.95" customHeight="1" x14ac:dyDescent="0.25">
      <c r="A38" s="5"/>
      <c r="B38" s="383">
        <v>28</v>
      </c>
      <c r="C38" s="384" t="s">
        <v>753</v>
      </c>
      <c r="D38" s="389" t="str">
        <f>+'Experiencia General'!P453</f>
        <v>NO HÁBIL</v>
      </c>
      <c r="E38" s="392">
        <f>+'Experiencia Específica'!H422</f>
        <v>600</v>
      </c>
    </row>
    <row r="39" spans="1:5" ht="24.95" customHeight="1" thickBot="1" x14ac:dyDescent="0.25">
      <c r="B39" s="386">
        <v>29</v>
      </c>
      <c r="C39" s="387" t="s">
        <v>757</v>
      </c>
      <c r="D39" s="391" t="str">
        <f>+'Experiencia General'!P470</f>
        <v>NO HÁBIL</v>
      </c>
      <c r="E39" s="393">
        <f>+'Experiencia Específica'!H437</f>
        <v>700</v>
      </c>
    </row>
    <row r="40" spans="1:5" ht="15" thickTop="1" x14ac:dyDescent="0.2">
      <c r="E40" s="6"/>
    </row>
    <row r="41" spans="1:5" x14ac:dyDescent="0.2">
      <c r="E41" s="6"/>
    </row>
    <row r="42" spans="1:5" x14ac:dyDescent="0.2">
      <c r="E42" s="6"/>
    </row>
    <row r="43" spans="1:5" x14ac:dyDescent="0.2">
      <c r="E43" s="6"/>
    </row>
    <row r="44" spans="1:5" x14ac:dyDescent="0.2">
      <c r="E44" s="6"/>
    </row>
    <row r="45" spans="1:5" x14ac:dyDescent="0.2">
      <c r="E45" s="6"/>
    </row>
    <row r="46" spans="1:5" x14ac:dyDescent="0.2">
      <c r="E46" s="6"/>
    </row>
    <row r="47" spans="1:5" x14ac:dyDescent="0.2">
      <c r="E47" s="6"/>
    </row>
    <row r="48" spans="1:5" x14ac:dyDescent="0.2">
      <c r="E48" s="6"/>
    </row>
    <row r="49" spans="5:5" x14ac:dyDescent="0.2">
      <c r="E49" s="6"/>
    </row>
    <row r="50" spans="5:5" x14ac:dyDescent="0.2">
      <c r="E50" s="6"/>
    </row>
    <row r="51" spans="5:5" x14ac:dyDescent="0.2">
      <c r="E51" s="6"/>
    </row>
    <row r="52" spans="5:5" x14ac:dyDescent="0.2">
      <c r="E52" s="6"/>
    </row>
    <row r="53" spans="5:5" x14ac:dyDescent="0.2">
      <c r="E53" s="6"/>
    </row>
    <row r="54" spans="5:5" x14ac:dyDescent="0.2">
      <c r="E54" s="6"/>
    </row>
    <row r="55" spans="5:5" x14ac:dyDescent="0.2">
      <c r="E55" s="6"/>
    </row>
    <row r="56" spans="5:5" x14ac:dyDescent="0.2">
      <c r="E56" s="6"/>
    </row>
    <row r="57" spans="5:5" x14ac:dyDescent="0.2">
      <c r="E57" s="6"/>
    </row>
    <row r="58" spans="5:5" x14ac:dyDescent="0.2">
      <c r="E58" s="6"/>
    </row>
    <row r="59" spans="5:5" x14ac:dyDescent="0.2">
      <c r="E59" s="6"/>
    </row>
    <row r="60" spans="5:5" x14ac:dyDescent="0.2">
      <c r="E60" s="6"/>
    </row>
    <row r="61" spans="5:5" x14ac:dyDescent="0.2">
      <c r="E61" s="6"/>
    </row>
    <row r="62" spans="5:5" x14ac:dyDescent="0.2">
      <c r="E62" s="6"/>
    </row>
    <row r="63" spans="5:5" x14ac:dyDescent="0.2">
      <c r="E63" s="6"/>
    </row>
    <row r="64" spans="5:5" x14ac:dyDescent="0.2">
      <c r="E64" s="6"/>
    </row>
    <row r="65" spans="5:5" x14ac:dyDescent="0.2">
      <c r="E65" s="6"/>
    </row>
    <row r="66" spans="5:5" x14ac:dyDescent="0.2">
      <c r="E66" s="6"/>
    </row>
    <row r="67" spans="5:5" x14ac:dyDescent="0.2">
      <c r="E67" s="6"/>
    </row>
    <row r="68" spans="5:5" x14ac:dyDescent="0.2">
      <c r="E68" s="6"/>
    </row>
    <row r="69" spans="5:5" x14ac:dyDescent="0.2">
      <c r="E69" s="6"/>
    </row>
    <row r="70" spans="5:5" x14ac:dyDescent="0.2">
      <c r="E70" s="6"/>
    </row>
    <row r="71" spans="5:5" x14ac:dyDescent="0.2">
      <c r="E71" s="6"/>
    </row>
    <row r="72" spans="5:5" x14ac:dyDescent="0.2">
      <c r="E72" s="6"/>
    </row>
    <row r="73" spans="5:5" x14ac:dyDescent="0.2">
      <c r="E73" s="6"/>
    </row>
    <row r="74" spans="5:5" x14ac:dyDescent="0.2">
      <c r="E74" s="6"/>
    </row>
    <row r="75" spans="5:5" x14ac:dyDescent="0.2">
      <c r="E75" s="6"/>
    </row>
    <row r="76" spans="5:5" x14ac:dyDescent="0.2">
      <c r="E76" s="6"/>
    </row>
    <row r="77" spans="5:5" x14ac:dyDescent="0.2">
      <c r="E77" s="6"/>
    </row>
    <row r="78" spans="5:5" x14ac:dyDescent="0.2">
      <c r="E78" s="6"/>
    </row>
    <row r="79" spans="5:5" x14ac:dyDescent="0.2">
      <c r="E79" s="6"/>
    </row>
    <row r="80" spans="5:5" x14ac:dyDescent="0.2">
      <c r="E80" s="6"/>
    </row>
    <row r="81" spans="5:5" x14ac:dyDescent="0.2">
      <c r="E81" s="6"/>
    </row>
    <row r="82" spans="5:5" x14ac:dyDescent="0.2">
      <c r="E82" s="6"/>
    </row>
    <row r="83" spans="5:5" x14ac:dyDescent="0.2">
      <c r="E83" s="6"/>
    </row>
    <row r="84" spans="5:5" x14ac:dyDescent="0.2">
      <c r="E84" s="6"/>
    </row>
    <row r="85" spans="5:5" x14ac:dyDescent="0.2">
      <c r="E85" s="6"/>
    </row>
    <row r="86" spans="5:5" x14ac:dyDescent="0.2">
      <c r="E86" s="6"/>
    </row>
    <row r="87" spans="5:5" x14ac:dyDescent="0.2">
      <c r="E87" s="6"/>
    </row>
    <row r="88" spans="5:5" x14ac:dyDescent="0.2">
      <c r="E88" s="6"/>
    </row>
    <row r="89" spans="5:5" x14ac:dyDescent="0.2">
      <c r="E89" s="6"/>
    </row>
    <row r="90" spans="5:5" x14ac:dyDescent="0.2">
      <c r="E90" s="6"/>
    </row>
    <row r="91" spans="5:5" x14ac:dyDescent="0.2">
      <c r="E91" s="6"/>
    </row>
    <row r="92" spans="5:5" x14ac:dyDescent="0.2">
      <c r="E92" s="6"/>
    </row>
    <row r="93" spans="5:5" x14ac:dyDescent="0.2">
      <c r="E93" s="6"/>
    </row>
    <row r="94" spans="5:5" x14ac:dyDescent="0.2">
      <c r="E94" s="6"/>
    </row>
    <row r="95" spans="5:5" x14ac:dyDescent="0.2">
      <c r="E95" s="6"/>
    </row>
    <row r="96" spans="5:5" x14ac:dyDescent="0.2">
      <c r="E96" s="6"/>
    </row>
    <row r="97" spans="5:5" x14ac:dyDescent="0.2">
      <c r="E97" s="6"/>
    </row>
    <row r="98" spans="5:5" x14ac:dyDescent="0.2">
      <c r="E98" s="6"/>
    </row>
    <row r="99" spans="5:5" x14ac:dyDescent="0.2">
      <c r="E99" s="6"/>
    </row>
    <row r="100" spans="5:5" x14ac:dyDescent="0.2">
      <c r="E100" s="6"/>
    </row>
    <row r="101" spans="5:5" x14ac:dyDescent="0.2">
      <c r="E101" s="6"/>
    </row>
    <row r="102" spans="5:5" x14ac:dyDescent="0.2">
      <c r="E102" s="6"/>
    </row>
    <row r="103" spans="5:5" x14ac:dyDescent="0.2">
      <c r="E103" s="6"/>
    </row>
    <row r="104" spans="5:5" x14ac:dyDescent="0.2">
      <c r="E104" s="6"/>
    </row>
    <row r="105" spans="5:5" x14ac:dyDescent="0.2">
      <c r="E105" s="6"/>
    </row>
    <row r="106" spans="5:5" x14ac:dyDescent="0.2">
      <c r="E106" s="6"/>
    </row>
    <row r="107" spans="5:5" x14ac:dyDescent="0.2">
      <c r="E107" s="6"/>
    </row>
    <row r="108" spans="5:5" x14ac:dyDescent="0.2">
      <c r="E108" s="6"/>
    </row>
    <row r="109" spans="5:5" x14ac:dyDescent="0.2">
      <c r="E109" s="6"/>
    </row>
    <row r="110" spans="5:5" x14ac:dyDescent="0.2">
      <c r="E110" s="6"/>
    </row>
    <row r="111" spans="5:5" x14ac:dyDescent="0.2">
      <c r="E111" s="6"/>
    </row>
    <row r="112" spans="5:5" x14ac:dyDescent="0.2">
      <c r="E112" s="6"/>
    </row>
    <row r="113" spans="5:5" x14ac:dyDescent="0.2">
      <c r="E113" s="6"/>
    </row>
    <row r="114" spans="5:5" x14ac:dyDescent="0.2">
      <c r="E114" s="6"/>
    </row>
    <row r="115" spans="5:5" x14ac:dyDescent="0.2">
      <c r="E115" s="6"/>
    </row>
    <row r="116" spans="5:5" x14ac:dyDescent="0.2">
      <c r="E116" s="6"/>
    </row>
    <row r="117" spans="5:5" x14ac:dyDescent="0.2">
      <c r="E117" s="6"/>
    </row>
    <row r="118" spans="5:5" x14ac:dyDescent="0.2">
      <c r="E118" s="6"/>
    </row>
    <row r="119" spans="5:5" x14ac:dyDescent="0.2">
      <c r="E119" s="6"/>
    </row>
    <row r="120" spans="5:5" x14ac:dyDescent="0.2">
      <c r="E120" s="6"/>
    </row>
    <row r="121" spans="5:5" x14ac:dyDescent="0.2">
      <c r="E121" s="6"/>
    </row>
    <row r="122" spans="5:5" x14ac:dyDescent="0.2">
      <c r="E122" s="6"/>
    </row>
    <row r="123" spans="5:5" x14ac:dyDescent="0.2">
      <c r="E123" s="6"/>
    </row>
    <row r="124" spans="5:5" x14ac:dyDescent="0.2">
      <c r="E124" s="6"/>
    </row>
    <row r="125" spans="5:5" x14ac:dyDescent="0.2">
      <c r="E125" s="6"/>
    </row>
    <row r="126" spans="5:5" x14ac:dyDescent="0.2">
      <c r="E126" s="6"/>
    </row>
    <row r="127" spans="5:5" x14ac:dyDescent="0.2">
      <c r="E127" s="6"/>
    </row>
    <row r="128" spans="5:5" x14ac:dyDescent="0.2">
      <c r="E128" s="6"/>
    </row>
    <row r="129" spans="5:5" x14ac:dyDescent="0.2">
      <c r="E129" s="6"/>
    </row>
    <row r="130" spans="5:5" x14ac:dyDescent="0.2">
      <c r="E130" s="6"/>
    </row>
    <row r="131" spans="5:5" x14ac:dyDescent="0.2">
      <c r="E131" s="6"/>
    </row>
    <row r="132" spans="5:5" x14ac:dyDescent="0.2">
      <c r="E132" s="6"/>
    </row>
    <row r="133" spans="5:5" x14ac:dyDescent="0.2">
      <c r="E133" s="6"/>
    </row>
    <row r="134" spans="5:5" x14ac:dyDescent="0.2">
      <c r="E134" s="6"/>
    </row>
    <row r="135" spans="5:5" x14ac:dyDescent="0.2">
      <c r="E135" s="6"/>
    </row>
    <row r="136" spans="5:5" x14ac:dyDescent="0.2">
      <c r="E136" s="6"/>
    </row>
    <row r="137" spans="5:5" x14ac:dyDescent="0.2">
      <c r="E137" s="6"/>
    </row>
    <row r="138" spans="5:5" x14ac:dyDescent="0.2">
      <c r="E138" s="6"/>
    </row>
    <row r="139" spans="5:5" x14ac:dyDescent="0.2">
      <c r="E139" s="6"/>
    </row>
  </sheetData>
  <mergeCells count="1">
    <mergeCell ref="B6:E6"/>
  </mergeCells>
  <printOptions horizontalCentered="1" verticalCentered="1"/>
  <pageMargins left="0.70866141732283472" right="0.70866141732283472" top="0.74803149606299213" bottom="0.74803149606299213" header="0.31496062992125984" footer="0.31496062992125984"/>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Proponentes</vt:lpstr>
      <vt:lpstr>Requisitos</vt:lpstr>
      <vt:lpstr>SMLM</vt:lpstr>
      <vt:lpstr>Experiencia General</vt:lpstr>
      <vt:lpstr>Experiencia Específica</vt:lpstr>
      <vt:lpstr>Resumen</vt:lpstr>
      <vt:lpstr>'Experiencia Específica'!Área_de_impresión</vt:lpstr>
      <vt:lpstr>'Experiencia General'!Área_de_impresión</vt:lpstr>
      <vt:lpstr>Requisitos!LIDERGEN</vt:lpstr>
      <vt:lpstr>Requisitos!MINGEN</vt:lpstr>
      <vt:lpstr>Requisitos!PO</vt:lpstr>
      <vt:lpstr>SMLM!SALACTUAL</vt:lpstr>
      <vt:lpstr>Requisitos!SUMAGEN</vt:lpstr>
      <vt:lpstr>'Experiencia Específica'!Títulos_a_imprimir</vt:lpstr>
      <vt:lpstr>'Experiencia General'!Títulos_a_imprimir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Javier Barona</dc:creator>
  <cp:lastModifiedBy>Dilsen Paola Martínez Cifuentes</cp:lastModifiedBy>
  <cp:lastPrinted>2014-08-13T14:40:28Z</cp:lastPrinted>
  <dcterms:created xsi:type="dcterms:W3CDTF">2014-07-29T02:59:52Z</dcterms:created>
  <dcterms:modified xsi:type="dcterms:W3CDTF">2015-04-11T01:51:21Z</dcterms:modified>
</cp:coreProperties>
</file>