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45" windowWidth="17400" windowHeight="4290"/>
  </bookViews>
  <sheets>
    <sheet name="EXP ESP" sheetId="20" r:id="rId1"/>
    <sheet name="DIRECTOR" sheetId="21" r:id="rId2"/>
    <sheet name="SUB TECNICO" sheetId="22" r:id="rId3"/>
    <sheet name="SUB OPERATIVO" sheetId="23" r:id="rId4"/>
    <sheet name="SUB FINANCIERO" sheetId="24" r:id="rId5"/>
    <sheet name="SUB PREDIAL" sheetId="25" r:id="rId6"/>
    <sheet name="ACTIVIDADES SECTOR 2" sheetId="26" r:id="rId7"/>
    <sheet name="METODOLOGIA SECTOR 2" sheetId="27" r:id="rId8"/>
    <sheet name="PUENTES" sheetId="28" r:id="rId9"/>
    <sheet name="RESUMEN" sheetId="10" r:id="rId10"/>
  </sheets>
  <externalReferences>
    <externalReference r:id="rId11"/>
  </externalReferences>
  <definedNames>
    <definedName name="CALIFICACION">#REF!</definedName>
    <definedName name="CALIFICACION1">#REF!</definedName>
    <definedName name="CALIFICACION2">#REF!</definedName>
    <definedName name="CondContratos" localSheetId="8">#N/A</definedName>
    <definedName name="CondContratos">#REF!</definedName>
    <definedName name="CondContratos1" localSheetId="0">[1]Hoja2!$A$2:$A$4</definedName>
    <definedName name="CondContratos1" localSheetId="8">#N/A</definedName>
    <definedName name="CondContratos1">#REF!</definedName>
    <definedName name="METODOLOGIA">#REF!</definedName>
    <definedName name="OBJETO" localSheetId="0">[1]Hoja2!$C$2:$C$3</definedName>
    <definedName name="OBJETO" localSheetId="8">#N/A</definedName>
    <definedName name="OBJETO">#REF!</definedName>
    <definedName name="POSGRADO">#REF!</definedName>
    <definedName name="PUNTAJE" localSheetId="8">#N/A</definedName>
    <definedName name="PUNTAJE">#REF!</definedName>
    <definedName name="PUNTAJE1" localSheetId="0">[1]Hoja2!$B$2:$B$4</definedName>
    <definedName name="PUNTAJE1" localSheetId="8">#N/A</definedName>
    <definedName name="PUNTAJE1">#REF!</definedName>
    <definedName name="VALE">#REF!</definedName>
  </definedNames>
  <calcPr calcId="144525"/>
</workbook>
</file>

<file path=xl/calcChain.xml><?xml version="1.0" encoding="utf-8"?>
<calcChain xmlns="http://schemas.openxmlformats.org/spreadsheetml/2006/main">
  <c r="C79" i="27" l="1"/>
  <c r="F72" i="27" s="1"/>
  <c r="D97" i="27" s="1"/>
  <c r="F54" i="27"/>
  <c r="F53" i="27"/>
  <c r="F52" i="27"/>
  <c r="F51" i="27"/>
  <c r="F55" i="27" s="1"/>
  <c r="I55" i="27" s="1"/>
  <c r="D96" i="27" s="1"/>
  <c r="F34" i="27"/>
  <c r="D34" i="27"/>
  <c r="H33" i="27"/>
  <c r="H34" i="27" s="1"/>
  <c r="F33" i="27"/>
  <c r="H15" i="27"/>
  <c r="F15" i="27"/>
  <c r="D15" i="27"/>
  <c r="H14" i="27"/>
  <c r="F14" i="27"/>
  <c r="D14" i="27"/>
  <c r="H13" i="27"/>
  <c r="F13" i="27"/>
  <c r="D13" i="27"/>
  <c r="H12" i="27"/>
  <c r="F12" i="27"/>
  <c r="D12" i="27"/>
  <c r="H11" i="27"/>
  <c r="F11" i="27"/>
  <c r="D11" i="27"/>
  <c r="H10" i="27"/>
  <c r="F10" i="27"/>
  <c r="D10" i="27"/>
  <c r="H9" i="27"/>
  <c r="F9" i="27"/>
  <c r="D9" i="27"/>
  <c r="H8" i="27"/>
  <c r="H16" i="27" s="1"/>
  <c r="F8" i="27"/>
  <c r="F16" i="27" s="1"/>
  <c r="D8" i="27"/>
  <c r="D16" i="27" s="1"/>
  <c r="I16" i="27" s="1"/>
  <c r="D94" i="27" s="1"/>
  <c r="E16" i="26"/>
  <c r="D16" i="26"/>
  <c r="C16" i="26"/>
  <c r="F15" i="26"/>
  <c r="F14" i="26"/>
  <c r="F13" i="26"/>
  <c r="F12" i="26"/>
  <c r="F11" i="26"/>
  <c r="F16" i="26" s="1"/>
  <c r="F10" i="26"/>
  <c r="F9" i="26"/>
  <c r="F8" i="26"/>
  <c r="I34" i="27" l="1"/>
  <c r="D95" i="27" s="1"/>
  <c r="D98" i="27" s="1"/>
  <c r="D99" i="27" s="1"/>
  <c r="C9" i="10" l="1"/>
</calcChain>
</file>

<file path=xl/sharedStrings.xml><?xml version="1.0" encoding="utf-8"?>
<sst xmlns="http://schemas.openxmlformats.org/spreadsheetml/2006/main" count="983" uniqueCount="343">
  <si>
    <t>FORMATO 2</t>
  </si>
  <si>
    <t>Experiencia en Supervisión o Interventoría de Concesiones de Infraestructura Vial*</t>
  </si>
  <si>
    <t>Nombre del Proyecto (2)</t>
  </si>
  <si>
    <t>Nombre del Contrato (3)</t>
  </si>
  <si>
    <t>País</t>
  </si>
  <si>
    <t>Objeto del Contrato y descripción de la experiencia como contratista</t>
  </si>
  <si>
    <t>Fecha de Inicio del Contrato</t>
  </si>
  <si>
    <t>Fecha de Terminación del Contrato</t>
  </si>
  <si>
    <t>Monto del Contrato (4)</t>
  </si>
  <si>
    <t>% de participación del MAP en la Estructura Plural al inicio del contrato</t>
  </si>
  <si>
    <t>% de participación del MAP en la Estructura Plural a la terminación del contrato</t>
  </si>
  <si>
    <t>VALIDACIÓN OBJETO CONTRATOS</t>
  </si>
  <si>
    <t>Validación % MAP</t>
  </si>
  <si>
    <t>Validación plazo del contrato (mínimo 2 años)</t>
  </si>
  <si>
    <t>Validación Valor del Contrato ( Vlr &gt;= US$1,200,000)</t>
  </si>
  <si>
    <t>Experiencia en Supervisión o Interventoría de Concesiones de Infraestructura Vial</t>
  </si>
  <si>
    <t>SI</t>
  </si>
  <si>
    <t>NO</t>
  </si>
  <si>
    <t>PUNTAJE</t>
  </si>
  <si>
    <t>TOTAL</t>
  </si>
  <si>
    <t>VÁLIDO</t>
  </si>
  <si>
    <t>Construcción de un tramo de 15 km continuos de doble calzada               (A)</t>
  </si>
  <si>
    <t>Diseño, Construcción, Operación y Mantenimiento de 100 km de vías                              (B)</t>
  </si>
  <si>
    <t>Válido</t>
  </si>
  <si>
    <t>1. Director de Interventoría</t>
  </si>
  <si>
    <t>FORMACION ACADEMICA Y ESPECIALIZACIONES</t>
  </si>
  <si>
    <t>PREGRADO</t>
  </si>
  <si>
    <t xml:space="preserve"> VALE  SI/NO</t>
  </si>
  <si>
    <t>No. DE</t>
  </si>
  <si>
    <t>ESTABLECIMIENTO</t>
  </si>
  <si>
    <t>TITULO</t>
  </si>
  <si>
    <t>FECHA DE GRADO</t>
  </si>
  <si>
    <r>
      <t>DOCUMENTO PROFESIONAL</t>
    </r>
    <r>
      <rPr>
        <b/>
        <vertAlign val="superscript"/>
        <sz val="8"/>
        <rFont val="Arial"/>
        <family val="2"/>
      </rPr>
      <t>(1)</t>
    </r>
  </si>
  <si>
    <t>ORDEN</t>
  </si>
  <si>
    <t>EDUCATIVO</t>
  </si>
  <si>
    <t>OBTENIDO</t>
  </si>
  <si>
    <t>(mes - año)</t>
  </si>
  <si>
    <t>No.</t>
  </si>
  <si>
    <t>Fecha</t>
  </si>
  <si>
    <t>POSTGRADOS</t>
  </si>
  <si>
    <t>Proyectos válidos como formación académica adicional</t>
  </si>
  <si>
    <t>OBSERVACIONES</t>
  </si>
  <si>
    <t>TÍTULO OBTENIDO</t>
  </si>
  <si>
    <t>TIEMPO DE DEDICACIÓN</t>
  </si>
  <si>
    <t>(Especialización, Maestría o Doctorado)</t>
  </si>
  <si>
    <t>Completo</t>
  </si>
  <si>
    <t>Parcial</t>
  </si>
  <si>
    <t>Formación Académica (Ingeniero Civil o Ingeniero en Transportes y Vías, Especialización, Maestría o Doctorado en Ingeniería Civil, Administración de Empresas, Economía, Finanzas, Gerencia Financiera, Gerencia de Proyectos, Evaluación de Proyectos, Evaluación Financiera, Gerencia de Construcción, Gerencia de Obras o Infraestructura Vial)</t>
  </si>
  <si>
    <t>Cumple</t>
  </si>
  <si>
    <t>Experiencia General (Min 120 meses)</t>
  </si>
  <si>
    <t>Cierre:</t>
  </si>
  <si>
    <t xml:space="preserve">EXPERIENCIA ESPECIFICA </t>
  </si>
  <si>
    <t>EXPERIENCIA ESPECÍFICA COMO FUNCIONARIO EN ENTIDADES ESTATALES O MULTILATERALES</t>
  </si>
  <si>
    <t>No. DE ORDEN</t>
  </si>
  <si>
    <t>RAZÓN SOCIAL DE LA ENTIDAD OFICIAL</t>
  </si>
  <si>
    <t>CARGO DESEMPEÑADO</t>
  </si>
  <si>
    <t>DESCRIPCIÓN DE LAS FUNCIONES REALIZADAS</t>
  </si>
  <si>
    <t>PERÍODO LABORADO</t>
  </si>
  <si>
    <t>CERTIFICACIÓN VÁLIDA POR OBJETO</t>
  </si>
  <si>
    <t>Certificación contiene los proyectos específicos 
SI / NO</t>
  </si>
  <si>
    <t>Proyectos válidos por 18 meses continuos</t>
  </si>
  <si>
    <t>PROYECTOS VÁLIDOS</t>
  </si>
  <si>
    <t>INICIA 
(mes - dia - año)</t>
  </si>
  <si>
    <t>TERMINA  
(mes -dia - año)</t>
  </si>
  <si>
    <t>DURACIÓN (meses)</t>
  </si>
  <si>
    <t/>
  </si>
  <si>
    <t>SUBTOTAL VÁLIDAS</t>
  </si>
  <si>
    <t>TOTAL PROYECTOS VÁLIDOS</t>
  </si>
  <si>
    <t>EXPERIENCIA ESPECÍFICA EN LA EMPRESA PRIVADA (relacionar en orden cronológico)</t>
  </si>
  <si>
    <t>RAZÓN SOCIAL (1)</t>
  </si>
  <si>
    <t>PROYECTO (2)</t>
  </si>
  <si>
    <t>ENTIDAD CONTRATANTE</t>
  </si>
  <si>
    <r>
      <t xml:space="preserve">DURACIÓN </t>
    </r>
    <r>
      <rPr>
        <b/>
        <vertAlign val="superscript"/>
        <sz val="8"/>
        <rFont val="Arial"/>
        <family val="2"/>
      </rPr>
      <t>(3)</t>
    </r>
  </si>
  <si>
    <t>DESCRIPCIÓN DEL TRABAJO POR EL PROFESIONAL</t>
  </si>
  <si>
    <t>INICIA 
(mes - día - año)</t>
  </si>
  <si>
    <t>TERMINA  
(mes - día - año)</t>
  </si>
  <si>
    <t>RESUMEN EXPERIENCIA ESPECIFICA</t>
  </si>
  <si>
    <t>CERTIFICACIONES VÁLIDAS</t>
  </si>
  <si>
    <t>PUNTAJE TOTAL</t>
  </si>
  <si>
    <t>Entidades Oficiales</t>
  </si>
  <si>
    <t>Empresa Privada</t>
  </si>
  <si>
    <t>TOTAL CERTIFICACIONES VÁLIDAS</t>
  </si>
  <si>
    <t>HÁBIL</t>
  </si>
  <si>
    <t>2. SUBDIRECTOR TÉCNICO</t>
  </si>
  <si>
    <t>Formación Académica (Ingeniero Civil o Ingeniero en Transportes y Vías, Especialización, Maestría o Doctorado en Diseo Geométrico de Vías, Transporte, Infraestructura Vial, Pavimentos, Gestión de Proyectos Viales o Vías o Geotecnia</t>
  </si>
  <si>
    <t>Experiencia General (Min 96 meses)</t>
  </si>
  <si>
    <t>VALIDAS 
SI/NO</t>
  </si>
  <si>
    <t>4. SUBDIRECTOR FINANCIERO</t>
  </si>
  <si>
    <t>5. SUBDIRECTOR PREDIAL</t>
  </si>
  <si>
    <t>Formación Académica (Abogado, o Ingeniero Civil o Catastral o cualquier profesión en un área afín a la gestión inmobiliaria. Especialización, Maestría o Doctorado en temas relacionados con gerencia inmobiliaria de proyectos o gestión inmobiliaria de proyectos.)</t>
  </si>
  <si>
    <t>CUADRO 1 SECTOR 2</t>
  </si>
  <si>
    <t>ACTIVIDADES CRÍTICAS POR CADA AREA Y FASE DEL PROYECTO SECTOR 2</t>
  </si>
  <si>
    <t>AREA</t>
  </si>
  <si>
    <t>FASE PRECONSTRUCCIÓN</t>
  </si>
  <si>
    <t>FASE CONSTRUCCIÓN</t>
  </si>
  <si>
    <t>FASE OPERACIÓN Y MANTENIMIENTO</t>
  </si>
  <si>
    <t>TOTAL ACTIVIDADES CRÍTICAS</t>
  </si>
  <si>
    <t>Administrativa</t>
  </si>
  <si>
    <t>Técnica</t>
  </si>
  <si>
    <t>Financiera</t>
  </si>
  <si>
    <t>Jurídica</t>
  </si>
  <si>
    <t>Aforo y Auditoría</t>
  </si>
  <si>
    <t>Ambiental</t>
  </si>
  <si>
    <t>Social</t>
  </si>
  <si>
    <t>Predial</t>
  </si>
  <si>
    <t>CUADRO 1</t>
  </si>
  <si>
    <t>1.1 ESQUEMATIZACIÓN Y DESCRIPCIÓN RESUMIDA DEL DIAGRAMA DE PROCESOS</t>
  </si>
  <si>
    <t>CALIFICACIÓN</t>
  </si>
  <si>
    <t>TOTAL PUNTAJE</t>
  </si>
  <si>
    <t>ADECUADO</t>
  </si>
  <si>
    <t>CUADRO 2</t>
  </si>
  <si>
    <t>1.2 CRONOGRAMAS DE TRABAJO</t>
  </si>
  <si>
    <t>DIAGRAMA</t>
  </si>
  <si>
    <t>DIAGRAMA DE GANTT</t>
  </si>
  <si>
    <t>EXCELENTE</t>
  </si>
  <si>
    <t>OBSERVACIONES:</t>
  </si>
  <si>
    <t>CUADRO 3</t>
  </si>
  <si>
    <t>1.3 GESTIÓN DE RIESGOS</t>
  </si>
  <si>
    <t>GESTIÓN DE RIESGOS</t>
  </si>
  <si>
    <t>PROMEDIO</t>
  </si>
  <si>
    <t>CUADRO 4</t>
  </si>
  <si>
    <t>1.4 COMPLEMENTACIÓN DEL PLANTEAMIENTO METODOLÓGICO GLOBAL Y CONSISTENCIA CON LA ESQUEMATIZACIÓN RESUMIDA, CRONOGRAMAS DE TRABAJO Y LA GESTIÓN DE RIESGOS</t>
  </si>
  <si>
    <t>ITEM</t>
  </si>
  <si>
    <t>CRITERIO</t>
  </si>
  <si>
    <t>MATRICES DE RESPONSABILIDADES</t>
  </si>
  <si>
    <t>PRESENTACIÓN COMPLETA</t>
  </si>
  <si>
    <t>MATRICES DE ENTREGABLES</t>
  </si>
  <si>
    <t>CARGAS DE TRABAJO</t>
  </si>
  <si>
    <t>PLAN DE CALIDAD</t>
  </si>
  <si>
    <t>PRSENTACIÓN INCOMPLETA</t>
  </si>
  <si>
    <t>COORDINACIÓN INTERINSTITUCIONAL</t>
  </si>
  <si>
    <t>EXPLICACIÓN RELACIÓN ITEMS CON DIAGRAMAS Y DIAGRAMAS DE GANTT</t>
  </si>
  <si>
    <t>RESUMEN PUNTAJE METODOLOGÍA Y PLAN DE CARGAS DE TRABAJO</t>
  </si>
  <si>
    <t>NUMERAL</t>
  </si>
  <si>
    <t>DESCRIPCIÓN</t>
  </si>
  <si>
    <t xml:space="preserve">PUNTAJE </t>
  </si>
  <si>
    <t xml:space="preserve"> ESQUEMATIZACIÓN Y DESCRIPCIÓN RESUMIDA DEL DIAGRAMA DE PROCESOS</t>
  </si>
  <si>
    <t>CRONOGRAMAS DE TRABAJO</t>
  </si>
  <si>
    <t xml:space="preserve"> COMPLEMENTACIÓN DEL PLANTEAMIENTO METODOLÓGICO GLOBAL Y CONSISTENCIA CON LA ESQUEMATIZACIÓN RESUMIDA, CRONOGRAMAS DE TRABAJO Y LA GESTIÓN DE RIESGOS</t>
  </si>
  <si>
    <t>CONDICION DE HABILIDAD (MINIMO 100 PUNTOS)</t>
  </si>
  <si>
    <t>FORMATO 3</t>
  </si>
  <si>
    <t xml:space="preserve">Experiencia en Supervisión o Interventoría de Puentes o Viaductos o en Diseño de Puentes o Viaductos o en Supervisión o Interventoría de Diseño </t>
  </si>
  <si>
    <t>Suma de la longitud de construcción de puentes o viaductos del contrato (en metros) y suma total</t>
  </si>
  <si>
    <t>LONGITUD VÁLIDA DE PUENTES O VIADUCTOS</t>
  </si>
  <si>
    <t>PUENTE O VIADUCTO DE LONGITUD MÍNIMA DE 100 m</t>
  </si>
  <si>
    <t>LONGITUD TOTAL VÁLIDA DE PUENTES O VIADUCTOS (m)</t>
  </si>
  <si>
    <t>Experiencia en Supervisión o Interventoría de construcción, diseño o supervisión de diseños de Puentes o Viaductos</t>
  </si>
  <si>
    <t>EXPERIENCIA ESPECIFICA</t>
  </si>
  <si>
    <t>METODOLOGIA, PLAN Y CARGAS DE TRABAJO</t>
  </si>
  <si>
    <t>EQUIPO DE TRABAJO</t>
  </si>
  <si>
    <t>APOYO A IND. NACIONAL</t>
  </si>
  <si>
    <t>INSTITUTO NACIONAL DE CONCESIONES</t>
  </si>
  <si>
    <t>SUBGERENCIA DE ESTRUCTURACIÓN Y ADJUDICACIÓN</t>
  </si>
  <si>
    <t>CONCURSO DE MÉRITOS CM-SEA-002-2010</t>
  </si>
  <si>
    <t>RESUMEN DE LA PONDERACIÓN  CRITERIOS DE EVALUACIÓN</t>
  </si>
  <si>
    <t>PUNTAJE OBTENIDO</t>
  </si>
  <si>
    <t xml:space="preserve">PROPUESTA </t>
  </si>
  <si>
    <t>Formación Académica (Economía, Ingeniería Industrial, Ingeniería Civil, Ingeniería en Transportes y Vías, Administración de Empresas o Contaduría Pública. Especialización, Maestría o Doctorado en Administración Financiera, Finanzas, Evaluación financiera de Proyectos, Magister en administración, Auditoría Financiera, Gestión Financiera o Economía)</t>
  </si>
  <si>
    <t>Instituto de Desarrollo Urbano IDU</t>
  </si>
  <si>
    <t>RIESGO 1</t>
  </si>
  <si>
    <t>RIESGO 2</t>
  </si>
  <si>
    <t>RIESGO 3</t>
  </si>
  <si>
    <t>RIESGO 4</t>
  </si>
  <si>
    <t>EXPERIENCIA EN PUENTES</t>
  </si>
  <si>
    <t>VÁLIDA</t>
  </si>
  <si>
    <t>Nombre del Proponente: CONSORCIO SUPERVISION EL TREBOL</t>
  </si>
  <si>
    <t>Nombre del(los) MAP(S)(1): AIM LTDA - INGETEC INGENIEROS CONSULTORES - RESTREPO Y URIBE LTDA - SEDIC S.A.</t>
  </si>
  <si>
    <t>No de Contrato y/o contratante</t>
  </si>
  <si>
    <t>MAP que acredita la experiencia</t>
  </si>
  <si>
    <t>Concesión Armenia - Pereira - Manizales</t>
  </si>
  <si>
    <t>Interventoría técnica, financiera y operativa en la etapa de construcción del contrato de concesión No. 113 de 1997, Proyecto Vial Armenia - Pereira - Manizales</t>
  </si>
  <si>
    <t>COLOMBIA</t>
  </si>
  <si>
    <t>928 de 1999 de INVIAS</t>
  </si>
  <si>
    <t>Ingetec</t>
  </si>
  <si>
    <t>Concesión  Desarrollo Vial para el Norte de Bogotá</t>
  </si>
  <si>
    <t xml:space="preserve">Interventoría técnica en su etapa de construcción de la concesión del proyecto vial denominado Desarrollo Vial para el Norte de Bogotá, en el departamento de Cundinamarca </t>
  </si>
  <si>
    <t>1098 de 1995 de INVIAS</t>
  </si>
  <si>
    <t>Restrepo y Uribe Ltda</t>
  </si>
  <si>
    <t>Concesión  Desarrollo Vial del Aburrá Norte</t>
  </si>
  <si>
    <t>Interventoría técnica, administrativa, financiera y ambiental de la construcción del contrato de concesión No. 97CO-20-1738; Proyecto Vial del Aburrá Norte (Niquia - Hatillo) y Auditoría de aforos de Recaudo en las estaciones de peaje del proyecto</t>
  </si>
  <si>
    <t>CON-20-02-2004 Gobernacion de Antioquia</t>
  </si>
  <si>
    <t>A.I.M. Ltda</t>
  </si>
  <si>
    <t>Concesión  Desarrollo Vial del Oriente de Medellín</t>
  </si>
  <si>
    <t xml:space="preserve">Interventoría técnica y financiera en sus etapas de diseño y programación y de construcción de la concesión para el desarrollo vial del oriente de Medellín y Valle de Rionegro y conexión a Puerto Triunfo </t>
  </si>
  <si>
    <t>767 de 1996 de INVIAS</t>
  </si>
  <si>
    <t>Concesión  Santa Fé de Bogotá - Caqueza</t>
  </si>
  <si>
    <t>Interventoría técnica y financiera en su etapa de construcción de la concesión del sector Santa Fé de Bogotá - Caqueza (Puente Real), que incluye la construcción del túnel del Boquerón (Longitud apróximada 2.3 Km)</t>
  </si>
  <si>
    <t>74 DE 1997 de INVIAS</t>
  </si>
  <si>
    <t>CONSORCIO SUPERVISION EL TREBOL</t>
  </si>
  <si>
    <t>NOMBRE:</t>
  </si>
  <si>
    <t>PABLO YESID CASTILLO GARZON</t>
  </si>
  <si>
    <t>Universidad Nacional de Colombia</t>
  </si>
  <si>
    <t>Ingeniero Civil</t>
  </si>
  <si>
    <t>00000-03946</t>
  </si>
  <si>
    <t>DOCUMENTO</t>
  </si>
  <si>
    <t>Massachusetts InstituteTechnology - USA</t>
  </si>
  <si>
    <t>Master of Science in Civil Engineering</t>
  </si>
  <si>
    <r>
      <t>Mediante Res. 1048 del 21 de julio de 1999, el ICFES convalida y reconoce el Master of Science in Civil  Engineering otorgado The Massachusetts Institue of Technology, como equivalente al titulo de Magister en Ingenieria de Transportes que otorgan las instituciones colombianas de educacion superior</t>
    </r>
    <r>
      <rPr>
        <sz val="8"/>
        <color rgb="FFFF0000"/>
        <rFont val="Arial"/>
        <family val="2"/>
      </rPr>
      <t>.</t>
    </r>
  </si>
  <si>
    <t>La Vialidad Ltda</t>
  </si>
  <si>
    <t>Interventoría de la construccion del Puente sobre el río Cesar y sus accesos en la carretera El Banco - Tamalameque - El Burro de la Transversal Depresión Momposina, Ruta 78, Tramo 7804</t>
  </si>
  <si>
    <t>Instituto Nacional de Vías - INVIAS</t>
  </si>
  <si>
    <t>Director de Interventoría</t>
  </si>
  <si>
    <t>*Dirección de la Interventoría       *Revisión y verificación del cumplimiento de especificaciones en la obra.       *Revisión y aprobación de las actas del Contratista</t>
  </si>
  <si>
    <t xml:space="preserve">Interventoría para la construcción del  Puente Upia y sus accesos en la variante Restrepo de la carretera Villavicencio - Barranca de Upia Ruta 65 </t>
  </si>
  <si>
    <t>Interventoría para la construcción del puente Unete y sus accesos de la carretera Yopal - Sogamoso, Ruta 62 Tramo 6211</t>
  </si>
  <si>
    <t>La Vialidad Ltda - Hidrotec</t>
  </si>
  <si>
    <t>Interventoría para la construcción de la carretera Fuente de Oro - Puerto Lleras cruce Puerto Arturo, San José del Guaviare K0+000 al K15+000</t>
  </si>
  <si>
    <t xml:space="preserve">Interventoría de las obras de construcción del sector Puente sobre el río Quindío PR 4+194 y sus accesos de la variante Calarcá - Armenia </t>
  </si>
  <si>
    <t>Interventoría para la construcción de la carretera Magangué - La Bodega - Yati - Mompox - Banco - Arjona - Cuatrovientos - Codazzi, transversal depresión momposina</t>
  </si>
  <si>
    <t>Diseños de la carretera Pitalito - Mocoa sector La Portada - San Juan.</t>
  </si>
  <si>
    <t>FONADE</t>
  </si>
  <si>
    <t>Director de Proyecto</t>
  </si>
  <si>
    <t xml:space="preserve">*Dirección de la elaboración de estudios y diseños                                                    *Revisión de alternativas técnicas del diseño      </t>
  </si>
  <si>
    <t xml:space="preserve">Diseño de la carretera Quibdó - Ciudad Bolívar sector Quibdó - El Siete </t>
  </si>
  <si>
    <t>FONADE - INVIAS</t>
  </si>
  <si>
    <t xml:space="preserve">*Dirección de la elaboración de estudios                                                    *Revisión de alternativas técnicas del diseño      </t>
  </si>
  <si>
    <t>Interventoría de la construcción del sector La Union - La Frontera y acceso a Mesopotamia de la carretera La Unión - Sonson (U043)</t>
  </si>
  <si>
    <t>Ministerio de Obras Públicas y Transporte</t>
  </si>
  <si>
    <t>Diseños para la construcción de la carretera Tapón del Darién Sector Lomas Aisladas río Atrato</t>
  </si>
  <si>
    <t>Diseño de la carretera Transversal Medellín - Bucaramanga Sector Puerto Berrío - Puerto Araujo - Rio Sogamoso</t>
  </si>
  <si>
    <t>Diseños de la carretera Bogotá - Villavicencio Sector Bogotá - Cáqueza (K55) Puente río Tunjuelito - El Tunal, luz principal=30 mts, Puente Quebrada seca, luz principal=33 mts</t>
  </si>
  <si>
    <t>NOHORA GOMEZ ROA</t>
  </si>
  <si>
    <t>Universidad Social Católica de La Salle</t>
  </si>
  <si>
    <t xml:space="preserve"> 17411 CND</t>
  </si>
  <si>
    <t>Pontificia Universidad Javeriana</t>
  </si>
  <si>
    <t>Especialista en Gerencia de Construcciones</t>
  </si>
  <si>
    <t>Instituto Nacional de Vías</t>
  </si>
  <si>
    <t>Jefe de Programa  2084-24</t>
  </si>
  <si>
    <t>Dirigir, coordinar y evaluar la gestión de las áreas a su cargo mediante la implementación de herramientas de gestión administrativa y técnicas</t>
  </si>
  <si>
    <t>Jefe de División Codigo 2040 Grado 15 de la División de Revisión de Proyectos, Subdirección de Proyectos Dirección de Carreteras</t>
  </si>
  <si>
    <t>Evaluación de los proyectos y estudios, revisión de estudios técnicos, costos y la factibilidad de ejecución de proyectos de la Dirección de Carreteras, Coordinación y revisión de los proyectos de la Dirección de Carreteras</t>
  </si>
  <si>
    <t>Jefe de División Codigo 2040 Grado 12 de la División de Revisión de Proyectos, Subdirección de Proyectos Dirección de Carreteras</t>
  </si>
  <si>
    <t>Evaluación de los proyectos y estudios, revisión de estudios técnicos, costos y la factibilidad de ejecución de proyectos de la Dirección de Carreteras Coordinación y revisión de los proyectos de la Dirección de Carreteras</t>
  </si>
  <si>
    <t>Jefe de Sección Código 2075 Grado 09 de la Sección de Normas y Especificaciones de la División de Especificaciones y Costos, Dirección de Carreteras</t>
  </si>
  <si>
    <t xml:space="preserve">Revisar los proyectos, especialmente los elaborados por los consultores para verificar si están de acuerdo con las normas y especificaciones del Ministerio y aconsejar su aprobación y rechazo </t>
  </si>
  <si>
    <t>Profesional Especializado Código 3010 Grado 08 de la Sección de Precios Unitarios</t>
  </si>
  <si>
    <t xml:space="preserve">Evaluación de los proyectos y estudios, revisión de estudios técnicos, costos y la factibilidad de ejecución de proyectos de la Dirección de Carreteras, Coordinación y revisión de los proyectos </t>
  </si>
  <si>
    <t>VERIFICAR SI LA EXPERIENCIA APLICA CON LO REQUERIDO</t>
  </si>
  <si>
    <t xml:space="preserve">En el folio 47, se acredita experiencia de interventoria de construccion de un tunel de 2.3 kms de longitud aprox. </t>
  </si>
  <si>
    <t>3. SUBDIRECTOR DE TÚNELES</t>
  </si>
  <si>
    <t>CLAUDIA TATIANA RAMOS BERMUDEZ</t>
  </si>
  <si>
    <t>CORPORACIÓN UNICOSTA</t>
  </si>
  <si>
    <t>INGENIERO CIVIL</t>
  </si>
  <si>
    <t>08202-51161</t>
  </si>
  <si>
    <t>Univerdad del Cauca</t>
  </si>
  <si>
    <t>Especialización e Ingeniería de Vías Terrestres</t>
  </si>
  <si>
    <t>Folio No 462 del libro de dipolmas 31</t>
  </si>
  <si>
    <t>Magister en Ingeniería de Vías Terrestres</t>
  </si>
  <si>
    <t>Folio 378 del libro de diplomas 051</t>
  </si>
  <si>
    <t>Formación Académica (Geologo,Ingeniero Civil o Ingeniero en temas relacionados con la construcción de obras especiales como túneles, excavaciones subterraneas o geotecnia o geología)</t>
  </si>
  <si>
    <t>INSTITUTO NACIONAL DE VIAS - INVIAS</t>
  </si>
  <si>
    <t>Profesional Especializado 2028-18</t>
  </si>
  <si>
    <t>Planeación y presupuesto relacionados con la misión de la entidad. Estructuración de planes y programas. Diseñar y estructurar planes y programas.</t>
  </si>
  <si>
    <t>VERIFICAR CUMPLIMIENTO DE ACTIVIDADES</t>
  </si>
  <si>
    <t>CONSTRUCTORA BOGOTÁ FASE III - CONFASE S.A.</t>
  </si>
  <si>
    <t>Construcción del Sistema de Transporte Masivo Transmilenio de la Carrera 10 entre calles 7 y 34, en la ciudad de Bogotá - Colombia - Contrato IDU - 136 - 2007</t>
  </si>
  <si>
    <t>INSTITUTO DE DESARROLLO URBANO - IDU</t>
  </si>
  <si>
    <t>Director de Obra</t>
  </si>
  <si>
    <t>Dirigir, Coordinar y ejecutar las obras de construcción, revisión y verificación del cumplimiento de especificaciones en la obra. Revisión y aprobación de las actas del contratista.</t>
  </si>
  <si>
    <t>RAIMUNDO SILVA BUSTOS</t>
  </si>
  <si>
    <t>UNIVERSIDAD EXTERNADO DE COLOMBIA</t>
  </si>
  <si>
    <t>ECONOMISTA</t>
  </si>
  <si>
    <t>UNIVERSIDAD LA GRAN COLOMBIA</t>
  </si>
  <si>
    <t>ESPECIALISTA EN GERENCIA FINANCIERA</t>
  </si>
  <si>
    <t>Banco Popular</t>
  </si>
  <si>
    <t>Economista del Departamento de Planeación Jefe División de Crédito</t>
  </si>
  <si>
    <t>Estudio comparativo del sistema bancario y proyecciones de las variables financieras - Mercado de Capitales - Estudio de rentabilidad de operaciones financieras</t>
  </si>
  <si>
    <t>VERIFICAR CUMPLIMIENTO ACTIVIDADES</t>
  </si>
  <si>
    <t>Unión Temporal Planear</t>
  </si>
  <si>
    <t>Interventoría al contrato de concesión para la construcción y mantenimiento de la malla vial de Corabastos.</t>
  </si>
  <si>
    <t>Corporación de Abastos de Bogotá CORABASTOS S.A.</t>
  </si>
  <si>
    <t>Subdirector Financiero y Administrativo</t>
  </si>
  <si>
    <t>Verificar el cierre financiero de la etapa de preconstrucción, contrucción fase I y II
Vigilancia de las cuentas del proyecto de acuerdo con las normas aplicables
Verificar y certificar las cantidades de obras adicionales según otrosí
Llevar un control mensual detallado de los recaudos hechos por el concesionario por concepto de sistema de control de acceso.</t>
  </si>
  <si>
    <t>CIP</t>
  </si>
  <si>
    <t>Interventoría técnica, operativa y financiera de la etapa de operación del contrato de Concesión No. 0448 de 1994, de la carretera Santafé de Bogotá - Gachetá, sector Los Patios - La Calera - Guasca y el sector Briceño - Sopo - El Salitre en el Departamento de Cundinamarca</t>
  </si>
  <si>
    <t>INCO - Consorcio AIM Ltda. CINTE Ltda.</t>
  </si>
  <si>
    <t>Subdirector Financiero</t>
  </si>
  <si>
    <t>Representar al Instituto Nacional de Concesiones INCO en el control y seguimiento financiero para el desarrollo del proyecto.
Elaboración de los informes financieros dirigidos al INCO, participación de la evaluación financiera y contable en los comités fiduciarios.
Revisar mensualmente las cuentas y los estados financieros del Fideicomiso y sus cuentas especiales.
Revisar los esquemas tarifarios cada vez que haya una modificación a los valores del peaje.</t>
  </si>
  <si>
    <t>Interventoria para la Concesión Troncal del Tequendama integrado por los trayectos viales Chusacá - El Colegio - El Triunfo - Voitá - El Portillo del Departamento de Cundinamarca.</t>
  </si>
  <si>
    <t>DEPARTAMENTO DE CUNDINAMARCA - AIM LTDA.</t>
  </si>
  <si>
    <t>Interventoria Técnica, ambiental, legal, financiera y operativa en la etapa de construcción y rehabilitación del contrato de Concesión GG -046 Pereira - La Victoria.</t>
  </si>
  <si>
    <t>INCO - Consorcio AIM LTDA. C&amp;P LTDA.</t>
  </si>
  <si>
    <t>Interventoria Técnica, financiera y operativa en la etapa de operación del contrato de Concesión No. 0275 de 1996. Desarrollo Vial del Oriente de Medellín y Valle de Rionegro y Conexión a Puerto Triunfo</t>
  </si>
  <si>
    <t>PNUD - INVIAS</t>
  </si>
  <si>
    <t>Concesión El Vino - Tobia Grande - Puerto Salgar - Villeta - Honda - La Dorada - San Alberto.</t>
  </si>
  <si>
    <t>Gerente Integral del Proyecto - Asesoría Económica</t>
  </si>
  <si>
    <t>Gerencia Integral del Proyecto de Concesión El Vino - Tobia Grande - Puerto Salgar - Villeta - Honda - La Dorada - San Alberto para la toma de posesión, liquidación y redefinición del Contrato de Concesión No. 0388 de 1997 y Liquidación del Contrato de Fiducia celebrado entre la Concesionaria del Magdalena Medio S.A. y la Unión Temporal Fiduifi - Fiduestado.</t>
  </si>
  <si>
    <t>Concesión El Vino - Villeta - Tobia Grande - Honda - La Dorada - Puerto Salgar - San Alberto.</t>
  </si>
  <si>
    <t>Gerente Integral del Proyecto - Gerencia Financiera</t>
  </si>
  <si>
    <t>Gerencia Integral del Proyecto de Concesión El Vino - Villeta - Tobia Grande - Honda - La Dorada - Puerto Salgar - San Alberto, que incluyó la Gerencia Financiera del mismo.</t>
  </si>
  <si>
    <t>GUSTAVO LUNA CABRERA</t>
  </si>
  <si>
    <t>Colegio Mayor de Nuestra Señora del Rosario</t>
  </si>
  <si>
    <t>Abogado</t>
  </si>
  <si>
    <t>26623-D2</t>
  </si>
  <si>
    <t>Subdirector tecnico de adquisición de Predios</t>
  </si>
  <si>
    <t xml:space="preserve">Formular de acuerdo con las politicas de la direccion general las actividades de adquisición de inmuebles para la ejecución de proyectos en el Instituto de Desarrollo Urbano </t>
  </si>
  <si>
    <t>Nov-14-1997</t>
  </si>
  <si>
    <t>Disarco S.A.</t>
  </si>
  <si>
    <t>Edificio Torres de Andalucia</t>
  </si>
  <si>
    <t>Asesor Legal</t>
  </si>
  <si>
    <t>Desarrollo actividades relacionadas con el negocio inmobiliario, estudios de títulos de propiedad raíz, promesas de contratos de compraventa, permuta, hipoteca, arrendamiento, servidumbres, reglamentos de propiedad horizontal, entre otros.</t>
  </si>
  <si>
    <t>Edificio Parque 120</t>
  </si>
  <si>
    <t>Desarrollo de actividades relacionadas con el negocio inmobiliario, estudios de títulos de propiedad raíz, promesas de contratos de compraventa, permuta, hipoteca, arrendamiento, servidumbres, reglamentos de propiedad horizontal entre otros.</t>
  </si>
  <si>
    <t>Gustavo Luna</t>
  </si>
  <si>
    <t>Interventoria técnica, ambiental, social, administrativa, financiera y legal de los estudios y diseños de la troncal carrera 10. Estudios prediales.</t>
  </si>
  <si>
    <t>INGETEC S.A.</t>
  </si>
  <si>
    <t>Abogado para el Area de Predios</t>
  </si>
  <si>
    <t>Revisión del estudio de los títulos de las unidades prediales afectadas en el área de gestión predial en la ejecución de Contratos.</t>
  </si>
  <si>
    <t>Jurin Ltda.</t>
  </si>
  <si>
    <t>Estudios y diseños a precio global fijo sin reajustes, de la troncal carrera 7. Estudios prediales</t>
  </si>
  <si>
    <t>Ejecutar el estudio de los títulos de las unidades prediales afectadas en el área de gestión predial en la ejecución de contratos.</t>
  </si>
  <si>
    <t>Palacio de los niños</t>
  </si>
  <si>
    <t>Condominio Antigua</t>
  </si>
  <si>
    <t>Desarrollo de actividades relacionadas con el negocio inmobiliario, estudios de títulos de propiedad raíz, promesas y contratos de compraventa, permuta, hipoteca, arrendamiento, servidumbres, reglamentos de propiedad horizontal entre otros.</t>
  </si>
  <si>
    <t>Condominio Altavista</t>
  </si>
  <si>
    <t>Villa Regina</t>
  </si>
  <si>
    <t>Condominio Portal del Campo, II y IV Etapa</t>
  </si>
  <si>
    <t>Conforme al numeral 3.3.2. (c), literal (v), los proyectos 10 y 11, valen para acreditar el titulo de especializacion requerido,</t>
  </si>
  <si>
    <t>Condominio Portal del Campo, I Etapa</t>
  </si>
  <si>
    <t>Conforme al numeral 3.3.2. (c), literal (v), los proyectos 10 y 11, valen para acreditar el titulo de especializacion requerido.</t>
  </si>
  <si>
    <t>Acreditó 11 proyectos como experiencia, de los cuales 2 valen para acreditar la especialización requerida. El puntaje se toma sobre 8 proyectos, de acuerdo al numeral 3.3.2 b.</t>
  </si>
  <si>
    <t>No Cumple</t>
  </si>
  <si>
    <t>RECHAZO</t>
  </si>
  <si>
    <t>INADECUADO</t>
  </si>
  <si>
    <t>OgRGANIGRAMA</t>
  </si>
  <si>
    <t>RECHAZADO</t>
  </si>
  <si>
    <t>Troncal Calle 80</t>
  </si>
  <si>
    <t>Interventoría técnica y administrativa para la construcción de la Adecuación a la Troncal de la Calle 80 desde la Avenida Caracas hasta la Avenida boyaca en la ciuadad de Santa Fé de Bogotá D.C.</t>
  </si>
  <si>
    <t>Interventoría técnica y administrativapara la construcción de la Adecuación a la Troncal de la Calle 80 desde la Avenida Caracas hasta la Avenida boyaca en la ciuadad de Santa Fé de Bogotá D.C.</t>
  </si>
  <si>
    <t>007 de 1999 de IDU</t>
  </si>
  <si>
    <t>Intersección Calle 26 por Avenida Ciudad de Quito</t>
  </si>
  <si>
    <t>Interventoría del diseño y la construcción de la intersección Calle 26 por Avenida Ciudad de Quito y Triángulo Distrital</t>
  </si>
  <si>
    <t>046 de 1993 de IDU</t>
  </si>
  <si>
    <t>Viaducto Pipiral</t>
  </si>
  <si>
    <t>Interventoría de la construcción del Viaducto Pipiral y sus accesos y de la vía a cielo abierto y puentes en el sector K87+512 - Villavicencio, de la carretera Santa Fé de Bogotá - Villavicencio</t>
  </si>
  <si>
    <t>776 de 1998 de INVIAS</t>
  </si>
  <si>
    <t>Ingetec S.A.</t>
  </si>
  <si>
    <t>Transversal Depresión Momposina</t>
  </si>
  <si>
    <t>Estudios de fase III (Mejoramiento y Pavimentación) de la Tranversal Momposina, sectores: La Bodega - Mopox, Mompox - El Banco - Arjona y Arjona - Cuatrovientos - Codazzi</t>
  </si>
  <si>
    <t>356 de 1996 de INVIAS</t>
  </si>
  <si>
    <t>Desarrollo Vial del Aburrá Norte</t>
  </si>
  <si>
    <t>CON-20-02-2004 de la Gobernacion de Antioquia</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</si>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</sst>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0.00\ [$€]_-;\-* #,##0.00\ [$€]_-;_-* &quot;-&quot;??\ [$€]_-;_-@_-"/>
    <numFmt numFmtId="165" formatCode="dd\-mm\-yy;@"/>
    <numFmt numFmtId="166" formatCode="_ * #,##0.00_ ;_ * \-#,##0.00_ ;_ * &quot;-&quot;??_ ;_ @_ "/>
    <numFmt numFmtId="167" formatCode="0.0%"/>
    <numFmt numFmtId="168" formatCode="#,##0.0_);\(#,##0.0\)"/>
    <numFmt numFmtId="169" formatCode="[$-409]d\-mmm\-yy;@"/>
    <numFmt numFmtId="170" formatCode="[$-409]d\-mmm\-yyyy;@"/>
    <numFmt numFmtId="171" formatCode="dd/mm/yyyy;@"/>
    <numFmt numFmtId="172" formatCode="mmm/dd/yyyy"/>
  </numFmts>
  <fonts count="44" x14ac:knownFonts="1">
    <font>
      <sz val="11"/>
      <color theme="1"/>
      <name val="Calibri"/>
      <family val="2"/>
      <scheme val="minor"/>
    </font>
    <font>
      <sz val="10"/>
      <name val="Arial"/>
      <family val="2"/>
    </font>
    <font>
      <sz val="10"/>
      <name val="Arial"/>
      <family val="2"/>
    </font>
    <font>
      <b/>
      <sz val="10"/>
      <name val="Arial"/>
      <family val="2"/>
    </font>
    <font>
      <b/>
      <sz val="12"/>
      <name val="Arial"/>
      <family val="2"/>
    </font>
    <font>
      <sz val="11"/>
      <name val="Arial"/>
      <family val="2"/>
    </font>
    <font>
      <b/>
      <sz val="11"/>
      <name val="Arial"/>
      <family val="2"/>
    </font>
    <font>
      <sz val="8"/>
      <name val="Arial"/>
      <family val="2"/>
    </font>
    <font>
      <b/>
      <sz val="8"/>
      <name val="Arial"/>
      <family val="2"/>
    </font>
    <font>
      <sz val="20"/>
      <name val="Courier"/>
      <family val="3"/>
    </font>
    <font>
      <sz val="11"/>
      <color theme="1"/>
      <name val="Calibri"/>
      <family val="2"/>
      <scheme val="minor"/>
    </font>
    <font>
      <b/>
      <sz val="11"/>
      <color theme="1"/>
      <name val="Calibri"/>
      <family val="2"/>
      <scheme val="minor"/>
    </font>
    <font>
      <b/>
      <sz val="11"/>
      <name val="Calibri"/>
      <family val="2"/>
      <scheme val="minor"/>
    </font>
    <font>
      <b/>
      <sz val="11"/>
      <color theme="0"/>
      <name val="Calibri"/>
      <family val="2"/>
      <scheme val="minor"/>
    </font>
    <font>
      <sz val="10"/>
      <name val="Arial"/>
    </font>
    <font>
      <b/>
      <sz val="16"/>
      <name val="Arial"/>
      <family val="2"/>
    </font>
    <font>
      <b/>
      <sz val="14"/>
      <name val="Arial"/>
      <family val="2"/>
    </font>
    <font>
      <b/>
      <sz val="9"/>
      <name val="Arial"/>
      <family val="2"/>
    </font>
    <font>
      <sz val="9"/>
      <name val="Arial"/>
      <family val="2"/>
    </font>
    <font>
      <b/>
      <vertAlign val="superscript"/>
      <sz val="8"/>
      <name val="Arial"/>
      <family val="2"/>
    </font>
    <font>
      <b/>
      <sz val="8"/>
      <color theme="1" tint="0.34998626667073579"/>
      <name val="Arial"/>
      <family val="2"/>
    </font>
    <font>
      <b/>
      <sz val="10"/>
      <color indexed="18"/>
      <name val="Arial"/>
      <family val="2"/>
    </font>
    <font>
      <b/>
      <sz val="7"/>
      <name val="Arial"/>
      <family val="2"/>
    </font>
    <font>
      <sz val="10"/>
      <name val="Arial Narrow"/>
      <family val="2"/>
    </font>
    <font>
      <vertAlign val="superscript"/>
      <sz val="8"/>
      <name val="Arial"/>
      <family val="2"/>
    </font>
    <font>
      <sz val="5"/>
      <name val="Arial"/>
      <family val="2"/>
    </font>
    <font>
      <b/>
      <sz val="14"/>
      <name val="Times New Roman"/>
      <family val="1"/>
    </font>
    <font>
      <b/>
      <sz val="12"/>
      <name val="Times New Roman"/>
      <family val="1"/>
    </font>
    <font>
      <b/>
      <sz val="10"/>
      <color indexed="10"/>
      <name val="Times New Roman"/>
      <family val="1"/>
    </font>
    <font>
      <b/>
      <sz val="10"/>
      <color indexed="10"/>
      <name val="Arial"/>
      <family val="2"/>
    </font>
    <font>
      <sz val="5"/>
      <color indexed="8"/>
      <name val="Arial"/>
      <family val="2"/>
    </font>
    <font>
      <b/>
      <sz val="12"/>
      <color indexed="8"/>
      <name val="Arial"/>
      <family val="2"/>
    </font>
    <font>
      <b/>
      <sz val="11"/>
      <color indexed="8"/>
      <name val="Arial"/>
      <family val="2"/>
    </font>
    <font>
      <b/>
      <sz val="11"/>
      <color indexed="8"/>
      <name val="Calibri"/>
      <family val="2"/>
    </font>
    <font>
      <b/>
      <i/>
      <u/>
      <sz val="12"/>
      <name val="Arial"/>
      <family val="2"/>
    </font>
    <font>
      <sz val="12"/>
      <name val="Arial"/>
      <family val="2"/>
    </font>
    <font>
      <sz val="8"/>
      <color rgb="FFFF0000"/>
      <name val="Arial"/>
      <family val="2"/>
    </font>
    <font>
      <sz val="10"/>
      <color theme="1"/>
      <name val="Arial"/>
      <family val="2"/>
    </font>
    <font>
      <sz val="8"/>
      <color theme="1"/>
      <name val="Arial"/>
      <family val="2"/>
    </font>
    <font>
      <sz val="8"/>
      <name val="Arial Narrow"/>
      <family val="2"/>
    </font>
    <font>
      <sz val="16"/>
      <color theme="1"/>
      <name val="Calibri"/>
      <family val="2"/>
      <scheme val="minor"/>
    </font>
    <font>
      <b/>
      <sz val="18"/>
      <color theme="1"/>
      <name val="Calibri"/>
      <family val="2"/>
      <scheme val="minor"/>
    </font>
    <font>
      <sz val="18"/>
      <color theme="1"/>
      <name val="Calibri"/>
      <family val="2"/>
      <scheme val="minor"/>
    </font>
    <font>
      <b/>
      <sz val="18"/>
      <name val="Calibri"/>
      <family val="2"/>
      <scheme val="minor"/>
    </font>
  </fonts>
  <fills count="20">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indexed="51"/>
        <bgColor indexed="64"/>
      </patternFill>
    </fill>
    <fill>
      <patternFill patternType="solid">
        <fgColor indexed="41"/>
        <bgColor indexed="64"/>
      </patternFill>
    </fill>
    <fill>
      <patternFill patternType="solid">
        <fgColor theme="0" tint="-0.34998626667073579"/>
        <bgColor indexed="64"/>
      </patternFill>
    </fill>
    <fill>
      <patternFill patternType="solid">
        <fgColor indexed="43"/>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indexed="9"/>
        <bgColor indexed="9"/>
      </patternFill>
    </fill>
    <fill>
      <patternFill patternType="solid">
        <fgColor theme="8" tint="0.3999450666829432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00"/>
        <bgColor indexed="9"/>
      </patternFill>
    </fill>
  </fills>
  <borders count="108">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right/>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diagonal/>
    </border>
  </borders>
  <cellStyleXfs count="19">
    <xf numFmtId="0" fontId="0" fillId="0" borderId="0"/>
    <xf numFmtId="43" fontId="2" fillId="0" borderId="0" applyFont="0" applyFill="0" applyBorder="0" applyAlignment="0" applyProtection="0"/>
    <xf numFmtId="164" fontId="9" fillId="0" borderId="0" applyFont="0" applyFill="0" applyBorder="0" applyAlignment="0" applyProtection="0"/>
    <xf numFmtId="43" fontId="10"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4"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7" fillId="0" borderId="0"/>
  </cellStyleXfs>
  <cellXfs count="572">
    <xf numFmtId="0" fontId="0" fillId="0" borderId="0" xfId="0"/>
    <xf numFmtId="0" fontId="4" fillId="0" borderId="0" xfId="8" applyFont="1" applyAlignment="1">
      <alignment vertical="center"/>
    </xf>
    <xf numFmtId="0" fontId="4" fillId="0" borderId="0" xfId="8" applyFont="1" applyAlignment="1">
      <alignment vertical="top"/>
    </xf>
    <xf numFmtId="0" fontId="0" fillId="0" borderId="0" xfId="0" applyAlignment="1">
      <alignment horizontal="center"/>
    </xf>
    <xf numFmtId="0" fontId="1" fillId="0" borderId="0" xfId="8" applyAlignment="1">
      <alignment horizontal="center"/>
    </xf>
    <xf numFmtId="0" fontId="6" fillId="0" borderId="0" xfId="8"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2" fontId="0" fillId="0" borderId="11" xfId="0" applyNumberFormat="1" applyBorder="1" applyAlignment="1">
      <alignment horizontal="center" vertical="center"/>
    </xf>
    <xf numFmtId="0" fontId="6" fillId="2" borderId="19" xfId="8" applyFont="1" applyFill="1" applyBorder="1" applyAlignment="1">
      <alignment horizontal="center" vertical="center" wrapText="1"/>
    </xf>
    <xf numFmtId="0" fontId="8" fillId="2" borderId="18" xfId="9" applyFont="1" applyFill="1" applyBorder="1" applyAlignment="1">
      <alignment horizontal="center" vertical="center" wrapText="1"/>
    </xf>
    <xf numFmtId="165" fontId="11" fillId="2" borderId="20" xfId="0" applyNumberFormat="1" applyFont="1" applyFill="1" applyBorder="1" applyAlignment="1">
      <alignment horizontal="center" vertical="center" wrapText="1"/>
    </xf>
    <xf numFmtId="49" fontId="8" fillId="2" borderId="21" xfId="9" applyNumberFormat="1" applyFont="1" applyFill="1" applyBorder="1" applyAlignment="1">
      <alignment horizontal="center" vertical="center" wrapText="1"/>
    </xf>
    <xf numFmtId="2" fontId="0" fillId="2" borderId="22" xfId="0" applyNumberFormat="1" applyFill="1" applyBorder="1" applyAlignment="1">
      <alignment horizontal="center" vertical="center"/>
    </xf>
    <xf numFmtId="2" fontId="12" fillId="2" borderId="20" xfId="0" applyNumberFormat="1" applyFont="1" applyFill="1" applyBorder="1" applyAlignment="1">
      <alignment horizontal="center" vertical="center"/>
    </xf>
    <xf numFmtId="0" fontId="4" fillId="0" borderId="0" xfId="11" applyFont="1"/>
    <xf numFmtId="43" fontId="1" fillId="0" borderId="0" xfId="12" applyNumberFormat="1"/>
    <xf numFmtId="0" fontId="14" fillId="0" borderId="0" xfId="11"/>
    <xf numFmtId="166" fontId="1" fillId="0" borderId="0" xfId="12"/>
    <xf numFmtId="167" fontId="1" fillId="0" borderId="0" xfId="13" applyNumberFormat="1"/>
    <xf numFmtId="0" fontId="14" fillId="0" borderId="0" xfId="11" applyBorder="1"/>
    <xf numFmtId="167" fontId="3" fillId="0" borderId="0" xfId="13" applyNumberFormat="1" applyFont="1" applyFill="1"/>
    <xf numFmtId="0" fontId="14" fillId="0" borderId="0" xfId="11" applyBorder="1" applyAlignment="1">
      <alignment vertical="top" wrapText="1"/>
    </xf>
    <xf numFmtId="168" fontId="1" fillId="0" borderId="0" xfId="12" applyNumberFormat="1" applyFont="1" applyBorder="1" applyAlignment="1">
      <alignment vertical="top"/>
    </xf>
    <xf numFmtId="43" fontId="1" fillId="0" borderId="0" xfId="12" applyNumberFormat="1" applyBorder="1"/>
    <xf numFmtId="0" fontId="15" fillId="4" borderId="0" xfId="11" applyFont="1" applyFill="1"/>
    <xf numFmtId="0" fontId="3" fillId="4" borderId="0" xfId="11" applyFont="1" applyFill="1"/>
    <xf numFmtId="43" fontId="3" fillId="5" borderId="26" xfId="12" applyNumberFormat="1" applyFont="1" applyFill="1" applyBorder="1"/>
    <xf numFmtId="166" fontId="3" fillId="5" borderId="26" xfId="12" applyFont="1" applyFill="1" applyBorder="1"/>
    <xf numFmtId="166" fontId="1" fillId="5" borderId="26" xfId="12" applyFont="1" applyFill="1" applyBorder="1"/>
    <xf numFmtId="166" fontId="1" fillId="5" borderId="27" xfId="12" applyFill="1" applyBorder="1"/>
    <xf numFmtId="0" fontId="14" fillId="0" borderId="0" xfId="11" applyFill="1" applyBorder="1"/>
    <xf numFmtId="43" fontId="1" fillId="0" borderId="0" xfId="12" applyNumberFormat="1" applyFill="1" applyBorder="1"/>
    <xf numFmtId="0" fontId="17" fillId="0" borderId="28" xfId="11" applyFont="1" applyBorder="1" applyAlignment="1">
      <alignment horizontal="centerContinuous"/>
    </xf>
    <xf numFmtId="0" fontId="18" fillId="0" borderId="29" xfId="11" applyFont="1" applyBorder="1" applyAlignment="1">
      <alignment horizontal="centerContinuous"/>
    </xf>
    <xf numFmtId="0" fontId="14" fillId="0" borderId="29" xfId="11" applyBorder="1" applyAlignment="1">
      <alignment horizontal="centerContinuous"/>
    </xf>
    <xf numFmtId="0" fontId="8" fillId="0" borderId="5" xfId="11" applyFont="1" applyBorder="1" applyAlignment="1">
      <alignment horizontal="center"/>
    </xf>
    <xf numFmtId="0" fontId="8" fillId="0" borderId="30" xfId="11" applyFont="1" applyBorder="1" applyAlignment="1">
      <alignment horizontal="centerContinuous" wrapText="1"/>
    </xf>
    <xf numFmtId="0" fontId="3" fillId="0" borderId="30" xfId="11" applyFont="1" applyBorder="1" applyAlignment="1">
      <alignment horizontal="centerContinuous"/>
    </xf>
    <xf numFmtId="0" fontId="8" fillId="0" borderId="32" xfId="11" applyFont="1" applyBorder="1" applyAlignment="1">
      <alignment horizontal="center"/>
    </xf>
    <xf numFmtId="0" fontId="7" fillId="0" borderId="0" xfId="11" applyFont="1" applyBorder="1" applyAlignment="1">
      <alignment horizontal="center"/>
    </xf>
    <xf numFmtId="0" fontId="3" fillId="0" borderId="31" xfId="11" applyFont="1" applyBorder="1" applyAlignment="1">
      <alignment horizontal="center" vertical="center"/>
    </xf>
    <xf numFmtId="0" fontId="14" fillId="0" borderId="0" xfId="11" applyAlignment="1">
      <alignment wrapText="1"/>
    </xf>
    <xf numFmtId="0" fontId="8" fillId="0" borderId="37" xfId="11" applyFont="1" applyBorder="1" applyAlignment="1">
      <alignment horizontal="center"/>
    </xf>
    <xf numFmtId="0" fontId="8" fillId="0" borderId="38" xfId="11" applyFont="1" applyBorder="1" applyAlignment="1">
      <alignment horizontal="center"/>
    </xf>
    <xf numFmtId="0" fontId="8" fillId="0" borderId="39" xfId="11" applyFont="1" applyBorder="1" applyAlignment="1">
      <alignment horizontal="center"/>
    </xf>
    <xf numFmtId="0" fontId="8" fillId="0" borderId="40" xfId="11" applyFont="1" applyBorder="1" applyAlignment="1">
      <alignment horizontal="center"/>
    </xf>
    <xf numFmtId="0" fontId="8" fillId="0" borderId="41" xfId="11" applyFont="1" applyBorder="1" applyAlignment="1">
      <alignment horizontal="center"/>
    </xf>
    <xf numFmtId="0" fontId="8" fillId="0" borderId="4" xfId="11" applyFont="1" applyBorder="1" applyAlignment="1">
      <alignment horizontal="center"/>
    </xf>
    <xf numFmtId="0" fontId="8" fillId="0" borderId="42" xfId="11" applyFont="1" applyBorder="1" applyAlignment="1">
      <alignment horizontal="center"/>
    </xf>
    <xf numFmtId="0" fontId="7" fillId="0" borderId="43" xfId="11" applyFont="1" applyBorder="1" applyAlignment="1">
      <alignment horizontal="center" vertical="justify"/>
    </xf>
    <xf numFmtId="0" fontId="7" fillId="0" borderId="43" xfId="11" applyFont="1" applyBorder="1" applyAlignment="1">
      <alignment horizontal="center"/>
    </xf>
    <xf numFmtId="17" fontId="7" fillId="0" borderId="44" xfId="11" applyNumberFormat="1" applyFont="1" applyBorder="1" applyAlignment="1">
      <alignment horizontal="center"/>
    </xf>
    <xf numFmtId="0" fontId="8" fillId="0" borderId="19" xfId="11" applyFont="1" applyBorder="1" applyAlignment="1">
      <alignment horizontal="center" vertical="center"/>
    </xf>
    <xf numFmtId="0" fontId="1" fillId="0" borderId="0" xfId="11" applyFont="1"/>
    <xf numFmtId="0" fontId="20" fillId="6" borderId="5" xfId="11" applyFont="1" applyFill="1" applyBorder="1" applyAlignment="1">
      <alignment horizontal="center"/>
    </xf>
    <xf numFmtId="0" fontId="20" fillId="6" borderId="30" xfId="11" applyFont="1" applyFill="1" applyBorder="1" applyAlignment="1">
      <alignment horizontal="center"/>
    </xf>
    <xf numFmtId="0" fontId="20" fillId="6" borderId="38" xfId="11" applyFont="1" applyFill="1" applyBorder="1" applyAlignment="1">
      <alignment horizontal="center"/>
    </xf>
    <xf numFmtId="0" fontId="20" fillId="6" borderId="45" xfId="11" applyFont="1" applyFill="1" applyBorder="1" applyAlignment="1">
      <alignment horizontal="center"/>
    </xf>
    <xf numFmtId="0" fontId="7" fillId="0" borderId="46" xfId="11" applyFont="1" applyBorder="1" applyAlignment="1">
      <alignment horizontal="center"/>
    </xf>
    <xf numFmtId="0" fontId="7" fillId="0" borderId="47" xfId="11" applyFont="1" applyBorder="1" applyAlignment="1">
      <alignment horizontal="center"/>
    </xf>
    <xf numFmtId="0" fontId="8" fillId="0" borderId="45" xfId="11" applyFont="1" applyBorder="1" applyAlignment="1">
      <alignment horizontal="center"/>
    </xf>
    <xf numFmtId="0" fontId="14" fillId="0" borderId="48" xfId="11" applyBorder="1" applyAlignment="1">
      <alignment horizontal="center" vertical="center"/>
    </xf>
    <xf numFmtId="0" fontId="14" fillId="0" borderId="49" xfId="11" applyBorder="1" applyAlignment="1">
      <alignment horizontal="center" vertical="center"/>
    </xf>
    <xf numFmtId="0" fontId="14" fillId="0" borderId="50" xfId="11" applyBorder="1" applyAlignment="1">
      <alignment horizontal="center" vertical="center"/>
    </xf>
    <xf numFmtId="0" fontId="8" fillId="0" borderId="3" xfId="11" applyFont="1" applyBorder="1" applyAlignment="1">
      <alignment horizontal="center"/>
    </xf>
    <xf numFmtId="0" fontId="3" fillId="5" borderId="25" xfId="11" applyFont="1" applyFill="1" applyBorder="1" applyAlignment="1">
      <alignment horizontal="left" vertical="center"/>
    </xf>
    <xf numFmtId="43" fontId="1" fillId="5" borderId="26" xfId="12" applyNumberFormat="1" applyFont="1" applyFill="1" applyBorder="1" applyAlignment="1">
      <alignment horizontal="center" vertical="center" wrapText="1"/>
    </xf>
    <xf numFmtId="166" fontId="21" fillId="5" borderId="26" xfId="12" applyFont="1" applyFill="1" applyBorder="1" applyAlignment="1">
      <alignment horizontal="right" vertical="center" wrapText="1"/>
    </xf>
    <xf numFmtId="15" fontId="21" fillId="5" borderId="26" xfId="12" applyNumberFormat="1" applyFont="1" applyFill="1" applyBorder="1" applyAlignment="1">
      <alignment horizontal="center" vertical="center" wrapText="1"/>
    </xf>
    <xf numFmtId="43" fontId="3" fillId="7" borderId="20" xfId="12" applyNumberFormat="1" applyFont="1" applyFill="1" applyBorder="1" applyAlignment="1">
      <alignment horizontal="center" vertical="center" wrapText="1"/>
    </xf>
    <xf numFmtId="0" fontId="3" fillId="7" borderId="52" xfId="11" applyFont="1" applyFill="1" applyBorder="1" applyAlignment="1">
      <alignment horizontal="center" vertical="center"/>
    </xf>
    <xf numFmtId="0" fontId="7" fillId="0" borderId="0" xfId="11" applyFont="1"/>
    <xf numFmtId="0" fontId="7" fillId="0" borderId="0" xfId="11" applyFont="1" applyFill="1" applyBorder="1"/>
    <xf numFmtId="0" fontId="3" fillId="0" borderId="0" xfId="11" applyFont="1" applyBorder="1" applyAlignment="1">
      <alignment horizontal="center" vertical="center" wrapText="1"/>
    </xf>
    <xf numFmtId="0" fontId="8" fillId="0" borderId="54" xfId="11" applyFont="1" applyBorder="1" applyAlignment="1">
      <alignment horizontal="centerContinuous" wrapText="1"/>
    </xf>
    <xf numFmtId="0" fontId="8" fillId="0" borderId="55" xfId="11" applyFont="1" applyBorder="1" applyAlignment="1">
      <alignment horizontal="centerContinuous" wrapText="1"/>
    </xf>
    <xf numFmtId="0" fontId="8" fillId="0" borderId="18" xfId="11" applyFont="1" applyBorder="1" applyAlignment="1">
      <alignment horizontal="centerContinuous" wrapText="1"/>
    </xf>
    <xf numFmtId="0" fontId="8" fillId="0" borderId="35" xfId="11" applyFont="1" applyBorder="1" applyAlignment="1">
      <alignment horizontal="center" wrapText="1"/>
    </xf>
    <xf numFmtId="0" fontId="8" fillId="0" borderId="5" xfId="11" applyFont="1" applyBorder="1" applyAlignment="1">
      <alignment horizontal="center" wrapText="1"/>
    </xf>
    <xf numFmtId="0" fontId="8" fillId="0" borderId="57" xfId="11" applyFont="1" applyBorder="1" applyAlignment="1">
      <alignment horizontal="center" wrapText="1"/>
    </xf>
    <xf numFmtId="0" fontId="7" fillId="0" borderId="58" xfId="11" applyFont="1" applyBorder="1" applyAlignment="1">
      <alignment horizontal="center" vertical="center" wrapText="1"/>
    </xf>
    <xf numFmtId="0" fontId="7" fillId="0" borderId="32" xfId="11" applyFont="1" applyBorder="1" applyAlignment="1">
      <alignment horizontal="center" vertical="center" wrapText="1"/>
    </xf>
    <xf numFmtId="0" fontId="7" fillId="0" borderId="32" xfId="11" applyFont="1" applyBorder="1" applyAlignment="1">
      <alignment horizontal="justify" vertical="top"/>
    </xf>
    <xf numFmtId="14" fontId="7" fillId="0" borderId="32" xfId="11" applyNumberFormat="1" applyFont="1" applyBorder="1" applyAlignment="1">
      <alignment horizontal="center" vertical="center" wrapText="1"/>
    </xf>
    <xf numFmtId="43" fontId="7" fillId="7" borderId="25" xfId="12" applyNumberFormat="1" applyFont="1" applyFill="1" applyBorder="1" applyAlignment="1">
      <alignment horizontal="center" vertical="center" wrapText="1"/>
    </xf>
    <xf numFmtId="0" fontId="3" fillId="0" borderId="1" xfId="11" applyFont="1" applyBorder="1" applyAlignment="1">
      <alignment horizontal="center" vertical="center"/>
    </xf>
    <xf numFmtId="0" fontId="8" fillId="9" borderId="26" xfId="11" applyFont="1" applyFill="1" applyBorder="1" applyAlignment="1">
      <alignment horizontal="center" vertical="center" wrapText="1"/>
    </xf>
    <xf numFmtId="0" fontId="8" fillId="9" borderId="1" xfId="11" applyFont="1" applyFill="1" applyBorder="1" applyAlignment="1">
      <alignment horizontal="center" vertical="center" wrapText="1"/>
    </xf>
    <xf numFmtId="0" fontId="8" fillId="0" borderId="1" xfId="11" applyFont="1" applyFill="1" applyBorder="1" applyAlignment="1">
      <alignment horizontal="center" vertical="center" wrapText="1"/>
    </xf>
    <xf numFmtId="0" fontId="3" fillId="0" borderId="2" xfId="11" applyFont="1" applyBorder="1" applyAlignment="1">
      <alignment horizontal="center" vertical="center"/>
    </xf>
    <xf numFmtId="0" fontId="3" fillId="0" borderId="3" xfId="11" applyFont="1" applyBorder="1" applyAlignment="1">
      <alignment horizontal="center" vertical="center"/>
    </xf>
    <xf numFmtId="0" fontId="8" fillId="0" borderId="25" xfId="11" applyFont="1" applyBorder="1"/>
    <xf numFmtId="0" fontId="7" fillId="0" borderId="59" xfId="11" applyFont="1" applyBorder="1"/>
    <xf numFmtId="0" fontId="7" fillId="0" borderId="60" xfId="11" applyFont="1" applyBorder="1"/>
    <xf numFmtId="0" fontId="7" fillId="0" borderId="26" xfId="11" applyFont="1" applyBorder="1"/>
    <xf numFmtId="17" fontId="7" fillId="0" borderId="59" xfId="11" applyNumberFormat="1" applyFont="1" applyBorder="1" applyAlignment="1">
      <alignment horizontal="center"/>
    </xf>
    <xf numFmtId="17" fontId="7" fillId="0" borderId="25" xfId="11" applyNumberFormat="1" applyFont="1" applyBorder="1" applyAlignment="1">
      <alignment horizontal="center"/>
    </xf>
    <xf numFmtId="0" fontId="14" fillId="0" borderId="27" xfId="11" applyBorder="1"/>
    <xf numFmtId="0" fontId="3" fillId="8" borderId="20" xfId="11" applyFont="1" applyFill="1" applyBorder="1" applyAlignment="1">
      <alignment horizontal="center" vertical="center"/>
    </xf>
    <xf numFmtId="0" fontId="8" fillId="0" borderId="0" xfId="11" applyFont="1" applyBorder="1"/>
    <xf numFmtId="0" fontId="7" fillId="0" borderId="0" xfId="11" applyFont="1" applyBorder="1"/>
    <xf numFmtId="17" fontId="7" fillId="0" borderId="0" xfId="11" applyNumberFormat="1" applyFont="1" applyBorder="1" applyAlignment="1">
      <alignment horizontal="center"/>
    </xf>
    <xf numFmtId="166" fontId="0" fillId="0" borderId="0" xfId="12" applyFont="1"/>
    <xf numFmtId="0" fontId="7" fillId="0" borderId="0" xfId="11" applyFont="1" applyBorder="1" applyAlignment="1">
      <alignment horizontal="centerContinuous"/>
    </xf>
    <xf numFmtId="0" fontId="8" fillId="0" borderId="23" xfId="11" applyFont="1" applyBorder="1" applyAlignment="1">
      <alignment horizontal="center" vertical="center" wrapText="1"/>
    </xf>
    <xf numFmtId="0" fontId="8" fillId="0" borderId="0" xfId="11" applyFont="1"/>
    <xf numFmtId="0" fontId="8" fillId="0" borderId="10" xfId="11" applyFont="1" applyBorder="1" applyAlignment="1">
      <alignment horizontal="center" wrapText="1"/>
    </xf>
    <xf numFmtId="0" fontId="8" fillId="0" borderId="51" xfId="11" applyFont="1" applyBorder="1" applyAlignment="1">
      <alignment horizontal="center" wrapText="1"/>
    </xf>
    <xf numFmtId="0" fontId="8" fillId="0" borderId="15" xfId="11" applyFont="1" applyBorder="1" applyAlignment="1">
      <alignment horizontal="center" vertical="center" wrapText="1"/>
    </xf>
    <xf numFmtId="169" fontId="23" fillId="0" borderId="1" xfId="11" applyNumberFormat="1" applyFont="1" applyFill="1" applyBorder="1" applyAlignment="1">
      <alignment horizontal="center" vertical="center" wrapText="1"/>
    </xf>
    <xf numFmtId="169" fontId="23" fillId="0" borderId="2" xfId="11" applyNumberFormat="1" applyFont="1" applyFill="1" applyBorder="1" applyAlignment="1">
      <alignment horizontal="center" vertical="center" wrapText="1"/>
    </xf>
    <xf numFmtId="0" fontId="18" fillId="11" borderId="65" xfId="11" applyFont="1" applyFill="1" applyBorder="1" applyAlignment="1">
      <alignment horizontal="center" vertical="center" wrapText="1"/>
    </xf>
    <xf numFmtId="0" fontId="18" fillId="11" borderId="66" xfId="11" applyFont="1" applyFill="1" applyBorder="1" applyAlignment="1">
      <alignment horizontal="center" vertical="center" wrapText="1"/>
    </xf>
    <xf numFmtId="0" fontId="18" fillId="11" borderId="66" xfId="11" applyFont="1" applyFill="1" applyBorder="1" applyAlignment="1">
      <alignment horizontal="justify" vertical="center" wrapText="1"/>
    </xf>
    <xf numFmtId="0" fontId="18" fillId="0" borderId="66" xfId="11" applyFont="1" applyBorder="1" applyAlignment="1">
      <alignment horizontal="center" vertical="center" wrapText="1"/>
    </xf>
    <xf numFmtId="0" fontId="18" fillId="11" borderId="67" xfId="11" applyFont="1" applyFill="1" applyBorder="1" applyAlignment="1">
      <alignment horizontal="justify" vertical="center" wrapText="1"/>
    </xf>
    <xf numFmtId="43" fontId="7" fillId="7" borderId="20" xfId="12" applyNumberFormat="1" applyFont="1" applyFill="1" applyBorder="1" applyAlignment="1">
      <alignment horizontal="center" vertical="center" wrapText="1"/>
    </xf>
    <xf numFmtId="0" fontId="8" fillId="0" borderId="20" xfId="11" applyFont="1" applyFill="1" applyBorder="1" applyAlignment="1">
      <alignment horizontal="center" vertical="center" wrapText="1"/>
    </xf>
    <xf numFmtId="0" fontId="18" fillId="11" borderId="48" xfId="11" applyFont="1" applyFill="1" applyBorder="1" applyAlignment="1">
      <alignment horizontal="center" vertical="center" wrapText="1"/>
    </xf>
    <xf numFmtId="0" fontId="18" fillId="11" borderId="49" xfId="11" applyFont="1" applyFill="1" applyBorder="1" applyAlignment="1">
      <alignment horizontal="center" vertical="center" wrapText="1"/>
    </xf>
    <xf numFmtId="0" fontId="18" fillId="11" borderId="49" xfId="11" applyFont="1" applyFill="1" applyBorder="1" applyAlignment="1">
      <alignment horizontal="justify" vertical="center" wrapText="1"/>
    </xf>
    <xf numFmtId="0" fontId="18" fillId="0" borderId="49" xfId="11" applyFont="1" applyBorder="1" applyAlignment="1">
      <alignment horizontal="center" vertical="center" wrapText="1"/>
    </xf>
    <xf numFmtId="0" fontId="18" fillId="11" borderId="71" xfId="11" applyFont="1" applyFill="1" applyBorder="1" applyAlignment="1">
      <alignment horizontal="justify" vertical="center" wrapText="1"/>
    </xf>
    <xf numFmtId="0" fontId="14" fillId="0" borderId="3" xfId="11" applyBorder="1"/>
    <xf numFmtId="0" fontId="8" fillId="0" borderId="72" xfId="11" applyFont="1" applyBorder="1"/>
    <xf numFmtId="17" fontId="7" fillId="0" borderId="60" xfId="11" applyNumberFormat="1" applyFont="1" applyBorder="1" applyAlignment="1">
      <alignment horizontal="center"/>
    </xf>
    <xf numFmtId="0" fontId="14" fillId="0" borderId="20" xfId="11" applyBorder="1"/>
    <xf numFmtId="0" fontId="3" fillId="8" borderId="27" xfId="11" applyFont="1" applyFill="1" applyBorder="1" applyAlignment="1">
      <alignment horizontal="center" vertical="center"/>
    </xf>
    <xf numFmtId="0" fontId="24" fillId="0" borderId="0" xfId="11" applyFont="1"/>
    <xf numFmtId="0" fontId="18" fillId="5" borderId="73" xfId="11" applyFont="1" applyFill="1" applyBorder="1" applyAlignment="1">
      <alignment horizontal="center" vertical="center"/>
    </xf>
    <xf numFmtId="0" fontId="8" fillId="5" borderId="20" xfId="11" applyFont="1" applyFill="1" applyBorder="1" applyAlignment="1">
      <alignment horizontal="center" vertical="center"/>
    </xf>
    <xf numFmtId="0" fontId="3" fillId="0" borderId="33" xfId="11" applyFont="1" applyBorder="1" applyAlignment="1">
      <alignment horizontal="left" vertical="center"/>
    </xf>
    <xf numFmtId="0" fontId="14" fillId="0" borderId="74" xfId="11" applyBorder="1" applyAlignment="1">
      <alignment vertical="center"/>
    </xf>
    <xf numFmtId="166" fontId="1" fillId="0" borderId="57" xfId="12" applyBorder="1" applyAlignment="1">
      <alignment horizontal="center" vertical="center"/>
    </xf>
    <xf numFmtId="0" fontId="3" fillId="0" borderId="40" xfId="11" applyFont="1" applyBorder="1" applyAlignment="1">
      <alignment horizontal="left" vertical="center"/>
    </xf>
    <xf numFmtId="0" fontId="7" fillId="0" borderId="75" xfId="11" applyFont="1" applyBorder="1" applyAlignment="1">
      <alignment horizontal="left" vertical="center"/>
    </xf>
    <xf numFmtId="166" fontId="1" fillId="0" borderId="76" xfId="12" applyBorder="1" applyAlignment="1">
      <alignment vertical="center"/>
    </xf>
    <xf numFmtId="43" fontId="3" fillId="8" borderId="20" xfId="12" applyNumberFormat="1" applyFont="1" applyFill="1" applyBorder="1" applyAlignment="1">
      <alignment horizontal="center" vertical="center" wrapText="1"/>
    </xf>
    <xf numFmtId="0" fontId="3" fillId="0" borderId="0" xfId="11" applyFont="1" applyFill="1" applyBorder="1" applyAlignment="1">
      <alignment horizontal="center"/>
    </xf>
    <xf numFmtId="0" fontId="3" fillId="0" borderId="0" xfId="11" applyFont="1"/>
    <xf numFmtId="0" fontId="14" fillId="4" borderId="0" xfId="11" applyFill="1"/>
    <xf numFmtId="0" fontId="3" fillId="0" borderId="0" xfId="11" applyFont="1" applyFill="1" applyBorder="1"/>
    <xf numFmtId="0" fontId="16" fillId="0" borderId="0" xfId="11" applyFont="1" applyFill="1" applyBorder="1" applyAlignment="1">
      <alignment vertical="center"/>
    </xf>
    <xf numFmtId="0" fontId="18" fillId="11" borderId="64" xfId="11" applyFont="1" applyFill="1" applyBorder="1" applyAlignment="1">
      <alignment horizontal="justify" vertical="center" wrapText="1"/>
    </xf>
    <xf numFmtId="170" fontId="14" fillId="0" borderId="0" xfId="11" applyNumberFormat="1"/>
    <xf numFmtId="166" fontId="1" fillId="0" borderId="0" xfId="12" applyFont="1"/>
    <xf numFmtId="0" fontId="14" fillId="0" borderId="0" xfId="11" applyAlignment="1">
      <alignment horizontal="center" vertical="center"/>
    </xf>
    <xf numFmtId="0" fontId="18" fillId="11" borderId="62" xfId="11" applyFont="1" applyFill="1" applyBorder="1" applyAlignment="1">
      <alignment horizontal="center" vertical="center" wrapText="1"/>
    </xf>
    <xf numFmtId="0" fontId="18" fillId="11" borderId="63" xfId="11" applyFont="1" applyFill="1" applyBorder="1" applyAlignment="1">
      <alignment horizontal="center" vertical="center" wrapText="1"/>
    </xf>
    <xf numFmtId="0" fontId="18" fillId="11" borderId="63" xfId="11" applyFont="1" applyFill="1" applyBorder="1" applyAlignment="1">
      <alignment horizontal="justify" vertical="center" wrapText="1"/>
    </xf>
    <xf numFmtId="17" fontId="18" fillId="0" borderId="63" xfId="11" applyNumberFormat="1" applyFont="1" applyFill="1" applyBorder="1" applyAlignment="1">
      <alignment horizontal="center" vertical="center" wrapText="1"/>
    </xf>
    <xf numFmtId="0" fontId="18" fillId="0" borderId="63" xfId="11" applyFont="1" applyBorder="1" applyAlignment="1">
      <alignment horizontal="center" vertical="center" wrapText="1"/>
    </xf>
    <xf numFmtId="17" fontId="18" fillId="0" borderId="66" xfId="11" applyNumberFormat="1" applyFont="1" applyFill="1" applyBorder="1" applyAlignment="1">
      <alignment horizontal="center" vertical="center" wrapText="1"/>
    </xf>
    <xf numFmtId="0" fontId="18" fillId="11" borderId="77" xfId="11" applyFont="1" applyFill="1" applyBorder="1" applyAlignment="1">
      <alignment horizontal="center" vertical="center" wrapText="1"/>
    </xf>
    <xf numFmtId="0" fontId="18" fillId="11" borderId="68" xfId="11" applyFont="1" applyFill="1" applyBorder="1" applyAlignment="1">
      <alignment horizontal="center" vertical="center" wrapText="1"/>
    </xf>
    <xf numFmtId="0" fontId="18" fillId="11" borderId="68" xfId="11" applyFont="1" applyFill="1" applyBorder="1" applyAlignment="1">
      <alignment horizontal="justify" vertical="center" wrapText="1"/>
    </xf>
    <xf numFmtId="0" fontId="18" fillId="0" borderId="68" xfId="11" applyFont="1" applyBorder="1" applyAlignment="1">
      <alignment horizontal="center" vertical="center" wrapText="1"/>
    </xf>
    <xf numFmtId="0" fontId="18" fillId="11" borderId="69" xfId="11" applyFont="1" applyFill="1" applyBorder="1" applyAlignment="1">
      <alignment horizontal="justify" vertical="center" wrapText="1"/>
    </xf>
    <xf numFmtId="0" fontId="18" fillId="11" borderId="78" xfId="11" applyFont="1" applyFill="1" applyBorder="1" applyAlignment="1">
      <alignment horizontal="center" vertical="center" wrapText="1"/>
    </xf>
    <xf numFmtId="0" fontId="18" fillId="11" borderId="44" xfId="11" applyFont="1" applyFill="1" applyBorder="1" applyAlignment="1">
      <alignment horizontal="center" vertical="center" wrapText="1"/>
    </xf>
    <xf numFmtId="0" fontId="18" fillId="11" borderId="44" xfId="11" applyFont="1" applyFill="1" applyBorder="1" applyAlignment="1">
      <alignment horizontal="justify" vertical="center" wrapText="1"/>
    </xf>
    <xf numFmtId="0" fontId="18" fillId="0" borderId="44" xfId="11" applyFont="1" applyBorder="1" applyAlignment="1">
      <alignment horizontal="center" vertical="center" wrapText="1"/>
    </xf>
    <xf numFmtId="0" fontId="18" fillId="11" borderId="70" xfId="11" applyFont="1" applyFill="1" applyBorder="1" applyAlignment="1">
      <alignment horizontal="justify" vertical="center" wrapText="1"/>
    </xf>
    <xf numFmtId="0" fontId="8" fillId="0" borderId="33" xfId="11" applyFont="1" applyBorder="1" applyAlignment="1">
      <alignment horizontal="left" vertical="center"/>
    </xf>
    <xf numFmtId="0" fontId="8" fillId="0" borderId="40" xfId="11" applyFont="1" applyBorder="1" applyAlignment="1">
      <alignment horizontal="left" vertical="center"/>
    </xf>
    <xf numFmtId="0" fontId="11" fillId="2" borderId="20" xfId="0" applyFont="1" applyFill="1" applyBorder="1" applyAlignment="1">
      <alignment horizontal="center" vertical="center" wrapText="1"/>
    </xf>
    <xf numFmtId="0" fontId="0" fillId="13" borderId="24" xfId="0" applyFill="1" applyBorder="1" applyAlignment="1">
      <alignment horizontal="center" vertical="center"/>
    </xf>
    <xf numFmtId="0" fontId="0" fillId="13" borderId="2" xfId="0" applyFill="1" applyBorder="1" applyAlignment="1">
      <alignment horizontal="center" vertical="center"/>
    </xf>
    <xf numFmtId="0" fontId="0" fillId="13" borderId="3" xfId="0" applyFill="1" applyBorder="1" applyAlignment="1">
      <alignment horizontal="center" vertical="center"/>
    </xf>
    <xf numFmtId="0" fontId="0" fillId="13" borderId="25" xfId="0" applyFill="1" applyBorder="1" applyAlignment="1">
      <alignment horizontal="center" vertical="center"/>
    </xf>
    <xf numFmtId="0" fontId="0" fillId="0" borderId="24" xfId="0" applyBorder="1" applyAlignment="1">
      <alignment horizontal="center" vertical="center"/>
    </xf>
    <xf numFmtId="2" fontId="0" fillId="0" borderId="79" xfId="0" applyNumberFormat="1" applyBorder="1" applyAlignment="1">
      <alignment horizontal="center" vertical="center"/>
    </xf>
    <xf numFmtId="0" fontId="0" fillId="0" borderId="2" xfId="0" applyBorder="1" applyAlignment="1">
      <alignment horizontal="center" vertical="center"/>
    </xf>
    <xf numFmtId="0" fontId="0" fillId="2" borderId="20" xfId="0" applyFill="1" applyBorder="1" applyAlignment="1">
      <alignment horizontal="center" vertical="center" wrapText="1"/>
    </xf>
    <xf numFmtId="0" fontId="11" fillId="13" borderId="20" xfId="0" applyFont="1" applyFill="1" applyBorder="1" applyAlignment="1">
      <alignment horizontal="center" vertical="center"/>
    </xf>
    <xf numFmtId="2" fontId="11" fillId="14" borderId="22" xfId="0" applyNumberFormat="1" applyFont="1" applyFill="1" applyBorder="1" applyAlignment="1">
      <alignment horizontal="center" vertical="center"/>
    </xf>
    <xf numFmtId="0" fontId="0" fillId="16" borderId="0" xfId="0" applyFill="1"/>
    <xf numFmtId="0" fontId="11" fillId="13" borderId="24" xfId="0" applyFont="1" applyFill="1" applyBorder="1" applyAlignment="1">
      <alignment horizontal="center" vertical="center"/>
    </xf>
    <xf numFmtId="2" fontId="11" fillId="14" borderId="20" xfId="0" applyNumberFormat="1" applyFont="1" applyFill="1" applyBorder="1" applyAlignment="1">
      <alignment horizontal="center" vertical="center"/>
    </xf>
    <xf numFmtId="0" fontId="11" fillId="15" borderId="25" xfId="0" applyFont="1" applyFill="1" applyBorder="1" applyAlignment="1"/>
    <xf numFmtId="0" fontId="11" fillId="15" borderId="26" xfId="0" applyFont="1" applyFill="1" applyBorder="1" applyAlignment="1"/>
    <xf numFmtId="0" fontId="11" fillId="15" borderId="27" xfId="0" applyFont="1" applyFill="1" applyBorder="1" applyAlignment="1"/>
    <xf numFmtId="0" fontId="11" fillId="13" borderId="24" xfId="0" applyFont="1" applyFill="1" applyBorder="1" applyAlignment="1">
      <alignment horizontal="center" vertical="center" wrapText="1"/>
    </xf>
    <xf numFmtId="0" fontId="11" fillId="13" borderId="20" xfId="0" applyFont="1" applyFill="1" applyBorder="1" applyAlignment="1">
      <alignment horizontal="center" vertical="center" wrapText="1"/>
    </xf>
    <xf numFmtId="0" fontId="11" fillId="13" borderId="31" xfId="0" applyFont="1" applyFill="1" applyBorder="1" applyAlignment="1">
      <alignment horizontal="center" vertical="center" wrapText="1"/>
    </xf>
    <xf numFmtId="0" fontId="11" fillId="13" borderId="57" xfId="0" applyFont="1" applyFill="1" applyBorder="1" applyAlignment="1">
      <alignment horizontal="center" vertical="center" wrapText="1"/>
    </xf>
    <xf numFmtId="2" fontId="11" fillId="14" borderId="31" xfId="0" applyNumberFormat="1" applyFont="1" applyFill="1" applyBorder="1" applyAlignment="1">
      <alignment horizontal="center" vertical="center"/>
    </xf>
    <xf numFmtId="0" fontId="11" fillId="13" borderId="22" xfId="0" applyFont="1" applyFill="1" applyBorder="1" applyAlignment="1">
      <alignment horizontal="center" vertical="center" wrapText="1"/>
    </xf>
    <xf numFmtId="0" fontId="11" fillId="13" borderId="15" xfId="0" applyFont="1" applyFill="1" applyBorder="1" applyAlignment="1">
      <alignment horizontal="center" vertical="center" wrapText="1"/>
    </xf>
    <xf numFmtId="2" fontId="11" fillId="15" borderId="20" xfId="0" applyNumberFormat="1" applyFont="1" applyFill="1" applyBorder="1" applyAlignment="1">
      <alignment horizontal="center" vertical="center"/>
    </xf>
    <xf numFmtId="0" fontId="1" fillId="0" borderId="0" xfId="8" applyFont="1" applyAlignment="1">
      <alignment vertical="center"/>
    </xf>
    <xf numFmtId="0" fontId="1" fillId="0" borderId="0" xfId="8" applyFont="1" applyAlignment="1">
      <alignment horizontal="center" vertical="center"/>
    </xf>
    <xf numFmtId="0" fontId="1" fillId="0" borderId="0" xfId="8" applyFont="1" applyBorder="1" applyAlignment="1">
      <alignment vertical="center"/>
    </xf>
    <xf numFmtId="0" fontId="1" fillId="0" borderId="6" xfId="8" applyFont="1" applyBorder="1" applyAlignment="1">
      <alignment horizontal="center" vertical="center"/>
    </xf>
    <xf numFmtId="0" fontId="1" fillId="0" borderId="4" xfId="8" applyFont="1" applyBorder="1" applyAlignment="1">
      <alignment horizontal="center" vertical="center"/>
    </xf>
    <xf numFmtId="0" fontId="1" fillId="0" borderId="7" xfId="8" applyFont="1" applyBorder="1" applyAlignment="1">
      <alignment horizontal="center" vertical="center"/>
    </xf>
    <xf numFmtId="0" fontId="1" fillId="0" borderId="5" xfId="8" applyFont="1" applyBorder="1" applyAlignment="1">
      <alignment horizontal="center" vertical="center"/>
    </xf>
    <xf numFmtId="0" fontId="1" fillId="0" borderId="8" xfId="8" applyFont="1" applyBorder="1" applyAlignment="1">
      <alignment horizontal="center" vertical="center"/>
    </xf>
    <xf numFmtId="0" fontId="1" fillId="0" borderId="9" xfId="8" applyFont="1" applyBorder="1" applyAlignment="1">
      <alignment horizontal="center" vertical="center"/>
    </xf>
    <xf numFmtId="0" fontId="11" fillId="2" borderId="31" xfId="0" applyFont="1" applyFill="1" applyBorder="1" applyAlignment="1">
      <alignment horizontal="center" vertical="center"/>
    </xf>
    <xf numFmtId="2" fontId="11" fillId="2" borderId="20" xfId="0" applyNumberFormat="1" applyFont="1" applyFill="1" applyBorder="1" applyAlignment="1">
      <alignment horizontal="center" vertical="center"/>
    </xf>
    <xf numFmtId="1" fontId="16" fillId="0" borderId="0" xfId="8" applyNumberFormat="1" applyFont="1" applyAlignment="1">
      <alignment horizontal="centerContinuous" vertical="center" wrapText="1"/>
    </xf>
    <xf numFmtId="1" fontId="3" fillId="0" borderId="0" xfId="8" applyNumberFormat="1" applyFont="1" applyAlignment="1">
      <alignment horizontal="centerContinuous" vertical="center" wrapText="1"/>
    </xf>
    <xf numFmtId="0" fontId="0" fillId="0" borderId="0" xfId="0" applyAlignment="1">
      <alignment horizontal="centerContinuous"/>
    </xf>
    <xf numFmtId="0" fontId="25" fillId="0" borderId="0" xfId="8" applyFont="1" applyAlignment="1">
      <alignment horizontal="center" vertical="center"/>
    </xf>
    <xf numFmtId="1" fontId="26" fillId="0" borderId="0" xfId="8" applyNumberFormat="1" applyFont="1" applyAlignment="1">
      <alignment horizontal="centerContinuous" vertical="center" wrapText="1"/>
    </xf>
    <xf numFmtId="0" fontId="7" fillId="0" borderId="0" xfId="8" applyFont="1"/>
    <xf numFmtId="1" fontId="27" fillId="0" borderId="0" xfId="8" applyNumberFormat="1" applyFont="1" applyAlignment="1">
      <alignment horizontal="centerContinuous" vertical="center" wrapText="1"/>
    </xf>
    <xf numFmtId="1" fontId="4" fillId="0" borderId="0" xfId="8" applyNumberFormat="1" applyFont="1" applyAlignment="1">
      <alignment horizontal="centerContinuous" vertical="center" wrapText="1"/>
    </xf>
    <xf numFmtId="1" fontId="28" fillId="0" borderId="0" xfId="8" applyNumberFormat="1" applyFont="1" applyAlignment="1">
      <alignment horizontal="centerContinuous" vertical="center" wrapText="1"/>
    </xf>
    <xf numFmtId="1" fontId="29" fillId="0" borderId="0" xfId="8" applyNumberFormat="1" applyFont="1" applyAlignment="1">
      <alignment horizontal="centerContinuous" vertical="center" wrapText="1"/>
    </xf>
    <xf numFmtId="0" fontId="30" fillId="0" borderId="0" xfId="0" applyFont="1" applyAlignment="1">
      <alignment horizontal="center" vertical="center"/>
    </xf>
    <xf numFmtId="0" fontId="0" fillId="0" borderId="89" xfId="0" applyBorder="1"/>
    <xf numFmtId="0" fontId="8" fillId="0" borderId="83" xfId="14" applyFont="1" applyBorder="1" applyAlignment="1">
      <alignment horizontal="center" vertical="center"/>
    </xf>
    <xf numFmtId="0" fontId="0" fillId="0" borderId="83" xfId="0" applyBorder="1"/>
    <xf numFmtId="0" fontId="0" fillId="0" borderId="90" xfId="0" applyBorder="1"/>
    <xf numFmtId="1" fontId="6" fillId="0" borderId="91" xfId="14" applyNumberFormat="1" applyFont="1" applyFill="1" applyBorder="1" applyAlignment="1">
      <alignment horizontal="center" vertical="center" wrapText="1"/>
    </xf>
    <xf numFmtId="4" fontId="32" fillId="0" borderId="92" xfId="0" applyNumberFormat="1" applyFont="1" applyFill="1" applyBorder="1" applyAlignment="1" applyProtection="1">
      <alignment horizontal="center" vertical="center" wrapText="1"/>
      <protection locked="0" hidden="1"/>
    </xf>
    <xf numFmtId="4" fontId="32" fillId="0" borderId="92" xfId="0" applyNumberFormat="1" applyFont="1" applyFill="1" applyBorder="1" applyAlignment="1" applyProtection="1">
      <alignment horizontal="center" vertical="center" wrapText="1"/>
      <protection hidden="1"/>
    </xf>
    <xf numFmtId="4" fontId="32" fillId="0" borderId="92" xfId="0" applyNumberFormat="1" applyFont="1" applyFill="1" applyBorder="1" applyAlignment="1">
      <alignment horizontal="center" vertical="center" wrapText="1"/>
    </xf>
    <xf numFmtId="0" fontId="0" fillId="0" borderId="94" xfId="0" applyBorder="1"/>
    <xf numFmtId="0" fontId="0" fillId="0" borderId="95" xfId="0" applyBorder="1"/>
    <xf numFmtId="0" fontId="0" fillId="0" borderId="96" xfId="0" applyBorder="1" applyAlignment="1">
      <alignment wrapText="1"/>
    </xf>
    <xf numFmtId="0" fontId="4" fillId="17" borderId="39" xfId="14" applyFont="1" applyFill="1" applyBorder="1" applyAlignment="1">
      <alignment horizontal="center" vertical="center" wrapText="1"/>
    </xf>
    <xf numFmtId="0" fontId="31" fillId="17" borderId="39" xfId="0" applyFont="1" applyFill="1" applyBorder="1" applyAlignment="1">
      <alignment horizontal="center" vertical="center" wrapText="1"/>
    </xf>
    <xf numFmtId="0" fontId="4" fillId="0" borderId="0" xfId="8" applyFont="1" applyAlignment="1">
      <alignment horizontal="left" vertical="top"/>
    </xf>
    <xf numFmtId="0" fontId="6" fillId="0" borderId="19" xfId="8" applyFont="1" applyBorder="1" applyAlignment="1">
      <alignment horizontal="center" vertical="center" wrapText="1"/>
    </xf>
    <xf numFmtId="0" fontId="0" fillId="0" borderId="22" xfId="0" applyBorder="1"/>
    <xf numFmtId="0" fontId="4" fillId="0" borderId="0" xfId="8" applyFont="1" applyAlignment="1">
      <alignment horizontal="center" vertical="center"/>
    </xf>
    <xf numFmtId="0" fontId="11"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2" xfId="0" applyFont="1" applyFill="1" applyBorder="1" applyAlignment="1">
      <alignment horizontal="center" vertical="center"/>
    </xf>
    <xf numFmtId="49" fontId="8" fillId="2" borderId="19" xfId="9" applyNumberFormat="1" applyFont="1" applyFill="1" applyBorder="1" applyAlignment="1">
      <alignment horizontal="center" vertical="center" wrapText="1"/>
    </xf>
    <xf numFmtId="49" fontId="8" fillId="2" borderId="22" xfId="9" applyNumberFormat="1" applyFont="1" applyFill="1" applyBorder="1" applyAlignment="1">
      <alignment horizontal="center" vertical="center" wrapText="1"/>
    </xf>
    <xf numFmtId="0" fontId="11" fillId="13" borderId="25" xfId="0" applyFont="1" applyFill="1" applyBorder="1" applyAlignment="1">
      <alignment horizontal="center" vertical="center"/>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2" fontId="11" fillId="13" borderId="25" xfId="0" applyNumberFormat="1" applyFont="1" applyFill="1" applyBorder="1" applyAlignment="1">
      <alignment horizontal="center" vertical="center"/>
    </xf>
    <xf numFmtId="0" fontId="11" fillId="13" borderId="27" xfId="0" applyFont="1" applyFill="1" applyBorder="1" applyAlignment="1">
      <alignment horizontal="center" vertical="center" wrapText="1"/>
    </xf>
    <xf numFmtId="0" fontId="1" fillId="0" borderId="0" xfId="8" applyFont="1" applyAlignment="1">
      <alignment horizontal="left" vertical="center" wrapText="1"/>
    </xf>
    <xf numFmtId="0" fontId="11" fillId="2" borderId="25" xfId="0" applyFont="1" applyFill="1" applyBorder="1" applyAlignment="1">
      <alignment horizontal="center" vertical="center"/>
    </xf>
    <xf numFmtId="0" fontId="11" fillId="2" borderId="27" xfId="0" applyFont="1" applyFill="1" applyBorder="1" applyAlignment="1">
      <alignment horizontal="center" vertical="center"/>
    </xf>
    <xf numFmtId="0" fontId="1" fillId="0" borderId="0" xfId="8" applyFont="1" applyAlignment="1">
      <alignment horizontal="left" vertical="center"/>
    </xf>
    <xf numFmtId="0" fontId="4" fillId="0" borderId="0" xfId="8" applyFont="1" applyAlignment="1">
      <alignment horizontal="left" vertical="center"/>
    </xf>
    <xf numFmtId="0" fontId="5" fillId="0" borderId="19" xfId="8" applyFont="1" applyBorder="1" applyAlignment="1">
      <alignment horizontal="center" vertical="center"/>
    </xf>
    <xf numFmtId="0" fontId="0" fillId="0" borderId="4" xfId="0" applyFill="1" applyBorder="1" applyAlignment="1">
      <alignment horizontal="center" vertical="center"/>
    </xf>
    <xf numFmtId="0" fontId="1" fillId="0" borderId="10" xfId="8" applyFont="1" applyBorder="1" applyAlignment="1">
      <alignment horizontal="center" vertical="center"/>
    </xf>
    <xf numFmtId="43" fontId="1" fillId="0" borderId="0" xfId="3" applyFont="1" applyAlignment="1">
      <alignment vertical="center"/>
    </xf>
    <xf numFmtId="0" fontId="14" fillId="0" borderId="5" xfId="11" applyBorder="1"/>
    <xf numFmtId="0" fontId="1" fillId="0" borderId="66" xfId="16" applyFont="1" applyBorder="1" applyAlignment="1">
      <alignment horizontal="center" vertical="center" wrapText="1"/>
    </xf>
    <xf numFmtId="0" fontId="1" fillId="0" borderId="49" xfId="16" applyFont="1" applyBorder="1" applyAlignment="1">
      <alignment horizontal="center" vertical="center" wrapText="1"/>
    </xf>
    <xf numFmtId="0" fontId="1" fillId="0" borderId="5" xfId="0" applyFont="1" applyBorder="1" applyAlignment="1">
      <alignment horizontal="center" vertical="center" wrapText="1"/>
    </xf>
    <xf numFmtId="0" fontId="1" fillId="0" borderId="98" xfId="0" applyFont="1" applyBorder="1" applyAlignment="1">
      <alignment horizontal="center" vertical="center" wrapText="1"/>
    </xf>
    <xf numFmtId="0" fontId="1" fillId="0" borderId="103" xfId="0" applyFont="1" applyBorder="1" applyAlignment="1">
      <alignment horizontal="center" vertical="center" wrapText="1"/>
    </xf>
    <xf numFmtId="2" fontId="0" fillId="0" borderId="36" xfId="0" applyNumberFormat="1" applyBorder="1" applyAlignment="1">
      <alignment horizontal="center" vertical="center"/>
    </xf>
    <xf numFmtId="0" fontId="33" fillId="0" borderId="93" xfId="0" applyFont="1" applyFill="1" applyBorder="1" applyAlignment="1">
      <alignment horizontal="center" wrapText="1"/>
    </xf>
    <xf numFmtId="0" fontId="6" fillId="2" borderId="23" xfId="8" applyFont="1" applyFill="1" applyBorder="1" applyAlignment="1">
      <alignment horizontal="center" vertical="center" wrapText="1"/>
    </xf>
    <xf numFmtId="0" fontId="3" fillId="2" borderId="18" xfId="9" applyFont="1" applyFill="1" applyBorder="1" applyAlignment="1">
      <alignment horizontal="center" vertical="center" wrapText="1"/>
    </xf>
    <xf numFmtId="165" fontId="11" fillId="2" borderId="27" xfId="0" applyNumberFormat="1" applyFont="1" applyFill="1" applyBorder="1" applyAlignment="1">
      <alignment horizontal="center" vertical="center" wrapText="1"/>
    </xf>
    <xf numFmtId="49" fontId="3" fillId="2" borderId="21" xfId="9" applyNumberFormat="1" applyFont="1" applyFill="1" applyBorder="1" applyAlignment="1">
      <alignment horizontal="center" vertical="center" wrapText="1"/>
    </xf>
    <xf numFmtId="0" fontId="1" fillId="0" borderId="1" xfId="8" applyFont="1" applyBorder="1" applyAlignment="1">
      <alignment horizontal="center" vertical="center"/>
    </xf>
    <xf numFmtId="0" fontId="1" fillId="0" borderId="5" xfId="0" applyFont="1" applyBorder="1" applyAlignment="1">
      <alignment horizontal="center" vertical="center"/>
    </xf>
    <xf numFmtId="15" fontId="1" fillId="0" borderId="5" xfId="0" applyNumberFormat="1" applyFont="1" applyBorder="1" applyAlignment="1">
      <alignment horizontal="center" vertical="center"/>
    </xf>
    <xf numFmtId="4" fontId="1" fillId="0" borderId="5" xfId="0" applyNumberFormat="1" applyFont="1" applyFill="1" applyBorder="1" applyAlignment="1">
      <alignment horizontal="center" vertical="center"/>
    </xf>
    <xf numFmtId="9" fontId="1" fillId="0" borderId="5" xfId="0" applyNumberFormat="1" applyFont="1" applyBorder="1" applyAlignment="1">
      <alignment horizontal="center" vertical="center"/>
    </xf>
    <xf numFmtId="0" fontId="1" fillId="0" borderId="7" xfId="0" applyFont="1" applyBorder="1" applyAlignment="1">
      <alignment horizontal="center" vertical="center" wrapText="1"/>
    </xf>
    <xf numFmtId="4" fontId="35" fillId="0" borderId="98" xfId="0" applyNumberFormat="1" applyFont="1" applyBorder="1" applyAlignment="1">
      <alignment horizontal="center" vertical="center"/>
    </xf>
    <xf numFmtId="0" fontId="1" fillId="0" borderId="75" xfId="8" applyFont="1" applyBorder="1" applyAlignment="1">
      <alignment horizontal="center" vertical="center"/>
    </xf>
    <xf numFmtId="0" fontId="1" fillId="0" borderId="2" xfId="8" applyFont="1" applyBorder="1" applyAlignment="1">
      <alignment horizontal="center" vertical="center"/>
    </xf>
    <xf numFmtId="0" fontId="1" fillId="0" borderId="104" xfId="8" applyFont="1" applyBorder="1" applyAlignment="1">
      <alignment horizontal="center" vertical="center"/>
    </xf>
    <xf numFmtId="4" fontId="1" fillId="0" borderId="5" xfId="0" applyNumberFormat="1" applyFont="1" applyBorder="1" applyAlignment="1">
      <alignment horizontal="center" vertical="center"/>
    </xf>
    <xf numFmtId="0" fontId="1" fillId="0" borderId="98" xfId="8" applyFont="1" applyBorder="1" applyAlignment="1">
      <alignment vertical="center"/>
    </xf>
    <xf numFmtId="0" fontId="1" fillId="0" borderId="3" xfId="8" applyFont="1" applyBorder="1" applyAlignment="1">
      <alignment horizontal="center" vertical="center"/>
    </xf>
    <xf numFmtId="167" fontId="1" fillId="0" borderId="5" xfId="0" applyNumberFormat="1" applyFont="1" applyBorder="1" applyAlignment="1">
      <alignment horizontal="center" vertical="center"/>
    </xf>
    <xf numFmtId="0" fontId="1" fillId="0" borderId="8" xfId="0" applyFont="1" applyBorder="1" applyAlignment="1">
      <alignment horizontal="center" vertical="center" wrapText="1"/>
    </xf>
    <xf numFmtId="0" fontId="1" fillId="0" borderId="105" xfId="8" applyFont="1" applyBorder="1" applyAlignment="1">
      <alignment horizontal="center" vertical="center"/>
    </xf>
    <xf numFmtId="2" fontId="0" fillId="0" borderId="12" xfId="0" applyNumberFormat="1" applyBorder="1" applyAlignment="1">
      <alignment horizontal="center" vertical="center"/>
    </xf>
    <xf numFmtId="43" fontId="3" fillId="5" borderId="25" xfId="12" applyNumberFormat="1" applyFont="1" applyFill="1" applyBorder="1" applyAlignment="1">
      <alignment horizontal="center" vertical="center"/>
    </xf>
    <xf numFmtId="0" fontId="7" fillId="0" borderId="33" xfId="11" applyFont="1" applyBorder="1" applyAlignment="1">
      <alignment horizontal="center"/>
    </xf>
    <xf numFmtId="0" fontId="7" fillId="0" borderId="34" xfId="11" applyFont="1" applyBorder="1" applyAlignment="1">
      <alignment horizontal="center" vertical="justify"/>
    </xf>
    <xf numFmtId="0" fontId="7" fillId="0" borderId="35" xfId="11" applyFont="1" applyBorder="1" applyAlignment="1">
      <alignment horizontal="center"/>
    </xf>
    <xf numFmtId="17" fontId="7" fillId="0" borderId="35" xfId="11" applyNumberFormat="1" applyFont="1" applyBorder="1" applyAlignment="1">
      <alignment horizontal="center"/>
    </xf>
    <xf numFmtId="14" fontId="7" fillId="0" borderId="36" xfId="11" applyNumberFormat="1" applyFont="1" applyBorder="1" applyAlignment="1">
      <alignment horizontal="center"/>
    </xf>
    <xf numFmtId="0" fontId="8" fillId="0" borderId="30" xfId="11" applyFont="1" applyFill="1" applyBorder="1" applyAlignment="1">
      <alignment horizontal="centerContinuous" wrapText="1"/>
    </xf>
    <xf numFmtId="0" fontId="3" fillId="0" borderId="30" xfId="11" applyFont="1" applyFill="1" applyBorder="1" applyAlignment="1">
      <alignment horizontal="centerContinuous"/>
    </xf>
    <xf numFmtId="0" fontId="8" fillId="0" borderId="42" xfId="11" applyFont="1" applyFill="1" applyBorder="1" applyAlignment="1">
      <alignment horizontal="center"/>
    </xf>
    <xf numFmtId="0" fontId="8" fillId="0" borderId="32" xfId="11" applyFont="1" applyFill="1" applyBorder="1" applyAlignment="1">
      <alignment horizontal="center"/>
    </xf>
    <xf numFmtId="0" fontId="7" fillId="0" borderId="33" xfId="16" applyFont="1" applyFill="1" applyBorder="1" applyAlignment="1">
      <alignment horizontal="center" vertical="center"/>
    </xf>
    <xf numFmtId="0" fontId="7" fillId="0" borderId="34" xfId="16" applyFont="1" applyFill="1" applyBorder="1" applyAlignment="1">
      <alignment horizontal="center" vertical="center"/>
    </xf>
    <xf numFmtId="0" fontId="7" fillId="0" borderId="35" xfId="16" applyFont="1" applyFill="1" applyBorder="1" applyAlignment="1">
      <alignment horizontal="center" vertical="center" wrapText="1"/>
    </xf>
    <xf numFmtId="17" fontId="7" fillId="0" borderId="35" xfId="16" applyNumberFormat="1" applyFont="1" applyFill="1" applyBorder="1" applyAlignment="1">
      <alignment horizontal="center" vertical="center"/>
    </xf>
    <xf numFmtId="0" fontId="7" fillId="0" borderId="0" xfId="16" applyFont="1" applyFill="1" applyBorder="1" applyAlignment="1">
      <alignment horizontal="center" vertical="center"/>
    </xf>
    <xf numFmtId="14" fontId="7" fillId="0" borderId="38" xfId="11" applyNumberFormat="1" applyFont="1" applyFill="1" applyBorder="1" applyAlignment="1">
      <alignment horizontal="center"/>
    </xf>
    <xf numFmtId="0" fontId="8" fillId="0" borderId="19" xfId="11" applyFont="1" applyFill="1" applyBorder="1" applyAlignment="1">
      <alignment horizontal="center" vertical="center"/>
    </xf>
    <xf numFmtId="0" fontId="7" fillId="0" borderId="66" xfId="16" applyFont="1" applyBorder="1" applyAlignment="1">
      <alignment horizontal="left" vertical="center" wrapText="1"/>
    </xf>
    <xf numFmtId="0" fontId="1" fillId="0" borderId="62" xfId="16" applyFont="1" applyBorder="1" applyAlignment="1">
      <alignment horizontal="center" vertical="center"/>
    </xf>
    <xf numFmtId="0" fontId="1" fillId="0" borderId="63" xfId="16" applyFont="1" applyBorder="1" applyAlignment="1">
      <alignment horizontal="center" vertical="center"/>
    </xf>
    <xf numFmtId="0" fontId="1" fillId="0" borderId="63" xfId="16" applyFont="1" applyBorder="1" applyAlignment="1">
      <alignment horizontal="left" vertical="center" wrapText="1"/>
    </xf>
    <xf numFmtId="0" fontId="1" fillId="0" borderId="63" xfId="16" applyFont="1" applyBorder="1" applyAlignment="1">
      <alignment horizontal="center" vertical="center" wrapText="1"/>
    </xf>
    <xf numFmtId="171" fontId="1" fillId="0" borderId="66" xfId="11" applyNumberFormat="1" applyFont="1" applyFill="1" applyBorder="1" applyAlignment="1">
      <alignment horizontal="center" vertical="center" wrapText="1"/>
    </xf>
    <xf numFmtId="0" fontId="1" fillId="0" borderId="66" xfId="16" applyBorder="1" applyAlignment="1">
      <alignment horizontal="center" vertical="center" wrapText="1"/>
    </xf>
    <xf numFmtId="0" fontId="1" fillId="0" borderId="106" xfId="16" applyFont="1" applyBorder="1" applyAlignment="1">
      <alignment vertical="center" wrapText="1"/>
    </xf>
    <xf numFmtId="0" fontId="1" fillId="0" borderId="65" xfId="16" applyBorder="1" applyAlignment="1">
      <alignment horizontal="center" vertical="center"/>
    </xf>
    <xf numFmtId="0" fontId="1" fillId="0" borderId="66" xfId="16" applyFont="1" applyBorder="1" applyAlignment="1">
      <alignment horizontal="center" vertical="center"/>
    </xf>
    <xf numFmtId="0" fontId="1" fillId="0" borderId="66" xfId="16" applyFont="1" applyBorder="1" applyAlignment="1">
      <alignment horizontal="left" vertical="center" wrapText="1"/>
    </xf>
    <xf numFmtId="171" fontId="1" fillId="0" borderId="66" xfId="16" applyNumberFormat="1" applyBorder="1" applyAlignment="1">
      <alignment horizontal="center" vertical="center"/>
    </xf>
    <xf numFmtId="0" fontId="1" fillId="18" borderId="66" xfId="16" applyFont="1" applyFill="1" applyBorder="1" applyAlignment="1">
      <alignment horizontal="center" vertical="center"/>
    </xf>
    <xf numFmtId="171" fontId="1" fillId="0" borderId="66" xfId="16" applyNumberFormat="1" applyFont="1" applyBorder="1" applyAlignment="1">
      <alignment horizontal="center" vertical="center"/>
    </xf>
    <xf numFmtId="0" fontId="1" fillId="0" borderId="67" xfId="16" applyBorder="1" applyAlignment="1">
      <alignment vertical="center" wrapText="1"/>
    </xf>
    <xf numFmtId="0" fontId="1" fillId="0" borderId="67" xfId="16" applyFont="1" applyBorder="1" applyAlignment="1">
      <alignment vertical="center" wrapText="1"/>
    </xf>
    <xf numFmtId="169" fontId="23" fillId="0" borderId="45" xfId="11" applyNumberFormat="1" applyFont="1" applyFill="1" applyBorder="1" applyAlignment="1">
      <alignment horizontal="center" vertical="center" wrapText="1"/>
    </xf>
    <xf numFmtId="169" fontId="23" fillId="0" borderId="20" xfId="11" applyNumberFormat="1" applyFont="1" applyFill="1" applyBorder="1" applyAlignment="1">
      <alignment horizontal="center" vertical="center" wrapText="1"/>
    </xf>
    <xf numFmtId="0" fontId="1" fillId="0" borderId="48" xfId="16" applyBorder="1" applyAlignment="1">
      <alignment horizontal="center" vertical="center"/>
    </xf>
    <xf numFmtId="0" fontId="1" fillId="0" borderId="49" xfId="16" applyFont="1" applyBorder="1" applyAlignment="1">
      <alignment horizontal="center" vertical="center"/>
    </xf>
    <xf numFmtId="0" fontId="1" fillId="0" borderId="49" xfId="16" applyFont="1" applyBorder="1" applyAlignment="1">
      <alignment horizontal="left" vertical="center" wrapText="1"/>
    </xf>
    <xf numFmtId="0" fontId="1" fillId="0" borderId="49" xfId="16" applyBorder="1" applyAlignment="1">
      <alignment horizontal="center" vertical="center" wrapText="1"/>
    </xf>
    <xf numFmtId="0" fontId="1" fillId="0" borderId="49" xfId="16" applyBorder="1" applyAlignment="1">
      <alignment horizontal="center" vertical="center"/>
    </xf>
    <xf numFmtId="0" fontId="14" fillId="0" borderId="22" xfId="11" applyBorder="1"/>
    <xf numFmtId="0" fontId="7" fillId="18" borderId="43" xfId="11" applyFont="1" applyFill="1" applyBorder="1" applyAlignment="1">
      <alignment horizontal="center"/>
    </xf>
    <xf numFmtId="0" fontId="7" fillId="0" borderId="99" xfId="11" applyFont="1" applyBorder="1" applyAlignment="1">
      <alignment horizontal="center" vertical="center"/>
    </xf>
    <xf numFmtId="0" fontId="7" fillId="0" borderId="100" xfId="11" applyFont="1" applyBorder="1" applyAlignment="1">
      <alignment horizontal="center" vertical="center"/>
    </xf>
    <xf numFmtId="0" fontId="7" fillId="0" borderId="38" xfId="11" applyFont="1" applyBorder="1" applyAlignment="1">
      <alignment horizontal="center" vertical="center"/>
    </xf>
    <xf numFmtId="17" fontId="7" fillId="0" borderId="39" xfId="11" applyNumberFormat="1" applyFont="1" applyBorder="1" applyAlignment="1">
      <alignment horizontal="center" vertical="center"/>
    </xf>
    <xf numFmtId="14" fontId="7" fillId="0" borderId="36" xfId="11" applyNumberFormat="1" applyFont="1" applyBorder="1" applyAlignment="1">
      <alignment horizontal="center" vertical="center"/>
    </xf>
    <xf numFmtId="0" fontId="8" fillId="0" borderId="45" xfId="11" applyFont="1" applyBorder="1" applyAlignment="1">
      <alignment horizontal="center" vertical="center"/>
    </xf>
    <xf numFmtId="0" fontId="7" fillId="0" borderId="100" xfId="16" applyFont="1" applyBorder="1" applyAlignment="1">
      <alignment horizontal="left" vertical="center" wrapText="1"/>
    </xf>
    <xf numFmtId="0" fontId="7" fillId="0" borderId="72" xfId="11" applyFont="1" applyBorder="1" applyAlignment="1">
      <alignment horizontal="center" vertical="center"/>
    </xf>
    <xf numFmtId="0" fontId="7" fillId="0" borderId="60" xfId="11" applyFont="1" applyBorder="1" applyAlignment="1">
      <alignment horizontal="center" vertical="center"/>
    </xf>
    <xf numFmtId="0" fontId="7" fillId="0" borderId="59" xfId="11" applyFont="1" applyBorder="1" applyAlignment="1">
      <alignment horizontal="center" vertical="center"/>
    </xf>
    <xf numFmtId="0" fontId="8" fillId="0" borderId="20" xfId="11" applyFont="1" applyBorder="1" applyAlignment="1">
      <alignment horizontal="center"/>
    </xf>
    <xf numFmtId="14" fontId="7" fillId="18" borderId="32" xfId="11" applyNumberFormat="1" applyFont="1" applyFill="1" applyBorder="1" applyAlignment="1">
      <alignment horizontal="center" vertical="center" wrapText="1"/>
    </xf>
    <xf numFmtId="0" fontId="8" fillId="18" borderId="32" xfId="11" applyFont="1" applyFill="1" applyBorder="1" applyAlignment="1">
      <alignment horizontal="center" vertical="center" wrapText="1"/>
    </xf>
    <xf numFmtId="172" fontId="1" fillId="0" borderId="66" xfId="11" applyNumberFormat="1" applyFont="1" applyFill="1" applyBorder="1" applyAlignment="1">
      <alignment horizontal="center" vertical="center" wrapText="1"/>
    </xf>
    <xf numFmtId="2" fontId="1" fillId="0" borderId="67" xfId="11" applyNumberFormat="1" applyFont="1" applyFill="1" applyBorder="1" applyAlignment="1" applyProtection="1">
      <alignment horizontal="justify" vertical="center" wrapText="1"/>
      <protection locked="0"/>
    </xf>
    <xf numFmtId="1" fontId="1" fillId="0" borderId="65" xfId="16" applyNumberFormat="1" applyFont="1" applyFill="1" applyBorder="1" applyAlignment="1">
      <alignment horizontal="center" vertical="center" wrapText="1"/>
    </xf>
    <xf numFmtId="2" fontId="1" fillId="0" borderId="66" xfId="11" applyNumberFormat="1" applyFont="1" applyFill="1" applyBorder="1" applyAlignment="1">
      <alignment horizontal="center" vertical="center" wrapText="1"/>
    </xf>
    <xf numFmtId="2" fontId="1" fillId="0" borderId="66" xfId="11" applyNumberFormat="1" applyFont="1" applyFill="1" applyBorder="1" applyAlignment="1" applyProtection="1">
      <alignment horizontal="justify" vertical="center" wrapText="1"/>
      <protection locked="0"/>
    </xf>
    <xf numFmtId="0" fontId="8" fillId="5" borderId="25" xfId="11" applyFont="1" applyFill="1" applyBorder="1" applyAlignment="1">
      <alignment horizontal="center" vertical="center"/>
    </xf>
    <xf numFmtId="0" fontId="14" fillId="0" borderId="1" xfId="11" applyBorder="1"/>
    <xf numFmtId="0" fontId="18" fillId="0" borderId="33" xfId="16" applyFont="1" applyBorder="1" applyAlignment="1">
      <alignment horizontal="center" vertical="center"/>
    </xf>
    <xf numFmtId="0" fontId="7" fillId="0" borderId="5" xfId="11" applyFont="1" applyBorder="1" applyAlignment="1">
      <alignment horizontal="center"/>
    </xf>
    <xf numFmtId="17" fontId="8" fillId="0" borderId="5" xfId="11" applyNumberFormat="1" applyFont="1" applyBorder="1" applyAlignment="1">
      <alignment horizontal="center"/>
    </xf>
    <xf numFmtId="0" fontId="18" fillId="0" borderId="0" xfId="16" applyFont="1" applyBorder="1" applyAlignment="1">
      <alignment horizontal="justify" vertical="justify"/>
    </xf>
    <xf numFmtId="0" fontId="18" fillId="0" borderId="97" xfId="16" applyFont="1" applyBorder="1" applyAlignment="1">
      <alignment horizontal="center" vertical="center"/>
    </xf>
    <xf numFmtId="0" fontId="8" fillId="0" borderId="45" xfId="11" applyFont="1" applyFill="1" applyBorder="1" applyAlignment="1">
      <alignment horizontal="center"/>
    </xf>
    <xf numFmtId="0" fontId="7" fillId="18" borderId="32" xfId="11" applyFont="1" applyFill="1" applyBorder="1" applyAlignment="1">
      <alignment horizontal="justify" vertical="top"/>
    </xf>
    <xf numFmtId="0" fontId="8" fillId="18" borderId="32" xfId="11" applyFont="1" applyFill="1" applyBorder="1" applyAlignment="1">
      <alignment horizontal="justify" vertical="top"/>
    </xf>
    <xf numFmtId="0" fontId="1" fillId="3" borderId="7" xfId="16" applyFill="1" applyBorder="1" applyAlignment="1">
      <alignment horizontal="center" vertical="center" wrapText="1"/>
    </xf>
    <xf numFmtId="0" fontId="1" fillId="3" borderId="5" xfId="16" applyFont="1" applyFill="1" applyBorder="1" applyAlignment="1">
      <alignment horizontal="center" vertical="center" wrapText="1"/>
    </xf>
    <xf numFmtId="0" fontId="1" fillId="3" borderId="5" xfId="16" applyFont="1" applyFill="1" applyBorder="1" applyAlignment="1">
      <alignment horizontal="left" vertical="center" wrapText="1"/>
    </xf>
    <xf numFmtId="171" fontId="1" fillId="3" borderId="5" xfId="16" applyNumberFormat="1" applyFont="1" applyFill="1" applyBorder="1" applyAlignment="1">
      <alignment horizontal="center" vertical="center" wrapText="1"/>
    </xf>
    <xf numFmtId="0" fontId="1" fillId="3" borderId="5" xfId="16" applyFont="1" applyFill="1" applyBorder="1" applyAlignment="1">
      <alignment horizontal="center" vertical="center"/>
    </xf>
    <xf numFmtId="0" fontId="1" fillId="3" borderId="98" xfId="16" applyFont="1" applyFill="1" applyBorder="1" applyAlignment="1">
      <alignment horizontal="left" vertical="center" wrapText="1"/>
    </xf>
    <xf numFmtId="0" fontId="1" fillId="3" borderId="39" xfId="16" applyFont="1" applyFill="1" applyBorder="1" applyAlignment="1">
      <alignment horizontal="left" vertical="center" wrapText="1"/>
    </xf>
    <xf numFmtId="0" fontId="1" fillId="3" borderId="39" xfId="16" applyFont="1" applyFill="1" applyBorder="1" applyAlignment="1">
      <alignment horizontal="center" vertical="center" wrapText="1"/>
    </xf>
    <xf numFmtId="171" fontId="1" fillId="3" borderId="39" xfId="16" applyNumberFormat="1" applyFont="1" applyFill="1" applyBorder="1" applyAlignment="1">
      <alignment horizontal="center" vertical="center" wrapText="1"/>
    </xf>
    <xf numFmtId="0" fontId="1" fillId="0" borderId="107" xfId="16" applyFont="1" applyFill="1" applyBorder="1" applyAlignment="1">
      <alignment vertical="center" wrapText="1"/>
    </xf>
    <xf numFmtId="0" fontId="1" fillId="3" borderId="98" xfId="16" applyFont="1" applyFill="1" applyBorder="1" applyAlignment="1">
      <alignment vertical="center" wrapText="1"/>
    </xf>
    <xf numFmtId="0" fontId="1" fillId="0" borderId="98" xfId="16" applyFont="1" applyFill="1" applyBorder="1" applyAlignment="1">
      <alignment vertical="center" wrapText="1"/>
    </xf>
    <xf numFmtId="0" fontId="1" fillId="3" borderId="8" xfId="16" applyFill="1" applyBorder="1" applyAlignment="1">
      <alignment horizontal="center" vertical="center" wrapText="1"/>
    </xf>
    <xf numFmtId="0" fontId="1" fillId="3" borderId="9" xfId="16" applyFont="1" applyFill="1" applyBorder="1" applyAlignment="1">
      <alignment horizontal="center" vertical="center" wrapText="1"/>
    </xf>
    <xf numFmtId="0" fontId="1" fillId="3" borderId="9" xfId="16" applyFont="1" applyFill="1" applyBorder="1" applyAlignment="1">
      <alignment horizontal="left" vertical="center" wrapText="1"/>
    </xf>
    <xf numFmtId="171" fontId="1" fillId="3" borderId="9" xfId="16" applyNumberFormat="1" applyFont="1" applyFill="1" applyBorder="1" applyAlignment="1">
      <alignment horizontal="center" vertical="center" wrapText="1"/>
    </xf>
    <xf numFmtId="0" fontId="1" fillId="3" borderId="9" xfId="16" applyFont="1" applyFill="1" applyBorder="1" applyAlignment="1">
      <alignment horizontal="center" vertical="center"/>
    </xf>
    <xf numFmtId="0" fontId="1" fillId="0" borderId="103" xfId="16" applyFont="1" applyFill="1" applyBorder="1" applyAlignment="1">
      <alignment vertical="center" wrapText="1"/>
    </xf>
    <xf numFmtId="3" fontId="7" fillId="0" borderId="0" xfId="11" applyNumberFormat="1" applyFont="1" applyBorder="1" applyAlignment="1">
      <alignment horizontal="center"/>
    </xf>
    <xf numFmtId="0" fontId="7" fillId="0" borderId="30" xfId="11" applyFont="1" applyBorder="1" applyAlignment="1">
      <alignment horizontal="center"/>
    </xf>
    <xf numFmtId="14" fontId="7" fillId="0" borderId="38" xfId="11" applyNumberFormat="1" applyFont="1" applyBorder="1" applyAlignment="1">
      <alignment horizontal="center"/>
    </xf>
    <xf numFmtId="0" fontId="7" fillId="0" borderId="43" xfId="11" applyFont="1" applyFill="1" applyBorder="1" applyAlignment="1">
      <alignment horizontal="center"/>
    </xf>
    <xf numFmtId="14" fontId="7" fillId="0" borderId="43" xfId="11" applyNumberFormat="1" applyFont="1" applyBorder="1" applyAlignment="1">
      <alignment horizontal="center"/>
    </xf>
    <xf numFmtId="0" fontId="18" fillId="19" borderId="63" xfId="11" applyFont="1" applyFill="1" applyBorder="1" applyAlignment="1">
      <alignment horizontal="justify" vertical="center" wrapText="1"/>
    </xf>
    <xf numFmtId="0" fontId="18" fillId="19" borderId="66" xfId="11" applyFont="1" applyFill="1" applyBorder="1" applyAlignment="1">
      <alignment horizontal="justify" vertical="center" wrapText="1"/>
    </xf>
    <xf numFmtId="0" fontId="18" fillId="19" borderId="68" xfId="11" applyFont="1" applyFill="1" applyBorder="1" applyAlignment="1">
      <alignment horizontal="justify" vertical="center" wrapText="1"/>
    </xf>
    <xf numFmtId="0" fontId="1" fillId="0" borderId="48" xfId="16" applyFont="1" applyBorder="1" applyAlignment="1">
      <alignment horizontal="center" vertical="center" wrapText="1"/>
    </xf>
    <xf numFmtId="0" fontId="37" fillId="0" borderId="49" xfId="11" applyFont="1" applyBorder="1" applyAlignment="1">
      <alignment horizontal="center" vertical="center" wrapText="1"/>
    </xf>
    <xf numFmtId="171" fontId="1" fillId="0" borderId="49" xfId="18" quotePrefix="1" applyNumberFormat="1" applyFont="1" applyBorder="1" applyAlignment="1">
      <alignment horizontal="center" vertical="center" wrapText="1"/>
    </xf>
    <xf numFmtId="0" fontId="1" fillId="0" borderId="71" xfId="16" applyFont="1" applyBorder="1" applyAlignment="1">
      <alignment horizontal="left" vertical="center" wrapText="1"/>
    </xf>
    <xf numFmtId="0" fontId="7" fillId="0" borderId="29" xfId="11" applyFont="1" applyBorder="1" applyAlignment="1">
      <alignment horizontal="centerContinuous"/>
    </xf>
    <xf numFmtId="0" fontId="38" fillId="0" borderId="44" xfId="11" applyFont="1" applyBorder="1" applyAlignment="1">
      <alignment horizontal="center" vertical="center" wrapText="1"/>
    </xf>
    <xf numFmtId="0" fontId="38" fillId="0" borderId="44" xfId="11" applyFont="1" applyFill="1" applyBorder="1" applyAlignment="1">
      <alignment horizontal="center" vertical="center" wrapText="1"/>
    </xf>
    <xf numFmtId="17" fontId="7" fillId="0" borderId="5" xfId="11" applyNumberFormat="1" applyFont="1" applyBorder="1" applyAlignment="1">
      <alignment horizontal="center"/>
    </xf>
    <xf numFmtId="0" fontId="7" fillId="0" borderId="32" xfId="11" applyFont="1" applyFill="1" applyBorder="1" applyAlignment="1">
      <alignment horizontal="center" vertical="center" wrapText="1"/>
    </xf>
    <xf numFmtId="0" fontId="7" fillId="0" borderId="32" xfId="11" applyFont="1" applyFill="1" applyBorder="1" applyAlignment="1">
      <alignment horizontal="justify" vertical="top"/>
    </xf>
    <xf numFmtId="14" fontId="7" fillId="0" borderId="32" xfId="11" applyNumberFormat="1" applyFont="1" applyFill="1" applyBorder="1" applyAlignment="1">
      <alignment horizontal="center" vertical="center" wrapText="1"/>
    </xf>
    <xf numFmtId="43" fontId="7" fillId="0" borderId="25" xfId="12" applyNumberFormat="1" applyFont="1" applyFill="1" applyBorder="1" applyAlignment="1">
      <alignment horizontal="center" vertical="center" wrapText="1"/>
    </xf>
    <xf numFmtId="0" fontId="18" fillId="0" borderId="63" xfId="11" applyFont="1" applyFill="1" applyBorder="1" applyAlignment="1">
      <alignment horizontal="center" vertical="center" wrapText="1"/>
    </xf>
    <xf numFmtId="0" fontId="18" fillId="0" borderId="66" xfId="11" applyFont="1" applyFill="1" applyBorder="1" applyAlignment="1">
      <alignment horizontal="center" vertical="center" wrapText="1"/>
    </xf>
    <xf numFmtId="0" fontId="18" fillId="0" borderId="68" xfId="11" applyFont="1" applyFill="1" applyBorder="1" applyAlignment="1">
      <alignment horizontal="center" vertical="center" wrapText="1"/>
    </xf>
    <xf numFmtId="0" fontId="18" fillId="0" borderId="44" xfId="11" applyFont="1" applyFill="1" applyBorder="1" applyAlignment="1">
      <alignment horizontal="center" vertical="center" wrapText="1"/>
    </xf>
    <xf numFmtId="169" fontId="39" fillId="0" borderId="2" xfId="11" applyNumberFormat="1" applyFont="1" applyFill="1" applyBorder="1" applyAlignment="1">
      <alignment horizontal="center" vertical="center" wrapText="1"/>
    </xf>
    <xf numFmtId="0" fontId="40" fillId="0" borderId="0" xfId="0" applyFont="1"/>
    <xf numFmtId="0" fontId="41" fillId="2" borderId="20" xfId="0" applyFont="1" applyFill="1" applyBorder="1" applyAlignment="1">
      <alignment horizontal="center" vertical="center" wrapText="1"/>
    </xf>
    <xf numFmtId="0" fontId="41" fillId="2" borderId="26" xfId="0" applyFont="1" applyFill="1" applyBorder="1" applyAlignment="1">
      <alignment horizontal="center" vertical="center" wrapText="1"/>
    </xf>
    <xf numFmtId="0" fontId="41" fillId="2" borderId="27" xfId="0" applyFont="1" applyFill="1" applyBorder="1" applyAlignment="1">
      <alignment horizontal="center" vertical="center" wrapText="1"/>
    </xf>
    <xf numFmtId="0" fontId="41" fillId="2" borderId="19" xfId="0" applyFont="1" applyFill="1" applyBorder="1" applyAlignment="1">
      <alignment horizontal="center" vertical="center" wrapText="1"/>
    </xf>
    <xf numFmtId="0" fontId="42" fillId="13" borderId="24" xfId="0" applyFont="1" applyFill="1" applyBorder="1" applyAlignment="1">
      <alignment horizontal="center" vertical="center"/>
    </xf>
    <xf numFmtId="0" fontId="42" fillId="13" borderId="1" xfId="0" applyFont="1" applyFill="1" applyBorder="1" applyAlignment="1">
      <alignment horizontal="center" vertical="center"/>
    </xf>
    <xf numFmtId="0" fontId="42" fillId="13" borderId="2" xfId="0" applyFont="1" applyFill="1" applyBorder="1" applyAlignment="1">
      <alignment horizontal="center" vertical="center"/>
    </xf>
    <xf numFmtId="0" fontId="42" fillId="13" borderId="3" xfId="0" applyFont="1" applyFill="1" applyBorder="1" applyAlignment="1">
      <alignment horizontal="center" vertical="center"/>
    </xf>
    <xf numFmtId="0" fontId="42" fillId="13" borderId="45" xfId="0" applyFont="1" applyFill="1" applyBorder="1" applyAlignment="1">
      <alignment horizontal="center" vertical="center"/>
    </xf>
    <xf numFmtId="0" fontId="42" fillId="13" borderId="25" xfId="0" applyFont="1" applyFill="1" applyBorder="1" applyAlignment="1">
      <alignment horizontal="center" vertical="center"/>
    </xf>
    <xf numFmtId="0" fontId="42" fillId="14" borderId="20" xfId="0" applyFont="1" applyFill="1" applyBorder="1" applyAlignment="1">
      <alignment horizontal="center" vertical="center"/>
    </xf>
    <xf numFmtId="0" fontId="0" fillId="0" borderId="24" xfId="0" applyFill="1" applyBorder="1" applyAlignment="1">
      <alignment horizontal="center" vertical="center"/>
    </xf>
    <xf numFmtId="0" fontId="11" fillId="13" borderId="24" xfId="0" applyFont="1" applyFill="1" applyBorder="1" applyAlignment="1">
      <alignment horizontal="justify" vertical="justify"/>
    </xf>
    <xf numFmtId="2" fontId="0" fillId="18" borderId="79" xfId="0" applyNumberFormat="1" applyFill="1" applyBorder="1" applyAlignment="1">
      <alignment horizontal="center" vertical="center"/>
    </xf>
    <xf numFmtId="2" fontId="11" fillId="18" borderId="20" xfId="0" applyNumberFormat="1" applyFont="1" applyFill="1" applyBorder="1" applyAlignment="1">
      <alignment horizontal="center" vertical="center"/>
    </xf>
    <xf numFmtId="0" fontId="41" fillId="3" borderId="79" xfId="0" applyFont="1" applyFill="1" applyBorder="1" applyAlignment="1">
      <alignment horizontal="center" vertical="center"/>
    </xf>
    <xf numFmtId="0" fontId="41" fillId="3" borderId="24" xfId="0" applyFont="1" applyFill="1" applyBorder="1" applyAlignment="1">
      <alignment horizontal="center" vertical="center"/>
    </xf>
    <xf numFmtId="0" fontId="41" fillId="3" borderId="42" xfId="0" applyFont="1" applyFill="1" applyBorder="1" applyAlignment="1">
      <alignment horizontal="center" vertical="center"/>
    </xf>
    <xf numFmtId="0" fontId="42" fillId="3" borderId="2" xfId="0" applyFont="1" applyFill="1" applyBorder="1" applyAlignment="1">
      <alignment horizontal="center" vertical="center"/>
    </xf>
    <xf numFmtId="0" fontId="43" fillId="3" borderId="42" xfId="0" applyFont="1" applyFill="1" applyBorder="1" applyAlignment="1">
      <alignment horizontal="center" vertical="center"/>
    </xf>
    <xf numFmtId="0" fontId="41" fillId="3" borderId="2" xfId="0" applyFont="1" applyFill="1" applyBorder="1" applyAlignment="1">
      <alignment horizontal="center" vertical="center"/>
    </xf>
    <xf numFmtId="0" fontId="43" fillId="3" borderId="30" xfId="0" applyFont="1" applyFill="1" applyBorder="1" applyAlignment="1">
      <alignment horizontal="center" vertical="center"/>
    </xf>
    <xf numFmtId="0" fontId="41" fillId="3" borderId="45" xfId="0" applyFont="1" applyFill="1" applyBorder="1" applyAlignment="1">
      <alignment horizontal="center" vertical="center"/>
    </xf>
    <xf numFmtId="0" fontId="41" fillId="3" borderId="30" xfId="0" applyFont="1" applyFill="1" applyBorder="1" applyAlignment="1">
      <alignment horizontal="center" vertical="center"/>
    </xf>
    <xf numFmtId="0" fontId="6" fillId="0" borderId="22" xfId="8"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15" fontId="5" fillId="0" borderId="5" xfId="0" applyNumberFormat="1" applyFont="1" applyBorder="1" applyAlignment="1">
      <alignment horizontal="center" vertical="center"/>
    </xf>
    <xf numFmtId="4" fontId="5" fillId="0" borderId="5" xfId="0" applyNumberFormat="1" applyFont="1" applyBorder="1" applyAlignment="1">
      <alignment horizontal="center" vertical="center"/>
    </xf>
    <xf numFmtId="9" fontId="5" fillId="0" borderId="5" xfId="0" applyNumberFormat="1" applyFont="1" applyBorder="1" applyAlignment="1">
      <alignment horizontal="center" vertical="center"/>
    </xf>
    <xf numFmtId="0" fontId="1" fillId="0" borderId="101" xfId="0" applyFont="1" applyBorder="1" applyAlignment="1">
      <alignment horizontal="center" vertical="center" wrapText="1"/>
    </xf>
    <xf numFmtId="4" fontId="5" fillId="0" borderId="5" xfId="0" applyNumberFormat="1" applyFont="1" applyFill="1" applyBorder="1" applyAlignment="1">
      <alignment horizontal="center" vertical="center"/>
    </xf>
    <xf numFmtId="0" fontId="4" fillId="0" borderId="0" xfId="8" applyFont="1" applyAlignment="1">
      <alignment horizontal="center" vertical="center"/>
    </xf>
    <xf numFmtId="0" fontId="4" fillId="0" borderId="0" xfId="8" applyFont="1" applyAlignment="1">
      <alignment horizontal="left" vertical="center"/>
    </xf>
    <xf numFmtId="0" fontId="5" fillId="0" borderId="19" xfId="8" applyFont="1" applyBorder="1" applyAlignment="1">
      <alignment horizontal="center" vertical="center"/>
    </xf>
    <xf numFmtId="0" fontId="0" fillId="0" borderId="22" xfId="0" applyBorder="1"/>
    <xf numFmtId="0" fontId="6" fillId="0" borderId="19" xfId="8" applyFont="1" applyBorder="1" applyAlignment="1">
      <alignment horizontal="center" vertical="center" wrapText="1"/>
    </xf>
    <xf numFmtId="49" fontId="3" fillId="2" borderId="19" xfId="9" applyNumberFormat="1" applyFont="1" applyFill="1" applyBorder="1" applyAlignment="1">
      <alignment horizontal="center" vertical="center" wrapText="1"/>
    </xf>
    <xf numFmtId="49" fontId="3" fillId="2" borderId="22" xfId="9" applyNumberFormat="1" applyFont="1" applyFill="1" applyBorder="1" applyAlignment="1">
      <alignment horizontal="center" vertical="center" wrapText="1"/>
    </xf>
    <xf numFmtId="0" fontId="11" fillId="2" borderId="19"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5" xfId="0" applyFont="1" applyFill="1" applyBorder="1" applyAlignment="1">
      <alignment horizontal="center" vertical="center"/>
    </xf>
    <xf numFmtId="0" fontId="6" fillId="0" borderId="101" xfId="8" applyFont="1" applyBorder="1" applyAlignment="1">
      <alignment horizontal="center" vertical="center" wrapText="1"/>
    </xf>
    <xf numFmtId="0" fontId="6" fillId="0" borderId="7" xfId="8" applyFont="1" applyBorder="1" applyAlignment="1">
      <alignment horizontal="center" vertical="center" wrapText="1"/>
    </xf>
    <xf numFmtId="0" fontId="6" fillId="0" borderId="102" xfId="8" applyFont="1" applyBorder="1" applyAlignment="1">
      <alignment horizontal="center" vertical="center" wrapText="1"/>
    </xf>
    <xf numFmtId="0" fontId="6" fillId="0" borderId="98" xfId="8" applyFont="1" applyBorder="1" applyAlignment="1">
      <alignment horizontal="center" vertical="center" wrapText="1"/>
    </xf>
    <xf numFmtId="0" fontId="3" fillId="2" borderId="17" xfId="8" applyFont="1" applyFill="1" applyBorder="1" applyAlignment="1">
      <alignment horizontal="center" vertical="center" wrapText="1"/>
    </xf>
    <xf numFmtId="0" fontId="3" fillId="2" borderId="10" xfId="8" applyFont="1" applyFill="1" applyBorder="1" applyAlignment="1">
      <alignment horizontal="center" vertical="center" wrapText="1"/>
    </xf>
    <xf numFmtId="0" fontId="1" fillId="0" borderId="0" xfId="8" applyFont="1" applyAlignment="1">
      <alignment horizontal="left" vertical="center" wrapText="1"/>
    </xf>
    <xf numFmtId="0" fontId="1" fillId="0" borderId="0" xfId="8" applyFont="1" applyAlignment="1">
      <alignment horizontal="left" vertical="center"/>
    </xf>
    <xf numFmtId="0" fontId="4" fillId="0" borderId="0" xfId="8" applyFont="1" applyAlignment="1">
      <alignment horizontal="left" vertical="top"/>
    </xf>
    <xf numFmtId="0" fontId="3" fillId="2" borderId="16" xfId="8" applyFont="1" applyFill="1" applyBorder="1" applyAlignment="1">
      <alignment horizontal="center" vertical="center" wrapText="1"/>
    </xf>
    <xf numFmtId="0" fontId="3" fillId="2" borderId="14" xfId="8"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1" fontId="15" fillId="4" borderId="0" xfId="11" applyNumberFormat="1" applyFont="1" applyFill="1" applyAlignment="1">
      <alignment horizontal="center" vertical="center"/>
    </xf>
    <xf numFmtId="43" fontId="15" fillId="4" borderId="0" xfId="12" applyNumberFormat="1" applyFont="1" applyFill="1" applyAlignment="1">
      <alignment horizontal="center" vertical="center"/>
    </xf>
    <xf numFmtId="0" fontId="16" fillId="0" borderId="0" xfId="11" applyFont="1" applyBorder="1" applyAlignment="1">
      <alignment horizontal="center" vertical="center"/>
    </xf>
    <xf numFmtId="0" fontId="8" fillId="0" borderId="19" xfId="11" applyFont="1" applyFill="1" applyBorder="1" applyAlignment="1">
      <alignment horizontal="center" vertical="center" wrapText="1"/>
    </xf>
    <xf numFmtId="0" fontId="8" fillId="0" borderId="31" xfId="11" applyFont="1" applyFill="1" applyBorder="1" applyAlignment="1">
      <alignment horizontal="center" vertical="center" wrapText="1"/>
    </xf>
    <xf numFmtId="0" fontId="8" fillId="0" borderId="22" xfId="11" applyFont="1" applyFill="1" applyBorder="1" applyAlignment="1">
      <alignment horizontal="center" vertical="center" wrapText="1"/>
    </xf>
    <xf numFmtId="0" fontId="8" fillId="0" borderId="24" xfId="11" applyFont="1" applyFill="1" applyBorder="1" applyAlignment="1">
      <alignment horizontal="center" vertical="center" wrapText="1"/>
    </xf>
    <xf numFmtId="0" fontId="3" fillId="0" borderId="19" xfId="11" applyFont="1" applyFill="1" applyBorder="1" applyAlignment="1">
      <alignment horizontal="center" vertical="center"/>
    </xf>
    <xf numFmtId="0" fontId="3" fillId="0" borderId="31" xfId="11" applyFont="1" applyFill="1" applyBorder="1" applyAlignment="1">
      <alignment horizontal="center" vertical="center"/>
    </xf>
    <xf numFmtId="0" fontId="3" fillId="0" borderId="24" xfId="11" applyFont="1" applyFill="1" applyBorder="1" applyAlignment="1">
      <alignment horizontal="center" vertical="center"/>
    </xf>
    <xf numFmtId="0" fontId="8" fillId="0" borderId="53" xfId="11" applyFont="1" applyBorder="1" applyAlignment="1">
      <alignment horizontal="center" vertical="center" wrapText="1"/>
    </xf>
    <xf numFmtId="0" fontId="8" fillId="0" borderId="56" xfId="11" applyFont="1" applyBorder="1" applyAlignment="1">
      <alignment horizontal="center" vertical="center" wrapText="1"/>
    </xf>
    <xf numFmtId="0" fontId="8" fillId="0" borderId="17" xfId="11" applyFont="1" applyBorder="1" applyAlignment="1">
      <alignment horizontal="center" vertical="center" wrapText="1"/>
    </xf>
    <xf numFmtId="0" fontId="8" fillId="0" borderId="35" xfId="11" applyFont="1" applyBorder="1" applyAlignment="1">
      <alignment horizontal="center" vertical="center" wrapText="1"/>
    </xf>
    <xf numFmtId="0" fontId="8" fillId="0" borderId="16" xfId="11" applyFont="1" applyBorder="1" applyAlignment="1">
      <alignment horizontal="center" vertical="center" wrapText="1"/>
    </xf>
    <xf numFmtId="0" fontId="8" fillId="0" borderId="34" xfId="11" applyFont="1" applyBorder="1" applyAlignment="1">
      <alignment horizontal="center" vertical="center" wrapText="1"/>
    </xf>
    <xf numFmtId="0" fontId="3" fillId="5" borderId="28" xfId="11" applyFont="1" applyFill="1" applyBorder="1" applyAlignment="1">
      <alignment horizontal="left" vertical="center" wrapText="1"/>
    </xf>
    <xf numFmtId="0" fontId="3" fillId="5" borderId="29" xfId="11" applyFont="1" applyFill="1" applyBorder="1" applyAlignment="1">
      <alignment horizontal="left" vertical="center" wrapText="1"/>
    </xf>
    <xf numFmtId="0" fontId="3" fillId="5" borderId="23" xfId="11" applyFont="1" applyFill="1" applyBorder="1" applyAlignment="1">
      <alignment horizontal="left" vertical="center" wrapText="1"/>
    </xf>
    <xf numFmtId="0" fontId="3" fillId="5" borderId="13" xfId="11" applyFont="1" applyFill="1" applyBorder="1" applyAlignment="1">
      <alignment horizontal="left" vertical="center" wrapText="1"/>
    </xf>
    <xf numFmtId="0" fontId="3" fillId="5" borderId="51" xfId="11" applyFont="1" applyFill="1" applyBorder="1" applyAlignment="1">
      <alignment horizontal="left" vertical="center" wrapText="1"/>
    </xf>
    <xf numFmtId="0" fontId="3" fillId="5" borderId="15" xfId="11" applyFont="1" applyFill="1" applyBorder="1" applyAlignment="1">
      <alignment horizontal="left" vertical="center" wrapText="1"/>
    </xf>
    <xf numFmtId="0" fontId="3" fillId="7" borderId="31" xfId="11" applyFont="1" applyFill="1" applyBorder="1" applyAlignment="1">
      <alignment horizontal="center" vertical="center"/>
    </xf>
    <xf numFmtId="0" fontId="3" fillId="7" borderId="22" xfId="11" applyFont="1" applyFill="1" applyBorder="1" applyAlignment="1">
      <alignment horizontal="center" vertical="center"/>
    </xf>
    <xf numFmtId="0" fontId="3" fillId="8" borderId="19" xfId="11" applyFont="1" applyFill="1" applyBorder="1" applyAlignment="1">
      <alignment horizontal="center" vertical="center"/>
    </xf>
    <xf numFmtId="0" fontId="3" fillId="8" borderId="22" xfId="11" applyFont="1" applyFill="1" applyBorder="1" applyAlignment="1">
      <alignment horizontal="center" vertical="center"/>
    </xf>
    <xf numFmtId="0" fontId="16" fillId="0" borderId="0" xfId="11" applyFont="1" applyFill="1" applyBorder="1" applyAlignment="1">
      <alignment horizontal="center" vertical="center"/>
    </xf>
    <xf numFmtId="0" fontId="3" fillId="0" borderId="25" xfId="11" applyFont="1" applyBorder="1" applyAlignment="1">
      <alignment horizontal="center" vertical="center" wrapText="1"/>
    </xf>
    <xf numFmtId="0" fontId="3" fillId="0" borderId="26" xfId="11" applyFont="1" applyBorder="1" applyAlignment="1">
      <alignment horizontal="center" vertical="center" wrapText="1"/>
    </xf>
    <xf numFmtId="0" fontId="3" fillId="0" borderId="27" xfId="11" applyFont="1" applyBorder="1" applyAlignment="1">
      <alignment horizontal="center" vertical="center" wrapText="1"/>
    </xf>
    <xf numFmtId="0" fontId="8" fillId="9" borderId="19" xfId="11" applyFont="1" applyFill="1" applyBorder="1" applyAlignment="1">
      <alignment horizontal="center" vertical="center" wrapText="1"/>
    </xf>
    <xf numFmtId="0" fontId="8" fillId="9" borderId="22" xfId="11" applyFont="1" applyFill="1" applyBorder="1" applyAlignment="1">
      <alignment horizontal="center" vertical="center" wrapText="1"/>
    </xf>
    <xf numFmtId="0" fontId="8" fillId="0" borderId="19" xfId="11" applyFont="1" applyBorder="1" applyAlignment="1">
      <alignment horizontal="center" vertical="center" wrapText="1"/>
    </xf>
    <xf numFmtId="0" fontId="8" fillId="0" borderId="22" xfId="11" applyFont="1" applyBorder="1" applyAlignment="1">
      <alignment horizontal="center" vertical="center" wrapText="1"/>
    </xf>
    <xf numFmtId="17" fontId="3" fillId="8" borderId="25" xfId="11" applyNumberFormat="1" applyFont="1" applyFill="1" applyBorder="1" applyAlignment="1">
      <alignment horizontal="center" vertical="center"/>
    </xf>
    <xf numFmtId="17" fontId="3" fillId="8" borderId="27" xfId="11" applyNumberFormat="1" applyFont="1" applyFill="1" applyBorder="1" applyAlignment="1">
      <alignment horizontal="center" vertical="center"/>
    </xf>
    <xf numFmtId="0" fontId="3" fillId="2" borderId="25" xfId="11" applyFont="1" applyFill="1" applyBorder="1" applyAlignment="1">
      <alignment horizontal="center" vertical="center"/>
    </xf>
    <xf numFmtId="0" fontId="3" fillId="2" borderId="27" xfId="11" applyFont="1" applyFill="1" applyBorder="1" applyAlignment="1">
      <alignment horizontal="center" vertical="center"/>
    </xf>
    <xf numFmtId="0" fontId="4" fillId="12" borderId="19" xfId="11" applyFont="1" applyFill="1" applyBorder="1" applyAlignment="1">
      <alignment horizontal="center" vertical="center"/>
    </xf>
    <xf numFmtId="0" fontId="4" fillId="12" borderId="31" xfId="11" applyFont="1" applyFill="1" applyBorder="1" applyAlignment="1">
      <alignment horizontal="center" vertical="center"/>
    </xf>
    <xf numFmtId="0" fontId="4" fillId="12" borderId="22" xfId="11" applyFont="1" applyFill="1" applyBorder="1" applyAlignment="1">
      <alignment horizontal="center" vertical="center"/>
    </xf>
    <xf numFmtId="43" fontId="3" fillId="8" borderId="25" xfId="12" applyNumberFormat="1" applyFont="1" applyFill="1" applyBorder="1" applyAlignment="1">
      <alignment horizontal="center" vertical="center" wrapText="1"/>
    </xf>
    <xf numFmtId="43" fontId="3" fillId="8" borderId="27" xfId="12" applyNumberFormat="1" applyFont="1" applyFill="1" applyBorder="1" applyAlignment="1">
      <alignment horizontal="center" vertical="center" wrapText="1"/>
    </xf>
    <xf numFmtId="0" fontId="3" fillId="0" borderId="25" xfId="11" applyFont="1" applyBorder="1" applyAlignment="1">
      <alignment horizontal="center" vertical="center"/>
    </xf>
    <xf numFmtId="0" fontId="3" fillId="0" borderId="26" xfId="11" applyFont="1" applyBorder="1" applyAlignment="1">
      <alignment horizontal="center" vertical="center"/>
    </xf>
    <xf numFmtId="0" fontId="3" fillId="0" borderId="27" xfId="11" applyFont="1" applyBorder="1" applyAlignment="1">
      <alignment horizontal="center" vertical="center"/>
    </xf>
    <xf numFmtId="0" fontId="8" fillId="0" borderId="6" xfId="11" applyFont="1" applyBorder="1" applyAlignment="1">
      <alignment horizontal="center" vertical="center" wrapText="1"/>
    </xf>
    <xf numFmtId="0" fontId="8" fillId="0" borderId="17" xfId="11" applyFont="1" applyBorder="1" applyAlignment="1">
      <alignment horizontal="center" vertical="center"/>
    </xf>
    <xf numFmtId="0" fontId="8" fillId="0" borderId="4" xfId="11" applyFont="1" applyBorder="1" applyAlignment="1">
      <alignment horizontal="center" vertical="center"/>
    </xf>
    <xf numFmtId="0" fontId="8" fillId="0" borderId="10" xfId="11" applyFont="1" applyBorder="1" applyAlignment="1">
      <alignment horizontal="center" vertical="center" wrapText="1"/>
    </xf>
    <xf numFmtId="0" fontId="8" fillId="0" borderId="54" xfId="11" applyFont="1" applyBorder="1" applyAlignment="1">
      <alignment horizontal="center" vertical="center"/>
    </xf>
    <xf numFmtId="0" fontId="8" fillId="0" borderId="61" xfId="11" applyFont="1" applyBorder="1" applyAlignment="1">
      <alignment horizontal="center" vertical="center"/>
    </xf>
    <xf numFmtId="0" fontId="8" fillId="0" borderId="14" xfId="11" applyFont="1" applyBorder="1" applyAlignment="1">
      <alignment horizontal="center" vertical="center" wrapText="1"/>
    </xf>
    <xf numFmtId="0" fontId="22" fillId="0" borderId="19" xfId="11" applyFont="1" applyBorder="1" applyAlignment="1">
      <alignment horizontal="center" vertical="center" wrapText="1"/>
    </xf>
    <xf numFmtId="0" fontId="22" fillId="0" borderId="22" xfId="11" applyFont="1" applyBorder="1" applyAlignment="1">
      <alignment horizontal="center" vertical="center" wrapText="1"/>
    </xf>
    <xf numFmtId="1" fontId="1" fillId="0" borderId="65" xfId="16" applyNumberFormat="1" applyFont="1" applyFill="1" applyBorder="1" applyAlignment="1">
      <alignment horizontal="center" vertical="center" wrapText="1"/>
    </xf>
    <xf numFmtId="2" fontId="1" fillId="0" borderId="66" xfId="11" applyNumberFormat="1" applyFont="1" applyFill="1" applyBorder="1" applyAlignment="1">
      <alignment horizontal="center" vertical="center" wrapText="1"/>
    </xf>
    <xf numFmtId="2" fontId="1" fillId="0" borderId="66" xfId="11" applyNumberFormat="1" applyFont="1" applyFill="1" applyBorder="1" applyAlignment="1" applyProtection="1">
      <alignment horizontal="justify" vertical="center" wrapText="1"/>
      <protection locked="0"/>
    </xf>
    <xf numFmtId="17" fontId="3" fillId="8" borderId="13" xfId="11" applyNumberFormat="1" applyFont="1" applyFill="1" applyBorder="1" applyAlignment="1">
      <alignment horizontal="center" vertical="center"/>
    </xf>
    <xf numFmtId="0" fontId="4" fillId="12" borderId="28" xfId="11" applyFont="1" applyFill="1" applyBorder="1" applyAlignment="1">
      <alignment horizontal="center" vertical="center"/>
    </xf>
    <xf numFmtId="0" fontId="4" fillId="12" borderId="33" xfId="11" applyFont="1" applyFill="1" applyBorder="1" applyAlignment="1">
      <alignment horizontal="center" vertical="center"/>
    </xf>
    <xf numFmtId="0" fontId="4" fillId="12" borderId="13" xfId="11" applyFont="1" applyFill="1" applyBorder="1" applyAlignment="1">
      <alignment horizontal="center" vertical="center"/>
    </xf>
    <xf numFmtId="0" fontId="14" fillId="0" borderId="45" xfId="11" applyBorder="1" applyAlignment="1">
      <alignment horizontal="justify" vertical="justify"/>
    </xf>
    <xf numFmtId="0" fontId="14" fillId="0" borderId="31" xfId="11" applyBorder="1" applyAlignment="1">
      <alignment horizontal="justify" vertical="justify"/>
    </xf>
    <xf numFmtId="0" fontId="14" fillId="0" borderId="22" xfId="11" applyBorder="1" applyAlignment="1">
      <alignment horizontal="justify" vertical="justify"/>
    </xf>
    <xf numFmtId="2" fontId="1" fillId="0" borderId="66" xfId="11" applyNumberFormat="1" applyFont="1" applyFill="1" applyBorder="1" applyAlignment="1" applyProtection="1">
      <alignment horizontal="left" vertical="center" wrapText="1"/>
      <protection locked="0"/>
    </xf>
    <xf numFmtId="0" fontId="14" fillId="0" borderId="39" xfId="11" applyBorder="1" applyAlignment="1">
      <alignment horizontal="justify" vertical="justify"/>
    </xf>
    <xf numFmtId="0" fontId="14" fillId="0" borderId="35" xfId="11" applyBorder="1" applyAlignment="1">
      <alignment horizontal="justify" vertical="justify"/>
    </xf>
    <xf numFmtId="0" fontId="14" fillId="0" borderId="4" xfId="11" applyBorder="1" applyAlignment="1">
      <alignment horizontal="justify" vertical="justify"/>
    </xf>
    <xf numFmtId="0" fontId="1" fillId="0" borderId="45" xfId="11" applyFont="1" applyBorder="1" applyAlignment="1">
      <alignment horizontal="justify" vertical="justify"/>
    </xf>
    <xf numFmtId="0" fontId="11" fillId="13" borderId="25" xfId="0" applyFont="1" applyFill="1" applyBorder="1" applyAlignment="1">
      <alignment horizontal="center"/>
    </xf>
    <xf numFmtId="0" fontId="11" fillId="13" borderId="26" xfId="0" applyFont="1" applyFill="1" applyBorder="1" applyAlignment="1">
      <alignment horizontal="center"/>
    </xf>
    <xf numFmtId="0" fontId="11" fillId="13" borderId="27" xfId="0" applyFont="1" applyFill="1" applyBorder="1" applyAlignment="1">
      <alignment horizontal="center"/>
    </xf>
    <xf numFmtId="0" fontId="11" fillId="2" borderId="31" xfId="0" applyFont="1" applyFill="1" applyBorder="1" applyAlignment="1">
      <alignment horizontal="center" vertical="center" wrapText="1"/>
    </xf>
    <xf numFmtId="0" fontId="11" fillId="13" borderId="25" xfId="0" applyFont="1" applyFill="1" applyBorder="1" applyAlignment="1">
      <alignment horizontal="center" vertical="center"/>
    </xf>
    <xf numFmtId="0" fontId="11" fillId="13" borderId="26" xfId="0" applyFont="1" applyFill="1" applyBorder="1" applyAlignment="1">
      <alignment horizontal="center" vertical="center"/>
    </xf>
    <xf numFmtId="0" fontId="11" fillId="13" borderId="27" xfId="0" applyFont="1" applyFill="1" applyBorder="1" applyAlignment="1">
      <alignment horizontal="center" vertical="center"/>
    </xf>
    <xf numFmtId="0" fontId="11" fillId="15" borderId="25" xfId="0" applyFont="1" applyFill="1" applyBorder="1" applyAlignment="1">
      <alignment horizontal="center"/>
    </xf>
    <xf numFmtId="0" fontId="11" fillId="15" borderId="26" xfId="0" applyFont="1" applyFill="1" applyBorder="1" applyAlignment="1">
      <alignment horizontal="center"/>
    </xf>
    <xf numFmtId="0" fontId="11" fillId="15" borderId="27" xfId="0" applyFont="1" applyFill="1" applyBorder="1" applyAlignment="1">
      <alignment horizontal="center"/>
    </xf>
    <xf numFmtId="0" fontId="11" fillId="10" borderId="28" xfId="0" applyFont="1" applyFill="1" applyBorder="1" applyAlignment="1">
      <alignment horizontal="left" vertical="top"/>
    </xf>
    <xf numFmtId="0" fontId="0" fillId="10" borderId="29" xfId="0" applyFill="1" applyBorder="1" applyAlignment="1">
      <alignment horizontal="left" vertical="top"/>
    </xf>
    <xf numFmtId="0" fontId="0" fillId="10" borderId="23" xfId="0" applyFill="1" applyBorder="1" applyAlignment="1">
      <alignment horizontal="left" vertical="top"/>
    </xf>
    <xf numFmtId="0" fontId="0" fillId="10" borderId="33" xfId="0" applyFill="1" applyBorder="1" applyAlignment="1">
      <alignment horizontal="left" vertical="top"/>
    </xf>
    <xf numFmtId="0" fontId="0" fillId="10" borderId="0" xfId="0" applyFill="1" applyBorder="1" applyAlignment="1">
      <alignment horizontal="left" vertical="top"/>
    </xf>
    <xf numFmtId="0" fontId="0" fillId="10" borderId="57" xfId="0" applyFill="1" applyBorder="1" applyAlignment="1">
      <alignment horizontal="left" vertical="top"/>
    </xf>
    <xf numFmtId="0" fontId="0" fillId="10" borderId="13" xfId="0" applyFill="1" applyBorder="1" applyAlignment="1">
      <alignment horizontal="left" vertical="top"/>
    </xf>
    <xf numFmtId="0" fontId="0" fillId="10" borderId="51" xfId="0" applyFill="1" applyBorder="1" applyAlignment="1">
      <alignment horizontal="left" vertical="top"/>
    </xf>
    <xf numFmtId="0" fontId="0" fillId="10" borderId="15" xfId="0" applyFill="1" applyBorder="1" applyAlignment="1">
      <alignment horizontal="left" vertical="top"/>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7" xfId="0" applyFont="1" applyFill="1" applyBorder="1" applyAlignment="1">
      <alignment horizontal="center" vertical="center" wrapText="1"/>
    </xf>
    <xf numFmtId="2" fontId="0" fillId="0" borderId="25" xfId="0" applyNumberFormat="1" applyBorder="1" applyAlignment="1">
      <alignment horizontal="center" vertical="center"/>
    </xf>
    <xf numFmtId="2" fontId="0" fillId="0" borderId="26" xfId="0" applyNumberFormat="1" applyBorder="1" applyAlignment="1">
      <alignment horizontal="center" vertical="center"/>
    </xf>
    <xf numFmtId="2" fontId="0" fillId="0" borderId="27" xfId="0" applyNumberFormat="1" applyBorder="1" applyAlignment="1">
      <alignment horizontal="center" vertical="center"/>
    </xf>
    <xf numFmtId="2" fontId="11" fillId="13" borderId="25" xfId="0" applyNumberFormat="1" applyFont="1" applyFill="1" applyBorder="1" applyAlignment="1">
      <alignment horizontal="center" vertical="center"/>
    </xf>
    <xf numFmtId="2" fontId="11" fillId="13" borderId="26" xfId="0" applyNumberFormat="1" applyFont="1" applyFill="1" applyBorder="1" applyAlignment="1">
      <alignment horizontal="center" vertical="center"/>
    </xf>
    <xf numFmtId="2" fontId="11" fillId="13" borderId="27" xfId="0" applyNumberFormat="1" applyFont="1" applyFill="1" applyBorder="1" applyAlignment="1">
      <alignment horizontal="center" vertical="center"/>
    </xf>
    <xf numFmtId="0" fontId="11" fillId="13" borderId="25" xfId="0" applyFont="1" applyFill="1" applyBorder="1" applyAlignment="1">
      <alignment horizontal="center" vertical="center" wrapText="1"/>
    </xf>
    <xf numFmtId="0" fontId="11" fillId="13" borderId="26" xfId="0" applyFont="1" applyFill="1" applyBorder="1" applyAlignment="1">
      <alignment horizontal="center" vertical="center" wrapText="1"/>
    </xf>
    <xf numFmtId="0" fontId="11" fillId="13" borderId="27" xfId="0" applyFont="1" applyFill="1" applyBorder="1" applyAlignment="1">
      <alignment horizontal="center" vertical="center" wrapText="1"/>
    </xf>
    <xf numFmtId="2" fontId="11" fillId="0" borderId="28" xfId="0" applyNumberFormat="1" applyFont="1" applyBorder="1" applyAlignment="1">
      <alignment horizontal="center" vertical="center"/>
    </xf>
    <xf numFmtId="2" fontId="11" fillId="0" borderId="29" xfId="0" applyNumberFormat="1" applyFont="1" applyBorder="1" applyAlignment="1">
      <alignment horizontal="center" vertical="center"/>
    </xf>
    <xf numFmtId="2" fontId="11" fillId="0" borderId="23" xfId="0" applyNumberFormat="1" applyFont="1" applyBorder="1" applyAlignment="1">
      <alignment horizontal="center" vertical="center"/>
    </xf>
    <xf numFmtId="2" fontId="11" fillId="0" borderId="33" xfId="0" applyNumberFormat="1" applyFont="1" applyBorder="1" applyAlignment="1">
      <alignment horizontal="center" vertical="center"/>
    </xf>
    <xf numFmtId="2" fontId="11" fillId="0" borderId="0" xfId="0" applyNumberFormat="1" applyFont="1" applyBorder="1" applyAlignment="1">
      <alignment horizontal="center" vertical="center"/>
    </xf>
    <xf numFmtId="2" fontId="11" fillId="0" borderId="57" xfId="0" applyNumberFormat="1" applyFont="1" applyBorder="1" applyAlignment="1">
      <alignment horizontal="center" vertical="center"/>
    </xf>
    <xf numFmtId="2" fontId="11" fillId="0" borderId="13" xfId="0" applyNumberFormat="1" applyFont="1" applyBorder="1" applyAlignment="1">
      <alignment horizontal="center" vertical="center"/>
    </xf>
    <xf numFmtId="2" fontId="11" fillId="0" borderId="51" xfId="0" applyNumberFormat="1" applyFont="1" applyBorder="1" applyAlignment="1">
      <alignment horizontal="center" vertical="center"/>
    </xf>
    <xf numFmtId="2" fontId="11" fillId="0" borderId="15" xfId="0" applyNumberFormat="1" applyFont="1" applyBorder="1" applyAlignment="1">
      <alignment horizontal="center" vertical="center"/>
    </xf>
    <xf numFmtId="2" fontId="13" fillId="13" borderId="25" xfId="0" applyNumberFormat="1" applyFont="1" applyFill="1" applyBorder="1" applyAlignment="1">
      <alignment horizontal="center" vertical="center"/>
    </xf>
    <xf numFmtId="2" fontId="13" fillId="13" borderId="26" xfId="0" applyNumberFormat="1" applyFont="1" applyFill="1" applyBorder="1" applyAlignment="1">
      <alignment horizontal="center" vertical="center"/>
    </xf>
    <xf numFmtId="2" fontId="13" fillId="13" borderId="27" xfId="0" applyNumberFormat="1" applyFont="1" applyFill="1" applyBorder="1" applyAlignment="1">
      <alignment horizontal="center" vertical="center"/>
    </xf>
    <xf numFmtId="0" fontId="31" fillId="17" borderId="85" xfId="0" applyFont="1" applyFill="1" applyBorder="1" applyAlignment="1">
      <alignment horizontal="center" vertical="center" wrapText="1"/>
    </xf>
    <xf numFmtId="0" fontId="31" fillId="17" borderId="88" xfId="0" applyFont="1" applyFill="1" applyBorder="1" applyAlignment="1">
      <alignment horizontal="center" vertical="center" wrapText="1"/>
    </xf>
    <xf numFmtId="0" fontId="4" fillId="17" borderId="80" xfId="14" applyFont="1" applyFill="1" applyBorder="1" applyAlignment="1">
      <alignment horizontal="center" vertical="center" wrapText="1"/>
    </xf>
    <xf numFmtId="0" fontId="4" fillId="17" borderId="86" xfId="14" applyFont="1" applyFill="1" applyBorder="1" applyAlignment="1">
      <alignment horizontal="center" vertical="center" wrapText="1"/>
    </xf>
    <xf numFmtId="0" fontId="34" fillId="17" borderId="82" xfId="14" applyFont="1" applyFill="1" applyBorder="1" applyAlignment="1">
      <alignment horizontal="center" vertical="center" wrapText="1"/>
    </xf>
    <xf numFmtId="0" fontId="4" fillId="17" borderId="83" xfId="14" applyFont="1" applyFill="1" applyBorder="1" applyAlignment="1">
      <alignment horizontal="center" vertical="center" wrapText="1"/>
    </xf>
    <xf numFmtId="0" fontId="4" fillId="17" borderId="84" xfId="14" applyFont="1" applyFill="1" applyBorder="1" applyAlignment="1">
      <alignment horizontal="center" vertical="center" wrapText="1"/>
    </xf>
    <xf numFmtId="0" fontId="31" fillId="17" borderId="81" xfId="0" applyFont="1" applyFill="1" applyBorder="1" applyAlignment="1">
      <alignment horizontal="center" vertical="center" wrapText="1"/>
    </xf>
    <xf numFmtId="0" fontId="31" fillId="17" borderId="87" xfId="0" applyFont="1" applyFill="1" applyBorder="1" applyAlignment="1">
      <alignment horizontal="center" vertical="center" wrapText="1"/>
    </xf>
  </cellXfs>
  <cellStyles count="19">
    <cellStyle name="Comma 2" xfId="1"/>
    <cellStyle name="Euro" xfId="2"/>
    <cellStyle name="Millares" xfId="3" builtinId="3"/>
    <cellStyle name="Millares 2" xfId="12"/>
    <cellStyle name="Normal" xfId="0" builtinId="0"/>
    <cellStyle name="Normal 2" xfId="11"/>
    <cellStyle name="Normal 2 2" xfId="4"/>
    <cellStyle name="Normal 2 2 2" xfId="17"/>
    <cellStyle name="Normal 2 3" xfId="5"/>
    <cellStyle name="Normal 2 4" xfId="6"/>
    <cellStyle name="Normal 2 5" xfId="7"/>
    <cellStyle name="Normal 2 6" xfId="14"/>
    <cellStyle name="Normal 3" xfId="8"/>
    <cellStyle name="Normal 4" xfId="9"/>
    <cellStyle name="Normal 5" xfId="10"/>
    <cellStyle name="Normal 6" xfId="15"/>
    <cellStyle name="Normal_02  ANEXO 2 PERSONAL PROFESIONAL" xfId="16"/>
    <cellStyle name="Normal_Libro4" xfId="18"/>
    <cellStyle name="Porcentaje 2" xfId="13"/>
  </cellStyles>
  <dxfs count="116">
    <dxf>
      <fill>
        <patternFill>
          <bgColor theme="0" tint="-0.14996795556505021"/>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10"/>
      </font>
    </dxf>
    <dxf>
      <font>
        <condense val="0"/>
        <extend val="0"/>
        <color indexed="10"/>
      </font>
    </dxf>
    <dxf>
      <font>
        <condense val="0"/>
        <extend val="0"/>
        <color indexed="10"/>
      </font>
    </dxf>
    <dxf>
      <fill>
        <patternFill>
          <bgColor theme="3" tint="0.79998168889431442"/>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rgb="FF9C0006"/>
      </font>
    </dxf>
    <dxf>
      <font>
        <condense val="0"/>
        <extend val="0"/>
        <color indexed="10"/>
      </font>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theme="3" tint="0.79998168889431442"/>
        </patternFill>
      </fill>
    </dxf>
    <dxf>
      <font>
        <condense val="0"/>
        <extend val="0"/>
        <color indexed="10"/>
      </font>
    </dxf>
    <dxf>
      <font>
        <condense val="0"/>
        <extend val="0"/>
        <color indexed="10"/>
      </font>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rgb="FF9C0006"/>
      </font>
    </dxf>
    <dxf>
      <font>
        <condense val="0"/>
        <extend val="0"/>
        <color indexed="10"/>
      </font>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rgb="FF9C0006"/>
      </font>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indexed="10"/>
      </font>
    </dxf>
    <dxf>
      <font>
        <condense val="0"/>
        <extend val="0"/>
        <color indexed="10"/>
      </font>
    </dxf>
    <dxf>
      <fill>
        <patternFill>
          <bgColor theme="3" tint="0.79998168889431442"/>
        </patternFill>
      </fill>
    </dxf>
    <dxf>
      <font>
        <condense val="0"/>
        <extend val="0"/>
        <color indexed="10"/>
      </font>
    </dxf>
    <dxf>
      <fill>
        <patternFill>
          <bgColor theme="3" tint="0.79998168889431442"/>
        </patternFill>
      </fill>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rgb="FF9C0006"/>
      </font>
    </dxf>
    <dxf>
      <font>
        <condense val="0"/>
        <extend val="0"/>
        <color indexed="10"/>
      </font>
    </dxf>
    <dxf>
      <fill>
        <patternFill>
          <bgColor theme="3" tint="0.79998168889431442"/>
        </patternFill>
      </fill>
    </dxf>
    <dxf>
      <font>
        <condense val="0"/>
        <extend val="0"/>
        <color indexed="10"/>
      </font>
    </dxf>
    <dxf>
      <fill>
        <patternFill>
          <bgColor theme="3" tint="0.79998168889431442"/>
        </patternFill>
      </fill>
    </dxf>
    <dxf>
      <font>
        <condense val="0"/>
        <extend val="0"/>
        <color indexed="10"/>
      </font>
    </dxf>
    <dxf>
      <fill>
        <patternFill>
          <bgColor theme="3" tint="0.79998168889431442"/>
        </patternFill>
      </fill>
    </dxf>
    <dxf>
      <font>
        <condense val="0"/>
        <extend val="0"/>
        <color indexed="10"/>
      </font>
    </dxf>
    <dxf>
      <fill>
        <patternFill>
          <bgColor theme="3" tint="0.79998168889431442"/>
        </patternFill>
      </fill>
    </dxf>
    <dxf>
      <font>
        <condense val="0"/>
        <extend val="0"/>
        <color indexed="10"/>
      </font>
    </dxf>
    <dxf>
      <fill>
        <patternFill>
          <bgColor theme="3" tint="0.79998168889431442"/>
        </patternFill>
      </fill>
    </dxf>
    <dxf>
      <font>
        <condense val="0"/>
        <extend val="0"/>
        <color indexed="10"/>
      </font>
    </dxf>
    <dxf>
      <fill>
        <patternFill>
          <bgColor theme="3" tint="0.79998168889431442"/>
        </patternFill>
      </fill>
    </dxf>
    <dxf>
      <font>
        <condense val="0"/>
        <extend val="0"/>
        <color indexed="10"/>
      </font>
    </dxf>
    <dxf>
      <font>
        <condense val="0"/>
        <extend val="0"/>
        <color indexed="10"/>
      </font>
    </dxf>
    <dxf>
      <font>
        <condense val="0"/>
        <extend val="0"/>
        <color indexed="10"/>
      </font>
    </dxf>
    <dxf>
      <font>
        <condense val="0"/>
        <extend val="0"/>
        <color rgb="FF9C0006"/>
      </font>
    </dxf>
    <dxf>
      <font>
        <condense val="0"/>
        <extend val="0"/>
        <color rgb="FF9C0006"/>
      </font>
      <fill>
        <patternFill>
          <bgColor rgb="FFFFC7CE"/>
        </patternFill>
      </fill>
    </dxf>
    <dxf>
      <font>
        <condense val="0"/>
        <extend val="0"/>
        <color rgb="FF9C0006"/>
      </font>
    </dxf>
    <dxf>
      <font>
        <condense val="0"/>
        <extend val="0"/>
        <color indexed="10"/>
      </font>
    </dxf>
    <dxf>
      <font>
        <condense val="0"/>
        <extend val="0"/>
        <color rgb="FF9C0006"/>
      </font>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CO/SEA-CM-002-2010/Prop%203/Forma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row r="2">
          <cell r="A2" t="str">
            <v>SI</v>
          </cell>
          <cell r="B2">
            <v>45</v>
          </cell>
          <cell r="C2" t="str">
            <v>VÁLIDO</v>
          </cell>
        </row>
        <row r="3">
          <cell r="A3" t="str">
            <v>NO</v>
          </cell>
          <cell r="B3">
            <v>22.5</v>
          </cell>
          <cell r="C3" t="str">
            <v>NO VÁLIDO</v>
          </cell>
        </row>
        <row r="4">
          <cell r="A4" t="str">
            <v>NO VÁLIDO</v>
          </cell>
          <cell r="B4">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W29"/>
  <sheetViews>
    <sheetView tabSelected="1" view="pageBreakPreview" zoomScale="60" workbookViewId="0">
      <selection activeCell="D14" sqref="D14"/>
    </sheetView>
  </sheetViews>
  <sheetFormatPr baseColWidth="10" defaultRowHeight="15" x14ac:dyDescent="0.25"/>
  <cols>
    <col min="2" max="2" width="5.7109375" style="3" customWidth="1"/>
    <col min="3" max="3" width="14.5703125" customWidth="1"/>
    <col min="4" max="4" width="26.7109375" customWidth="1"/>
    <col min="6" max="6" width="25.5703125" customWidth="1"/>
    <col min="7" max="7" width="14.5703125" customWidth="1"/>
    <col min="8" max="9" width="14.7109375" customWidth="1"/>
    <col min="10" max="11" width="22.28515625" customWidth="1"/>
    <col min="12" max="15" width="14.140625" customWidth="1"/>
    <col min="16" max="16" width="14.28515625" customWidth="1"/>
    <col min="17" max="18" width="14.140625" customWidth="1"/>
    <col min="19" max="19" width="10.42578125" customWidth="1"/>
    <col min="20" max="20" width="29" customWidth="1"/>
    <col min="21" max="21" width="14.140625" customWidth="1"/>
    <col min="22" max="22" width="13.85546875" customWidth="1"/>
    <col min="23" max="23" width="17.5703125" customWidth="1"/>
  </cols>
  <sheetData>
    <row r="2" spans="2:23" ht="15.75" x14ac:dyDescent="0.25">
      <c r="B2" s="426" t="s">
        <v>0</v>
      </c>
      <c r="C2" s="426"/>
      <c r="D2" s="426"/>
      <c r="E2" s="426"/>
      <c r="F2" s="426"/>
      <c r="G2" s="426"/>
      <c r="H2" s="426"/>
      <c r="I2" s="426"/>
      <c r="J2" s="426"/>
      <c r="K2" s="426"/>
      <c r="L2" s="231"/>
      <c r="M2" s="231"/>
      <c r="N2" s="231"/>
      <c r="O2" s="231"/>
      <c r="P2" s="231"/>
      <c r="Q2" s="231"/>
      <c r="R2" s="231"/>
    </row>
    <row r="3" spans="2:23" ht="15.75" x14ac:dyDescent="0.25">
      <c r="B3" s="426" t="s">
        <v>1</v>
      </c>
      <c r="C3" s="426"/>
      <c r="D3" s="426"/>
      <c r="E3" s="426"/>
      <c r="F3" s="426"/>
      <c r="G3" s="426"/>
      <c r="H3" s="426"/>
      <c r="I3" s="426"/>
      <c r="J3" s="426"/>
      <c r="K3" s="426"/>
      <c r="L3" s="231"/>
      <c r="M3" s="231"/>
      <c r="N3" s="231"/>
      <c r="O3" s="231"/>
      <c r="P3" s="231"/>
      <c r="Q3" s="231"/>
      <c r="R3" s="231"/>
    </row>
    <row r="4" spans="2:23" ht="15.75" x14ac:dyDescent="0.25">
      <c r="B4" s="427" t="s">
        <v>165</v>
      </c>
      <c r="C4" s="427"/>
      <c r="D4" s="427"/>
      <c r="E4" s="427"/>
      <c r="F4" s="427"/>
      <c r="G4" s="427"/>
      <c r="H4" s="193"/>
      <c r="I4" s="193"/>
      <c r="J4" s="193"/>
      <c r="K4" s="193"/>
      <c r="L4" s="193"/>
      <c r="M4" s="193"/>
      <c r="N4" s="193"/>
      <c r="O4" s="193"/>
      <c r="P4" s="193"/>
      <c r="Q4" s="193"/>
      <c r="R4" s="193"/>
    </row>
    <row r="5" spans="2:23" ht="15.75" x14ac:dyDescent="0.25">
      <c r="B5" s="1" t="s">
        <v>166</v>
      </c>
      <c r="C5" s="1"/>
      <c r="D5" s="1"/>
      <c r="E5" s="1"/>
      <c r="F5" s="1"/>
      <c r="G5" s="1"/>
      <c r="H5" s="193"/>
      <c r="I5" s="193"/>
      <c r="J5" s="193"/>
      <c r="K5" s="193"/>
      <c r="L5" s="193"/>
      <c r="M5" s="193"/>
      <c r="N5" s="193"/>
      <c r="O5" s="193"/>
      <c r="P5" s="193"/>
      <c r="Q5" s="193"/>
      <c r="R5" s="193"/>
    </row>
    <row r="6" spans="2:23" ht="15.75" x14ac:dyDescent="0.25">
      <c r="B6" s="231"/>
      <c r="C6" s="246"/>
      <c r="D6" s="246"/>
      <c r="E6" s="246"/>
      <c r="F6" s="246"/>
      <c r="G6" s="246"/>
      <c r="H6" s="193"/>
      <c r="I6" s="193"/>
      <c r="J6" s="193"/>
      <c r="K6" s="193"/>
      <c r="L6" s="193"/>
      <c r="M6" s="193"/>
      <c r="N6" s="193"/>
      <c r="O6" s="193"/>
      <c r="P6" s="193"/>
      <c r="Q6" s="193"/>
      <c r="R6" s="193"/>
    </row>
    <row r="7" spans="2:23" ht="14.25" customHeight="1" thickBot="1" x14ac:dyDescent="0.3">
      <c r="B7" s="194"/>
      <c r="C7" s="193"/>
      <c r="D7" s="193"/>
      <c r="E7" s="193"/>
      <c r="F7" s="193"/>
      <c r="G7" s="193"/>
      <c r="H7" s="193"/>
      <c r="I7" s="193"/>
      <c r="J7" s="193"/>
      <c r="K7" s="193"/>
      <c r="L7" s="193"/>
      <c r="M7" s="193"/>
      <c r="N7" s="193"/>
      <c r="O7" s="193"/>
      <c r="P7" s="193"/>
      <c r="Q7" s="193"/>
      <c r="R7" s="193"/>
    </row>
    <row r="8" spans="2:23" ht="62.25" customHeight="1" thickBot="1" x14ac:dyDescent="0.3">
      <c r="B8" s="428"/>
      <c r="C8" s="430" t="s">
        <v>2</v>
      </c>
      <c r="D8" s="430" t="s">
        <v>3</v>
      </c>
      <c r="E8" s="430" t="s">
        <v>4</v>
      </c>
      <c r="F8" s="430" t="s">
        <v>5</v>
      </c>
      <c r="G8" s="430" t="s">
        <v>6</v>
      </c>
      <c r="H8" s="430" t="s">
        <v>7</v>
      </c>
      <c r="I8" s="430" t="s">
        <v>8</v>
      </c>
      <c r="J8" s="430" t="s">
        <v>9</v>
      </c>
      <c r="K8" s="430" t="s">
        <v>10</v>
      </c>
      <c r="L8" s="5"/>
      <c r="M8" s="437" t="s">
        <v>167</v>
      </c>
      <c r="N8" s="439" t="s">
        <v>168</v>
      </c>
      <c r="O8" s="259" t="s">
        <v>6</v>
      </c>
      <c r="P8" s="11" t="s">
        <v>7</v>
      </c>
      <c r="Q8" s="441" t="s">
        <v>13</v>
      </c>
      <c r="R8" s="446" t="s">
        <v>14</v>
      </c>
      <c r="S8" s="448" t="s">
        <v>12</v>
      </c>
      <c r="T8" s="260" t="s">
        <v>11</v>
      </c>
      <c r="U8" s="431" t="s">
        <v>21</v>
      </c>
      <c r="V8" s="431" t="s">
        <v>22</v>
      </c>
      <c r="W8" s="433" t="s">
        <v>18</v>
      </c>
    </row>
    <row r="9" spans="2:23" ht="52.5" customHeight="1" thickBot="1" x14ac:dyDescent="0.3">
      <c r="B9" s="429"/>
      <c r="C9" s="429"/>
      <c r="D9" s="429"/>
      <c r="E9" s="429"/>
      <c r="F9" s="429"/>
      <c r="G9" s="429"/>
      <c r="H9" s="429"/>
      <c r="I9" s="429"/>
      <c r="J9" s="429"/>
      <c r="K9" s="429"/>
      <c r="L9" s="5"/>
      <c r="M9" s="438"/>
      <c r="N9" s="440"/>
      <c r="O9" s="261">
        <v>32993</v>
      </c>
      <c r="P9" s="13">
        <v>40298</v>
      </c>
      <c r="Q9" s="442"/>
      <c r="R9" s="447"/>
      <c r="S9" s="449"/>
      <c r="T9" s="262" t="s">
        <v>15</v>
      </c>
      <c r="U9" s="432"/>
      <c r="V9" s="432"/>
      <c r="W9" s="434"/>
    </row>
    <row r="10" spans="2:23" ht="89.25" x14ac:dyDescent="0.25">
      <c r="B10" s="263">
        <v>1</v>
      </c>
      <c r="C10" s="254" t="s">
        <v>169</v>
      </c>
      <c r="D10" s="254" t="s">
        <v>170</v>
      </c>
      <c r="E10" s="264" t="s">
        <v>171</v>
      </c>
      <c r="F10" s="254" t="s">
        <v>170</v>
      </c>
      <c r="G10" s="265">
        <v>36523</v>
      </c>
      <c r="H10" s="265">
        <v>37769</v>
      </c>
      <c r="I10" s="266">
        <v>1744987.9253765368</v>
      </c>
      <c r="J10" s="267">
        <v>1</v>
      </c>
      <c r="K10" s="267">
        <v>1</v>
      </c>
      <c r="L10" s="195"/>
      <c r="M10" s="268" t="s">
        <v>172</v>
      </c>
      <c r="N10" s="269" t="s">
        <v>173</v>
      </c>
      <c r="O10" s="270" t="s">
        <v>23</v>
      </c>
      <c r="P10" s="197" t="s">
        <v>23</v>
      </c>
      <c r="Q10" s="197" t="s">
        <v>23</v>
      </c>
      <c r="R10" s="197" t="s">
        <v>23</v>
      </c>
      <c r="S10" s="6" t="s">
        <v>23</v>
      </c>
      <c r="T10" s="6" t="s">
        <v>20</v>
      </c>
      <c r="U10" s="6" t="s">
        <v>16</v>
      </c>
      <c r="V10" s="248" t="s">
        <v>17</v>
      </c>
      <c r="W10" s="10">
        <v>45</v>
      </c>
    </row>
    <row r="11" spans="2:23" ht="89.25" x14ac:dyDescent="0.25">
      <c r="B11" s="271">
        <v>2</v>
      </c>
      <c r="C11" s="254" t="s">
        <v>174</v>
      </c>
      <c r="D11" s="254" t="s">
        <v>175</v>
      </c>
      <c r="E11" s="264" t="s">
        <v>171</v>
      </c>
      <c r="F11" s="254" t="s">
        <v>175</v>
      </c>
      <c r="G11" s="265">
        <v>35019</v>
      </c>
      <c r="H11" s="265">
        <v>36114</v>
      </c>
      <c r="I11" s="266">
        <v>1910937.4921228732</v>
      </c>
      <c r="J11" s="267">
        <v>1</v>
      </c>
      <c r="K11" s="267">
        <v>1</v>
      </c>
      <c r="L11" s="195"/>
      <c r="M11" s="268" t="s">
        <v>176</v>
      </c>
      <c r="N11" s="255" t="s">
        <v>177</v>
      </c>
      <c r="O11" s="272" t="s">
        <v>23</v>
      </c>
      <c r="P11" s="199" t="s">
        <v>23</v>
      </c>
      <c r="Q11" s="197" t="s">
        <v>23</v>
      </c>
      <c r="R11" s="197" t="s">
        <v>23</v>
      </c>
      <c r="S11" s="7" t="s">
        <v>23</v>
      </c>
      <c r="T11" s="6" t="s">
        <v>20</v>
      </c>
      <c r="U11" s="248" t="s">
        <v>17</v>
      </c>
      <c r="V11" s="6" t="s">
        <v>17</v>
      </c>
      <c r="W11" s="10">
        <v>45</v>
      </c>
    </row>
    <row r="12" spans="2:23" ht="136.5" customHeight="1" x14ac:dyDescent="0.25">
      <c r="B12" s="271">
        <v>3</v>
      </c>
      <c r="C12" s="254" t="s">
        <v>178</v>
      </c>
      <c r="D12" s="254" t="s">
        <v>179</v>
      </c>
      <c r="E12" s="264" t="s">
        <v>171</v>
      </c>
      <c r="F12" s="254" t="s">
        <v>179</v>
      </c>
      <c r="G12" s="265">
        <v>38295</v>
      </c>
      <c r="H12" s="265">
        <v>39634</v>
      </c>
      <c r="I12" s="273">
        <v>2140276.3195987213</v>
      </c>
      <c r="J12" s="267">
        <v>1</v>
      </c>
      <c r="K12" s="267">
        <v>1</v>
      </c>
      <c r="L12" s="195"/>
      <c r="M12" s="268" t="s">
        <v>180</v>
      </c>
      <c r="N12" s="274" t="s">
        <v>181</v>
      </c>
      <c r="O12" s="272" t="s">
        <v>23</v>
      </c>
      <c r="P12" s="199" t="s">
        <v>23</v>
      </c>
      <c r="Q12" s="197" t="s">
        <v>23</v>
      </c>
      <c r="R12" s="197" t="s">
        <v>23</v>
      </c>
      <c r="S12" s="7" t="s">
        <v>23</v>
      </c>
      <c r="T12" s="6" t="s">
        <v>20</v>
      </c>
      <c r="U12" s="6" t="s">
        <v>17</v>
      </c>
      <c r="V12" s="6" t="s">
        <v>17</v>
      </c>
      <c r="W12" s="10">
        <v>45</v>
      </c>
    </row>
    <row r="13" spans="2:23" ht="102" customHeight="1" x14ac:dyDescent="0.25">
      <c r="B13" s="271">
        <v>4</v>
      </c>
      <c r="C13" s="254" t="s">
        <v>182</v>
      </c>
      <c r="D13" s="254" t="s">
        <v>183</v>
      </c>
      <c r="E13" s="264" t="s">
        <v>171</v>
      </c>
      <c r="F13" s="254" t="s">
        <v>183</v>
      </c>
      <c r="G13" s="265">
        <v>35457</v>
      </c>
      <c r="H13" s="265">
        <v>37126</v>
      </c>
      <c r="I13" s="273">
        <v>5234509.1019878136</v>
      </c>
      <c r="J13" s="267">
        <v>0.5</v>
      </c>
      <c r="K13" s="267">
        <v>0.5</v>
      </c>
      <c r="L13" s="195"/>
      <c r="M13" s="268" t="s">
        <v>184</v>
      </c>
      <c r="N13" s="274" t="s">
        <v>181</v>
      </c>
      <c r="O13" s="272" t="s">
        <v>23</v>
      </c>
      <c r="P13" s="199" t="s">
        <v>23</v>
      </c>
      <c r="Q13" s="197" t="s">
        <v>23</v>
      </c>
      <c r="R13" s="197" t="s">
        <v>23</v>
      </c>
      <c r="S13" s="7" t="s">
        <v>23</v>
      </c>
      <c r="T13" s="6" t="s">
        <v>20</v>
      </c>
      <c r="U13" s="6" t="s">
        <v>17</v>
      </c>
      <c r="V13" s="6" t="s">
        <v>16</v>
      </c>
      <c r="W13" s="10">
        <v>22.5</v>
      </c>
    </row>
    <row r="14" spans="2:23" ht="116.25" customHeight="1" thickBot="1" x14ac:dyDescent="0.3">
      <c r="B14" s="275">
        <v>5</v>
      </c>
      <c r="C14" s="254" t="s">
        <v>185</v>
      </c>
      <c r="D14" s="254" t="s">
        <v>186</v>
      </c>
      <c r="E14" s="264" t="s">
        <v>171</v>
      </c>
      <c r="F14" s="254" t="s">
        <v>186</v>
      </c>
      <c r="G14" s="265">
        <v>35507</v>
      </c>
      <c r="H14" s="265">
        <v>36543</v>
      </c>
      <c r="I14" s="273">
        <v>4166682.4294183203</v>
      </c>
      <c r="J14" s="276">
        <v>0.81799999999999995</v>
      </c>
      <c r="K14" s="276">
        <v>0.81799999999999995</v>
      </c>
      <c r="L14" s="195"/>
      <c r="M14" s="277" t="s">
        <v>187</v>
      </c>
      <c r="N14" s="256" t="s">
        <v>177</v>
      </c>
      <c r="O14" s="278" t="s">
        <v>23</v>
      </c>
      <c r="P14" s="201" t="s">
        <v>23</v>
      </c>
      <c r="Q14" s="249" t="s">
        <v>23</v>
      </c>
      <c r="R14" s="249" t="s">
        <v>23</v>
      </c>
      <c r="S14" s="8" t="s">
        <v>23</v>
      </c>
      <c r="T14" s="9" t="s">
        <v>20</v>
      </c>
      <c r="U14" s="9" t="s">
        <v>17</v>
      </c>
      <c r="V14" s="9" t="s">
        <v>17</v>
      </c>
      <c r="W14" s="279">
        <v>22.5</v>
      </c>
    </row>
    <row r="15" spans="2:23" ht="25.5" customHeight="1" thickBot="1" x14ac:dyDescent="0.3">
      <c r="B15" s="194"/>
      <c r="C15" s="193"/>
      <c r="D15" s="193"/>
      <c r="E15" s="193"/>
      <c r="F15" s="193"/>
      <c r="G15" s="193"/>
      <c r="H15" s="193"/>
      <c r="I15" s="193"/>
      <c r="J15" s="193"/>
      <c r="K15" s="193"/>
      <c r="L15" s="193"/>
      <c r="M15" s="193"/>
      <c r="N15" s="193"/>
      <c r="O15" s="193"/>
      <c r="P15" s="193"/>
      <c r="Q15" s="193"/>
      <c r="R15" s="193"/>
      <c r="U15" s="234" t="s">
        <v>20</v>
      </c>
      <c r="V15" s="234" t="s">
        <v>20</v>
      </c>
      <c r="W15" s="15"/>
    </row>
    <row r="16" spans="2:23" ht="25.5" customHeight="1" thickBot="1" x14ac:dyDescent="0.3">
      <c r="B16" s="194"/>
      <c r="C16" s="193"/>
      <c r="D16" s="193"/>
      <c r="E16" s="193"/>
      <c r="F16" s="193"/>
      <c r="G16" s="193"/>
      <c r="H16" s="193"/>
      <c r="I16" s="193"/>
      <c r="J16" s="193"/>
      <c r="K16" s="193"/>
      <c r="L16" s="193"/>
      <c r="M16" s="193"/>
      <c r="N16" s="193"/>
      <c r="O16" s="193"/>
      <c r="P16" s="193"/>
      <c r="Q16" s="193"/>
      <c r="R16" s="193"/>
      <c r="U16" s="435" t="s">
        <v>19</v>
      </c>
      <c r="V16" s="436"/>
      <c r="W16" s="16">
        <v>180</v>
      </c>
    </row>
    <row r="17" spans="2:18" x14ac:dyDescent="0.25">
      <c r="B17" s="194"/>
      <c r="C17" s="193"/>
      <c r="D17" s="193"/>
      <c r="E17" s="193"/>
      <c r="F17" s="193"/>
      <c r="G17" s="193"/>
      <c r="H17" s="193"/>
      <c r="I17" s="193"/>
      <c r="J17" s="193"/>
      <c r="K17" s="193"/>
      <c r="L17" s="193"/>
      <c r="M17" s="193"/>
      <c r="N17" s="193"/>
      <c r="O17" s="193"/>
      <c r="P17" s="193"/>
      <c r="Q17" s="193"/>
      <c r="R17" s="193"/>
    </row>
    <row r="18" spans="2:18" x14ac:dyDescent="0.25">
      <c r="B18" s="194"/>
      <c r="C18" s="193"/>
      <c r="D18" s="193"/>
      <c r="E18" s="193"/>
      <c r="F18" s="193"/>
      <c r="G18" s="193"/>
      <c r="H18" s="193"/>
      <c r="I18" s="193"/>
      <c r="J18" s="193"/>
      <c r="K18" s="193"/>
      <c r="L18" s="193"/>
      <c r="M18" s="193"/>
      <c r="N18" s="193"/>
      <c r="O18" s="193"/>
      <c r="P18" s="193"/>
      <c r="Q18" s="250"/>
      <c r="R18" s="250"/>
    </row>
    <row r="19" spans="2:18" ht="15.75" x14ac:dyDescent="0.25">
      <c r="B19" s="194"/>
      <c r="C19" s="1"/>
      <c r="D19" s="1"/>
      <c r="E19" s="195"/>
      <c r="F19" s="193"/>
      <c r="G19" s="193"/>
      <c r="H19" s="193"/>
      <c r="I19" s="193"/>
      <c r="J19" s="193"/>
      <c r="K19" s="193"/>
      <c r="L19" s="193"/>
      <c r="M19" s="193"/>
      <c r="N19" s="193"/>
      <c r="O19" s="193"/>
      <c r="P19" s="193"/>
      <c r="Q19" s="250"/>
      <c r="R19" s="250"/>
    </row>
    <row r="20" spans="2:18" ht="15.75" x14ac:dyDescent="0.25">
      <c r="B20" s="194"/>
      <c r="C20" s="1"/>
      <c r="D20" s="1"/>
      <c r="E20" s="193"/>
      <c r="F20" s="193"/>
      <c r="G20" s="193"/>
      <c r="H20" s="193"/>
      <c r="I20" s="193"/>
      <c r="J20" s="193"/>
      <c r="K20" s="193"/>
      <c r="L20" s="193"/>
      <c r="M20" s="193"/>
      <c r="N20" s="193"/>
      <c r="O20" s="193"/>
      <c r="P20" s="193"/>
      <c r="Q20" s="250"/>
      <c r="R20" s="250"/>
    </row>
    <row r="21" spans="2:18" ht="15.75" x14ac:dyDescent="0.25">
      <c r="B21" s="194"/>
      <c r="C21" s="1"/>
      <c r="D21" s="1"/>
      <c r="E21" s="193"/>
      <c r="F21" s="193"/>
      <c r="G21" s="193"/>
      <c r="H21" s="193"/>
      <c r="I21" s="193"/>
      <c r="J21" s="193"/>
      <c r="K21" s="193"/>
      <c r="L21" s="193"/>
      <c r="M21" s="193"/>
      <c r="N21" s="193"/>
      <c r="O21" s="193"/>
      <c r="P21" s="193"/>
      <c r="Q21" s="250"/>
      <c r="R21" s="250"/>
    </row>
    <row r="22" spans="2:18" ht="15.75" x14ac:dyDescent="0.25">
      <c r="B22" s="194"/>
      <c r="C22" s="1"/>
      <c r="D22" s="1"/>
      <c r="E22" s="193"/>
      <c r="F22" s="193"/>
      <c r="G22" s="193"/>
      <c r="H22" s="193"/>
      <c r="I22" s="193"/>
      <c r="J22" s="193"/>
      <c r="K22" s="193"/>
      <c r="L22" s="193"/>
      <c r="M22" s="193"/>
      <c r="N22" s="193"/>
      <c r="O22" s="193"/>
      <c r="P22" s="193"/>
      <c r="Q22" s="250"/>
      <c r="R22" s="250"/>
    </row>
    <row r="23" spans="2:18" x14ac:dyDescent="0.25">
      <c r="B23" s="194"/>
      <c r="C23" s="193"/>
      <c r="D23" s="193"/>
      <c r="E23" s="193"/>
      <c r="F23" s="193"/>
      <c r="G23" s="193"/>
      <c r="H23" s="193"/>
      <c r="I23" s="193"/>
      <c r="J23" s="193"/>
      <c r="K23" s="193"/>
      <c r="L23" s="193"/>
      <c r="M23" s="193"/>
      <c r="N23" s="193"/>
      <c r="O23" s="193"/>
      <c r="P23" s="193"/>
      <c r="Q23" s="193"/>
      <c r="R23" s="193"/>
    </row>
    <row r="24" spans="2:18" ht="51.75" customHeight="1" x14ac:dyDescent="0.25">
      <c r="B24" s="194"/>
      <c r="C24" s="2"/>
      <c r="D24" s="443"/>
      <c r="E24" s="444"/>
      <c r="F24" s="444"/>
      <c r="G24" s="444"/>
      <c r="H24" s="444"/>
      <c r="I24" s="444"/>
      <c r="J24" s="444"/>
      <c r="K24" s="444"/>
      <c r="L24" s="245"/>
      <c r="M24" s="245"/>
      <c r="N24" s="245"/>
      <c r="O24" s="245"/>
      <c r="P24" s="245"/>
      <c r="Q24" s="245"/>
      <c r="R24" s="245"/>
    </row>
    <row r="25" spans="2:18" x14ac:dyDescent="0.25">
      <c r="B25" s="194"/>
      <c r="C25" s="445"/>
      <c r="D25" s="443"/>
      <c r="E25" s="443"/>
      <c r="F25" s="443"/>
      <c r="G25" s="443"/>
      <c r="H25" s="443"/>
      <c r="I25" s="443"/>
      <c r="J25" s="443"/>
      <c r="K25" s="443"/>
      <c r="L25" s="242"/>
      <c r="M25" s="242"/>
      <c r="N25" s="242"/>
      <c r="O25" s="242"/>
      <c r="P25" s="242"/>
      <c r="Q25" s="242"/>
      <c r="R25" s="242"/>
    </row>
    <row r="26" spans="2:18" x14ac:dyDescent="0.25">
      <c r="B26" s="4"/>
      <c r="C26" s="445"/>
      <c r="D26" s="443"/>
      <c r="E26" s="443"/>
      <c r="F26" s="443"/>
      <c r="G26" s="443"/>
      <c r="H26" s="443"/>
      <c r="I26" s="443"/>
      <c r="J26" s="443"/>
      <c r="K26" s="443"/>
      <c r="L26" s="242"/>
      <c r="M26" s="242"/>
      <c r="N26" s="242"/>
      <c r="O26" s="242"/>
      <c r="P26" s="242"/>
      <c r="Q26" s="242"/>
      <c r="R26" s="242"/>
    </row>
    <row r="27" spans="2:18" x14ac:dyDescent="0.25">
      <c r="B27" s="194"/>
      <c r="C27" s="193"/>
      <c r="D27" s="193"/>
      <c r="E27" s="193"/>
      <c r="F27" s="193"/>
      <c r="G27" s="193"/>
      <c r="H27" s="193"/>
      <c r="I27" s="193"/>
      <c r="J27" s="193"/>
      <c r="K27" s="193"/>
      <c r="L27" s="193"/>
      <c r="M27" s="193"/>
      <c r="N27" s="193"/>
      <c r="O27" s="193"/>
      <c r="P27" s="193"/>
      <c r="Q27" s="193"/>
      <c r="R27" s="193"/>
    </row>
    <row r="28" spans="2:18" x14ac:dyDescent="0.25">
      <c r="B28" s="194"/>
      <c r="C28" s="193"/>
      <c r="D28" s="193"/>
      <c r="E28" s="193"/>
      <c r="F28" s="193"/>
      <c r="G28" s="193"/>
      <c r="H28" s="193"/>
      <c r="I28" s="193"/>
      <c r="J28" s="193"/>
      <c r="K28" s="193"/>
      <c r="L28" s="193"/>
      <c r="M28" s="193"/>
      <c r="N28" s="193"/>
      <c r="O28" s="193"/>
      <c r="P28" s="193"/>
      <c r="Q28" s="193"/>
      <c r="R28" s="193"/>
    </row>
    <row r="29" spans="2:18" x14ac:dyDescent="0.25">
      <c r="B29" s="194"/>
      <c r="C29" s="193"/>
      <c r="D29" s="193"/>
      <c r="E29" s="193"/>
      <c r="F29" s="193"/>
      <c r="G29" s="193"/>
      <c r="H29" s="193"/>
      <c r="I29" s="193"/>
      <c r="J29" s="193"/>
      <c r="K29" s="193"/>
      <c r="L29" s="193"/>
      <c r="M29" s="193"/>
      <c r="N29" s="193"/>
      <c r="O29" s="193"/>
      <c r="P29" s="193"/>
      <c r="Q29" s="193"/>
      <c r="R29" s="193"/>
    </row>
  </sheetData>
  <sheetProtection password="DDFF" sheet="1" objects="1" scenarios="1" selectLockedCells="1" selectUnlockedCells="1"/>
  <mergeCells count="25">
    <mergeCell ref="D24:K24"/>
    <mergeCell ref="C25:C26"/>
    <mergeCell ref="D25:K26"/>
    <mergeCell ref="R8:R9"/>
    <mergeCell ref="S8:S9"/>
    <mergeCell ref="U8:U9"/>
    <mergeCell ref="V8:V9"/>
    <mergeCell ref="W8:W9"/>
    <mergeCell ref="U16:V16"/>
    <mergeCell ref="I8:I9"/>
    <mergeCell ref="J8:J9"/>
    <mergeCell ref="K8:K9"/>
    <mergeCell ref="M8:M9"/>
    <mergeCell ref="N8:N9"/>
    <mergeCell ref="Q8:Q9"/>
    <mergeCell ref="B2:K2"/>
    <mergeCell ref="B3:K3"/>
    <mergeCell ref="B4:G4"/>
    <mergeCell ref="B8:B9"/>
    <mergeCell ref="C8:C9"/>
    <mergeCell ref="D8:D9"/>
    <mergeCell ref="E8:E9"/>
    <mergeCell ref="F8:F9"/>
    <mergeCell ref="G8:G9"/>
    <mergeCell ref="H8:H9"/>
  </mergeCells>
  <conditionalFormatting sqref="W16">
    <cfRule type="containsText" dxfId="115" priority="1" operator="containsText" text="RECHAZO;ERROR">
      <formula>NOT(ISERROR(SEARCH("RECHAZO;ERROR",W16)))</formula>
    </cfRule>
    <cfRule type="containsText" dxfId="114" priority="2" operator="containsText" text="RECHAZO">
      <formula>NOT(ISERROR(SEARCH("RECHAZO",W16)))</formula>
    </cfRule>
  </conditionalFormatting>
  <dataValidations count="3">
    <dataValidation type="list" allowBlank="1" showInputMessage="1" showErrorMessage="1" sqref="T10:T14">
      <formula1>OBJETO</formula1>
    </dataValidation>
    <dataValidation type="list" allowBlank="1" showInputMessage="1" showErrorMessage="1" sqref="U10:V14">
      <formula1>CondContratos1</formula1>
    </dataValidation>
    <dataValidation type="list" allowBlank="1" showInputMessage="1" showErrorMessage="1" sqref="W10:W14">
      <formula1>PUNTAJE1</formula1>
    </dataValidation>
  </dataValidations>
  <pageMargins left="0.7" right="0.7" top="0.75" bottom="0.75" header="0.3" footer="0.3"/>
  <pageSetup scale="2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1"/>
  <sheetViews>
    <sheetView zoomScaleNormal="100" workbookViewId="0">
      <selection activeCell="D12" sqref="D12"/>
    </sheetView>
  </sheetViews>
  <sheetFormatPr baseColWidth="10" defaultColWidth="11.42578125" defaultRowHeight="15" x14ac:dyDescent="0.25"/>
  <cols>
    <col min="1" max="1" width="1.42578125" customWidth="1"/>
    <col min="2" max="2" width="5" bestFit="1" customWidth="1"/>
    <col min="3" max="3" width="19.5703125" customWidth="1"/>
    <col min="4" max="4" width="31.5703125" customWidth="1"/>
    <col min="5" max="6" width="19.5703125" customWidth="1"/>
    <col min="7" max="7" width="17.5703125" customWidth="1"/>
    <col min="8" max="8" width="32.5703125" customWidth="1"/>
    <col min="253" max="253" width="1.42578125" customWidth="1"/>
    <col min="255" max="255" width="15.42578125" customWidth="1"/>
    <col min="256" max="256" width="13.5703125" customWidth="1"/>
    <col min="257" max="257" width="45.7109375" customWidth="1"/>
    <col min="258" max="261" width="18" customWidth="1"/>
    <col min="263" max="263" width="25.42578125" customWidth="1"/>
    <col min="264" max="264" width="41.28515625" customWidth="1"/>
    <col min="509" max="509" width="1.42578125" customWidth="1"/>
    <col min="511" max="511" width="15.42578125" customWidth="1"/>
    <col min="512" max="512" width="13.5703125" customWidth="1"/>
    <col min="513" max="513" width="45.7109375" customWidth="1"/>
    <col min="514" max="517" width="18" customWidth="1"/>
    <col min="519" max="519" width="25.42578125" customWidth="1"/>
    <col min="520" max="520" width="41.28515625" customWidth="1"/>
    <col min="765" max="765" width="1.42578125" customWidth="1"/>
    <col min="767" max="767" width="15.42578125" customWidth="1"/>
    <col min="768" max="768" width="13.5703125" customWidth="1"/>
    <col min="769" max="769" width="45.7109375" customWidth="1"/>
    <col min="770" max="773" width="18" customWidth="1"/>
    <col min="775" max="775" width="25.42578125" customWidth="1"/>
    <col min="776" max="776" width="41.28515625" customWidth="1"/>
    <col min="1021" max="1021" width="1.42578125" customWidth="1"/>
    <col min="1023" max="1023" width="15.42578125" customWidth="1"/>
    <col min="1024" max="1024" width="13.5703125" customWidth="1"/>
    <col min="1025" max="1025" width="45.7109375" customWidth="1"/>
    <col min="1026" max="1029" width="18" customWidth="1"/>
    <col min="1031" max="1031" width="25.42578125" customWidth="1"/>
    <col min="1032" max="1032" width="41.28515625" customWidth="1"/>
    <col min="1277" max="1277" width="1.42578125" customWidth="1"/>
    <col min="1279" max="1279" width="15.42578125" customWidth="1"/>
    <col min="1280" max="1280" width="13.5703125" customWidth="1"/>
    <col min="1281" max="1281" width="45.7109375" customWidth="1"/>
    <col min="1282" max="1285" width="18" customWidth="1"/>
    <col min="1287" max="1287" width="25.42578125" customWidth="1"/>
    <col min="1288" max="1288" width="41.28515625" customWidth="1"/>
    <col min="1533" max="1533" width="1.42578125" customWidth="1"/>
    <col min="1535" max="1535" width="15.42578125" customWidth="1"/>
    <col min="1536" max="1536" width="13.5703125" customWidth="1"/>
    <col min="1537" max="1537" width="45.7109375" customWidth="1"/>
    <col min="1538" max="1541" width="18" customWidth="1"/>
    <col min="1543" max="1543" width="25.42578125" customWidth="1"/>
    <col min="1544" max="1544" width="41.28515625" customWidth="1"/>
    <col min="1789" max="1789" width="1.42578125" customWidth="1"/>
    <col min="1791" max="1791" width="15.42578125" customWidth="1"/>
    <col min="1792" max="1792" width="13.5703125" customWidth="1"/>
    <col min="1793" max="1793" width="45.7109375" customWidth="1"/>
    <col min="1794" max="1797" width="18" customWidth="1"/>
    <col min="1799" max="1799" width="25.42578125" customWidth="1"/>
    <col min="1800" max="1800" width="41.28515625" customWidth="1"/>
    <col min="2045" max="2045" width="1.42578125" customWidth="1"/>
    <col min="2047" max="2047" width="15.42578125" customWidth="1"/>
    <col min="2048" max="2048" width="13.5703125" customWidth="1"/>
    <col min="2049" max="2049" width="45.7109375" customWidth="1"/>
    <col min="2050" max="2053" width="18" customWidth="1"/>
    <col min="2055" max="2055" width="25.42578125" customWidth="1"/>
    <col min="2056" max="2056" width="41.28515625" customWidth="1"/>
    <col min="2301" max="2301" width="1.42578125" customWidth="1"/>
    <col min="2303" max="2303" width="15.42578125" customWidth="1"/>
    <col min="2304" max="2304" width="13.5703125" customWidth="1"/>
    <col min="2305" max="2305" width="45.7109375" customWidth="1"/>
    <col min="2306" max="2309" width="18" customWidth="1"/>
    <col min="2311" max="2311" width="25.42578125" customWidth="1"/>
    <col min="2312" max="2312" width="41.28515625" customWidth="1"/>
    <col min="2557" max="2557" width="1.42578125" customWidth="1"/>
    <col min="2559" max="2559" width="15.42578125" customWidth="1"/>
    <col min="2560" max="2560" width="13.5703125" customWidth="1"/>
    <col min="2561" max="2561" width="45.7109375" customWidth="1"/>
    <col min="2562" max="2565" width="18" customWidth="1"/>
    <col min="2567" max="2567" width="25.42578125" customWidth="1"/>
    <col min="2568" max="2568" width="41.28515625" customWidth="1"/>
    <col min="2813" max="2813" width="1.42578125" customWidth="1"/>
    <col min="2815" max="2815" width="15.42578125" customWidth="1"/>
    <col min="2816" max="2816" width="13.5703125" customWidth="1"/>
    <col min="2817" max="2817" width="45.7109375" customWidth="1"/>
    <col min="2818" max="2821" width="18" customWidth="1"/>
    <col min="2823" max="2823" width="25.42578125" customWidth="1"/>
    <col min="2824" max="2824" width="41.28515625" customWidth="1"/>
    <col min="3069" max="3069" width="1.42578125" customWidth="1"/>
    <col min="3071" max="3071" width="15.42578125" customWidth="1"/>
    <col min="3072" max="3072" width="13.5703125" customWidth="1"/>
    <col min="3073" max="3073" width="45.7109375" customWidth="1"/>
    <col min="3074" max="3077" width="18" customWidth="1"/>
    <col min="3079" max="3079" width="25.42578125" customWidth="1"/>
    <col min="3080" max="3080" width="41.28515625" customWidth="1"/>
    <col min="3325" max="3325" width="1.42578125" customWidth="1"/>
    <col min="3327" max="3327" width="15.42578125" customWidth="1"/>
    <col min="3328" max="3328" width="13.5703125" customWidth="1"/>
    <col min="3329" max="3329" width="45.7109375" customWidth="1"/>
    <col min="3330" max="3333" width="18" customWidth="1"/>
    <col min="3335" max="3335" width="25.42578125" customWidth="1"/>
    <col min="3336" max="3336" width="41.28515625" customWidth="1"/>
    <col min="3581" max="3581" width="1.42578125" customWidth="1"/>
    <col min="3583" max="3583" width="15.42578125" customWidth="1"/>
    <col min="3584" max="3584" width="13.5703125" customWidth="1"/>
    <col min="3585" max="3585" width="45.7109375" customWidth="1"/>
    <col min="3586" max="3589" width="18" customWidth="1"/>
    <col min="3591" max="3591" width="25.42578125" customWidth="1"/>
    <col min="3592" max="3592" width="41.28515625" customWidth="1"/>
    <col min="3837" max="3837" width="1.42578125" customWidth="1"/>
    <col min="3839" max="3839" width="15.42578125" customWidth="1"/>
    <col min="3840" max="3840" width="13.5703125" customWidth="1"/>
    <col min="3841" max="3841" width="45.7109375" customWidth="1"/>
    <col min="3842" max="3845" width="18" customWidth="1"/>
    <col min="3847" max="3847" width="25.42578125" customWidth="1"/>
    <col min="3848" max="3848" width="41.28515625" customWidth="1"/>
    <col min="4093" max="4093" width="1.42578125" customWidth="1"/>
    <col min="4095" max="4095" width="15.42578125" customWidth="1"/>
    <col min="4096" max="4096" width="13.5703125" customWidth="1"/>
    <col min="4097" max="4097" width="45.7109375" customWidth="1"/>
    <col min="4098" max="4101" width="18" customWidth="1"/>
    <col min="4103" max="4103" width="25.42578125" customWidth="1"/>
    <col min="4104" max="4104" width="41.28515625" customWidth="1"/>
    <col min="4349" max="4349" width="1.42578125" customWidth="1"/>
    <col min="4351" max="4351" width="15.42578125" customWidth="1"/>
    <col min="4352" max="4352" width="13.5703125" customWidth="1"/>
    <col min="4353" max="4353" width="45.7109375" customWidth="1"/>
    <col min="4354" max="4357" width="18" customWidth="1"/>
    <col min="4359" max="4359" width="25.42578125" customWidth="1"/>
    <col min="4360" max="4360" width="41.28515625" customWidth="1"/>
    <col min="4605" max="4605" width="1.42578125" customWidth="1"/>
    <col min="4607" max="4607" width="15.42578125" customWidth="1"/>
    <col min="4608" max="4608" width="13.5703125" customWidth="1"/>
    <col min="4609" max="4609" width="45.7109375" customWidth="1"/>
    <col min="4610" max="4613" width="18" customWidth="1"/>
    <col min="4615" max="4615" width="25.42578125" customWidth="1"/>
    <col min="4616" max="4616" width="41.28515625" customWidth="1"/>
    <col min="4861" max="4861" width="1.42578125" customWidth="1"/>
    <col min="4863" max="4863" width="15.42578125" customWidth="1"/>
    <col min="4864" max="4864" width="13.5703125" customWidth="1"/>
    <col min="4865" max="4865" width="45.7109375" customWidth="1"/>
    <col min="4866" max="4869" width="18" customWidth="1"/>
    <col min="4871" max="4871" width="25.42578125" customWidth="1"/>
    <col min="4872" max="4872" width="41.28515625" customWidth="1"/>
    <col min="5117" max="5117" width="1.42578125" customWidth="1"/>
    <col min="5119" max="5119" width="15.42578125" customWidth="1"/>
    <col min="5120" max="5120" width="13.5703125" customWidth="1"/>
    <col min="5121" max="5121" width="45.7109375" customWidth="1"/>
    <col min="5122" max="5125" width="18" customWidth="1"/>
    <col min="5127" max="5127" width="25.42578125" customWidth="1"/>
    <col min="5128" max="5128" width="41.28515625" customWidth="1"/>
    <col min="5373" max="5373" width="1.42578125" customWidth="1"/>
    <col min="5375" max="5375" width="15.42578125" customWidth="1"/>
    <col min="5376" max="5376" width="13.5703125" customWidth="1"/>
    <col min="5377" max="5377" width="45.7109375" customWidth="1"/>
    <col min="5378" max="5381" width="18" customWidth="1"/>
    <col min="5383" max="5383" width="25.42578125" customWidth="1"/>
    <col min="5384" max="5384" width="41.28515625" customWidth="1"/>
    <col min="5629" max="5629" width="1.42578125" customWidth="1"/>
    <col min="5631" max="5631" width="15.42578125" customWidth="1"/>
    <col min="5632" max="5632" width="13.5703125" customWidth="1"/>
    <col min="5633" max="5633" width="45.7109375" customWidth="1"/>
    <col min="5634" max="5637" width="18" customWidth="1"/>
    <col min="5639" max="5639" width="25.42578125" customWidth="1"/>
    <col min="5640" max="5640" width="41.28515625" customWidth="1"/>
    <col min="5885" max="5885" width="1.42578125" customWidth="1"/>
    <col min="5887" max="5887" width="15.42578125" customWidth="1"/>
    <col min="5888" max="5888" width="13.5703125" customWidth="1"/>
    <col min="5889" max="5889" width="45.7109375" customWidth="1"/>
    <col min="5890" max="5893" width="18" customWidth="1"/>
    <col min="5895" max="5895" width="25.42578125" customWidth="1"/>
    <col min="5896" max="5896" width="41.28515625" customWidth="1"/>
    <col min="6141" max="6141" width="1.42578125" customWidth="1"/>
    <col min="6143" max="6143" width="15.42578125" customWidth="1"/>
    <col min="6144" max="6144" width="13.5703125" customWidth="1"/>
    <col min="6145" max="6145" width="45.7109375" customWidth="1"/>
    <col min="6146" max="6149" width="18" customWidth="1"/>
    <col min="6151" max="6151" width="25.42578125" customWidth="1"/>
    <col min="6152" max="6152" width="41.28515625" customWidth="1"/>
    <col min="6397" max="6397" width="1.42578125" customWidth="1"/>
    <col min="6399" max="6399" width="15.42578125" customWidth="1"/>
    <col min="6400" max="6400" width="13.5703125" customWidth="1"/>
    <col min="6401" max="6401" width="45.7109375" customWidth="1"/>
    <col min="6402" max="6405" width="18" customWidth="1"/>
    <col min="6407" max="6407" width="25.42578125" customWidth="1"/>
    <col min="6408" max="6408" width="41.28515625" customWidth="1"/>
    <col min="6653" max="6653" width="1.42578125" customWidth="1"/>
    <col min="6655" max="6655" width="15.42578125" customWidth="1"/>
    <col min="6656" max="6656" width="13.5703125" customWidth="1"/>
    <col min="6657" max="6657" width="45.7109375" customWidth="1"/>
    <col min="6658" max="6661" width="18" customWidth="1"/>
    <col min="6663" max="6663" width="25.42578125" customWidth="1"/>
    <col min="6664" max="6664" width="41.28515625" customWidth="1"/>
    <col min="6909" max="6909" width="1.42578125" customWidth="1"/>
    <col min="6911" max="6911" width="15.42578125" customWidth="1"/>
    <col min="6912" max="6912" width="13.5703125" customWidth="1"/>
    <col min="6913" max="6913" width="45.7109375" customWidth="1"/>
    <col min="6914" max="6917" width="18" customWidth="1"/>
    <col min="6919" max="6919" width="25.42578125" customWidth="1"/>
    <col min="6920" max="6920" width="41.28515625" customWidth="1"/>
    <col min="7165" max="7165" width="1.42578125" customWidth="1"/>
    <col min="7167" max="7167" width="15.42578125" customWidth="1"/>
    <col min="7168" max="7168" width="13.5703125" customWidth="1"/>
    <col min="7169" max="7169" width="45.7109375" customWidth="1"/>
    <col min="7170" max="7173" width="18" customWidth="1"/>
    <col min="7175" max="7175" width="25.42578125" customWidth="1"/>
    <col min="7176" max="7176" width="41.28515625" customWidth="1"/>
    <col min="7421" max="7421" width="1.42578125" customWidth="1"/>
    <col min="7423" max="7423" width="15.42578125" customWidth="1"/>
    <col min="7424" max="7424" width="13.5703125" customWidth="1"/>
    <col min="7425" max="7425" width="45.7109375" customWidth="1"/>
    <col min="7426" max="7429" width="18" customWidth="1"/>
    <col min="7431" max="7431" width="25.42578125" customWidth="1"/>
    <col min="7432" max="7432" width="41.28515625" customWidth="1"/>
    <col min="7677" max="7677" width="1.42578125" customWidth="1"/>
    <col min="7679" max="7679" width="15.42578125" customWidth="1"/>
    <col min="7680" max="7680" width="13.5703125" customWidth="1"/>
    <col min="7681" max="7681" width="45.7109375" customWidth="1"/>
    <col min="7682" max="7685" width="18" customWidth="1"/>
    <col min="7687" max="7687" width="25.42578125" customWidth="1"/>
    <col min="7688" max="7688" width="41.28515625" customWidth="1"/>
    <col min="7933" max="7933" width="1.42578125" customWidth="1"/>
    <col min="7935" max="7935" width="15.42578125" customWidth="1"/>
    <col min="7936" max="7936" width="13.5703125" customWidth="1"/>
    <col min="7937" max="7937" width="45.7109375" customWidth="1"/>
    <col min="7938" max="7941" width="18" customWidth="1"/>
    <col min="7943" max="7943" width="25.42578125" customWidth="1"/>
    <col min="7944" max="7944" width="41.28515625" customWidth="1"/>
    <col min="8189" max="8189" width="1.42578125" customWidth="1"/>
    <col min="8191" max="8191" width="15.42578125" customWidth="1"/>
    <col min="8192" max="8192" width="13.5703125" customWidth="1"/>
    <col min="8193" max="8193" width="45.7109375" customWidth="1"/>
    <col min="8194" max="8197" width="18" customWidth="1"/>
    <col min="8199" max="8199" width="25.42578125" customWidth="1"/>
    <col min="8200" max="8200" width="41.28515625" customWidth="1"/>
    <col min="8445" max="8445" width="1.42578125" customWidth="1"/>
    <col min="8447" max="8447" width="15.42578125" customWidth="1"/>
    <col min="8448" max="8448" width="13.5703125" customWidth="1"/>
    <col min="8449" max="8449" width="45.7109375" customWidth="1"/>
    <col min="8450" max="8453" width="18" customWidth="1"/>
    <col min="8455" max="8455" width="25.42578125" customWidth="1"/>
    <col min="8456" max="8456" width="41.28515625" customWidth="1"/>
    <col min="8701" max="8701" width="1.42578125" customWidth="1"/>
    <col min="8703" max="8703" width="15.42578125" customWidth="1"/>
    <col min="8704" max="8704" width="13.5703125" customWidth="1"/>
    <col min="8705" max="8705" width="45.7109375" customWidth="1"/>
    <col min="8706" max="8709" width="18" customWidth="1"/>
    <col min="8711" max="8711" width="25.42578125" customWidth="1"/>
    <col min="8712" max="8712" width="41.28515625" customWidth="1"/>
    <col min="8957" max="8957" width="1.42578125" customWidth="1"/>
    <col min="8959" max="8959" width="15.42578125" customWidth="1"/>
    <col min="8960" max="8960" width="13.5703125" customWidth="1"/>
    <col min="8961" max="8961" width="45.7109375" customWidth="1"/>
    <col min="8962" max="8965" width="18" customWidth="1"/>
    <col min="8967" max="8967" width="25.42578125" customWidth="1"/>
    <col min="8968" max="8968" width="41.28515625" customWidth="1"/>
    <col min="9213" max="9213" width="1.42578125" customWidth="1"/>
    <col min="9215" max="9215" width="15.42578125" customWidth="1"/>
    <col min="9216" max="9216" width="13.5703125" customWidth="1"/>
    <col min="9217" max="9217" width="45.7109375" customWidth="1"/>
    <col min="9218" max="9221" width="18" customWidth="1"/>
    <col min="9223" max="9223" width="25.42578125" customWidth="1"/>
    <col min="9224" max="9224" width="41.28515625" customWidth="1"/>
    <col min="9469" max="9469" width="1.42578125" customWidth="1"/>
    <col min="9471" max="9471" width="15.42578125" customWidth="1"/>
    <col min="9472" max="9472" width="13.5703125" customWidth="1"/>
    <col min="9473" max="9473" width="45.7109375" customWidth="1"/>
    <col min="9474" max="9477" width="18" customWidth="1"/>
    <col min="9479" max="9479" width="25.42578125" customWidth="1"/>
    <col min="9480" max="9480" width="41.28515625" customWidth="1"/>
    <col min="9725" max="9725" width="1.42578125" customWidth="1"/>
    <col min="9727" max="9727" width="15.42578125" customWidth="1"/>
    <col min="9728" max="9728" width="13.5703125" customWidth="1"/>
    <col min="9729" max="9729" width="45.7109375" customWidth="1"/>
    <col min="9730" max="9733" width="18" customWidth="1"/>
    <col min="9735" max="9735" width="25.42578125" customWidth="1"/>
    <col min="9736" max="9736" width="41.28515625" customWidth="1"/>
    <col min="9981" max="9981" width="1.42578125" customWidth="1"/>
    <col min="9983" max="9983" width="15.42578125" customWidth="1"/>
    <col min="9984" max="9984" width="13.5703125" customWidth="1"/>
    <col min="9985" max="9985" width="45.7109375" customWidth="1"/>
    <col min="9986" max="9989" width="18" customWidth="1"/>
    <col min="9991" max="9991" width="25.42578125" customWidth="1"/>
    <col min="9992" max="9992" width="41.28515625" customWidth="1"/>
    <col min="10237" max="10237" width="1.42578125" customWidth="1"/>
    <col min="10239" max="10239" width="15.42578125" customWidth="1"/>
    <col min="10240" max="10240" width="13.5703125" customWidth="1"/>
    <col min="10241" max="10241" width="45.7109375" customWidth="1"/>
    <col min="10242" max="10245" width="18" customWidth="1"/>
    <col min="10247" max="10247" width="25.42578125" customWidth="1"/>
    <col min="10248" max="10248" width="41.28515625" customWidth="1"/>
    <col min="10493" max="10493" width="1.42578125" customWidth="1"/>
    <col min="10495" max="10495" width="15.42578125" customWidth="1"/>
    <col min="10496" max="10496" width="13.5703125" customWidth="1"/>
    <col min="10497" max="10497" width="45.7109375" customWidth="1"/>
    <col min="10498" max="10501" width="18" customWidth="1"/>
    <col min="10503" max="10503" width="25.42578125" customWidth="1"/>
    <col min="10504" max="10504" width="41.28515625" customWidth="1"/>
    <col min="10749" max="10749" width="1.42578125" customWidth="1"/>
    <col min="10751" max="10751" width="15.42578125" customWidth="1"/>
    <col min="10752" max="10752" width="13.5703125" customWidth="1"/>
    <col min="10753" max="10753" width="45.7109375" customWidth="1"/>
    <col min="10754" max="10757" width="18" customWidth="1"/>
    <col min="10759" max="10759" width="25.42578125" customWidth="1"/>
    <col min="10760" max="10760" width="41.28515625" customWidth="1"/>
    <col min="11005" max="11005" width="1.42578125" customWidth="1"/>
    <col min="11007" max="11007" width="15.42578125" customWidth="1"/>
    <col min="11008" max="11008" width="13.5703125" customWidth="1"/>
    <col min="11009" max="11009" width="45.7109375" customWidth="1"/>
    <col min="11010" max="11013" width="18" customWidth="1"/>
    <col min="11015" max="11015" width="25.42578125" customWidth="1"/>
    <col min="11016" max="11016" width="41.28515625" customWidth="1"/>
    <col min="11261" max="11261" width="1.42578125" customWidth="1"/>
    <col min="11263" max="11263" width="15.42578125" customWidth="1"/>
    <col min="11264" max="11264" width="13.5703125" customWidth="1"/>
    <col min="11265" max="11265" width="45.7109375" customWidth="1"/>
    <col min="11266" max="11269" width="18" customWidth="1"/>
    <col min="11271" max="11271" width="25.42578125" customWidth="1"/>
    <col min="11272" max="11272" width="41.28515625" customWidth="1"/>
    <col min="11517" max="11517" width="1.42578125" customWidth="1"/>
    <col min="11519" max="11519" width="15.42578125" customWidth="1"/>
    <col min="11520" max="11520" width="13.5703125" customWidth="1"/>
    <col min="11521" max="11521" width="45.7109375" customWidth="1"/>
    <col min="11522" max="11525" width="18" customWidth="1"/>
    <col min="11527" max="11527" width="25.42578125" customWidth="1"/>
    <col min="11528" max="11528" width="41.28515625" customWidth="1"/>
    <col min="11773" max="11773" width="1.42578125" customWidth="1"/>
    <col min="11775" max="11775" width="15.42578125" customWidth="1"/>
    <col min="11776" max="11776" width="13.5703125" customWidth="1"/>
    <col min="11777" max="11777" width="45.7109375" customWidth="1"/>
    <col min="11778" max="11781" width="18" customWidth="1"/>
    <col min="11783" max="11783" width="25.42578125" customWidth="1"/>
    <col min="11784" max="11784" width="41.28515625" customWidth="1"/>
    <col min="12029" max="12029" width="1.42578125" customWidth="1"/>
    <col min="12031" max="12031" width="15.42578125" customWidth="1"/>
    <col min="12032" max="12032" width="13.5703125" customWidth="1"/>
    <col min="12033" max="12033" width="45.7109375" customWidth="1"/>
    <col min="12034" max="12037" width="18" customWidth="1"/>
    <col min="12039" max="12039" width="25.42578125" customWidth="1"/>
    <col min="12040" max="12040" width="41.28515625" customWidth="1"/>
    <col min="12285" max="12285" width="1.42578125" customWidth="1"/>
    <col min="12287" max="12287" width="15.42578125" customWidth="1"/>
    <col min="12288" max="12288" width="13.5703125" customWidth="1"/>
    <col min="12289" max="12289" width="45.7109375" customWidth="1"/>
    <col min="12290" max="12293" width="18" customWidth="1"/>
    <col min="12295" max="12295" width="25.42578125" customWidth="1"/>
    <col min="12296" max="12296" width="41.28515625" customWidth="1"/>
    <col min="12541" max="12541" width="1.42578125" customWidth="1"/>
    <col min="12543" max="12543" width="15.42578125" customWidth="1"/>
    <col min="12544" max="12544" width="13.5703125" customWidth="1"/>
    <col min="12545" max="12545" width="45.7109375" customWidth="1"/>
    <col min="12546" max="12549" width="18" customWidth="1"/>
    <col min="12551" max="12551" width="25.42578125" customWidth="1"/>
    <col min="12552" max="12552" width="41.28515625" customWidth="1"/>
    <col min="12797" max="12797" width="1.42578125" customWidth="1"/>
    <col min="12799" max="12799" width="15.42578125" customWidth="1"/>
    <col min="12800" max="12800" width="13.5703125" customWidth="1"/>
    <col min="12801" max="12801" width="45.7109375" customWidth="1"/>
    <col min="12802" max="12805" width="18" customWidth="1"/>
    <col min="12807" max="12807" width="25.42578125" customWidth="1"/>
    <col min="12808" max="12808" width="41.28515625" customWidth="1"/>
    <col min="13053" max="13053" width="1.42578125" customWidth="1"/>
    <col min="13055" max="13055" width="15.42578125" customWidth="1"/>
    <col min="13056" max="13056" width="13.5703125" customWidth="1"/>
    <col min="13057" max="13057" width="45.7109375" customWidth="1"/>
    <col min="13058" max="13061" width="18" customWidth="1"/>
    <col min="13063" max="13063" width="25.42578125" customWidth="1"/>
    <col min="13064" max="13064" width="41.28515625" customWidth="1"/>
    <col min="13309" max="13309" width="1.42578125" customWidth="1"/>
    <col min="13311" max="13311" width="15.42578125" customWidth="1"/>
    <col min="13312" max="13312" width="13.5703125" customWidth="1"/>
    <col min="13313" max="13313" width="45.7109375" customWidth="1"/>
    <col min="13314" max="13317" width="18" customWidth="1"/>
    <col min="13319" max="13319" width="25.42578125" customWidth="1"/>
    <col min="13320" max="13320" width="41.28515625" customWidth="1"/>
    <col min="13565" max="13565" width="1.42578125" customWidth="1"/>
    <col min="13567" max="13567" width="15.42578125" customWidth="1"/>
    <col min="13568" max="13568" width="13.5703125" customWidth="1"/>
    <col min="13569" max="13569" width="45.7109375" customWidth="1"/>
    <col min="13570" max="13573" width="18" customWidth="1"/>
    <col min="13575" max="13575" width="25.42578125" customWidth="1"/>
    <col min="13576" max="13576" width="41.28515625" customWidth="1"/>
    <col min="13821" max="13821" width="1.42578125" customWidth="1"/>
    <col min="13823" max="13823" width="15.42578125" customWidth="1"/>
    <col min="13824" max="13824" width="13.5703125" customWidth="1"/>
    <col min="13825" max="13825" width="45.7109375" customWidth="1"/>
    <col min="13826" max="13829" width="18" customWidth="1"/>
    <col min="13831" max="13831" width="25.42578125" customWidth="1"/>
    <col min="13832" max="13832" width="41.28515625" customWidth="1"/>
    <col min="14077" max="14077" width="1.42578125" customWidth="1"/>
    <col min="14079" max="14079" width="15.42578125" customWidth="1"/>
    <col min="14080" max="14080" width="13.5703125" customWidth="1"/>
    <col min="14081" max="14081" width="45.7109375" customWidth="1"/>
    <col min="14082" max="14085" width="18" customWidth="1"/>
    <col min="14087" max="14087" width="25.42578125" customWidth="1"/>
    <col min="14088" max="14088" width="41.28515625" customWidth="1"/>
    <col min="14333" max="14333" width="1.42578125" customWidth="1"/>
    <col min="14335" max="14335" width="15.42578125" customWidth="1"/>
    <col min="14336" max="14336" width="13.5703125" customWidth="1"/>
    <col min="14337" max="14337" width="45.7109375" customWidth="1"/>
    <col min="14338" max="14341" width="18" customWidth="1"/>
    <col min="14343" max="14343" width="25.42578125" customWidth="1"/>
    <col min="14344" max="14344" width="41.28515625" customWidth="1"/>
    <col min="14589" max="14589" width="1.42578125" customWidth="1"/>
    <col min="14591" max="14591" width="15.42578125" customWidth="1"/>
    <col min="14592" max="14592" width="13.5703125" customWidth="1"/>
    <col min="14593" max="14593" width="45.7109375" customWidth="1"/>
    <col min="14594" max="14597" width="18" customWidth="1"/>
    <col min="14599" max="14599" width="25.42578125" customWidth="1"/>
    <col min="14600" max="14600" width="41.28515625" customWidth="1"/>
    <col min="14845" max="14845" width="1.42578125" customWidth="1"/>
    <col min="14847" max="14847" width="15.42578125" customWidth="1"/>
    <col min="14848" max="14848" width="13.5703125" customWidth="1"/>
    <col min="14849" max="14849" width="45.7109375" customWidth="1"/>
    <col min="14850" max="14853" width="18" customWidth="1"/>
    <col min="14855" max="14855" width="25.42578125" customWidth="1"/>
    <col min="14856" max="14856" width="41.28515625" customWidth="1"/>
    <col min="15101" max="15101" width="1.42578125" customWidth="1"/>
    <col min="15103" max="15103" width="15.42578125" customWidth="1"/>
    <col min="15104" max="15104" width="13.5703125" customWidth="1"/>
    <col min="15105" max="15105" width="45.7109375" customWidth="1"/>
    <col min="15106" max="15109" width="18" customWidth="1"/>
    <col min="15111" max="15111" width="25.42578125" customWidth="1"/>
    <col min="15112" max="15112" width="41.28515625" customWidth="1"/>
    <col min="15357" max="15357" width="1.42578125" customWidth="1"/>
    <col min="15359" max="15359" width="15.42578125" customWidth="1"/>
    <col min="15360" max="15360" width="13.5703125" customWidth="1"/>
    <col min="15361" max="15361" width="45.7109375" customWidth="1"/>
    <col min="15362" max="15365" width="18" customWidth="1"/>
    <col min="15367" max="15367" width="25.42578125" customWidth="1"/>
    <col min="15368" max="15368" width="41.28515625" customWidth="1"/>
    <col min="15613" max="15613" width="1.42578125" customWidth="1"/>
    <col min="15615" max="15615" width="15.42578125" customWidth="1"/>
    <col min="15616" max="15616" width="13.5703125" customWidth="1"/>
    <col min="15617" max="15617" width="45.7109375" customWidth="1"/>
    <col min="15618" max="15621" width="18" customWidth="1"/>
    <col min="15623" max="15623" width="25.42578125" customWidth="1"/>
    <col min="15624" max="15624" width="41.28515625" customWidth="1"/>
    <col min="15869" max="15869" width="1.42578125" customWidth="1"/>
    <col min="15871" max="15871" width="15.42578125" customWidth="1"/>
    <col min="15872" max="15872" width="13.5703125" customWidth="1"/>
    <col min="15873" max="15873" width="45.7109375" customWidth="1"/>
    <col min="15874" max="15877" width="18" customWidth="1"/>
    <col min="15879" max="15879" width="25.42578125" customWidth="1"/>
    <col min="15880" max="15880" width="41.28515625" customWidth="1"/>
    <col min="16125" max="16125" width="1.42578125" customWidth="1"/>
    <col min="16127" max="16127" width="15.42578125" customWidth="1"/>
    <col min="16128" max="16128" width="13.5703125" customWidth="1"/>
    <col min="16129" max="16129" width="45.7109375" customWidth="1"/>
    <col min="16130" max="16133" width="18" customWidth="1"/>
    <col min="16135" max="16135" width="25.42578125" customWidth="1"/>
    <col min="16136" max="16136" width="41.28515625" customWidth="1"/>
  </cols>
  <sheetData>
    <row r="1" spans="1:8" s="209" customFormat="1" ht="18.75" x14ac:dyDescent="0.2">
      <c r="A1" s="207"/>
      <c r="B1" s="204" t="s">
        <v>151</v>
      </c>
      <c r="C1" s="208"/>
      <c r="D1" s="208"/>
      <c r="E1" s="204"/>
      <c r="F1" s="204"/>
      <c r="G1" s="204"/>
      <c r="H1" s="204"/>
    </row>
    <row r="2" spans="1:8" s="209" customFormat="1" ht="15.75" x14ac:dyDescent="0.2">
      <c r="A2" s="207"/>
      <c r="B2" s="205" t="s">
        <v>152</v>
      </c>
      <c r="C2" s="210"/>
      <c r="D2" s="210"/>
      <c r="E2" s="211"/>
      <c r="F2" s="211"/>
      <c r="G2" s="211"/>
      <c r="H2" s="211"/>
    </row>
    <row r="3" spans="1:8" s="209" customFormat="1" ht="12.75" x14ac:dyDescent="0.2">
      <c r="A3" s="207"/>
      <c r="B3" s="205" t="s">
        <v>153</v>
      </c>
      <c r="C3" s="212"/>
      <c r="D3" s="212"/>
      <c r="E3" s="213"/>
      <c r="F3" s="213"/>
      <c r="G3" s="213"/>
      <c r="H3" s="213"/>
    </row>
    <row r="4" spans="1:8" x14ac:dyDescent="0.25">
      <c r="A4" s="214"/>
      <c r="B4" s="206" t="s">
        <v>154</v>
      </c>
      <c r="C4" s="206"/>
      <c r="D4" s="206"/>
      <c r="E4" s="206"/>
      <c r="F4" s="206"/>
      <c r="G4" s="206"/>
      <c r="H4" s="206"/>
    </row>
    <row r="5" spans="1:8" ht="15.75" thickBot="1" x14ac:dyDescent="0.3">
      <c r="A5" s="214"/>
      <c r="B5" s="206"/>
      <c r="C5" s="206"/>
      <c r="D5" s="206"/>
      <c r="E5" s="206"/>
      <c r="F5" s="206"/>
      <c r="G5" s="206"/>
      <c r="H5" s="206"/>
    </row>
    <row r="6" spans="1:8" ht="16.5" customHeight="1" thickTop="1" x14ac:dyDescent="0.25">
      <c r="B6" s="565" t="s">
        <v>37</v>
      </c>
      <c r="C6" s="567" t="s">
        <v>188</v>
      </c>
      <c r="D6" s="568"/>
      <c r="E6" s="568"/>
      <c r="F6" s="569"/>
      <c r="G6" s="570" t="s">
        <v>155</v>
      </c>
      <c r="H6" s="563" t="s">
        <v>163</v>
      </c>
    </row>
    <row r="7" spans="1:8" ht="32.25" thickBot="1" x14ac:dyDescent="0.3">
      <c r="B7" s="566"/>
      <c r="C7" s="226" t="s">
        <v>147</v>
      </c>
      <c r="D7" s="226" t="s">
        <v>148</v>
      </c>
      <c r="E7" s="226" t="s">
        <v>149</v>
      </c>
      <c r="F7" s="227" t="s">
        <v>150</v>
      </c>
      <c r="G7" s="571"/>
      <c r="H7" s="564"/>
    </row>
    <row r="8" spans="1:8" ht="15.75" thickTop="1" x14ac:dyDescent="0.25">
      <c r="B8" s="215"/>
      <c r="C8" s="216"/>
      <c r="D8" s="216"/>
      <c r="E8" s="216"/>
      <c r="F8" s="217"/>
      <c r="G8" s="217"/>
      <c r="H8" s="218"/>
    </row>
    <row r="9" spans="1:8" x14ac:dyDescent="0.25">
      <c r="B9" s="219">
        <v>1</v>
      </c>
      <c r="C9" s="220">
        <f>+'EXP ESP'!W16</f>
        <v>180</v>
      </c>
      <c r="D9" s="221" t="s">
        <v>325</v>
      </c>
      <c r="E9" s="221" t="s">
        <v>325</v>
      </c>
      <c r="F9" s="222">
        <v>100</v>
      </c>
      <c r="G9" s="221" t="s">
        <v>325</v>
      </c>
      <c r="H9" s="258" t="s">
        <v>164</v>
      </c>
    </row>
    <row r="10" spans="1:8" ht="15.75" thickBot="1" x14ac:dyDescent="0.3">
      <c r="B10" s="223"/>
      <c r="C10" s="224"/>
      <c r="D10" s="224"/>
      <c r="E10" s="224"/>
      <c r="F10" s="224"/>
      <c r="G10" s="224"/>
      <c r="H10" s="225"/>
    </row>
    <row r="11" spans="1:8" ht="15.75" thickTop="1" x14ac:dyDescent="0.25"/>
  </sheetData>
  <sheetProtection password="DDFF" sheet="1" objects="1" scenarios="1" selectLockedCells="1" selectUnlockedCells="1"/>
  <mergeCells count="4">
    <mergeCell ref="H6:H7"/>
    <mergeCell ref="B6:B7"/>
    <mergeCell ref="C6:F6"/>
    <mergeCell ref="G6:G7"/>
  </mergeCells>
  <conditionalFormatting sqref="B9:H9">
    <cfRule type="expression" dxfId="0" priority="3" stopIfTrue="1">
      <formula>MOD(ROW(),2)</formula>
    </cfRule>
  </conditionalFormatting>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73"/>
  <sheetViews>
    <sheetView zoomScaleSheetLayoutView="100" workbookViewId="0">
      <selection activeCell="C52" sqref="C52"/>
    </sheetView>
  </sheetViews>
  <sheetFormatPr baseColWidth="10" defaultColWidth="11.42578125" defaultRowHeight="12.75" x14ac:dyDescent="0.2"/>
  <cols>
    <col min="1" max="1" width="11.42578125" style="19"/>
    <col min="2" max="2" width="39" style="19" customWidth="1"/>
    <col min="3" max="3" width="35.28515625" style="19" customWidth="1"/>
    <col min="4" max="4" width="32.5703125" style="19" customWidth="1"/>
    <col min="5" max="5" width="18.28515625" style="19" customWidth="1"/>
    <col min="6" max="6" width="18.42578125" style="19" customWidth="1"/>
    <col min="7" max="7" width="14" style="19" customWidth="1"/>
    <col min="8" max="8" width="16.85546875" style="19" customWidth="1"/>
    <col min="9" max="9" width="20.42578125" style="19" customWidth="1"/>
    <col min="10" max="10" width="19" style="19" customWidth="1"/>
    <col min="11" max="11" width="21.140625" style="19" bestFit="1" customWidth="1"/>
    <col min="12" max="12" width="19.140625" style="19" customWidth="1"/>
    <col min="13" max="16384" width="11.42578125" style="19"/>
  </cols>
  <sheetData>
    <row r="1" spans="1:21" ht="15.75" x14ac:dyDescent="0.25">
      <c r="A1" s="17"/>
      <c r="B1" s="18"/>
      <c r="D1" s="18"/>
      <c r="E1" s="20"/>
      <c r="F1" s="20"/>
      <c r="G1" s="20"/>
      <c r="H1" s="21"/>
      <c r="I1" s="21"/>
      <c r="K1" s="18"/>
      <c r="L1" s="22"/>
      <c r="M1" s="22"/>
      <c r="N1" s="22"/>
      <c r="O1" s="22"/>
      <c r="P1" s="22"/>
      <c r="Q1" s="22"/>
      <c r="R1" s="22"/>
      <c r="S1" s="22"/>
      <c r="T1" s="22"/>
      <c r="U1" s="22"/>
    </row>
    <row r="2" spans="1:21" x14ac:dyDescent="0.2">
      <c r="B2" s="18"/>
      <c r="D2" s="18"/>
      <c r="E2" s="20"/>
      <c r="F2" s="20"/>
      <c r="G2" s="20"/>
      <c r="J2" s="18"/>
      <c r="L2" s="22"/>
      <c r="M2" s="22"/>
      <c r="N2" s="22"/>
      <c r="O2" s="22"/>
      <c r="P2" s="22"/>
      <c r="Q2" s="22"/>
      <c r="R2" s="22"/>
      <c r="S2" s="22"/>
      <c r="T2" s="22"/>
      <c r="U2" s="22"/>
    </row>
    <row r="3" spans="1:21" ht="28.5" customHeight="1" x14ac:dyDescent="0.2">
      <c r="A3" s="450" t="s">
        <v>156</v>
      </c>
      <c r="B3" s="450"/>
      <c r="C3" s="451" t="s">
        <v>188</v>
      </c>
      <c r="D3" s="451"/>
      <c r="E3" s="451"/>
      <c r="F3" s="451"/>
      <c r="G3" s="451"/>
      <c r="H3" s="23"/>
      <c r="I3" s="23"/>
      <c r="J3" s="23"/>
      <c r="K3" s="23"/>
      <c r="L3" s="22"/>
      <c r="M3" s="22"/>
      <c r="N3" s="22"/>
      <c r="O3" s="22"/>
      <c r="P3" s="22"/>
      <c r="Q3" s="22"/>
      <c r="R3" s="22"/>
      <c r="S3" s="22"/>
      <c r="T3" s="22"/>
      <c r="U3" s="22"/>
    </row>
    <row r="4" spans="1:21" x14ac:dyDescent="0.2">
      <c r="B4" s="18"/>
      <c r="D4" s="18"/>
      <c r="E4" s="20"/>
      <c r="F4" s="20"/>
      <c r="G4" s="20"/>
      <c r="H4" s="21"/>
      <c r="I4" s="21"/>
      <c r="J4" s="21"/>
      <c r="K4" s="21"/>
      <c r="L4" s="22"/>
      <c r="M4" s="22"/>
      <c r="N4" s="22"/>
      <c r="O4" s="22"/>
      <c r="P4" s="22"/>
      <c r="Q4" s="22"/>
      <c r="R4" s="22"/>
      <c r="S4" s="22"/>
      <c r="T4" s="22"/>
      <c r="U4" s="22"/>
    </row>
    <row r="5" spans="1:21" x14ac:dyDescent="0.2">
      <c r="A5" s="24"/>
      <c r="B5" s="25"/>
      <c r="D5" s="18"/>
      <c r="E5" s="20"/>
      <c r="F5" s="20"/>
      <c r="G5" s="20"/>
      <c r="H5" s="21"/>
      <c r="I5" s="21"/>
      <c r="J5" s="22"/>
      <c r="K5" s="26"/>
      <c r="L5" s="22"/>
      <c r="M5" s="22"/>
      <c r="N5" s="22"/>
      <c r="O5" s="22"/>
    </row>
    <row r="6" spans="1:21" ht="13.5" thickBot="1" x14ac:dyDescent="0.25">
      <c r="B6" s="18"/>
      <c r="D6" s="18"/>
      <c r="E6" s="20"/>
      <c r="F6" s="20"/>
      <c r="G6" s="20"/>
      <c r="H6" s="21"/>
      <c r="I6" s="21"/>
      <c r="J6" s="22"/>
      <c r="K6" s="26"/>
      <c r="L6" s="22"/>
      <c r="M6" s="22"/>
      <c r="N6" s="22"/>
      <c r="O6" s="22"/>
    </row>
    <row r="7" spans="1:21" ht="21" thickBot="1" x14ac:dyDescent="0.35">
      <c r="A7" s="27" t="s">
        <v>24</v>
      </c>
      <c r="B7" s="28"/>
      <c r="C7" s="280" t="s">
        <v>189</v>
      </c>
      <c r="D7" s="29" t="s">
        <v>190</v>
      </c>
      <c r="E7" s="30"/>
      <c r="F7" s="31"/>
      <c r="G7" s="32"/>
      <c r="H7" s="21"/>
      <c r="I7" s="21"/>
      <c r="J7" s="33"/>
      <c r="K7" s="34"/>
      <c r="L7" s="33"/>
      <c r="M7" s="144"/>
      <c r="N7" s="22"/>
      <c r="O7" s="22"/>
    </row>
    <row r="8" spans="1:21" ht="22.5" customHeight="1" x14ac:dyDescent="0.2">
      <c r="A8" s="452" t="s">
        <v>25</v>
      </c>
      <c r="B8" s="452"/>
      <c r="C8" s="452"/>
      <c r="D8" s="452"/>
      <c r="E8" s="452"/>
      <c r="F8" s="452"/>
      <c r="G8" s="452"/>
      <c r="H8" s="452"/>
      <c r="I8" s="452"/>
      <c r="J8" s="452"/>
      <c r="K8" s="452"/>
      <c r="L8" s="33"/>
      <c r="M8" s="33"/>
      <c r="N8" s="22"/>
      <c r="O8" s="22"/>
    </row>
    <row r="9" spans="1:21" ht="22.5" customHeight="1" thickBot="1" x14ac:dyDescent="0.25">
      <c r="A9" s="452"/>
      <c r="B9" s="452"/>
      <c r="C9" s="452"/>
      <c r="D9" s="452"/>
      <c r="E9" s="452"/>
      <c r="F9" s="452"/>
      <c r="G9" s="452"/>
      <c r="H9" s="452"/>
      <c r="I9" s="452"/>
      <c r="J9" s="452"/>
      <c r="K9" s="452"/>
      <c r="L9" s="33"/>
      <c r="M9" s="33"/>
      <c r="N9" s="22"/>
      <c r="O9" s="22"/>
    </row>
    <row r="10" spans="1:21" x14ac:dyDescent="0.2">
      <c r="A10" s="35" t="s">
        <v>26</v>
      </c>
      <c r="B10" s="36"/>
      <c r="C10" s="36"/>
      <c r="D10" s="36"/>
      <c r="E10" s="37"/>
      <c r="F10" s="37"/>
      <c r="G10" s="453" t="s">
        <v>27</v>
      </c>
    </row>
    <row r="11" spans="1:21" x14ac:dyDescent="0.2">
      <c r="A11" s="38" t="s">
        <v>28</v>
      </c>
      <c r="B11" s="38" t="s">
        <v>29</v>
      </c>
      <c r="C11" s="38" t="s">
        <v>30</v>
      </c>
      <c r="D11" s="38" t="s">
        <v>31</v>
      </c>
      <c r="E11" s="39" t="s">
        <v>32</v>
      </c>
      <c r="F11" s="40"/>
      <c r="G11" s="454"/>
    </row>
    <row r="12" spans="1:21" ht="13.5" thickBot="1" x14ac:dyDescent="0.25">
      <c r="A12" s="38" t="s">
        <v>33</v>
      </c>
      <c r="B12" s="38" t="s">
        <v>34</v>
      </c>
      <c r="C12" s="38" t="s">
        <v>35</v>
      </c>
      <c r="D12" s="38" t="s">
        <v>36</v>
      </c>
      <c r="E12" s="38" t="s">
        <v>37</v>
      </c>
      <c r="F12" s="41" t="s">
        <v>38</v>
      </c>
      <c r="G12" s="455"/>
    </row>
    <row r="13" spans="1:21" ht="24" customHeight="1" thickBot="1" x14ac:dyDescent="0.25">
      <c r="A13" s="281">
        <v>1</v>
      </c>
      <c r="B13" s="282" t="s">
        <v>191</v>
      </c>
      <c r="C13" s="283" t="s">
        <v>192</v>
      </c>
      <c r="D13" s="284">
        <v>20790</v>
      </c>
      <c r="E13" s="42" t="s">
        <v>193</v>
      </c>
      <c r="F13" s="285">
        <v>20803</v>
      </c>
      <c r="G13" s="43" t="s">
        <v>16</v>
      </c>
      <c r="H13" s="44"/>
      <c r="I13" s="44"/>
      <c r="L13" s="44"/>
      <c r="M13" s="44"/>
      <c r="N13" s="44"/>
      <c r="O13" s="44"/>
      <c r="P13" s="44"/>
      <c r="Q13" s="44"/>
      <c r="R13" s="44"/>
      <c r="S13" s="44"/>
    </row>
    <row r="14" spans="1:21" ht="12.75" customHeight="1" x14ac:dyDescent="0.2">
      <c r="A14" s="35" t="s">
        <v>39</v>
      </c>
      <c r="B14" s="36"/>
      <c r="C14" s="36"/>
      <c r="D14" s="36"/>
      <c r="E14" s="37"/>
      <c r="F14" s="37"/>
      <c r="G14" s="453" t="s">
        <v>27</v>
      </c>
      <c r="H14" s="453" t="s">
        <v>40</v>
      </c>
      <c r="I14" s="457" t="s">
        <v>41</v>
      </c>
    </row>
    <row r="15" spans="1:21" x14ac:dyDescent="0.2">
      <c r="A15" s="45" t="s">
        <v>28</v>
      </c>
      <c r="B15" s="46" t="s">
        <v>29</v>
      </c>
      <c r="C15" s="47" t="s">
        <v>42</v>
      </c>
      <c r="D15" s="47" t="s">
        <v>31</v>
      </c>
      <c r="E15" s="286" t="s">
        <v>194</v>
      </c>
      <c r="F15" s="287"/>
      <c r="G15" s="454"/>
      <c r="H15" s="454"/>
      <c r="I15" s="458"/>
    </row>
    <row r="16" spans="1:21" ht="13.5" thickBot="1" x14ac:dyDescent="0.25">
      <c r="A16" s="48" t="s">
        <v>33</v>
      </c>
      <c r="B16" s="49" t="s">
        <v>34</v>
      </c>
      <c r="C16" s="50" t="s">
        <v>44</v>
      </c>
      <c r="D16" s="38" t="s">
        <v>36</v>
      </c>
      <c r="E16" s="288" t="s">
        <v>37</v>
      </c>
      <c r="F16" s="289" t="s">
        <v>38</v>
      </c>
      <c r="G16" s="454"/>
      <c r="H16" s="454"/>
      <c r="I16" s="458"/>
    </row>
    <row r="17" spans="1:19" ht="20.25" customHeight="1" x14ac:dyDescent="0.2">
      <c r="A17" s="290">
        <v>1</v>
      </c>
      <c r="B17" s="291" t="s">
        <v>195</v>
      </c>
      <c r="C17" s="292" t="s">
        <v>196</v>
      </c>
      <c r="D17" s="293">
        <v>21948</v>
      </c>
      <c r="E17" s="294">
        <v>1048</v>
      </c>
      <c r="F17" s="295">
        <v>36362</v>
      </c>
      <c r="G17" s="296" t="s">
        <v>16</v>
      </c>
      <c r="H17" s="456"/>
      <c r="I17" s="459"/>
      <c r="J17" s="56"/>
    </row>
    <row r="18" spans="1:19" x14ac:dyDescent="0.2">
      <c r="A18" s="57"/>
      <c r="B18" s="57"/>
      <c r="C18" s="57"/>
      <c r="D18" s="57"/>
      <c r="E18" s="58"/>
      <c r="F18" s="59"/>
      <c r="G18" s="60"/>
      <c r="H18" s="60"/>
      <c r="I18" s="60"/>
    </row>
    <row r="19" spans="1:19" ht="146.25" x14ac:dyDescent="0.2">
      <c r="A19" s="61"/>
      <c r="B19" s="52"/>
      <c r="C19" s="53"/>
      <c r="D19" s="54"/>
      <c r="E19" s="62"/>
      <c r="F19" s="53"/>
      <c r="G19" s="63"/>
      <c r="H19" s="63"/>
      <c r="I19" s="297" t="s">
        <v>197</v>
      </c>
    </row>
    <row r="20" spans="1:19" ht="20.25" customHeight="1" thickBot="1" x14ac:dyDescent="0.25">
      <c r="A20" s="64"/>
      <c r="B20" s="65"/>
      <c r="C20" s="65"/>
      <c r="D20" s="65"/>
      <c r="E20" s="65"/>
      <c r="F20" s="66"/>
      <c r="G20" s="67"/>
      <c r="H20" s="67"/>
      <c r="I20" s="67"/>
    </row>
    <row r="21" spans="1:19" ht="12.75" customHeight="1" x14ac:dyDescent="0.2">
      <c r="A21" s="466" t="s">
        <v>47</v>
      </c>
      <c r="B21" s="467"/>
      <c r="C21" s="467"/>
      <c r="D21" s="467"/>
      <c r="E21" s="467"/>
      <c r="F21" s="468"/>
      <c r="G21" s="472"/>
      <c r="H21" s="474">
        <v>0</v>
      </c>
    </row>
    <row r="22" spans="1:19" ht="27" customHeight="1" thickBot="1" x14ac:dyDescent="0.25">
      <c r="A22" s="469"/>
      <c r="B22" s="470"/>
      <c r="C22" s="470"/>
      <c r="D22" s="470"/>
      <c r="E22" s="470"/>
      <c r="F22" s="471"/>
      <c r="G22" s="473"/>
      <c r="H22" s="475"/>
    </row>
    <row r="23" spans="1:19" ht="25.5" customHeight="1" thickBot="1" x14ac:dyDescent="0.25">
      <c r="A23" s="68" t="s">
        <v>49</v>
      </c>
      <c r="B23" s="69"/>
      <c r="C23" s="69"/>
      <c r="D23" s="70" t="s">
        <v>50</v>
      </c>
      <c r="E23" s="71">
        <v>40462</v>
      </c>
      <c r="F23" s="72">
        <v>646</v>
      </c>
      <c r="G23" s="73" t="s">
        <v>48</v>
      </c>
      <c r="J23" s="74"/>
      <c r="K23" s="74"/>
      <c r="L23" s="74"/>
      <c r="M23" s="74"/>
      <c r="N23" s="74"/>
      <c r="O23" s="74"/>
      <c r="P23" s="74"/>
      <c r="Q23" s="74"/>
      <c r="R23" s="74"/>
      <c r="S23" s="74"/>
    </row>
    <row r="24" spans="1:19" ht="27.75" customHeight="1" x14ac:dyDescent="0.2">
      <c r="A24" s="476" t="s">
        <v>51</v>
      </c>
      <c r="B24" s="476"/>
      <c r="C24" s="476"/>
      <c r="D24" s="476"/>
      <c r="E24" s="476"/>
      <c r="F24" s="476"/>
      <c r="G24" s="476"/>
      <c r="H24" s="476"/>
      <c r="I24" s="476"/>
      <c r="J24" s="476"/>
      <c r="K24" s="476"/>
      <c r="L24" s="145"/>
      <c r="M24" s="75"/>
      <c r="N24" s="75"/>
      <c r="O24" s="75"/>
      <c r="P24" s="75"/>
      <c r="Q24" s="75"/>
      <c r="R24" s="75"/>
      <c r="S24" s="75"/>
    </row>
    <row r="25" spans="1:19" ht="27.75" customHeight="1" thickBot="1" x14ac:dyDescent="0.25">
      <c r="A25" s="476"/>
      <c r="B25" s="476"/>
      <c r="C25" s="476"/>
      <c r="D25" s="476"/>
      <c r="E25" s="476"/>
      <c r="F25" s="476"/>
      <c r="G25" s="476"/>
      <c r="H25" s="476"/>
      <c r="I25" s="476"/>
      <c r="J25" s="476"/>
      <c r="K25" s="476"/>
      <c r="L25" s="145"/>
      <c r="M25" s="75"/>
      <c r="N25" s="75"/>
      <c r="O25" s="75"/>
      <c r="P25" s="75"/>
      <c r="Q25" s="75"/>
      <c r="R25" s="75"/>
      <c r="S25" s="75"/>
    </row>
    <row r="26" spans="1:19" ht="24" customHeight="1" thickBot="1" x14ac:dyDescent="0.25">
      <c r="A26" s="477" t="s">
        <v>52</v>
      </c>
      <c r="B26" s="478"/>
      <c r="C26" s="478"/>
      <c r="D26" s="478"/>
      <c r="E26" s="478"/>
      <c r="F26" s="478"/>
      <c r="G26" s="478"/>
      <c r="H26" s="479"/>
      <c r="I26" s="76"/>
    </row>
    <row r="27" spans="1:19" ht="12.75" customHeight="1" x14ac:dyDescent="0.2">
      <c r="A27" s="460" t="s">
        <v>53</v>
      </c>
      <c r="B27" s="462" t="s">
        <v>54</v>
      </c>
      <c r="C27" s="464" t="s">
        <v>55</v>
      </c>
      <c r="D27" s="462" t="s">
        <v>56</v>
      </c>
      <c r="E27" s="77" t="s">
        <v>57</v>
      </c>
      <c r="F27" s="78"/>
      <c r="G27" s="79"/>
      <c r="H27" s="453" t="s">
        <v>58</v>
      </c>
      <c r="I27" s="480" t="s">
        <v>59</v>
      </c>
      <c r="J27" s="480" t="s">
        <v>60</v>
      </c>
      <c r="K27" s="482" t="s">
        <v>61</v>
      </c>
      <c r="L27" s="44"/>
      <c r="M27" s="44"/>
      <c r="N27" s="44"/>
      <c r="O27" s="44"/>
      <c r="P27" s="44"/>
      <c r="Q27" s="44"/>
      <c r="R27" s="44"/>
      <c r="S27" s="44"/>
    </row>
    <row r="28" spans="1:19" ht="49.5" customHeight="1" thickBot="1" x14ac:dyDescent="0.25">
      <c r="A28" s="461"/>
      <c r="B28" s="463"/>
      <c r="C28" s="465"/>
      <c r="D28" s="463"/>
      <c r="E28" s="80" t="s">
        <v>62</v>
      </c>
      <c r="F28" s="81" t="s">
        <v>63</v>
      </c>
      <c r="G28" s="82" t="s">
        <v>64</v>
      </c>
      <c r="H28" s="454"/>
      <c r="I28" s="481"/>
      <c r="J28" s="481"/>
      <c r="K28" s="483"/>
    </row>
    <row r="29" spans="1:19" ht="23.25" customHeight="1" thickBot="1" x14ac:dyDescent="0.25">
      <c r="A29" s="83"/>
      <c r="B29" s="84"/>
      <c r="C29" s="84"/>
      <c r="D29" s="85"/>
      <c r="E29" s="86"/>
      <c r="F29" s="86"/>
      <c r="G29" s="87"/>
      <c r="H29" s="88"/>
      <c r="I29" s="89"/>
      <c r="J29" s="90"/>
      <c r="K29" s="91"/>
      <c r="L29" s="147"/>
      <c r="M29" s="147"/>
      <c r="N29" s="147"/>
    </row>
    <row r="30" spans="1:19" ht="20.25" customHeight="1" thickBot="1" x14ac:dyDescent="0.25">
      <c r="A30" s="83"/>
      <c r="B30" s="84"/>
      <c r="C30" s="84"/>
      <c r="D30" s="85"/>
      <c r="E30" s="86"/>
      <c r="F30" s="86"/>
      <c r="G30" s="87"/>
      <c r="H30" s="92"/>
      <c r="I30" s="89"/>
      <c r="J30" s="90"/>
      <c r="K30" s="91"/>
      <c r="L30" s="147"/>
      <c r="M30" s="147"/>
      <c r="N30" s="147"/>
    </row>
    <row r="31" spans="1:19" ht="20.25" customHeight="1" thickBot="1" x14ac:dyDescent="0.25">
      <c r="A31" s="83"/>
      <c r="B31" s="84"/>
      <c r="C31" s="84"/>
      <c r="D31" s="85"/>
      <c r="E31" s="86"/>
      <c r="F31" s="86"/>
      <c r="G31" s="87"/>
      <c r="H31" s="92"/>
      <c r="I31" s="89"/>
      <c r="J31" s="90"/>
      <c r="K31" s="91"/>
      <c r="L31" s="147"/>
      <c r="M31" s="147"/>
      <c r="N31" s="147"/>
    </row>
    <row r="32" spans="1:19" ht="20.25" customHeight="1" thickBot="1" x14ac:dyDescent="0.3">
      <c r="A32" s="83"/>
      <c r="B32" s="84"/>
      <c r="C32" s="84"/>
      <c r="D32" s="85"/>
      <c r="E32" s="86"/>
      <c r="F32" s="86"/>
      <c r="G32" s="87"/>
      <c r="H32" s="92"/>
      <c r="I32" s="89"/>
      <c r="J32" s="90"/>
      <c r="K32" s="91"/>
      <c r="L32" s="105"/>
      <c r="M32" s="147"/>
      <c r="N32" s="147"/>
    </row>
    <row r="33" spans="1:19" ht="16.5" customHeight="1" thickBot="1" x14ac:dyDescent="0.3">
      <c r="A33" s="83"/>
      <c r="B33" s="84"/>
      <c r="C33" s="84"/>
      <c r="D33" s="85"/>
      <c r="E33" s="86"/>
      <c r="F33" s="86"/>
      <c r="G33" s="87"/>
      <c r="H33" s="92"/>
      <c r="I33" s="89"/>
      <c r="J33" s="90"/>
      <c r="K33" s="91"/>
      <c r="L33" s="105"/>
      <c r="M33" s="147"/>
      <c r="N33" s="147"/>
    </row>
    <row r="34" spans="1:19" ht="18" customHeight="1" thickBot="1" x14ac:dyDescent="0.3">
      <c r="A34" s="83"/>
      <c r="B34" s="84"/>
      <c r="C34" s="84"/>
      <c r="D34" s="85"/>
      <c r="E34" s="86"/>
      <c r="F34" s="86"/>
      <c r="G34" s="87"/>
      <c r="H34" s="92"/>
      <c r="I34" s="89"/>
      <c r="J34" s="90"/>
      <c r="K34" s="91"/>
      <c r="L34" s="105"/>
      <c r="M34" s="147"/>
      <c r="N34" s="147"/>
    </row>
    <row r="35" spans="1:19" ht="16.5" customHeight="1" thickBot="1" x14ac:dyDescent="0.3">
      <c r="A35" s="83"/>
      <c r="B35" s="84"/>
      <c r="C35" s="84"/>
      <c r="D35" s="85"/>
      <c r="E35" s="86"/>
      <c r="F35" s="86"/>
      <c r="G35" s="87"/>
      <c r="H35" s="92"/>
      <c r="I35" s="89"/>
      <c r="J35" s="90"/>
      <c r="K35" s="91"/>
      <c r="L35" s="105"/>
      <c r="M35" s="147"/>
      <c r="N35" s="147"/>
    </row>
    <row r="36" spans="1:19" ht="19.5" customHeight="1" thickBot="1" x14ac:dyDescent="0.3">
      <c r="A36" s="83"/>
      <c r="B36" s="84"/>
      <c r="C36" s="84"/>
      <c r="D36" s="85"/>
      <c r="E36" s="86"/>
      <c r="F36" s="86"/>
      <c r="G36" s="87"/>
      <c r="H36" s="92"/>
      <c r="I36" s="89"/>
      <c r="J36" s="90"/>
      <c r="K36" s="91"/>
      <c r="L36" s="105"/>
      <c r="M36" s="147"/>
      <c r="N36" s="147"/>
    </row>
    <row r="37" spans="1:19" ht="20.25" customHeight="1" thickBot="1" x14ac:dyDescent="0.3">
      <c r="A37" s="83"/>
      <c r="B37" s="84"/>
      <c r="C37" s="84"/>
      <c r="D37" s="85"/>
      <c r="E37" s="86"/>
      <c r="F37" s="86"/>
      <c r="G37" s="87"/>
      <c r="H37" s="92"/>
      <c r="I37" s="89"/>
      <c r="J37" s="90"/>
      <c r="K37" s="91"/>
      <c r="L37" s="105"/>
      <c r="M37" s="147"/>
      <c r="N37" s="147"/>
    </row>
    <row r="38" spans="1:19" ht="21" customHeight="1" thickBot="1" x14ac:dyDescent="0.25">
      <c r="A38" s="83"/>
      <c r="B38" s="84"/>
      <c r="C38" s="84"/>
      <c r="D38" s="85"/>
      <c r="E38" s="86"/>
      <c r="F38" s="86"/>
      <c r="G38" s="87"/>
      <c r="H38" s="93"/>
      <c r="I38" s="89"/>
      <c r="J38" s="90"/>
      <c r="K38" s="91"/>
    </row>
    <row r="39" spans="1:19" ht="27.75" customHeight="1" thickBot="1" x14ac:dyDescent="0.25">
      <c r="A39" s="94"/>
      <c r="B39" s="95"/>
      <c r="C39" s="96"/>
      <c r="D39" s="97"/>
      <c r="E39" s="98"/>
      <c r="F39" s="99"/>
      <c r="G39" s="100"/>
      <c r="H39" s="484" t="s">
        <v>66</v>
      </c>
      <c r="I39" s="485"/>
      <c r="J39" s="101"/>
      <c r="K39" s="101"/>
      <c r="L39" s="74"/>
      <c r="M39" s="74"/>
      <c r="N39" s="74"/>
      <c r="O39" s="74"/>
      <c r="P39" s="74"/>
      <c r="Q39" s="74"/>
      <c r="R39" s="74"/>
      <c r="S39" s="74"/>
    </row>
    <row r="40" spans="1:19" ht="27.75" customHeight="1" thickBot="1" x14ac:dyDescent="0.25">
      <c r="A40" s="102"/>
      <c r="B40" s="103"/>
      <c r="C40" s="103"/>
      <c r="D40" s="103"/>
      <c r="E40" s="104"/>
      <c r="F40" s="104"/>
      <c r="H40" s="484" t="s">
        <v>67</v>
      </c>
      <c r="I40" s="485"/>
      <c r="J40" s="486"/>
      <c r="K40" s="487"/>
      <c r="L40" s="74"/>
      <c r="M40" s="74"/>
      <c r="N40" s="74"/>
      <c r="O40" s="74"/>
      <c r="P40" s="74"/>
      <c r="Q40" s="74"/>
      <c r="R40" s="74"/>
      <c r="S40" s="74"/>
    </row>
    <row r="41" spans="1:19" ht="27.75" customHeight="1" x14ac:dyDescent="0.2">
      <c r="A41" s="102"/>
      <c r="B41" s="103"/>
      <c r="C41" s="103"/>
      <c r="D41" s="103"/>
      <c r="E41" s="104"/>
      <c r="F41" s="104"/>
      <c r="G41" s="104"/>
      <c r="H41" s="104"/>
      <c r="I41" s="74"/>
      <c r="J41" s="74"/>
      <c r="K41" s="74"/>
      <c r="L41" s="74"/>
      <c r="M41" s="74"/>
      <c r="N41" s="74"/>
      <c r="O41" s="74"/>
      <c r="P41" s="74"/>
      <c r="Q41" s="74"/>
      <c r="R41" s="74"/>
      <c r="S41" s="74"/>
    </row>
    <row r="42" spans="1:19" ht="21" customHeight="1" x14ac:dyDescent="0.25">
      <c r="A42" s="102"/>
      <c r="B42" s="103"/>
      <c r="C42" s="103"/>
      <c r="D42" s="103"/>
      <c r="E42" s="104"/>
      <c r="F42" s="104"/>
      <c r="G42" s="42"/>
      <c r="I42" s="105"/>
      <c r="J42" s="74"/>
      <c r="K42" s="74"/>
      <c r="L42" s="74"/>
      <c r="M42" s="74"/>
      <c r="N42" s="74"/>
      <c r="O42" s="74"/>
      <c r="P42" s="74"/>
      <c r="Q42" s="74"/>
      <c r="R42" s="74"/>
      <c r="S42" s="74"/>
    </row>
    <row r="43" spans="1:19" x14ac:dyDescent="0.2">
      <c r="A43" s="102"/>
      <c r="B43" s="103"/>
      <c r="C43" s="103"/>
      <c r="D43" s="103"/>
      <c r="E43" s="104"/>
      <c r="F43" s="104"/>
      <c r="G43" s="42"/>
      <c r="J43" s="74"/>
      <c r="K43" s="74"/>
      <c r="L43" s="74"/>
      <c r="M43" s="74"/>
      <c r="N43" s="74"/>
      <c r="O43" s="74"/>
      <c r="P43" s="74"/>
      <c r="Q43" s="74"/>
      <c r="R43" s="74"/>
      <c r="S43" s="74"/>
    </row>
    <row r="44" spans="1:19" ht="13.5" thickBot="1" x14ac:dyDescent="0.25"/>
    <row r="45" spans="1:19" ht="30.75" customHeight="1" thickBot="1" x14ac:dyDescent="0.25">
      <c r="A45" s="493" t="s">
        <v>68</v>
      </c>
      <c r="B45" s="494"/>
      <c r="C45" s="494"/>
      <c r="D45" s="494"/>
      <c r="E45" s="494"/>
      <c r="F45" s="494"/>
      <c r="G45" s="494"/>
      <c r="H45" s="494"/>
      <c r="I45" s="494"/>
      <c r="J45" s="495"/>
      <c r="K45" s="106"/>
      <c r="L45" s="103"/>
      <c r="M45" s="74"/>
      <c r="N45" s="74"/>
      <c r="O45" s="74"/>
      <c r="P45" s="74"/>
      <c r="Q45" s="74"/>
      <c r="R45" s="74"/>
      <c r="S45" s="74"/>
    </row>
    <row r="46" spans="1:19" ht="33.75" customHeight="1" x14ac:dyDescent="0.2">
      <c r="A46" s="460" t="s">
        <v>53</v>
      </c>
      <c r="B46" s="497" t="s">
        <v>69</v>
      </c>
      <c r="C46" s="497" t="s">
        <v>70</v>
      </c>
      <c r="D46" s="462" t="s">
        <v>71</v>
      </c>
      <c r="E46" s="500" t="s">
        <v>72</v>
      </c>
      <c r="F46" s="501"/>
      <c r="G46" s="464" t="s">
        <v>55</v>
      </c>
      <c r="H46" s="503" t="s">
        <v>73</v>
      </c>
      <c r="I46" s="107" t="s">
        <v>64</v>
      </c>
      <c r="J46" s="107" t="s">
        <v>86</v>
      </c>
      <c r="K46" s="457" t="s">
        <v>41</v>
      </c>
      <c r="M46" s="108"/>
      <c r="N46" s="108"/>
      <c r="O46" s="108"/>
      <c r="P46" s="108"/>
      <c r="Q46" s="108"/>
      <c r="R46" s="108"/>
      <c r="S46" s="108"/>
    </row>
    <row r="47" spans="1:19" ht="34.5" customHeight="1" thickBot="1" x14ac:dyDescent="0.25">
      <c r="A47" s="496"/>
      <c r="B47" s="498"/>
      <c r="C47" s="498"/>
      <c r="D47" s="499"/>
      <c r="E47" s="109" t="s">
        <v>74</v>
      </c>
      <c r="F47" s="110" t="s">
        <v>75</v>
      </c>
      <c r="G47" s="502"/>
      <c r="H47" s="504"/>
      <c r="I47" s="111"/>
      <c r="J47" s="111"/>
      <c r="K47" s="458"/>
      <c r="M47" s="108"/>
      <c r="N47" s="108"/>
      <c r="O47" s="108"/>
      <c r="P47" s="108"/>
      <c r="Q47" s="108"/>
      <c r="R47" s="108"/>
      <c r="S47" s="108"/>
    </row>
    <row r="48" spans="1:19" ht="141" thickBot="1" x14ac:dyDescent="0.25">
      <c r="A48" s="298">
        <v>1</v>
      </c>
      <c r="B48" s="299" t="s">
        <v>198</v>
      </c>
      <c r="C48" s="300" t="s">
        <v>199</v>
      </c>
      <c r="D48" s="301" t="s">
        <v>200</v>
      </c>
      <c r="E48" s="302">
        <v>38399</v>
      </c>
      <c r="F48" s="302">
        <v>38864</v>
      </c>
      <c r="G48" s="303" t="s">
        <v>201</v>
      </c>
      <c r="H48" s="304" t="s">
        <v>202</v>
      </c>
      <c r="I48" s="119">
        <v>15.366666666666667</v>
      </c>
      <c r="J48" s="120" t="s">
        <v>16</v>
      </c>
      <c r="K48" s="112"/>
      <c r="M48" s="148"/>
    </row>
    <row r="49" spans="1:13" ht="141" thickBot="1" x14ac:dyDescent="0.25">
      <c r="A49" s="305">
        <v>2</v>
      </c>
      <c r="B49" s="306" t="s">
        <v>198</v>
      </c>
      <c r="C49" s="307" t="s">
        <v>203</v>
      </c>
      <c r="D49" s="252" t="s">
        <v>200</v>
      </c>
      <c r="E49" s="302">
        <v>37760</v>
      </c>
      <c r="F49" s="308">
        <v>38352</v>
      </c>
      <c r="G49" s="252" t="s">
        <v>201</v>
      </c>
      <c r="H49" s="304" t="s">
        <v>202</v>
      </c>
      <c r="I49" s="119">
        <v>19.399999999999999</v>
      </c>
      <c r="J49" s="120" t="s">
        <v>16</v>
      </c>
      <c r="K49" s="113"/>
      <c r="M49" s="148"/>
    </row>
    <row r="50" spans="1:13" ht="141" thickBot="1" x14ac:dyDescent="0.25">
      <c r="A50" s="305">
        <v>3</v>
      </c>
      <c r="B50" s="306" t="s">
        <v>198</v>
      </c>
      <c r="C50" s="307" t="s">
        <v>204</v>
      </c>
      <c r="D50" s="252" t="s">
        <v>200</v>
      </c>
      <c r="E50" s="302">
        <v>37760</v>
      </c>
      <c r="F50" s="308">
        <v>38302</v>
      </c>
      <c r="G50" s="252" t="s">
        <v>201</v>
      </c>
      <c r="H50" s="304" t="s">
        <v>202</v>
      </c>
      <c r="I50" s="119">
        <v>17.733333333333334</v>
      </c>
      <c r="J50" s="120" t="s">
        <v>16</v>
      </c>
      <c r="K50" s="113"/>
      <c r="M50" s="148"/>
    </row>
    <row r="51" spans="1:13" ht="141" thickBot="1" x14ac:dyDescent="0.25">
      <c r="A51" s="305">
        <v>4</v>
      </c>
      <c r="B51" s="309" t="s">
        <v>205</v>
      </c>
      <c r="C51" s="307" t="s">
        <v>206</v>
      </c>
      <c r="D51" s="252" t="s">
        <v>200</v>
      </c>
      <c r="E51" s="308">
        <v>36992</v>
      </c>
      <c r="F51" s="308">
        <v>37690</v>
      </c>
      <c r="G51" s="252" t="s">
        <v>201</v>
      </c>
      <c r="H51" s="304" t="s">
        <v>202</v>
      </c>
      <c r="I51" s="119">
        <v>22.966666666666665</v>
      </c>
      <c r="J51" s="120" t="s">
        <v>16</v>
      </c>
      <c r="K51" s="113"/>
      <c r="M51" s="148"/>
    </row>
    <row r="52" spans="1:13" ht="141" thickBot="1" x14ac:dyDescent="0.25">
      <c r="A52" s="305">
        <v>5</v>
      </c>
      <c r="B52" s="306" t="s">
        <v>198</v>
      </c>
      <c r="C52" s="307" t="s">
        <v>207</v>
      </c>
      <c r="D52" s="303" t="s">
        <v>200</v>
      </c>
      <c r="E52" s="310">
        <v>36549</v>
      </c>
      <c r="F52" s="308">
        <v>36981</v>
      </c>
      <c r="G52" s="303" t="s">
        <v>201</v>
      </c>
      <c r="H52" s="311" t="s">
        <v>202</v>
      </c>
      <c r="I52" s="119">
        <v>14.233333333333333</v>
      </c>
      <c r="J52" s="120" t="s">
        <v>16</v>
      </c>
      <c r="K52" s="113"/>
      <c r="M52" s="148"/>
    </row>
    <row r="53" spans="1:13" ht="141" thickBot="1" x14ac:dyDescent="0.25">
      <c r="A53" s="305">
        <v>6</v>
      </c>
      <c r="B53" s="306" t="s">
        <v>198</v>
      </c>
      <c r="C53" s="300" t="s">
        <v>208</v>
      </c>
      <c r="D53" s="303" t="s">
        <v>200</v>
      </c>
      <c r="E53" s="308">
        <v>36526</v>
      </c>
      <c r="F53" s="308">
        <v>36861</v>
      </c>
      <c r="G53" s="303" t="s">
        <v>201</v>
      </c>
      <c r="H53" s="311" t="s">
        <v>202</v>
      </c>
      <c r="I53" s="119">
        <v>11</v>
      </c>
      <c r="J53" s="120" t="s">
        <v>16</v>
      </c>
      <c r="K53" s="113"/>
      <c r="M53" s="148"/>
    </row>
    <row r="54" spans="1:13" ht="90" thickBot="1" x14ac:dyDescent="0.25">
      <c r="A54" s="305">
        <v>7</v>
      </c>
      <c r="B54" s="306" t="s">
        <v>198</v>
      </c>
      <c r="C54" s="307" t="s">
        <v>209</v>
      </c>
      <c r="D54" s="252" t="s">
        <v>210</v>
      </c>
      <c r="E54" s="308">
        <v>34318</v>
      </c>
      <c r="F54" s="308">
        <v>34683</v>
      </c>
      <c r="G54" s="303" t="s">
        <v>211</v>
      </c>
      <c r="H54" s="312" t="s">
        <v>212</v>
      </c>
      <c r="I54" s="119">
        <v>12</v>
      </c>
      <c r="J54" s="120" t="s">
        <v>16</v>
      </c>
      <c r="K54" s="113"/>
      <c r="M54" s="148"/>
    </row>
    <row r="55" spans="1:13" ht="90" thickBot="1" x14ac:dyDescent="0.25">
      <c r="A55" s="305">
        <v>8</v>
      </c>
      <c r="B55" s="306" t="s">
        <v>198</v>
      </c>
      <c r="C55" s="307" t="s">
        <v>213</v>
      </c>
      <c r="D55" s="252" t="s">
        <v>214</v>
      </c>
      <c r="E55" s="308">
        <v>34985</v>
      </c>
      <c r="F55" s="308">
        <v>35419</v>
      </c>
      <c r="G55" s="303" t="s">
        <v>211</v>
      </c>
      <c r="H55" s="311" t="s">
        <v>215</v>
      </c>
      <c r="I55" s="119">
        <v>14.233333333333333</v>
      </c>
      <c r="J55" s="120" t="s">
        <v>16</v>
      </c>
      <c r="K55" s="113"/>
      <c r="M55" s="148"/>
    </row>
    <row r="56" spans="1:13" ht="141" thickBot="1" x14ac:dyDescent="0.25">
      <c r="A56" s="305">
        <v>9</v>
      </c>
      <c r="B56" s="306" t="s">
        <v>198</v>
      </c>
      <c r="C56" s="307" t="s">
        <v>216</v>
      </c>
      <c r="D56" s="252" t="s">
        <v>217</v>
      </c>
      <c r="E56" s="310">
        <v>30999</v>
      </c>
      <c r="F56" s="310">
        <v>31820</v>
      </c>
      <c r="G56" s="303" t="s">
        <v>201</v>
      </c>
      <c r="H56" s="311" t="s">
        <v>202</v>
      </c>
      <c r="I56" s="119">
        <v>26.966666666666665</v>
      </c>
      <c r="J56" s="120" t="s">
        <v>16</v>
      </c>
      <c r="K56" s="113"/>
      <c r="M56" s="148"/>
    </row>
    <row r="57" spans="1:13" ht="90" thickBot="1" x14ac:dyDescent="0.25">
      <c r="A57" s="305">
        <v>10</v>
      </c>
      <c r="B57" s="306" t="s">
        <v>198</v>
      </c>
      <c r="C57" s="307" t="s">
        <v>218</v>
      </c>
      <c r="D57" s="252" t="s">
        <v>217</v>
      </c>
      <c r="E57" s="308">
        <v>29142</v>
      </c>
      <c r="F57" s="308">
        <v>30103</v>
      </c>
      <c r="G57" s="303" t="s">
        <v>211</v>
      </c>
      <c r="H57" s="311" t="s">
        <v>215</v>
      </c>
      <c r="I57" s="119">
        <v>31.566666666666666</v>
      </c>
      <c r="J57" s="120" t="s">
        <v>16</v>
      </c>
      <c r="K57" s="313"/>
      <c r="M57" s="148"/>
    </row>
    <row r="58" spans="1:13" ht="90" thickBot="1" x14ac:dyDescent="0.25">
      <c r="A58" s="305">
        <v>11</v>
      </c>
      <c r="B58" s="306" t="s">
        <v>198</v>
      </c>
      <c r="C58" s="307" t="s">
        <v>219</v>
      </c>
      <c r="D58" s="252" t="s">
        <v>217</v>
      </c>
      <c r="E58" s="308">
        <v>25416</v>
      </c>
      <c r="F58" s="308">
        <v>26724</v>
      </c>
      <c r="G58" s="303" t="s">
        <v>211</v>
      </c>
      <c r="H58" s="311" t="s">
        <v>215</v>
      </c>
      <c r="I58" s="119">
        <v>0</v>
      </c>
      <c r="J58" s="120" t="s">
        <v>17</v>
      </c>
      <c r="K58" s="314"/>
      <c r="M58" s="148"/>
    </row>
    <row r="59" spans="1:13" ht="90" thickBot="1" x14ac:dyDescent="0.25">
      <c r="A59" s="315">
        <v>12</v>
      </c>
      <c r="B59" s="316" t="s">
        <v>198</v>
      </c>
      <c r="C59" s="317" t="s">
        <v>220</v>
      </c>
      <c r="D59" s="318" t="s">
        <v>217</v>
      </c>
      <c r="E59" s="308">
        <v>29146</v>
      </c>
      <c r="F59" s="308">
        <v>31593</v>
      </c>
      <c r="G59" s="303" t="s">
        <v>211</v>
      </c>
      <c r="H59" s="311" t="s">
        <v>215</v>
      </c>
      <c r="I59" s="119">
        <v>0</v>
      </c>
      <c r="J59" s="120" t="s">
        <v>17</v>
      </c>
      <c r="K59" s="314"/>
      <c r="M59" s="148"/>
    </row>
    <row r="60" spans="1:13" ht="27" customHeight="1" thickBot="1" x14ac:dyDescent="0.25">
      <c r="A60" s="315"/>
      <c r="B60" s="319"/>
      <c r="C60" s="317"/>
      <c r="D60" s="318"/>
      <c r="E60" s="128"/>
      <c r="F60" s="98"/>
      <c r="G60" s="129"/>
      <c r="H60" s="484" t="s">
        <v>66</v>
      </c>
      <c r="I60" s="485"/>
      <c r="J60" s="130">
        <v>10</v>
      </c>
      <c r="K60" s="320"/>
    </row>
    <row r="61" spans="1:13" ht="13.5" thickBot="1" x14ac:dyDescent="0.25">
      <c r="A61" s="131"/>
    </row>
    <row r="62" spans="1:13" ht="20.25" customHeight="1" thickBot="1" x14ac:dyDescent="0.25">
      <c r="A62" s="131"/>
      <c r="B62" s="68" t="s">
        <v>76</v>
      </c>
      <c r="C62" s="132"/>
      <c r="D62" s="133" t="s">
        <v>77</v>
      </c>
      <c r="E62" s="133" t="s">
        <v>78</v>
      </c>
    </row>
    <row r="63" spans="1:13" ht="20.25" customHeight="1" x14ac:dyDescent="0.2">
      <c r="A63" s="131"/>
      <c r="B63" s="134" t="s">
        <v>40</v>
      </c>
      <c r="C63" s="135"/>
      <c r="D63" s="136">
        <v>0</v>
      </c>
      <c r="E63" s="488">
        <v>140</v>
      </c>
    </row>
    <row r="64" spans="1:13" ht="21" customHeight="1" x14ac:dyDescent="0.2">
      <c r="A64" s="131"/>
      <c r="B64" s="134" t="s">
        <v>79</v>
      </c>
      <c r="C64" s="135"/>
      <c r="D64" s="136">
        <v>0</v>
      </c>
      <c r="E64" s="489"/>
    </row>
    <row r="65" spans="1:14" ht="20.25" customHeight="1" thickBot="1" x14ac:dyDescent="0.25">
      <c r="A65" s="131"/>
      <c r="B65" s="137" t="s">
        <v>80</v>
      </c>
      <c r="C65" s="138"/>
      <c r="D65" s="139">
        <v>10</v>
      </c>
      <c r="E65" s="489"/>
    </row>
    <row r="66" spans="1:14" ht="24" customHeight="1" thickBot="1" x14ac:dyDescent="0.25">
      <c r="B66" s="491" t="s">
        <v>81</v>
      </c>
      <c r="C66" s="492"/>
      <c r="D66" s="140">
        <v>10</v>
      </c>
      <c r="E66" s="490"/>
    </row>
    <row r="67" spans="1:14" ht="21.75" customHeight="1" thickBot="1" x14ac:dyDescent="0.25">
      <c r="D67" s="101" t="s">
        <v>82</v>
      </c>
    </row>
    <row r="68" spans="1:14" x14ac:dyDescent="0.2">
      <c r="D68" s="141"/>
    </row>
    <row r="69" spans="1:14" x14ac:dyDescent="0.2">
      <c r="D69" s="141"/>
      <c r="F69" s="142"/>
    </row>
    <row r="70" spans="1:14" x14ac:dyDescent="0.2">
      <c r="D70" s="141"/>
    </row>
    <row r="71" spans="1:14" x14ac:dyDescent="0.2">
      <c r="L71" s="149"/>
      <c r="M71" s="149"/>
      <c r="N71" s="149"/>
    </row>
    <row r="72" spans="1:14" ht="51.75" customHeight="1" x14ac:dyDescent="0.2">
      <c r="A72" s="143"/>
      <c r="B72" s="143"/>
      <c r="C72" s="143"/>
      <c r="D72" s="143"/>
      <c r="E72" s="143"/>
      <c r="F72" s="143"/>
      <c r="G72" s="143"/>
      <c r="L72" s="149"/>
      <c r="M72" s="149"/>
      <c r="N72" s="149"/>
    </row>
    <row r="73" spans="1:14" x14ac:dyDescent="0.2">
      <c r="M73" s="149"/>
      <c r="N73" s="149"/>
    </row>
  </sheetData>
  <sheetProtection password="DDFF" sheet="1" objects="1" scenarios="1" selectLockedCells="1" selectUnlockedCells="1"/>
  <mergeCells count="35">
    <mergeCell ref="K46:K47"/>
    <mergeCell ref="H60:I60"/>
    <mergeCell ref="E63:E66"/>
    <mergeCell ref="B66:C66"/>
    <mergeCell ref="A45:J45"/>
    <mergeCell ref="A46:A47"/>
    <mergeCell ref="B46:B47"/>
    <mergeCell ref="C46:C47"/>
    <mergeCell ref="D46:D47"/>
    <mergeCell ref="E46:F46"/>
    <mergeCell ref="G46:G47"/>
    <mergeCell ref="H46:H47"/>
    <mergeCell ref="I27:I28"/>
    <mergeCell ref="J27:J28"/>
    <mergeCell ref="K27:K28"/>
    <mergeCell ref="H39:I39"/>
    <mergeCell ref="H40:I40"/>
    <mergeCell ref="J40:K40"/>
    <mergeCell ref="A21:F22"/>
    <mergeCell ref="G21:G22"/>
    <mergeCell ref="H21:H22"/>
    <mergeCell ref="A24:K25"/>
    <mergeCell ref="A26:H26"/>
    <mergeCell ref="A27:A28"/>
    <mergeCell ref="B27:B28"/>
    <mergeCell ref="C27:C28"/>
    <mergeCell ref="D27:D28"/>
    <mergeCell ref="H27:H28"/>
    <mergeCell ref="A3:B3"/>
    <mergeCell ref="C3:G3"/>
    <mergeCell ref="A8:K9"/>
    <mergeCell ref="G10:G12"/>
    <mergeCell ref="G14:G16"/>
    <mergeCell ref="H14:H17"/>
    <mergeCell ref="I14:I17"/>
  </mergeCells>
  <conditionalFormatting sqref="A71:S147 L62:L70 F60:F70 E67:E70 E60:E62 G61:K70 H60 J60 B46:J46 A21 K41:K45 G13 A19:G20 A24:A46 A10:F18 A8 A23:I23 M5:S70 A5:K7 L5:L20 A1:A4 B4 B1:B2 C1:C4 H1:U4 D1:G2 D4:G4 G17:G18 G21 K10:K20 J21:L23 H10:J13 G27:G38 B27:F44 L26:L45 J26:K26 I27:K27 J39:K39 J40:J44 G41:I44 H18:I22 E47:F59 K48:K59 A48:D70 G48:I59">
    <cfRule type="cellIs" dxfId="113" priority="18" stopIfTrue="1" operator="equal">
      <formula>"No cumple"</formula>
    </cfRule>
  </conditionalFormatting>
  <conditionalFormatting sqref="D67">
    <cfRule type="containsText" dxfId="112" priority="17" stopIfTrue="1" operator="containsText" text="RECHAZO">
      <formula>NOT(ISERROR(SEARCH("RECHAZO",D67)))</formula>
    </cfRule>
  </conditionalFormatting>
  <conditionalFormatting sqref="G29:G38">
    <cfRule type="cellIs" dxfId="111" priority="16" stopIfTrue="1" operator="lessThan">
      <formula>10</formula>
    </cfRule>
  </conditionalFormatting>
  <conditionalFormatting sqref="G29:G38">
    <cfRule type="cellIs" dxfId="110" priority="15" stopIfTrue="1" operator="lessThan">
      <formula>10</formula>
    </cfRule>
  </conditionalFormatting>
  <conditionalFormatting sqref="I48">
    <cfRule type="cellIs" dxfId="109" priority="14" stopIfTrue="1" operator="equal">
      <formula>"No cumple"</formula>
    </cfRule>
  </conditionalFormatting>
  <conditionalFormatting sqref="I48">
    <cfRule type="cellIs" dxfId="108" priority="13" stopIfTrue="1" operator="equal">
      <formula>"No cumple"</formula>
    </cfRule>
  </conditionalFormatting>
  <conditionalFormatting sqref="E48">
    <cfRule type="cellIs" dxfId="107" priority="12" stopIfTrue="1" operator="equal">
      <formula>"No cumple"</formula>
    </cfRule>
  </conditionalFormatting>
  <conditionalFormatting sqref="E48">
    <cfRule type="containsBlanks" dxfId="106" priority="11">
      <formula>LEN(TRIM(E48))=0</formula>
    </cfRule>
  </conditionalFormatting>
  <conditionalFormatting sqref="E48:F48">
    <cfRule type="cellIs" dxfId="105" priority="10" stopIfTrue="1" operator="equal">
      <formula>"No cumple"</formula>
    </cfRule>
  </conditionalFormatting>
  <conditionalFormatting sqref="E48:F48">
    <cfRule type="containsBlanks" dxfId="104" priority="9">
      <formula>LEN(TRIM(E48))=0</formula>
    </cfRule>
  </conditionalFormatting>
  <conditionalFormatting sqref="E49">
    <cfRule type="cellIs" dxfId="103" priority="8" stopIfTrue="1" operator="equal">
      <formula>"No cumple"</formula>
    </cfRule>
  </conditionalFormatting>
  <conditionalFormatting sqref="E49">
    <cfRule type="containsBlanks" dxfId="102" priority="7">
      <formula>LEN(TRIM(E49))=0</formula>
    </cfRule>
  </conditionalFormatting>
  <conditionalFormatting sqref="E49">
    <cfRule type="cellIs" dxfId="101" priority="6" stopIfTrue="1" operator="equal">
      <formula>"No cumple"</formula>
    </cfRule>
  </conditionalFormatting>
  <conditionalFormatting sqref="E49">
    <cfRule type="containsBlanks" dxfId="100" priority="5">
      <formula>LEN(TRIM(E49))=0</formula>
    </cfRule>
  </conditionalFormatting>
  <conditionalFormatting sqref="E50">
    <cfRule type="cellIs" dxfId="99" priority="4" stopIfTrue="1" operator="equal">
      <formula>"No cumple"</formula>
    </cfRule>
  </conditionalFormatting>
  <conditionalFormatting sqref="E50">
    <cfRule type="containsBlanks" dxfId="98" priority="3">
      <formula>LEN(TRIM(E50))=0</formula>
    </cfRule>
  </conditionalFormatting>
  <conditionalFormatting sqref="E50">
    <cfRule type="cellIs" dxfId="97" priority="2" stopIfTrue="1" operator="equal">
      <formula>"No cumple"</formula>
    </cfRule>
  </conditionalFormatting>
  <conditionalFormatting sqref="E50">
    <cfRule type="containsBlanks" dxfId="96" priority="1">
      <formula>LEN(TRIM(E50))=0</formula>
    </cfRule>
  </conditionalFormatting>
  <dataValidations count="2">
    <dataValidation type="list" allowBlank="1" showInputMessage="1" showErrorMessage="1" sqref="H18:H20">
      <formula1>POSGRADO</formula1>
    </dataValidation>
    <dataValidation type="list" allowBlank="1" showInputMessage="1" showErrorMessage="1" sqref="G13 G17:G20 H29:I38">
      <formula1>VALE</formula1>
    </dataValidation>
  </dataValidations>
  <pageMargins left="0.75" right="0.75" top="1" bottom="1" header="0" footer="0"/>
  <pageSetup scale="36" orientation="portrait" r:id="rId1"/>
  <headerFooter alignWithMargins="0"/>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72"/>
  <sheetViews>
    <sheetView view="pageBreakPreview" zoomScaleNormal="80" zoomScaleSheetLayoutView="100" workbookViewId="0">
      <selection activeCell="G21" sqref="G21:G22"/>
    </sheetView>
  </sheetViews>
  <sheetFormatPr baseColWidth="10" defaultColWidth="11.42578125" defaultRowHeight="12.75" x14ac:dyDescent="0.2"/>
  <cols>
    <col min="1" max="1" width="11.42578125" style="19"/>
    <col min="2" max="2" width="39" style="19" customWidth="1"/>
    <col min="3" max="3" width="35.28515625" style="19" customWidth="1"/>
    <col min="4" max="4" width="32.5703125" style="19" customWidth="1"/>
    <col min="5" max="5" width="17" style="19" customWidth="1"/>
    <col min="6" max="6" width="18.7109375" style="19" customWidth="1"/>
    <col min="7" max="7" width="14" style="19" customWidth="1"/>
    <col min="8" max="8" width="19.7109375" style="19" customWidth="1"/>
    <col min="9" max="9" width="25.7109375" style="19" customWidth="1"/>
    <col min="10" max="10" width="19" style="19" customWidth="1"/>
    <col min="11" max="11" width="21.140625" style="19" bestFit="1" customWidth="1"/>
    <col min="12" max="12" width="19.140625" style="19" customWidth="1"/>
    <col min="13" max="16384" width="11.42578125" style="19"/>
  </cols>
  <sheetData>
    <row r="1" spans="1:21" ht="15.75" x14ac:dyDescent="0.25">
      <c r="A1" s="17"/>
      <c r="B1" s="18"/>
      <c r="D1" s="18"/>
      <c r="E1" s="20"/>
      <c r="F1" s="20"/>
      <c r="G1" s="20"/>
      <c r="H1" s="21"/>
      <c r="I1" s="21"/>
      <c r="K1" s="18"/>
      <c r="L1" s="22"/>
      <c r="M1" s="22"/>
      <c r="N1" s="22"/>
      <c r="O1" s="22"/>
      <c r="P1" s="22"/>
      <c r="Q1" s="22"/>
      <c r="R1" s="22"/>
      <c r="S1" s="22"/>
      <c r="T1" s="22"/>
      <c r="U1" s="22"/>
    </row>
    <row r="2" spans="1:21" x14ac:dyDescent="0.2">
      <c r="B2" s="18"/>
      <c r="D2" s="18"/>
      <c r="E2" s="20"/>
      <c r="F2" s="20"/>
      <c r="G2" s="20"/>
      <c r="J2" s="18"/>
      <c r="L2" s="22"/>
      <c r="M2" s="22"/>
      <c r="N2" s="22"/>
      <c r="O2" s="22"/>
      <c r="P2" s="22"/>
      <c r="Q2" s="22"/>
      <c r="R2" s="22"/>
      <c r="S2" s="22"/>
      <c r="T2" s="22"/>
      <c r="U2" s="22"/>
    </row>
    <row r="3" spans="1:21" ht="28.5" customHeight="1" x14ac:dyDescent="0.2">
      <c r="A3" s="450" t="s">
        <v>156</v>
      </c>
      <c r="B3" s="450"/>
      <c r="C3" s="451" t="s">
        <v>188</v>
      </c>
      <c r="D3" s="451"/>
      <c r="E3" s="451"/>
      <c r="F3" s="451"/>
      <c r="G3" s="451"/>
      <c r="H3" s="23"/>
      <c r="I3" s="23"/>
      <c r="J3" s="23"/>
      <c r="K3" s="23"/>
      <c r="L3" s="22"/>
      <c r="M3" s="22"/>
      <c r="N3" s="22"/>
      <c r="O3" s="22"/>
      <c r="P3" s="22"/>
      <c r="Q3" s="22"/>
      <c r="R3" s="22"/>
      <c r="S3" s="22"/>
      <c r="T3" s="22"/>
      <c r="U3" s="22"/>
    </row>
    <row r="4" spans="1:21" x14ac:dyDescent="0.2">
      <c r="B4" s="18"/>
      <c r="D4" s="18"/>
      <c r="E4" s="20"/>
      <c r="F4" s="20"/>
      <c r="G4" s="20"/>
      <c r="H4" s="21"/>
      <c r="I4" s="21"/>
      <c r="J4" s="21"/>
      <c r="K4" s="21"/>
      <c r="L4" s="22"/>
      <c r="M4" s="22"/>
      <c r="N4" s="22"/>
      <c r="O4" s="22"/>
      <c r="P4" s="22"/>
      <c r="Q4" s="22"/>
      <c r="R4" s="22"/>
      <c r="S4" s="22"/>
      <c r="T4" s="22"/>
      <c r="U4" s="22"/>
    </row>
    <row r="5" spans="1:21" x14ac:dyDescent="0.2">
      <c r="A5" s="24"/>
      <c r="B5" s="25"/>
      <c r="D5" s="18"/>
      <c r="E5" s="20"/>
      <c r="F5" s="20"/>
      <c r="G5" s="20"/>
      <c r="H5" s="21"/>
      <c r="I5" s="21"/>
      <c r="J5" s="22"/>
      <c r="K5" s="26"/>
      <c r="L5" s="22"/>
      <c r="M5" s="22"/>
      <c r="N5" s="22"/>
      <c r="O5" s="22"/>
    </row>
    <row r="6" spans="1:21" ht="13.5" thickBot="1" x14ac:dyDescent="0.25">
      <c r="B6" s="18"/>
      <c r="D6" s="18"/>
      <c r="E6" s="20"/>
      <c r="F6" s="20"/>
      <c r="G6" s="20"/>
      <c r="H6" s="21"/>
      <c r="I6" s="21"/>
      <c r="J6" s="22"/>
      <c r="K6" s="26"/>
      <c r="L6" s="22"/>
      <c r="M6" s="22"/>
      <c r="N6" s="22"/>
      <c r="O6" s="22"/>
    </row>
    <row r="7" spans="1:21" ht="21" thickBot="1" x14ac:dyDescent="0.35">
      <c r="A7" s="27" t="s">
        <v>83</v>
      </c>
      <c r="B7" s="28"/>
      <c r="C7" s="280" t="s">
        <v>189</v>
      </c>
      <c r="D7" s="29" t="s">
        <v>221</v>
      </c>
      <c r="E7" s="30"/>
      <c r="F7" s="31"/>
      <c r="G7" s="32"/>
      <c r="H7" s="21"/>
      <c r="I7" s="21"/>
      <c r="J7" s="33"/>
      <c r="K7" s="34"/>
      <c r="L7" s="33"/>
      <c r="M7" s="144"/>
      <c r="N7" s="22"/>
      <c r="O7" s="22"/>
    </row>
    <row r="8" spans="1:21" ht="22.5" customHeight="1" x14ac:dyDescent="0.2">
      <c r="A8" s="452" t="s">
        <v>25</v>
      </c>
      <c r="B8" s="452"/>
      <c r="C8" s="452"/>
      <c r="D8" s="452"/>
      <c r="E8" s="452"/>
      <c r="F8" s="452"/>
      <c r="G8" s="452"/>
      <c r="H8" s="452"/>
      <c r="I8" s="452"/>
      <c r="J8" s="452"/>
      <c r="K8" s="452"/>
      <c r="L8" s="33"/>
      <c r="M8" s="33"/>
      <c r="N8" s="22"/>
      <c r="O8" s="22"/>
    </row>
    <row r="9" spans="1:21" ht="22.5" customHeight="1" thickBot="1" x14ac:dyDescent="0.25">
      <c r="A9" s="452"/>
      <c r="B9" s="452"/>
      <c r="C9" s="452"/>
      <c r="D9" s="452"/>
      <c r="E9" s="452"/>
      <c r="F9" s="452"/>
      <c r="G9" s="452"/>
      <c r="H9" s="452"/>
      <c r="I9" s="452"/>
      <c r="J9" s="452"/>
      <c r="K9" s="452"/>
      <c r="L9" s="33"/>
      <c r="M9" s="33"/>
      <c r="N9" s="22"/>
      <c r="O9" s="22"/>
    </row>
    <row r="10" spans="1:21" x14ac:dyDescent="0.2">
      <c r="A10" s="35" t="s">
        <v>26</v>
      </c>
      <c r="B10" s="36"/>
      <c r="C10" s="36"/>
      <c r="D10" s="36"/>
      <c r="E10" s="37"/>
      <c r="F10" s="37"/>
      <c r="G10" s="453" t="s">
        <v>27</v>
      </c>
    </row>
    <row r="11" spans="1:21" x14ac:dyDescent="0.2">
      <c r="A11" s="38" t="s">
        <v>28</v>
      </c>
      <c r="B11" s="38" t="s">
        <v>29</v>
      </c>
      <c r="C11" s="38" t="s">
        <v>30</v>
      </c>
      <c r="D11" s="38" t="s">
        <v>31</v>
      </c>
      <c r="E11" s="39" t="s">
        <v>32</v>
      </c>
      <c r="F11" s="40"/>
      <c r="G11" s="454"/>
    </row>
    <row r="12" spans="1:21" ht="13.5" thickBot="1" x14ac:dyDescent="0.25">
      <c r="A12" s="38" t="s">
        <v>33</v>
      </c>
      <c r="B12" s="38" t="s">
        <v>34</v>
      </c>
      <c r="C12" s="38" t="s">
        <v>35</v>
      </c>
      <c r="D12" s="38" t="s">
        <v>36</v>
      </c>
      <c r="E12" s="38" t="s">
        <v>37</v>
      </c>
      <c r="F12" s="41" t="s">
        <v>38</v>
      </c>
      <c r="G12" s="455"/>
    </row>
    <row r="13" spans="1:21" ht="24" customHeight="1" thickBot="1" x14ac:dyDescent="0.25">
      <c r="A13" s="281">
        <v>1</v>
      </c>
      <c r="B13" s="282" t="s">
        <v>222</v>
      </c>
      <c r="C13" s="283" t="s">
        <v>192</v>
      </c>
      <c r="D13" s="284">
        <v>28277</v>
      </c>
      <c r="E13" s="42" t="s">
        <v>223</v>
      </c>
      <c r="F13" s="285">
        <v>28424</v>
      </c>
      <c r="G13" s="43" t="s">
        <v>16</v>
      </c>
      <c r="H13" s="44"/>
      <c r="I13" s="44"/>
      <c r="L13" s="44"/>
      <c r="M13" s="44"/>
      <c r="N13" s="44"/>
      <c r="O13" s="44"/>
      <c r="P13" s="44"/>
      <c r="Q13" s="44"/>
      <c r="R13" s="44"/>
      <c r="S13" s="44"/>
    </row>
    <row r="14" spans="1:21" ht="12.75" customHeight="1" x14ac:dyDescent="0.2">
      <c r="A14" s="35" t="s">
        <v>39</v>
      </c>
      <c r="B14" s="36"/>
      <c r="C14" s="36"/>
      <c r="D14" s="36"/>
      <c r="E14" s="37"/>
      <c r="F14" s="37"/>
      <c r="G14" s="453" t="s">
        <v>27</v>
      </c>
      <c r="H14" s="453" t="s">
        <v>40</v>
      </c>
      <c r="I14" s="457" t="s">
        <v>41</v>
      </c>
    </row>
    <row r="15" spans="1:21" x14ac:dyDescent="0.2">
      <c r="A15" s="45" t="s">
        <v>28</v>
      </c>
      <c r="B15" s="46" t="s">
        <v>29</v>
      </c>
      <c r="C15" s="47" t="s">
        <v>42</v>
      </c>
      <c r="D15" s="47" t="s">
        <v>31</v>
      </c>
      <c r="E15" s="39" t="s">
        <v>194</v>
      </c>
      <c r="F15" s="40"/>
      <c r="G15" s="454"/>
      <c r="H15" s="454"/>
      <c r="I15" s="458"/>
    </row>
    <row r="16" spans="1:21" ht="13.5" thickBot="1" x14ac:dyDescent="0.25">
      <c r="A16" s="48" t="s">
        <v>33</v>
      </c>
      <c r="B16" s="49" t="s">
        <v>34</v>
      </c>
      <c r="C16" s="50" t="s">
        <v>44</v>
      </c>
      <c r="D16" s="38" t="s">
        <v>36</v>
      </c>
      <c r="E16" s="51" t="s">
        <v>37</v>
      </c>
      <c r="F16" s="41" t="s">
        <v>38</v>
      </c>
      <c r="G16" s="454"/>
      <c r="H16" s="454"/>
      <c r="I16" s="458"/>
    </row>
    <row r="17" spans="1:19" ht="20.25" customHeight="1" x14ac:dyDescent="0.2">
      <c r="A17" s="61">
        <v>1</v>
      </c>
      <c r="B17" s="52" t="s">
        <v>224</v>
      </c>
      <c r="C17" s="321" t="s">
        <v>225</v>
      </c>
      <c r="D17" s="54">
        <v>34394</v>
      </c>
      <c r="E17" s="62">
        <v>38</v>
      </c>
      <c r="F17" s="285">
        <v>34403</v>
      </c>
      <c r="G17" s="55" t="s">
        <v>17</v>
      </c>
      <c r="H17" s="456"/>
      <c r="I17" s="459"/>
      <c r="J17" s="56"/>
    </row>
    <row r="18" spans="1:19" x14ac:dyDescent="0.2">
      <c r="A18" s="57"/>
      <c r="B18" s="57"/>
      <c r="C18" s="57"/>
      <c r="D18" s="57"/>
      <c r="E18" s="58"/>
      <c r="F18" s="59"/>
      <c r="G18" s="60"/>
      <c r="H18" s="60"/>
      <c r="I18" s="60"/>
    </row>
    <row r="19" spans="1:19" ht="13.5" thickBot="1" x14ac:dyDescent="0.25">
      <c r="A19" s="322"/>
      <c r="B19" s="323"/>
      <c r="C19" s="324"/>
      <c r="D19" s="325"/>
      <c r="E19" s="323"/>
      <c r="F19" s="326"/>
      <c r="G19" s="327"/>
      <c r="H19" s="327"/>
      <c r="I19" s="328"/>
    </row>
    <row r="20" spans="1:19" ht="20.25" customHeight="1" thickBot="1" x14ac:dyDescent="0.25">
      <c r="A20" s="329"/>
      <c r="B20" s="330"/>
      <c r="C20" s="330"/>
      <c r="D20" s="330"/>
      <c r="E20" s="330"/>
      <c r="F20" s="331"/>
      <c r="G20" s="332"/>
      <c r="H20" s="332"/>
      <c r="I20" s="332"/>
    </row>
    <row r="21" spans="1:19" ht="12.75" customHeight="1" x14ac:dyDescent="0.2">
      <c r="A21" s="466" t="s">
        <v>84</v>
      </c>
      <c r="B21" s="467"/>
      <c r="C21" s="467"/>
      <c r="D21" s="467"/>
      <c r="E21" s="467"/>
      <c r="F21" s="468"/>
      <c r="G21" s="472" t="s">
        <v>321</v>
      </c>
      <c r="H21" s="474">
        <v>0</v>
      </c>
    </row>
    <row r="22" spans="1:19" ht="27" customHeight="1" thickBot="1" x14ac:dyDescent="0.25">
      <c r="A22" s="469"/>
      <c r="B22" s="470"/>
      <c r="C22" s="470"/>
      <c r="D22" s="470"/>
      <c r="E22" s="470"/>
      <c r="F22" s="471"/>
      <c r="G22" s="473"/>
      <c r="H22" s="475"/>
    </row>
    <row r="23" spans="1:19" ht="25.5" customHeight="1" thickBot="1" x14ac:dyDescent="0.25">
      <c r="A23" s="68" t="s">
        <v>85</v>
      </c>
      <c r="B23" s="69"/>
      <c r="C23" s="69"/>
      <c r="D23" s="70" t="s">
        <v>50</v>
      </c>
      <c r="E23" s="71">
        <v>40462</v>
      </c>
      <c r="F23" s="72">
        <v>396</v>
      </c>
      <c r="G23" s="73" t="s">
        <v>48</v>
      </c>
      <c r="J23" s="74"/>
      <c r="K23" s="74"/>
      <c r="L23" s="74"/>
      <c r="M23" s="74"/>
      <c r="N23" s="74"/>
      <c r="O23" s="74"/>
      <c r="P23" s="74"/>
      <c r="Q23" s="74"/>
      <c r="R23" s="74"/>
      <c r="S23" s="74"/>
    </row>
    <row r="24" spans="1:19" ht="27.75" customHeight="1" x14ac:dyDescent="0.2">
      <c r="A24" s="476" t="s">
        <v>51</v>
      </c>
      <c r="B24" s="476"/>
      <c r="C24" s="476"/>
      <c r="D24" s="476"/>
      <c r="E24" s="476"/>
      <c r="F24" s="476"/>
      <c r="G24" s="476"/>
      <c r="H24" s="476"/>
      <c r="I24" s="476"/>
      <c r="J24" s="476"/>
      <c r="K24" s="476"/>
      <c r="L24" s="145"/>
      <c r="M24" s="75"/>
      <c r="N24" s="75"/>
      <c r="O24" s="75"/>
      <c r="P24" s="75"/>
      <c r="Q24" s="75"/>
      <c r="R24" s="75"/>
      <c r="S24" s="75"/>
    </row>
    <row r="25" spans="1:19" ht="27.75" customHeight="1" thickBot="1" x14ac:dyDescent="0.25">
      <c r="A25" s="476"/>
      <c r="B25" s="476"/>
      <c r="C25" s="476"/>
      <c r="D25" s="476"/>
      <c r="E25" s="476"/>
      <c r="F25" s="476"/>
      <c r="G25" s="476"/>
      <c r="H25" s="476"/>
      <c r="I25" s="476"/>
      <c r="J25" s="476"/>
      <c r="K25" s="476"/>
      <c r="L25" s="145"/>
      <c r="M25" s="75"/>
      <c r="N25" s="75"/>
      <c r="O25" s="75"/>
      <c r="P25" s="75"/>
      <c r="Q25" s="75"/>
      <c r="R25" s="75"/>
      <c r="S25" s="75"/>
    </row>
    <row r="26" spans="1:19" ht="24" customHeight="1" thickBot="1" x14ac:dyDescent="0.25">
      <c r="A26" s="477" t="s">
        <v>52</v>
      </c>
      <c r="B26" s="478"/>
      <c r="C26" s="478"/>
      <c r="D26" s="478"/>
      <c r="E26" s="478"/>
      <c r="F26" s="478"/>
      <c r="G26" s="478"/>
      <c r="H26" s="479"/>
      <c r="I26" s="76"/>
    </row>
    <row r="27" spans="1:19" ht="12.75" customHeight="1" x14ac:dyDescent="0.2">
      <c r="A27" s="460" t="s">
        <v>53</v>
      </c>
      <c r="B27" s="462" t="s">
        <v>54</v>
      </c>
      <c r="C27" s="464" t="s">
        <v>55</v>
      </c>
      <c r="D27" s="462" t="s">
        <v>56</v>
      </c>
      <c r="E27" s="77" t="s">
        <v>57</v>
      </c>
      <c r="F27" s="78"/>
      <c r="G27" s="79"/>
      <c r="H27" s="453" t="s">
        <v>58</v>
      </c>
      <c r="I27" s="480" t="s">
        <v>59</v>
      </c>
      <c r="J27" s="480" t="s">
        <v>60</v>
      </c>
      <c r="K27" s="482" t="s">
        <v>61</v>
      </c>
      <c r="L27" s="44"/>
      <c r="M27" s="44"/>
      <c r="N27" s="44"/>
      <c r="O27" s="44"/>
      <c r="P27" s="44"/>
      <c r="Q27" s="44"/>
      <c r="R27" s="44"/>
      <c r="S27" s="44"/>
    </row>
    <row r="28" spans="1:19" ht="49.5" customHeight="1" thickBot="1" x14ac:dyDescent="0.25">
      <c r="A28" s="461"/>
      <c r="B28" s="463"/>
      <c r="C28" s="465"/>
      <c r="D28" s="463"/>
      <c r="E28" s="80" t="s">
        <v>62</v>
      </c>
      <c r="F28" s="81" t="s">
        <v>63</v>
      </c>
      <c r="G28" s="82" t="s">
        <v>64</v>
      </c>
      <c r="H28" s="454"/>
      <c r="I28" s="481"/>
      <c r="J28" s="481"/>
      <c r="K28" s="483"/>
    </row>
    <row r="29" spans="1:19" ht="45.75" thickBot="1" x14ac:dyDescent="0.25">
      <c r="A29" s="83">
        <v>1</v>
      </c>
      <c r="B29" s="84" t="s">
        <v>226</v>
      </c>
      <c r="C29" s="84" t="s">
        <v>227</v>
      </c>
      <c r="D29" s="85" t="s">
        <v>228</v>
      </c>
      <c r="E29" s="86">
        <v>34335</v>
      </c>
      <c r="F29" s="333">
        <v>40462</v>
      </c>
      <c r="G29" s="87">
        <v>201.33333333333334</v>
      </c>
      <c r="H29" s="88"/>
      <c r="I29" s="89" t="s">
        <v>17</v>
      </c>
      <c r="J29" s="90">
        <v>11</v>
      </c>
      <c r="K29" s="91">
        <v>0</v>
      </c>
      <c r="L29" s="147"/>
      <c r="M29" s="147"/>
      <c r="N29" s="147"/>
    </row>
    <row r="30" spans="1:19" ht="68.25" thickBot="1" x14ac:dyDescent="0.25">
      <c r="A30" s="83">
        <v>2</v>
      </c>
      <c r="B30" s="84" t="s">
        <v>217</v>
      </c>
      <c r="C30" s="84" t="s">
        <v>229</v>
      </c>
      <c r="D30" s="85" t="s">
        <v>230</v>
      </c>
      <c r="E30" s="86">
        <v>33266</v>
      </c>
      <c r="F30" s="86">
        <v>34334</v>
      </c>
      <c r="G30" s="87">
        <v>35.1</v>
      </c>
      <c r="H30" s="92"/>
      <c r="I30" s="89" t="s">
        <v>17</v>
      </c>
      <c r="J30" s="90">
        <v>1</v>
      </c>
      <c r="K30" s="91">
        <v>0</v>
      </c>
      <c r="L30" s="147"/>
      <c r="M30" s="147"/>
      <c r="N30" s="147"/>
    </row>
    <row r="31" spans="1:19" ht="68.25" thickBot="1" x14ac:dyDescent="0.25">
      <c r="A31" s="83">
        <v>3</v>
      </c>
      <c r="B31" s="84" t="s">
        <v>217</v>
      </c>
      <c r="C31" s="84" t="s">
        <v>231</v>
      </c>
      <c r="D31" s="85" t="s">
        <v>232</v>
      </c>
      <c r="E31" s="86">
        <v>32615</v>
      </c>
      <c r="F31" s="86">
        <v>33265</v>
      </c>
      <c r="G31" s="87">
        <v>21.333333333333332</v>
      </c>
      <c r="H31" s="92"/>
      <c r="I31" s="89" t="s">
        <v>17</v>
      </c>
      <c r="J31" s="90">
        <v>1</v>
      </c>
      <c r="K31" s="91">
        <v>0</v>
      </c>
      <c r="L31" s="147"/>
      <c r="M31" s="147"/>
      <c r="N31" s="147"/>
    </row>
    <row r="32" spans="1:19" ht="57" thickBot="1" x14ac:dyDescent="0.3">
      <c r="A32" s="83">
        <v>4</v>
      </c>
      <c r="B32" s="84" t="s">
        <v>217</v>
      </c>
      <c r="C32" s="84" t="s">
        <v>233</v>
      </c>
      <c r="D32" s="85" t="s">
        <v>234</v>
      </c>
      <c r="E32" s="86">
        <v>29635</v>
      </c>
      <c r="F32" s="86">
        <v>32614</v>
      </c>
      <c r="G32" s="87">
        <v>97.933333333333337</v>
      </c>
      <c r="H32" s="92"/>
      <c r="I32" s="89" t="s">
        <v>17</v>
      </c>
      <c r="J32" s="90">
        <v>5</v>
      </c>
      <c r="K32" s="91">
        <v>0</v>
      </c>
      <c r="L32" s="105"/>
      <c r="M32" s="147"/>
      <c r="N32" s="147"/>
    </row>
    <row r="33" spans="1:19" ht="57" thickBot="1" x14ac:dyDescent="0.3">
      <c r="A33" s="83">
        <v>5</v>
      </c>
      <c r="B33" s="84" t="s">
        <v>217</v>
      </c>
      <c r="C33" s="84" t="s">
        <v>235</v>
      </c>
      <c r="D33" s="85" t="s">
        <v>236</v>
      </c>
      <c r="E33" s="86">
        <v>29137</v>
      </c>
      <c r="F33" s="86">
        <v>29634</v>
      </c>
      <c r="G33" s="87">
        <v>16.266666666666666</v>
      </c>
      <c r="H33" s="92"/>
      <c r="I33" s="89" t="s">
        <v>17</v>
      </c>
      <c r="J33" s="90">
        <v>0</v>
      </c>
      <c r="K33" s="91">
        <v>0</v>
      </c>
      <c r="L33" s="105"/>
      <c r="M33" s="147"/>
      <c r="N33" s="147"/>
    </row>
    <row r="34" spans="1:19" ht="23.25" thickBot="1" x14ac:dyDescent="0.3">
      <c r="A34" s="83"/>
      <c r="B34" s="334" t="s">
        <v>237</v>
      </c>
      <c r="C34" s="84"/>
      <c r="D34" s="85"/>
      <c r="E34" s="86"/>
      <c r="F34" s="86"/>
      <c r="G34" s="87">
        <v>0</v>
      </c>
      <c r="H34" s="92"/>
      <c r="I34" s="89"/>
      <c r="J34" s="90" t="s">
        <v>65</v>
      </c>
      <c r="K34" s="91" t="s">
        <v>65</v>
      </c>
      <c r="L34" s="105"/>
      <c r="M34" s="147"/>
      <c r="N34" s="147"/>
    </row>
    <row r="35" spans="1:19" ht="16.5" customHeight="1" thickBot="1" x14ac:dyDescent="0.3">
      <c r="A35" s="83"/>
      <c r="B35" s="84"/>
      <c r="C35" s="84"/>
      <c r="D35" s="85"/>
      <c r="E35" s="86"/>
      <c r="F35" s="86"/>
      <c r="G35" s="87">
        <v>0</v>
      </c>
      <c r="H35" s="92"/>
      <c r="I35" s="89"/>
      <c r="J35" s="90" t="s">
        <v>65</v>
      </c>
      <c r="K35" s="91" t="s">
        <v>65</v>
      </c>
      <c r="L35" s="105"/>
      <c r="M35" s="147"/>
      <c r="N35" s="147"/>
    </row>
    <row r="36" spans="1:19" ht="19.5" customHeight="1" thickBot="1" x14ac:dyDescent="0.3">
      <c r="A36" s="83"/>
      <c r="B36" s="84"/>
      <c r="C36" s="84"/>
      <c r="D36" s="85"/>
      <c r="E36" s="86"/>
      <c r="F36" s="86"/>
      <c r="G36" s="87">
        <v>0</v>
      </c>
      <c r="H36" s="92"/>
      <c r="I36" s="89"/>
      <c r="J36" s="90" t="s">
        <v>65</v>
      </c>
      <c r="K36" s="91" t="s">
        <v>65</v>
      </c>
      <c r="L36" s="105"/>
      <c r="M36" s="147"/>
      <c r="N36" s="147"/>
    </row>
    <row r="37" spans="1:19" ht="20.25" customHeight="1" thickBot="1" x14ac:dyDescent="0.3">
      <c r="A37" s="83"/>
      <c r="B37" s="84"/>
      <c r="C37" s="84"/>
      <c r="D37" s="85"/>
      <c r="E37" s="86"/>
      <c r="F37" s="86"/>
      <c r="G37" s="87">
        <v>0</v>
      </c>
      <c r="H37" s="92"/>
      <c r="I37" s="89"/>
      <c r="J37" s="90" t="s">
        <v>65</v>
      </c>
      <c r="K37" s="91" t="s">
        <v>65</v>
      </c>
      <c r="L37" s="105"/>
      <c r="M37" s="147"/>
      <c r="N37" s="147"/>
    </row>
    <row r="38" spans="1:19" ht="21" customHeight="1" thickBot="1" x14ac:dyDescent="0.25">
      <c r="A38" s="83"/>
      <c r="B38" s="84"/>
      <c r="C38" s="84"/>
      <c r="D38" s="85"/>
      <c r="E38" s="86"/>
      <c r="F38" s="86"/>
      <c r="G38" s="87">
        <v>0</v>
      </c>
      <c r="H38" s="93"/>
      <c r="I38" s="89"/>
      <c r="J38" s="90" t="s">
        <v>65</v>
      </c>
      <c r="K38" s="91" t="s">
        <v>65</v>
      </c>
    </row>
    <row r="39" spans="1:19" ht="27.75" customHeight="1" thickBot="1" x14ac:dyDescent="0.25">
      <c r="A39" s="94"/>
      <c r="B39" s="95"/>
      <c r="C39" s="96"/>
      <c r="D39" s="97"/>
      <c r="E39" s="98"/>
      <c r="F39" s="99"/>
      <c r="G39" s="100"/>
      <c r="H39" s="484" t="s">
        <v>66</v>
      </c>
      <c r="I39" s="485"/>
      <c r="J39" s="101">
        <v>18</v>
      </c>
      <c r="K39" s="101">
        <v>0</v>
      </c>
      <c r="L39" s="74"/>
      <c r="M39" s="74"/>
      <c r="N39" s="74"/>
      <c r="O39" s="74"/>
      <c r="P39" s="74"/>
      <c r="Q39" s="74"/>
      <c r="R39" s="74"/>
      <c r="S39" s="74"/>
    </row>
    <row r="40" spans="1:19" ht="27.75" customHeight="1" thickBot="1" x14ac:dyDescent="0.25">
      <c r="A40" s="102"/>
      <c r="B40" s="103"/>
      <c r="C40" s="103"/>
      <c r="D40" s="103"/>
      <c r="E40" s="104"/>
      <c r="F40" s="104"/>
      <c r="H40" s="484" t="s">
        <v>67</v>
      </c>
      <c r="I40" s="485"/>
      <c r="J40" s="486">
        <v>18</v>
      </c>
      <c r="K40" s="487"/>
      <c r="L40" s="74"/>
      <c r="M40" s="74"/>
      <c r="N40" s="74"/>
      <c r="O40" s="74"/>
      <c r="P40" s="74"/>
      <c r="Q40" s="74"/>
      <c r="R40" s="74"/>
      <c r="S40" s="74"/>
    </row>
    <row r="41" spans="1:19" ht="27.75" customHeight="1" x14ac:dyDescent="0.2">
      <c r="A41" s="102"/>
      <c r="B41" s="103"/>
      <c r="C41" s="103"/>
      <c r="D41" s="103"/>
      <c r="E41" s="104"/>
      <c r="F41" s="104"/>
      <c r="G41" s="104"/>
      <c r="H41" s="104"/>
      <c r="I41" s="74"/>
      <c r="J41" s="74"/>
      <c r="K41" s="74"/>
      <c r="L41" s="74"/>
      <c r="M41" s="74"/>
      <c r="N41" s="74"/>
      <c r="O41" s="74"/>
      <c r="P41" s="74"/>
      <c r="Q41" s="74"/>
      <c r="R41" s="74"/>
      <c r="S41" s="74"/>
    </row>
    <row r="42" spans="1:19" ht="21" customHeight="1" x14ac:dyDescent="0.25">
      <c r="A42" s="102"/>
      <c r="B42" s="103"/>
      <c r="C42" s="103"/>
      <c r="D42" s="103"/>
      <c r="E42" s="104"/>
      <c r="F42" s="104"/>
      <c r="G42" s="42"/>
      <c r="I42" s="105"/>
      <c r="J42" s="74"/>
      <c r="K42" s="74"/>
      <c r="L42" s="74"/>
      <c r="M42" s="74"/>
      <c r="N42" s="74"/>
      <c r="O42" s="74"/>
      <c r="P42" s="74"/>
      <c r="Q42" s="74"/>
      <c r="R42" s="74"/>
      <c r="S42" s="74"/>
    </row>
    <row r="43" spans="1:19" x14ac:dyDescent="0.2">
      <c r="A43" s="102"/>
      <c r="B43" s="103"/>
      <c r="C43" s="103"/>
      <c r="D43" s="103"/>
      <c r="E43" s="104"/>
      <c r="F43" s="104"/>
      <c r="G43" s="42"/>
      <c r="J43" s="74"/>
      <c r="K43" s="74"/>
      <c r="L43" s="74"/>
      <c r="M43" s="74"/>
      <c r="N43" s="74"/>
      <c r="O43" s="74"/>
      <c r="P43" s="74"/>
      <c r="Q43" s="74"/>
      <c r="R43" s="74"/>
      <c r="S43" s="74"/>
    </row>
    <row r="44" spans="1:19" ht="13.5" thickBot="1" x14ac:dyDescent="0.25"/>
    <row r="45" spans="1:19" ht="30.75" customHeight="1" thickBot="1" x14ac:dyDescent="0.25">
      <c r="A45" s="493" t="s">
        <v>68</v>
      </c>
      <c r="B45" s="494"/>
      <c r="C45" s="494"/>
      <c r="D45" s="494"/>
      <c r="E45" s="494"/>
      <c r="F45" s="494"/>
      <c r="G45" s="494"/>
      <c r="H45" s="494"/>
      <c r="I45" s="494"/>
      <c r="J45" s="495"/>
      <c r="K45" s="106"/>
      <c r="L45" s="103"/>
      <c r="M45" s="74"/>
      <c r="N45" s="74"/>
      <c r="O45" s="74"/>
      <c r="P45" s="74"/>
      <c r="Q45" s="74"/>
      <c r="R45" s="74"/>
      <c r="S45" s="74"/>
    </row>
    <row r="46" spans="1:19" ht="33.75" customHeight="1" x14ac:dyDescent="0.2">
      <c r="A46" s="460" t="s">
        <v>53</v>
      </c>
      <c r="B46" s="497" t="s">
        <v>69</v>
      </c>
      <c r="C46" s="497" t="s">
        <v>70</v>
      </c>
      <c r="D46" s="462" t="s">
        <v>71</v>
      </c>
      <c r="E46" s="500" t="s">
        <v>72</v>
      </c>
      <c r="F46" s="501"/>
      <c r="G46" s="464" t="s">
        <v>55</v>
      </c>
      <c r="H46" s="503" t="s">
        <v>73</v>
      </c>
      <c r="I46" s="107" t="s">
        <v>64</v>
      </c>
      <c r="J46" s="107" t="s">
        <v>86</v>
      </c>
      <c r="K46" s="457" t="s">
        <v>41</v>
      </c>
      <c r="M46" s="108"/>
      <c r="N46" s="108"/>
      <c r="O46" s="108"/>
      <c r="P46" s="108"/>
      <c r="Q46" s="108"/>
      <c r="R46" s="108"/>
      <c r="S46" s="108"/>
    </row>
    <row r="47" spans="1:19" ht="34.5" customHeight="1" thickBot="1" x14ac:dyDescent="0.25">
      <c r="A47" s="496"/>
      <c r="B47" s="498"/>
      <c r="C47" s="498"/>
      <c r="D47" s="499"/>
      <c r="E47" s="109" t="s">
        <v>74</v>
      </c>
      <c r="F47" s="110" t="s">
        <v>75</v>
      </c>
      <c r="G47" s="502"/>
      <c r="H47" s="504"/>
      <c r="I47" s="111"/>
      <c r="J47" s="111"/>
      <c r="K47" s="458"/>
      <c r="M47" s="108"/>
      <c r="N47" s="108"/>
      <c r="O47" s="108"/>
      <c r="P47" s="108"/>
      <c r="Q47" s="108"/>
      <c r="R47" s="108"/>
      <c r="S47" s="108"/>
    </row>
    <row r="48" spans="1:19" ht="42" customHeight="1" thickBot="1" x14ac:dyDescent="0.25">
      <c r="A48" s="505"/>
      <c r="B48" s="506"/>
      <c r="C48" s="507"/>
      <c r="D48" s="506"/>
      <c r="E48" s="335"/>
      <c r="F48" s="335"/>
      <c r="G48" s="506"/>
      <c r="H48" s="336"/>
      <c r="I48" s="119"/>
      <c r="J48" s="120"/>
      <c r="K48" s="112"/>
      <c r="M48" s="148"/>
    </row>
    <row r="49" spans="1:13" ht="42" customHeight="1" thickBot="1" x14ac:dyDescent="0.25">
      <c r="A49" s="505"/>
      <c r="B49" s="506"/>
      <c r="C49" s="507"/>
      <c r="D49" s="506"/>
      <c r="E49" s="335"/>
      <c r="F49" s="335"/>
      <c r="G49" s="506"/>
      <c r="H49" s="336"/>
      <c r="I49" s="119"/>
      <c r="J49" s="120"/>
      <c r="K49" s="113"/>
      <c r="M49" s="148"/>
    </row>
    <row r="50" spans="1:13" ht="13.5" thickBot="1" x14ac:dyDescent="0.25">
      <c r="A50" s="337"/>
      <c r="B50" s="338"/>
      <c r="C50" s="339"/>
      <c r="D50" s="338"/>
      <c r="E50" s="335"/>
      <c r="F50" s="335"/>
      <c r="G50" s="338"/>
      <c r="H50" s="336"/>
      <c r="I50" s="119"/>
      <c r="J50" s="120"/>
      <c r="K50" s="113"/>
      <c r="M50" s="148"/>
    </row>
    <row r="51" spans="1:13" ht="66" customHeight="1" thickBot="1" x14ac:dyDescent="0.25">
      <c r="A51" s="505"/>
      <c r="B51" s="506"/>
      <c r="C51" s="507"/>
      <c r="D51" s="506"/>
      <c r="E51" s="335"/>
      <c r="F51" s="335"/>
      <c r="G51" s="338"/>
      <c r="H51" s="336"/>
      <c r="I51" s="119"/>
      <c r="J51" s="120"/>
      <c r="K51" s="113" t="s">
        <v>238</v>
      </c>
      <c r="M51" s="148"/>
    </row>
    <row r="52" spans="1:13" ht="13.5" thickBot="1" x14ac:dyDescent="0.25">
      <c r="A52" s="505"/>
      <c r="B52" s="506"/>
      <c r="C52" s="507"/>
      <c r="D52" s="506"/>
      <c r="E52" s="335"/>
      <c r="F52" s="335"/>
      <c r="G52" s="338"/>
      <c r="H52" s="336"/>
      <c r="I52" s="119"/>
      <c r="J52" s="120"/>
      <c r="K52" s="113"/>
      <c r="M52" s="148"/>
    </row>
    <row r="53" spans="1:13" ht="13.5" thickBot="1" x14ac:dyDescent="0.25">
      <c r="A53" s="505"/>
      <c r="B53" s="506"/>
      <c r="C53" s="515"/>
      <c r="D53" s="506"/>
      <c r="E53" s="335"/>
      <c r="F53" s="335"/>
      <c r="G53" s="338"/>
      <c r="H53" s="336"/>
      <c r="I53" s="119"/>
      <c r="J53" s="120"/>
      <c r="K53" s="113"/>
      <c r="M53" s="148"/>
    </row>
    <row r="54" spans="1:13" ht="13.5" thickBot="1" x14ac:dyDescent="0.25">
      <c r="A54" s="505"/>
      <c r="B54" s="506"/>
      <c r="C54" s="515"/>
      <c r="D54" s="506"/>
      <c r="E54" s="335"/>
      <c r="F54" s="335"/>
      <c r="G54" s="338"/>
      <c r="H54" s="336"/>
      <c r="I54" s="119"/>
      <c r="J54" s="120"/>
      <c r="K54" s="113"/>
      <c r="M54" s="148"/>
    </row>
    <row r="55" spans="1:13" ht="58.5" customHeight="1" thickBot="1" x14ac:dyDescent="0.25">
      <c r="A55" s="337"/>
      <c r="B55" s="338"/>
      <c r="C55" s="339"/>
      <c r="D55" s="338"/>
      <c r="E55" s="335"/>
      <c r="F55" s="335"/>
      <c r="G55" s="338"/>
      <c r="H55" s="336"/>
      <c r="I55" s="119"/>
      <c r="J55" s="120"/>
      <c r="K55" s="113"/>
      <c r="M55" s="148"/>
    </row>
    <row r="56" spans="1:13" ht="13.5" thickBot="1" x14ac:dyDescent="0.25">
      <c r="A56" s="337"/>
      <c r="B56" s="338"/>
      <c r="C56" s="339"/>
      <c r="D56" s="338"/>
      <c r="E56" s="335"/>
      <c r="F56" s="335"/>
      <c r="G56" s="338"/>
      <c r="H56" s="336"/>
      <c r="I56" s="119"/>
      <c r="J56" s="120"/>
      <c r="K56" s="113"/>
      <c r="M56" s="148"/>
    </row>
    <row r="57" spans="1:13" ht="13.5" thickBot="1" x14ac:dyDescent="0.25">
      <c r="A57" s="337"/>
      <c r="B57" s="338"/>
      <c r="C57" s="339"/>
      <c r="D57" s="338"/>
      <c r="E57" s="335"/>
      <c r="F57" s="335"/>
      <c r="G57" s="338"/>
      <c r="H57" s="336"/>
      <c r="I57" s="119"/>
      <c r="J57" s="120"/>
      <c r="K57" s="126"/>
      <c r="M57" s="148"/>
    </row>
    <row r="58" spans="1:13" ht="13.5" thickBot="1" x14ac:dyDescent="0.25">
      <c r="A58" s="337"/>
      <c r="B58" s="338"/>
      <c r="C58" s="339"/>
      <c r="D58" s="338"/>
      <c r="E58" s="335"/>
      <c r="F58" s="335"/>
      <c r="G58" s="338"/>
      <c r="H58" s="336"/>
      <c r="I58" s="119"/>
      <c r="J58" s="120"/>
      <c r="K58" s="22"/>
      <c r="M58" s="148"/>
    </row>
    <row r="59" spans="1:13" ht="54" customHeight="1" thickBot="1" x14ac:dyDescent="0.25">
      <c r="A59" s="337"/>
      <c r="B59" s="338"/>
      <c r="C59" s="339"/>
      <c r="D59" s="338"/>
      <c r="E59" s="335"/>
      <c r="F59" s="335"/>
      <c r="G59" s="335"/>
      <c r="H59" s="508"/>
      <c r="I59" s="485"/>
      <c r="J59" s="130"/>
    </row>
    <row r="60" spans="1:13" ht="13.5" thickBot="1" x14ac:dyDescent="0.25">
      <c r="A60" s="131"/>
    </row>
    <row r="61" spans="1:13" ht="20.25" customHeight="1" thickBot="1" x14ac:dyDescent="0.25">
      <c r="A61" s="131"/>
      <c r="B61" s="68" t="s">
        <v>76</v>
      </c>
      <c r="C61" s="132"/>
      <c r="D61" s="133" t="s">
        <v>77</v>
      </c>
      <c r="E61" s="340" t="s">
        <v>78</v>
      </c>
      <c r="F61" s="341"/>
    </row>
    <row r="62" spans="1:13" ht="20.25" customHeight="1" x14ac:dyDescent="0.2">
      <c r="A62" s="131"/>
      <c r="B62" s="134" t="s">
        <v>40</v>
      </c>
      <c r="C62" s="135"/>
      <c r="D62" s="136">
        <v>0</v>
      </c>
      <c r="E62" s="509" t="s">
        <v>322</v>
      </c>
      <c r="F62" s="512"/>
    </row>
    <row r="63" spans="1:13" ht="21" customHeight="1" x14ac:dyDescent="0.2">
      <c r="A63" s="131"/>
      <c r="B63" s="134" t="s">
        <v>79</v>
      </c>
      <c r="C63" s="135"/>
      <c r="D63" s="136">
        <v>18</v>
      </c>
      <c r="E63" s="510"/>
      <c r="F63" s="513"/>
    </row>
    <row r="64" spans="1:13" ht="20.25" customHeight="1" thickBot="1" x14ac:dyDescent="0.25">
      <c r="A64" s="131"/>
      <c r="B64" s="137" t="s">
        <v>80</v>
      </c>
      <c r="C64" s="138"/>
      <c r="D64" s="139">
        <v>0</v>
      </c>
      <c r="E64" s="510"/>
      <c r="F64" s="513"/>
    </row>
    <row r="65" spans="1:14" ht="54" customHeight="1" thickBot="1" x14ac:dyDescent="0.25">
      <c r="B65" s="491" t="s">
        <v>81</v>
      </c>
      <c r="C65" s="492"/>
      <c r="D65" s="140">
        <v>18</v>
      </c>
      <c r="E65" s="511"/>
      <c r="F65" s="514"/>
    </row>
    <row r="66" spans="1:14" ht="21.75" customHeight="1" thickBot="1" x14ac:dyDescent="0.25">
      <c r="D66" s="101" t="s">
        <v>322</v>
      </c>
    </row>
    <row r="67" spans="1:14" x14ac:dyDescent="0.2">
      <c r="D67" s="141"/>
    </row>
    <row r="68" spans="1:14" x14ac:dyDescent="0.2">
      <c r="D68" s="141"/>
      <c r="F68" s="142"/>
    </row>
    <row r="69" spans="1:14" x14ac:dyDescent="0.2">
      <c r="D69" s="141"/>
    </row>
    <row r="70" spans="1:14" x14ac:dyDescent="0.2">
      <c r="L70" s="149"/>
      <c r="M70" s="149"/>
      <c r="N70" s="149"/>
    </row>
    <row r="71" spans="1:14" ht="51.75" customHeight="1" x14ac:dyDescent="0.2">
      <c r="A71" s="143"/>
      <c r="B71" s="143"/>
      <c r="C71" s="143"/>
      <c r="D71" s="143"/>
      <c r="E71" s="143"/>
      <c r="F71" s="143"/>
      <c r="G71" s="143"/>
      <c r="L71" s="149"/>
      <c r="M71" s="149"/>
      <c r="N71" s="149"/>
    </row>
    <row r="72" spans="1:14" x14ac:dyDescent="0.2">
      <c r="M72" s="149"/>
      <c r="N72" s="149"/>
    </row>
  </sheetData>
  <sheetProtection password="DDFF" sheet="1" objects="1" scenarios="1" selectLockedCells="1" selectUnlockedCells="1"/>
  <mergeCells count="49">
    <mergeCell ref="H59:I59"/>
    <mergeCell ref="E62:E65"/>
    <mergeCell ref="F62:F65"/>
    <mergeCell ref="B65:C65"/>
    <mergeCell ref="A51:A52"/>
    <mergeCell ref="B51:B52"/>
    <mergeCell ref="C51:C52"/>
    <mergeCell ref="D51:D52"/>
    <mergeCell ref="A53:A54"/>
    <mergeCell ref="B53:B54"/>
    <mergeCell ref="C53:C54"/>
    <mergeCell ref="D53:D54"/>
    <mergeCell ref="K46:K47"/>
    <mergeCell ref="A48:A49"/>
    <mergeCell ref="B48:B49"/>
    <mergeCell ref="C48:C49"/>
    <mergeCell ref="D48:D49"/>
    <mergeCell ref="G48:G49"/>
    <mergeCell ref="A45:J45"/>
    <mergeCell ref="A46:A47"/>
    <mergeCell ref="B46:B47"/>
    <mergeCell ref="C46:C47"/>
    <mergeCell ref="D46:D47"/>
    <mergeCell ref="E46:F46"/>
    <mergeCell ref="G46:G47"/>
    <mergeCell ref="H46:H47"/>
    <mergeCell ref="I27:I28"/>
    <mergeCell ref="J27:J28"/>
    <mergeCell ref="K27:K28"/>
    <mergeCell ref="H39:I39"/>
    <mergeCell ref="H40:I40"/>
    <mergeCell ref="J40:K40"/>
    <mergeCell ref="A21:F22"/>
    <mergeCell ref="G21:G22"/>
    <mergeCell ref="H21:H22"/>
    <mergeCell ref="A24:K25"/>
    <mergeCell ref="A26:H26"/>
    <mergeCell ref="A27:A28"/>
    <mergeCell ref="B27:B28"/>
    <mergeCell ref="C27:C28"/>
    <mergeCell ref="D27:D28"/>
    <mergeCell ref="H27:H28"/>
    <mergeCell ref="A3:B3"/>
    <mergeCell ref="C3:G3"/>
    <mergeCell ref="A8:K9"/>
    <mergeCell ref="G10:G12"/>
    <mergeCell ref="G14:G16"/>
    <mergeCell ref="H14:H17"/>
    <mergeCell ref="I14:I17"/>
  </mergeCells>
  <conditionalFormatting sqref="K48:K58 A70:S147 L61:L69 B46:J46 A21 K41:K45 G13 A19:G20 A24:A46 A8 A10:F18 G41:I44 A23:I23 M5:S69 A5:K7 L5:L20 A1:A4 B4 B1:B2 C1:C4 H1:U4 D1:G2 D4:G4 G17:G18 G21 E59:E61 K10:K20 J21:L23 H10:J13 H18:I22 G60:K69 A60:D69 H59 J59 L26:L45 J26:K26 I27:K27 J39:K39 J40:J44 E47:F58 I48:I58 F59:F62 E66:F69 G27:G38 B27:F44">
    <cfRule type="cellIs" dxfId="95" priority="15" stopIfTrue="1" operator="equal">
      <formula>"No cumple"</formula>
    </cfRule>
  </conditionalFormatting>
  <conditionalFormatting sqref="D66">
    <cfRule type="containsText" dxfId="94" priority="14" stopIfTrue="1" operator="containsText" text="RECHAZO">
      <formula>NOT(ISERROR(SEARCH("RECHAZO",D66)))</formula>
    </cfRule>
  </conditionalFormatting>
  <conditionalFormatting sqref="G29:G38">
    <cfRule type="cellIs" dxfId="93" priority="13" stopIfTrue="1" operator="lessThan">
      <formula>10</formula>
    </cfRule>
  </conditionalFormatting>
  <conditionalFormatting sqref="G29:G38">
    <cfRule type="cellIs" dxfId="92" priority="12" stopIfTrue="1" operator="lessThan">
      <formula>10</formula>
    </cfRule>
  </conditionalFormatting>
  <conditionalFormatting sqref="C3">
    <cfRule type="cellIs" dxfId="91" priority="11" stopIfTrue="1" operator="equal">
      <formula>"No cumple"</formula>
    </cfRule>
  </conditionalFormatting>
  <conditionalFormatting sqref="E48:F59">
    <cfRule type="containsBlanks" dxfId="90" priority="10">
      <formula>LEN(TRIM(E48))=0</formula>
    </cfRule>
  </conditionalFormatting>
  <conditionalFormatting sqref="G59">
    <cfRule type="cellIs" dxfId="89" priority="9" stopIfTrue="1" operator="equal">
      <formula>"No cumple"</formula>
    </cfRule>
  </conditionalFormatting>
  <conditionalFormatting sqref="G59">
    <cfRule type="containsBlanks" dxfId="88" priority="8">
      <formula>LEN(TRIM(G59))=0</formula>
    </cfRule>
  </conditionalFormatting>
  <conditionalFormatting sqref="I19">
    <cfRule type="cellIs" dxfId="87" priority="7" stopIfTrue="1" operator="equal">
      <formula>"No cumple"</formula>
    </cfRule>
  </conditionalFormatting>
  <conditionalFormatting sqref="G29:G38">
    <cfRule type="cellIs" dxfId="86" priority="6" stopIfTrue="1" operator="equal">
      <formula>"No cumple"</formula>
    </cfRule>
  </conditionalFormatting>
  <conditionalFormatting sqref="G29:G38">
    <cfRule type="cellIs" dxfId="85" priority="5" stopIfTrue="1" operator="lessThan">
      <formula>10</formula>
    </cfRule>
  </conditionalFormatting>
  <conditionalFormatting sqref="G29:G38">
    <cfRule type="cellIs" dxfId="84" priority="4" stopIfTrue="1" operator="lessThan">
      <formula>10</formula>
    </cfRule>
  </conditionalFormatting>
  <conditionalFormatting sqref="G29:G38">
    <cfRule type="cellIs" dxfId="83" priority="3" stopIfTrue="1" operator="equal">
      <formula>"No cumple"</formula>
    </cfRule>
  </conditionalFormatting>
  <conditionalFormatting sqref="G29:G38">
    <cfRule type="cellIs" dxfId="82" priority="2" stopIfTrue="1" operator="lessThan">
      <formula>10</formula>
    </cfRule>
  </conditionalFormatting>
  <conditionalFormatting sqref="G29:G38">
    <cfRule type="cellIs" dxfId="81" priority="1" stopIfTrue="1" operator="lessThan">
      <formula>10</formula>
    </cfRule>
  </conditionalFormatting>
  <dataValidations count="2">
    <dataValidation type="list" allowBlank="1" showInputMessage="1" showErrorMessage="1" sqref="G13 G17:G20 H29:I38">
      <formula1>VALE</formula1>
    </dataValidation>
    <dataValidation type="list" allowBlank="1" showInputMessage="1" showErrorMessage="1" sqref="H18:H20">
      <formula1>POSGRADO</formula1>
    </dataValidation>
  </dataValidations>
  <pageMargins left="0.7" right="0.7" top="0.75" bottom="0.75" header="0.3" footer="0.3"/>
  <pageSetup scale="3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71"/>
  <sheetViews>
    <sheetView view="pageBreakPreview" topLeftCell="B1" zoomScaleNormal="80" zoomScaleSheetLayoutView="100" workbookViewId="0">
      <selection activeCell="G21" sqref="G21:G22"/>
    </sheetView>
  </sheetViews>
  <sheetFormatPr baseColWidth="10" defaultColWidth="11.42578125" defaultRowHeight="12.75" x14ac:dyDescent="0.2"/>
  <cols>
    <col min="1" max="1" width="11.42578125" style="19"/>
    <col min="2" max="2" width="39" style="19" customWidth="1"/>
    <col min="3" max="3" width="35.28515625" style="19" customWidth="1"/>
    <col min="4" max="4" width="32.5703125" style="19" customWidth="1"/>
    <col min="5" max="5" width="17" style="19" customWidth="1"/>
    <col min="6" max="6" width="16.42578125" style="19" customWidth="1"/>
    <col min="7" max="7" width="14" style="19" customWidth="1"/>
    <col min="8" max="8" width="16.85546875" style="19" customWidth="1"/>
    <col min="9" max="9" width="16.7109375" style="19" customWidth="1"/>
    <col min="10" max="10" width="19" style="19" customWidth="1"/>
    <col min="11" max="11" width="21.140625" style="19" bestFit="1" customWidth="1"/>
    <col min="12" max="12" width="19.140625" style="19" customWidth="1"/>
    <col min="13" max="16384" width="11.42578125" style="19"/>
  </cols>
  <sheetData>
    <row r="1" spans="1:21" ht="15.75" x14ac:dyDescent="0.25">
      <c r="A1" s="17"/>
      <c r="B1" s="18"/>
      <c r="D1" s="18"/>
      <c r="E1" s="20"/>
      <c r="F1" s="20"/>
      <c r="G1" s="20"/>
      <c r="H1" s="21"/>
      <c r="I1" s="21"/>
      <c r="K1" s="18"/>
      <c r="L1" s="22"/>
      <c r="M1" s="22"/>
      <c r="N1" s="22"/>
      <c r="O1" s="22"/>
      <c r="P1" s="22"/>
      <c r="Q1" s="22"/>
      <c r="R1" s="22"/>
      <c r="S1" s="22"/>
      <c r="T1" s="22"/>
      <c r="U1" s="22"/>
    </row>
    <row r="2" spans="1:21" x14ac:dyDescent="0.2">
      <c r="B2" s="18"/>
      <c r="D2" s="18"/>
      <c r="E2" s="20"/>
      <c r="F2" s="20"/>
      <c r="G2" s="20"/>
      <c r="J2" s="18"/>
      <c r="L2" s="22"/>
      <c r="M2" s="22"/>
      <c r="N2" s="22"/>
      <c r="O2" s="22"/>
      <c r="P2" s="22"/>
      <c r="Q2" s="22"/>
      <c r="R2" s="22"/>
      <c r="S2" s="22"/>
      <c r="T2" s="22"/>
      <c r="U2" s="22"/>
    </row>
    <row r="3" spans="1:21" ht="28.5" customHeight="1" x14ac:dyDescent="0.2">
      <c r="A3" s="450" t="s">
        <v>156</v>
      </c>
      <c r="B3" s="450"/>
      <c r="C3" s="451" t="s">
        <v>188</v>
      </c>
      <c r="D3" s="451"/>
      <c r="E3" s="451"/>
      <c r="F3" s="451"/>
      <c r="G3" s="451"/>
      <c r="H3" s="23"/>
      <c r="I3" s="23"/>
      <c r="J3" s="23"/>
      <c r="K3" s="23"/>
      <c r="L3" s="22"/>
      <c r="M3" s="22"/>
      <c r="N3" s="22"/>
      <c r="O3" s="22"/>
      <c r="P3" s="22"/>
      <c r="Q3" s="22"/>
      <c r="R3" s="22"/>
      <c r="S3" s="22"/>
      <c r="T3" s="22"/>
      <c r="U3" s="22"/>
    </row>
    <row r="4" spans="1:21" x14ac:dyDescent="0.2">
      <c r="B4" s="18"/>
      <c r="D4" s="18"/>
      <c r="E4" s="20"/>
      <c r="F4" s="20"/>
      <c r="G4" s="20"/>
      <c r="H4" s="21"/>
      <c r="I4" s="21"/>
      <c r="J4" s="21"/>
      <c r="K4" s="21"/>
      <c r="L4" s="22"/>
      <c r="M4" s="22"/>
      <c r="N4" s="22"/>
      <c r="O4" s="22"/>
      <c r="P4" s="22"/>
      <c r="Q4" s="22"/>
      <c r="R4" s="22"/>
      <c r="S4" s="22"/>
      <c r="T4" s="22"/>
      <c r="U4" s="22"/>
    </row>
    <row r="5" spans="1:21" x14ac:dyDescent="0.2">
      <c r="A5" s="24"/>
      <c r="B5" s="25"/>
      <c r="D5" s="18"/>
      <c r="E5" s="20"/>
      <c r="F5" s="20"/>
      <c r="G5" s="20"/>
      <c r="H5" s="21"/>
      <c r="I5" s="21"/>
      <c r="J5" s="22"/>
      <c r="K5" s="26"/>
      <c r="L5" s="22"/>
      <c r="M5" s="22"/>
      <c r="N5" s="22"/>
      <c r="O5" s="22"/>
    </row>
    <row r="6" spans="1:21" ht="13.5" thickBot="1" x14ac:dyDescent="0.25">
      <c r="B6" s="18"/>
      <c r="D6" s="18"/>
      <c r="E6" s="20"/>
      <c r="F6" s="20"/>
      <c r="G6" s="20"/>
      <c r="H6" s="21"/>
      <c r="I6" s="21"/>
      <c r="J6" s="22"/>
      <c r="K6" s="26"/>
      <c r="L6" s="22"/>
      <c r="M6" s="22"/>
      <c r="N6" s="22"/>
      <c r="O6" s="22"/>
    </row>
    <row r="7" spans="1:21" ht="21" thickBot="1" x14ac:dyDescent="0.35">
      <c r="A7" s="27" t="s">
        <v>239</v>
      </c>
      <c r="B7" s="28"/>
      <c r="C7" s="280" t="s">
        <v>189</v>
      </c>
      <c r="D7" s="29" t="s">
        <v>240</v>
      </c>
      <c r="E7" s="30"/>
      <c r="F7" s="31"/>
      <c r="G7" s="32"/>
      <c r="H7" s="21"/>
      <c r="I7" s="21"/>
      <c r="J7" s="33"/>
      <c r="K7" s="34"/>
      <c r="L7" s="33"/>
      <c r="M7" s="144"/>
      <c r="N7" s="22"/>
      <c r="O7" s="22"/>
    </row>
    <row r="8" spans="1:21" ht="22.5" customHeight="1" x14ac:dyDescent="0.2">
      <c r="A8" s="452" t="s">
        <v>25</v>
      </c>
      <c r="B8" s="452"/>
      <c r="C8" s="452"/>
      <c r="D8" s="452"/>
      <c r="E8" s="452"/>
      <c r="F8" s="452"/>
      <c r="G8" s="452"/>
      <c r="H8" s="452"/>
      <c r="I8" s="452"/>
      <c r="J8" s="452"/>
      <c r="K8" s="452"/>
      <c r="L8" s="33"/>
      <c r="M8" s="33"/>
      <c r="N8" s="22"/>
      <c r="O8" s="22"/>
    </row>
    <row r="9" spans="1:21" ht="22.5" customHeight="1" thickBot="1" x14ac:dyDescent="0.25">
      <c r="A9" s="452"/>
      <c r="B9" s="452"/>
      <c r="C9" s="452"/>
      <c r="D9" s="452"/>
      <c r="E9" s="452"/>
      <c r="F9" s="452"/>
      <c r="G9" s="452"/>
      <c r="H9" s="452"/>
      <c r="I9" s="452"/>
      <c r="J9" s="452"/>
      <c r="K9" s="452"/>
      <c r="L9" s="33"/>
      <c r="M9" s="33"/>
      <c r="N9" s="22"/>
      <c r="O9" s="22"/>
    </row>
    <row r="10" spans="1:21" x14ac:dyDescent="0.2">
      <c r="A10" s="35" t="s">
        <v>26</v>
      </c>
      <c r="B10" s="36"/>
      <c r="C10" s="36"/>
      <c r="D10" s="36"/>
      <c r="E10" s="37"/>
      <c r="F10" s="37"/>
      <c r="G10" s="453" t="s">
        <v>27</v>
      </c>
    </row>
    <row r="11" spans="1:21" x14ac:dyDescent="0.2">
      <c r="A11" s="38" t="s">
        <v>28</v>
      </c>
      <c r="B11" s="38" t="s">
        <v>29</v>
      </c>
      <c r="C11" s="38" t="s">
        <v>30</v>
      </c>
      <c r="D11" s="38" t="s">
        <v>31</v>
      </c>
      <c r="E11" s="39" t="s">
        <v>32</v>
      </c>
      <c r="F11" s="40"/>
      <c r="G11" s="454"/>
    </row>
    <row r="12" spans="1:21" ht="13.5" thickBot="1" x14ac:dyDescent="0.25">
      <c r="A12" s="38" t="s">
        <v>33</v>
      </c>
      <c r="B12" s="38" t="s">
        <v>34</v>
      </c>
      <c r="C12" s="38" t="s">
        <v>35</v>
      </c>
      <c r="D12" s="38" t="s">
        <v>36</v>
      </c>
      <c r="E12" s="38" t="s">
        <v>37</v>
      </c>
      <c r="F12" s="41" t="s">
        <v>38</v>
      </c>
      <c r="G12" s="455"/>
    </row>
    <row r="13" spans="1:21" ht="24" customHeight="1" thickBot="1" x14ac:dyDescent="0.25">
      <c r="A13" s="281">
        <v>1</v>
      </c>
      <c r="B13" s="282" t="s">
        <v>241</v>
      </c>
      <c r="C13" s="283" t="s">
        <v>242</v>
      </c>
      <c r="D13" s="284">
        <v>32509</v>
      </c>
      <c r="E13" s="42" t="s">
        <v>243</v>
      </c>
      <c r="F13" s="285">
        <v>34501</v>
      </c>
      <c r="G13" s="43" t="s">
        <v>16</v>
      </c>
      <c r="H13" s="44"/>
      <c r="I13" s="44"/>
      <c r="L13" s="44"/>
      <c r="M13" s="44"/>
      <c r="N13" s="44"/>
      <c r="O13" s="44"/>
      <c r="P13" s="44"/>
      <c r="Q13" s="44"/>
      <c r="R13" s="44"/>
      <c r="S13" s="44"/>
    </row>
    <row r="14" spans="1:21" ht="12.75" customHeight="1" x14ac:dyDescent="0.2">
      <c r="A14" s="35" t="s">
        <v>39</v>
      </c>
      <c r="B14" s="36"/>
      <c r="C14" s="36"/>
      <c r="D14" s="36"/>
      <c r="E14" s="37"/>
      <c r="F14" s="37"/>
      <c r="G14" s="453" t="s">
        <v>27</v>
      </c>
      <c r="H14" s="453" t="s">
        <v>40</v>
      </c>
      <c r="I14" s="457" t="s">
        <v>41</v>
      </c>
    </row>
    <row r="15" spans="1:21" x14ac:dyDescent="0.2">
      <c r="A15" s="45" t="s">
        <v>28</v>
      </c>
      <c r="B15" s="46" t="s">
        <v>29</v>
      </c>
      <c r="C15" s="47" t="s">
        <v>42</v>
      </c>
      <c r="D15" s="47" t="s">
        <v>31</v>
      </c>
      <c r="E15" s="39" t="s">
        <v>194</v>
      </c>
      <c r="F15" s="40"/>
      <c r="G15" s="454"/>
      <c r="H15" s="454"/>
      <c r="I15" s="458"/>
    </row>
    <row r="16" spans="1:21" ht="13.5" thickBot="1" x14ac:dyDescent="0.25">
      <c r="A16" s="48" t="s">
        <v>33</v>
      </c>
      <c r="B16" s="49" t="s">
        <v>34</v>
      </c>
      <c r="C16" s="50" t="s">
        <v>44</v>
      </c>
      <c r="D16" s="38" t="s">
        <v>36</v>
      </c>
      <c r="E16" s="51" t="s">
        <v>37</v>
      </c>
      <c r="F16" s="41" t="s">
        <v>38</v>
      </c>
      <c r="G16" s="454"/>
      <c r="H16" s="454"/>
      <c r="I16" s="458"/>
    </row>
    <row r="17" spans="1:19" ht="27" customHeight="1" x14ac:dyDescent="0.2">
      <c r="A17" s="342">
        <v>1</v>
      </c>
      <c r="B17" s="343" t="s">
        <v>244</v>
      </c>
      <c r="C17" s="343" t="s">
        <v>245</v>
      </c>
      <c r="D17" s="344">
        <v>34304</v>
      </c>
      <c r="E17" s="345" t="s">
        <v>246</v>
      </c>
      <c r="F17" s="285">
        <v>34365</v>
      </c>
      <c r="G17" s="55" t="s">
        <v>16</v>
      </c>
      <c r="H17" s="456"/>
      <c r="I17" s="459"/>
      <c r="J17" s="56"/>
    </row>
    <row r="18" spans="1:19" x14ac:dyDescent="0.2">
      <c r="A18" s="57"/>
      <c r="B18" s="57"/>
      <c r="C18" s="57"/>
      <c r="D18" s="57"/>
      <c r="E18" s="58"/>
      <c r="F18" s="59"/>
      <c r="G18" s="60"/>
      <c r="H18" s="60"/>
      <c r="I18" s="60"/>
    </row>
    <row r="19" spans="1:19" ht="29.25" customHeight="1" x14ac:dyDescent="0.2">
      <c r="A19" s="346">
        <v>2</v>
      </c>
      <c r="B19" s="343" t="s">
        <v>244</v>
      </c>
      <c r="C19" s="343" t="s">
        <v>247</v>
      </c>
      <c r="D19" s="344">
        <v>35674</v>
      </c>
      <c r="E19" s="345" t="s">
        <v>248</v>
      </c>
      <c r="F19" s="285">
        <v>35699</v>
      </c>
      <c r="G19" s="347" t="s">
        <v>16</v>
      </c>
      <c r="H19" s="63">
        <v>2</v>
      </c>
      <c r="I19" s="63"/>
    </row>
    <row r="20" spans="1:19" ht="20.25" customHeight="1" thickBot="1" x14ac:dyDescent="0.25">
      <c r="A20" s="64"/>
      <c r="B20" s="65"/>
      <c r="C20" s="65"/>
      <c r="D20" s="65"/>
      <c r="E20" s="65"/>
      <c r="F20" s="66"/>
      <c r="G20" s="67"/>
      <c r="H20" s="67"/>
      <c r="I20" s="67"/>
    </row>
    <row r="21" spans="1:19" ht="12.75" customHeight="1" x14ac:dyDescent="0.2">
      <c r="A21" s="466" t="s">
        <v>249</v>
      </c>
      <c r="B21" s="467"/>
      <c r="C21" s="467"/>
      <c r="D21" s="467"/>
      <c r="E21" s="467"/>
      <c r="F21" s="468"/>
      <c r="G21" s="472" t="s">
        <v>48</v>
      </c>
      <c r="H21" s="474">
        <v>2</v>
      </c>
    </row>
    <row r="22" spans="1:19" ht="27" customHeight="1" thickBot="1" x14ac:dyDescent="0.25">
      <c r="A22" s="469"/>
      <c r="B22" s="470"/>
      <c r="C22" s="470"/>
      <c r="D22" s="470"/>
      <c r="E22" s="470"/>
      <c r="F22" s="471"/>
      <c r="G22" s="473"/>
      <c r="H22" s="475"/>
    </row>
    <row r="23" spans="1:19" ht="25.5" customHeight="1" thickBot="1" x14ac:dyDescent="0.25">
      <c r="A23" s="68" t="s">
        <v>85</v>
      </c>
      <c r="B23" s="69"/>
      <c r="C23" s="69"/>
      <c r="D23" s="70" t="s">
        <v>50</v>
      </c>
      <c r="E23" s="71">
        <v>40462</v>
      </c>
      <c r="F23" s="72">
        <v>196</v>
      </c>
      <c r="G23" s="73" t="s">
        <v>48</v>
      </c>
      <c r="J23" s="74"/>
      <c r="K23" s="74"/>
      <c r="L23" s="74"/>
      <c r="M23" s="74"/>
      <c r="N23" s="74"/>
      <c r="O23" s="74"/>
      <c r="P23" s="74"/>
      <c r="Q23" s="74"/>
      <c r="R23" s="74"/>
      <c r="S23" s="74"/>
    </row>
    <row r="24" spans="1:19" ht="27.75" customHeight="1" x14ac:dyDescent="0.2">
      <c r="A24" s="476" t="s">
        <v>51</v>
      </c>
      <c r="B24" s="476"/>
      <c r="C24" s="476"/>
      <c r="D24" s="476"/>
      <c r="E24" s="476"/>
      <c r="F24" s="476"/>
      <c r="G24" s="476"/>
      <c r="H24" s="476"/>
      <c r="I24" s="476"/>
      <c r="J24" s="476"/>
      <c r="K24" s="476"/>
      <c r="L24" s="145"/>
      <c r="M24" s="75"/>
      <c r="N24" s="75"/>
      <c r="O24" s="75"/>
      <c r="P24" s="75"/>
      <c r="Q24" s="75"/>
      <c r="R24" s="75"/>
      <c r="S24" s="75"/>
    </row>
    <row r="25" spans="1:19" ht="27.75" customHeight="1" thickBot="1" x14ac:dyDescent="0.25">
      <c r="A25" s="476"/>
      <c r="B25" s="476"/>
      <c r="C25" s="476"/>
      <c r="D25" s="476"/>
      <c r="E25" s="476"/>
      <c r="F25" s="476"/>
      <c r="G25" s="476"/>
      <c r="H25" s="476"/>
      <c r="I25" s="476"/>
      <c r="J25" s="476"/>
      <c r="K25" s="476"/>
      <c r="L25" s="145"/>
      <c r="M25" s="75"/>
      <c r="N25" s="75"/>
      <c r="O25" s="75"/>
      <c r="P25" s="75"/>
      <c r="Q25" s="75"/>
      <c r="R25" s="75"/>
      <c r="S25" s="75"/>
    </row>
    <row r="26" spans="1:19" ht="24" customHeight="1" thickBot="1" x14ac:dyDescent="0.25">
      <c r="A26" s="477" t="s">
        <v>52</v>
      </c>
      <c r="B26" s="478"/>
      <c r="C26" s="478"/>
      <c r="D26" s="478"/>
      <c r="E26" s="478"/>
      <c r="F26" s="478"/>
      <c r="G26" s="478"/>
      <c r="H26" s="479"/>
      <c r="I26" s="76"/>
    </row>
    <row r="27" spans="1:19" ht="12.75" customHeight="1" x14ac:dyDescent="0.2">
      <c r="A27" s="460" t="s">
        <v>53</v>
      </c>
      <c r="B27" s="462" t="s">
        <v>54</v>
      </c>
      <c r="C27" s="464" t="s">
        <v>55</v>
      </c>
      <c r="D27" s="462" t="s">
        <v>56</v>
      </c>
      <c r="E27" s="77" t="s">
        <v>57</v>
      </c>
      <c r="F27" s="78"/>
      <c r="G27" s="79"/>
      <c r="H27" s="453" t="s">
        <v>58</v>
      </c>
      <c r="I27" s="480" t="s">
        <v>59</v>
      </c>
      <c r="J27" s="480" t="s">
        <v>60</v>
      </c>
      <c r="K27" s="482" t="s">
        <v>61</v>
      </c>
      <c r="L27" s="44"/>
      <c r="M27" s="44"/>
      <c r="N27" s="44"/>
      <c r="O27" s="44"/>
      <c r="P27" s="44"/>
      <c r="Q27" s="44"/>
      <c r="R27" s="44"/>
      <c r="S27" s="44"/>
    </row>
    <row r="28" spans="1:19" ht="49.5" customHeight="1" thickBot="1" x14ac:dyDescent="0.25">
      <c r="A28" s="461"/>
      <c r="B28" s="463"/>
      <c r="C28" s="465"/>
      <c r="D28" s="463"/>
      <c r="E28" s="80" t="s">
        <v>62</v>
      </c>
      <c r="F28" s="81" t="s">
        <v>63</v>
      </c>
      <c r="G28" s="82" t="s">
        <v>64</v>
      </c>
      <c r="H28" s="454"/>
      <c r="I28" s="481"/>
      <c r="J28" s="481"/>
      <c r="K28" s="483"/>
    </row>
    <row r="29" spans="1:19" ht="45.75" thickBot="1" x14ac:dyDescent="0.25">
      <c r="A29" s="83">
        <v>1</v>
      </c>
      <c r="B29" s="84" t="s">
        <v>250</v>
      </c>
      <c r="C29" s="84" t="s">
        <v>251</v>
      </c>
      <c r="D29" s="348" t="s">
        <v>252</v>
      </c>
      <c r="E29" s="86">
        <v>34335</v>
      </c>
      <c r="F29" s="86">
        <v>39099</v>
      </c>
      <c r="G29" s="87">
        <v>156.53333333333333</v>
      </c>
      <c r="H29" s="88"/>
      <c r="I29" s="89" t="s">
        <v>17</v>
      </c>
      <c r="J29" s="90">
        <v>8</v>
      </c>
      <c r="K29" s="91">
        <v>0</v>
      </c>
      <c r="L29" s="147"/>
      <c r="M29" s="147"/>
      <c r="N29" s="147"/>
    </row>
    <row r="30" spans="1:19" ht="23.25" thickBot="1" x14ac:dyDescent="0.25">
      <c r="A30" s="83"/>
      <c r="B30" s="84"/>
      <c r="C30" s="84"/>
      <c r="D30" s="349" t="s">
        <v>253</v>
      </c>
      <c r="E30" s="86"/>
      <c r="F30" s="86"/>
      <c r="G30" s="87"/>
      <c r="H30" s="92"/>
      <c r="I30" s="89"/>
      <c r="J30" s="90"/>
      <c r="K30" s="91"/>
      <c r="L30" s="147"/>
      <c r="M30" s="147"/>
      <c r="N30" s="147"/>
    </row>
    <row r="31" spans="1:19" ht="20.25" customHeight="1" thickBot="1" x14ac:dyDescent="0.25">
      <c r="A31" s="83"/>
      <c r="B31" s="84"/>
      <c r="C31" s="84"/>
      <c r="D31" s="85"/>
      <c r="E31" s="86"/>
      <c r="F31" s="86"/>
      <c r="G31" s="87"/>
      <c r="H31" s="92"/>
      <c r="I31" s="89"/>
      <c r="J31" s="90"/>
      <c r="K31" s="91"/>
      <c r="L31" s="147"/>
      <c r="M31" s="147"/>
      <c r="N31" s="147"/>
    </row>
    <row r="32" spans="1:19" ht="20.25" customHeight="1" thickBot="1" x14ac:dyDescent="0.3">
      <c r="A32" s="83"/>
      <c r="B32" s="84"/>
      <c r="C32" s="84"/>
      <c r="D32" s="85"/>
      <c r="E32" s="86"/>
      <c r="F32" s="86"/>
      <c r="G32" s="87"/>
      <c r="H32" s="92"/>
      <c r="I32" s="89"/>
      <c r="J32" s="90"/>
      <c r="K32" s="91"/>
      <c r="L32" s="105"/>
      <c r="M32" s="147"/>
      <c r="N32" s="147"/>
    </row>
    <row r="33" spans="1:19" ht="16.5" customHeight="1" thickBot="1" x14ac:dyDescent="0.3">
      <c r="A33" s="83"/>
      <c r="B33" s="84"/>
      <c r="C33" s="84"/>
      <c r="D33" s="85"/>
      <c r="E33" s="86"/>
      <c r="F33" s="86"/>
      <c r="G33" s="87"/>
      <c r="H33" s="92"/>
      <c r="I33" s="89"/>
      <c r="J33" s="90"/>
      <c r="K33" s="91"/>
      <c r="L33" s="105"/>
      <c r="M33" s="147"/>
      <c r="N33" s="147"/>
    </row>
    <row r="34" spans="1:19" ht="18" customHeight="1" thickBot="1" x14ac:dyDescent="0.3">
      <c r="A34" s="83"/>
      <c r="B34" s="84"/>
      <c r="C34" s="84"/>
      <c r="D34" s="85"/>
      <c r="E34" s="86"/>
      <c r="F34" s="86"/>
      <c r="G34" s="87"/>
      <c r="H34" s="92"/>
      <c r="I34" s="89"/>
      <c r="J34" s="90"/>
      <c r="K34" s="91"/>
      <c r="L34" s="105"/>
      <c r="M34" s="147"/>
      <c r="N34" s="147"/>
    </row>
    <row r="35" spans="1:19" ht="16.5" customHeight="1" thickBot="1" x14ac:dyDescent="0.3">
      <c r="A35" s="83"/>
      <c r="B35" s="84"/>
      <c r="C35" s="84"/>
      <c r="D35" s="85"/>
      <c r="E35" s="86"/>
      <c r="F35" s="86"/>
      <c r="G35" s="87"/>
      <c r="H35" s="92"/>
      <c r="I35" s="89"/>
      <c r="J35" s="90"/>
      <c r="K35" s="91"/>
      <c r="L35" s="105"/>
      <c r="M35" s="147"/>
      <c r="N35" s="147"/>
    </row>
    <row r="36" spans="1:19" ht="19.5" customHeight="1" thickBot="1" x14ac:dyDescent="0.3">
      <c r="A36" s="83"/>
      <c r="B36" s="84"/>
      <c r="C36" s="84"/>
      <c r="D36" s="85"/>
      <c r="E36" s="86"/>
      <c r="F36" s="86"/>
      <c r="G36" s="87"/>
      <c r="H36" s="92"/>
      <c r="I36" s="89"/>
      <c r="J36" s="90"/>
      <c r="K36" s="91"/>
      <c r="L36" s="105"/>
      <c r="M36" s="147"/>
      <c r="N36" s="147"/>
    </row>
    <row r="37" spans="1:19" ht="20.25" customHeight="1" thickBot="1" x14ac:dyDescent="0.3">
      <c r="A37" s="83"/>
      <c r="B37" s="84"/>
      <c r="C37" s="84"/>
      <c r="D37" s="85"/>
      <c r="E37" s="86"/>
      <c r="F37" s="86"/>
      <c r="G37" s="87">
        <v>0</v>
      </c>
      <c r="H37" s="92"/>
      <c r="I37" s="89"/>
      <c r="J37" s="90" t="s">
        <v>65</v>
      </c>
      <c r="K37" s="91" t="s">
        <v>65</v>
      </c>
      <c r="L37" s="105"/>
      <c r="M37" s="147"/>
      <c r="N37" s="147"/>
    </row>
    <row r="38" spans="1:19" ht="21" customHeight="1" thickBot="1" x14ac:dyDescent="0.25">
      <c r="A38" s="83"/>
      <c r="B38" s="84"/>
      <c r="C38" s="84"/>
      <c r="D38" s="85"/>
      <c r="E38" s="86"/>
      <c r="F38" s="86"/>
      <c r="G38" s="87">
        <v>0</v>
      </c>
      <c r="H38" s="93"/>
      <c r="I38" s="89"/>
      <c r="J38" s="90" t="s">
        <v>65</v>
      </c>
      <c r="K38" s="91" t="s">
        <v>65</v>
      </c>
    </row>
    <row r="39" spans="1:19" ht="27.75" customHeight="1" thickBot="1" x14ac:dyDescent="0.25">
      <c r="A39" s="94"/>
      <c r="B39" s="95"/>
      <c r="C39" s="96"/>
      <c r="D39" s="97"/>
      <c r="E39" s="98"/>
      <c r="F39" s="99"/>
      <c r="G39" s="100"/>
      <c r="H39" s="484" t="s">
        <v>66</v>
      </c>
      <c r="I39" s="485"/>
      <c r="J39" s="101">
        <v>8</v>
      </c>
      <c r="K39" s="101">
        <v>0</v>
      </c>
      <c r="L39" s="74"/>
      <c r="M39" s="74"/>
      <c r="N39" s="74"/>
      <c r="O39" s="74"/>
      <c r="P39" s="74"/>
      <c r="Q39" s="74"/>
      <c r="R39" s="74"/>
      <c r="S39" s="74"/>
    </row>
    <row r="40" spans="1:19" ht="27.75" customHeight="1" thickBot="1" x14ac:dyDescent="0.25">
      <c r="A40" s="102"/>
      <c r="B40" s="103"/>
      <c r="C40" s="103"/>
      <c r="D40" s="103"/>
      <c r="E40" s="104"/>
      <c r="F40" s="104"/>
      <c r="H40" s="484" t="s">
        <v>67</v>
      </c>
      <c r="I40" s="485"/>
      <c r="J40" s="486">
        <v>8</v>
      </c>
      <c r="K40" s="487"/>
      <c r="L40" s="74"/>
      <c r="M40" s="74"/>
      <c r="N40" s="74"/>
      <c r="O40" s="74"/>
      <c r="P40" s="74"/>
      <c r="Q40" s="74"/>
      <c r="R40" s="74"/>
      <c r="S40" s="74"/>
    </row>
    <row r="41" spans="1:19" ht="27.75" customHeight="1" x14ac:dyDescent="0.2">
      <c r="A41" s="102"/>
      <c r="B41" s="103"/>
      <c r="C41" s="103"/>
      <c r="D41" s="103"/>
      <c r="E41" s="104"/>
      <c r="F41" s="104"/>
      <c r="G41" s="104"/>
      <c r="H41" s="104"/>
      <c r="I41" s="74"/>
      <c r="J41" s="74"/>
      <c r="K41" s="74"/>
      <c r="L41" s="74"/>
      <c r="M41" s="74"/>
      <c r="N41" s="74"/>
      <c r="O41" s="74"/>
      <c r="P41" s="74"/>
      <c r="Q41" s="74"/>
      <c r="R41" s="74"/>
      <c r="S41" s="74"/>
    </row>
    <row r="42" spans="1:19" ht="21" customHeight="1" x14ac:dyDescent="0.25">
      <c r="A42" s="102"/>
      <c r="B42" s="103"/>
      <c r="C42" s="103"/>
      <c r="D42" s="103"/>
      <c r="E42" s="104"/>
      <c r="F42" s="104"/>
      <c r="G42" s="42"/>
      <c r="I42" s="105"/>
      <c r="J42" s="74"/>
      <c r="K42" s="74"/>
      <c r="L42" s="74"/>
      <c r="M42" s="74"/>
      <c r="N42" s="74"/>
      <c r="O42" s="74"/>
      <c r="P42" s="74"/>
      <c r="Q42" s="74"/>
      <c r="R42" s="74"/>
      <c r="S42" s="74"/>
    </row>
    <row r="43" spans="1:19" x14ac:dyDescent="0.2">
      <c r="A43" s="102"/>
      <c r="B43" s="103"/>
      <c r="C43" s="103"/>
      <c r="D43" s="103"/>
      <c r="E43" s="104"/>
      <c r="F43" s="104"/>
      <c r="G43" s="42"/>
      <c r="J43" s="74"/>
      <c r="K43" s="74"/>
      <c r="L43" s="74"/>
      <c r="M43" s="74"/>
      <c r="N43" s="74"/>
      <c r="O43" s="74"/>
      <c r="P43" s="74"/>
      <c r="Q43" s="74"/>
      <c r="R43" s="74"/>
      <c r="S43" s="74"/>
    </row>
    <row r="44" spans="1:19" ht="13.5" thickBot="1" x14ac:dyDescent="0.25"/>
    <row r="45" spans="1:19" ht="30.75" customHeight="1" thickBot="1" x14ac:dyDescent="0.25">
      <c r="A45" s="493" t="s">
        <v>68</v>
      </c>
      <c r="B45" s="494"/>
      <c r="C45" s="494"/>
      <c r="D45" s="494"/>
      <c r="E45" s="494"/>
      <c r="F45" s="494"/>
      <c r="G45" s="494"/>
      <c r="H45" s="494"/>
      <c r="I45" s="494"/>
      <c r="J45" s="495"/>
      <c r="K45" s="106"/>
      <c r="L45" s="103"/>
      <c r="M45" s="74"/>
      <c r="N45" s="74"/>
      <c r="O45" s="74"/>
      <c r="P45" s="74"/>
      <c r="Q45" s="74"/>
      <c r="R45" s="74"/>
      <c r="S45" s="74"/>
    </row>
    <row r="46" spans="1:19" ht="33.75" customHeight="1" x14ac:dyDescent="0.2">
      <c r="A46" s="460" t="s">
        <v>53</v>
      </c>
      <c r="B46" s="497" t="s">
        <v>69</v>
      </c>
      <c r="C46" s="497" t="s">
        <v>70</v>
      </c>
      <c r="D46" s="462" t="s">
        <v>71</v>
      </c>
      <c r="E46" s="500" t="s">
        <v>72</v>
      </c>
      <c r="F46" s="501"/>
      <c r="G46" s="464" t="s">
        <v>55</v>
      </c>
      <c r="H46" s="503" t="s">
        <v>73</v>
      </c>
      <c r="I46" s="107" t="s">
        <v>64</v>
      </c>
      <c r="J46" s="107" t="s">
        <v>86</v>
      </c>
      <c r="K46" s="457" t="s">
        <v>41</v>
      </c>
      <c r="M46" s="108"/>
      <c r="N46" s="108"/>
      <c r="O46" s="108"/>
      <c r="P46" s="108"/>
      <c r="Q46" s="108"/>
      <c r="R46" s="108"/>
      <c r="S46" s="108"/>
    </row>
    <row r="47" spans="1:19" ht="34.5" customHeight="1" thickBot="1" x14ac:dyDescent="0.25">
      <c r="A47" s="496"/>
      <c r="B47" s="498"/>
      <c r="C47" s="498"/>
      <c r="D47" s="499"/>
      <c r="E47" s="109" t="s">
        <v>74</v>
      </c>
      <c r="F47" s="110" t="s">
        <v>75</v>
      </c>
      <c r="G47" s="502"/>
      <c r="H47" s="504"/>
      <c r="I47" s="111"/>
      <c r="J47" s="111"/>
      <c r="K47" s="458"/>
      <c r="M47" s="108"/>
      <c r="N47" s="108"/>
      <c r="O47" s="108"/>
      <c r="P47" s="108"/>
      <c r="Q47" s="108"/>
      <c r="R47" s="108"/>
      <c r="S47" s="108"/>
    </row>
    <row r="48" spans="1:19" ht="132.75" thickBot="1" x14ac:dyDescent="0.25">
      <c r="A48" s="150">
        <v>1</v>
      </c>
      <c r="B48" s="151" t="s">
        <v>254</v>
      </c>
      <c r="C48" s="152" t="s">
        <v>255</v>
      </c>
      <c r="D48" s="153" t="s">
        <v>256</v>
      </c>
      <c r="E48" s="86">
        <v>39630</v>
      </c>
      <c r="F48" s="86">
        <v>40237</v>
      </c>
      <c r="G48" s="154" t="s">
        <v>257</v>
      </c>
      <c r="H48" s="146" t="s">
        <v>258</v>
      </c>
      <c r="I48" s="119">
        <v>19.899999999999999</v>
      </c>
      <c r="J48" s="120" t="s">
        <v>16</v>
      </c>
      <c r="K48" s="112"/>
      <c r="M48" s="148"/>
    </row>
    <row r="49" spans="1:13" ht="147" customHeight="1" thickBot="1" x14ac:dyDescent="0.25">
      <c r="A49" s="350"/>
      <c r="B49" s="351"/>
      <c r="C49" s="352"/>
      <c r="D49" s="351"/>
      <c r="E49" s="353"/>
      <c r="F49" s="353"/>
      <c r="G49" s="354"/>
      <c r="H49" s="355"/>
      <c r="I49" s="119"/>
      <c r="J49" s="120"/>
      <c r="K49" s="113"/>
      <c r="M49" s="148"/>
    </row>
    <row r="50" spans="1:13" ht="121.5" customHeight="1" thickBot="1" x14ac:dyDescent="0.25">
      <c r="A50" s="350"/>
      <c r="B50" s="351"/>
      <c r="C50" s="352"/>
      <c r="D50" s="351"/>
      <c r="E50" s="353"/>
      <c r="F50" s="353"/>
      <c r="G50" s="354"/>
      <c r="H50" s="355"/>
      <c r="I50" s="119"/>
      <c r="J50" s="120"/>
      <c r="K50" s="113"/>
      <c r="M50" s="148"/>
    </row>
    <row r="51" spans="1:13" ht="132.75" customHeight="1" thickBot="1" x14ac:dyDescent="0.25">
      <c r="A51" s="350"/>
      <c r="B51" s="351"/>
      <c r="C51" s="356"/>
      <c r="D51" s="357"/>
      <c r="E51" s="358"/>
      <c r="F51" s="358"/>
      <c r="G51" s="354"/>
      <c r="H51" s="359"/>
      <c r="I51" s="119"/>
      <c r="J51" s="120"/>
      <c r="K51" s="113"/>
      <c r="M51" s="148"/>
    </row>
    <row r="52" spans="1:13" ht="122.25" customHeight="1" thickBot="1" x14ac:dyDescent="0.25">
      <c r="A52" s="350"/>
      <c r="B52" s="351"/>
      <c r="C52" s="352"/>
      <c r="D52" s="351"/>
      <c r="E52" s="353"/>
      <c r="F52" s="353"/>
      <c r="G52" s="354"/>
      <c r="H52" s="360"/>
      <c r="I52" s="119"/>
      <c r="J52" s="120"/>
      <c r="K52" s="113"/>
      <c r="M52" s="148"/>
    </row>
    <row r="53" spans="1:13" ht="139.5" customHeight="1" thickBot="1" x14ac:dyDescent="0.25">
      <c r="A53" s="350"/>
      <c r="B53" s="351"/>
      <c r="C53" s="352"/>
      <c r="D53" s="351"/>
      <c r="E53" s="353"/>
      <c r="F53" s="353"/>
      <c r="G53" s="354"/>
      <c r="H53" s="361"/>
      <c r="I53" s="119"/>
      <c r="J53" s="120"/>
      <c r="K53" s="113"/>
      <c r="M53" s="148"/>
    </row>
    <row r="54" spans="1:13" ht="135" customHeight="1" thickBot="1" x14ac:dyDescent="0.25">
      <c r="A54" s="362"/>
      <c r="B54" s="363"/>
      <c r="C54" s="364"/>
      <c r="D54" s="363"/>
      <c r="E54" s="365"/>
      <c r="F54" s="365"/>
      <c r="G54" s="366"/>
      <c r="H54" s="367"/>
      <c r="I54" s="119"/>
      <c r="J54" s="120"/>
      <c r="K54" s="113"/>
      <c r="M54" s="148"/>
    </row>
    <row r="55" spans="1:13" ht="13.5" thickBot="1" x14ac:dyDescent="0.25">
      <c r="A55" s="161"/>
      <c r="B55" s="162"/>
      <c r="C55" s="163"/>
      <c r="D55" s="162"/>
      <c r="E55" s="86"/>
      <c r="F55" s="86"/>
      <c r="G55" s="164"/>
      <c r="H55" s="165"/>
      <c r="I55" s="119"/>
      <c r="J55" s="120"/>
      <c r="K55" s="113"/>
      <c r="M55" s="148"/>
    </row>
    <row r="56" spans="1:13" ht="13.5" thickBot="1" x14ac:dyDescent="0.25">
      <c r="A56" s="114"/>
      <c r="B56" s="115"/>
      <c r="C56" s="116"/>
      <c r="D56" s="115"/>
      <c r="E56" s="86"/>
      <c r="F56" s="86"/>
      <c r="G56" s="117"/>
      <c r="H56" s="118"/>
      <c r="I56" s="119"/>
      <c r="J56" s="120"/>
      <c r="K56" s="113"/>
      <c r="M56" s="148"/>
    </row>
    <row r="57" spans="1:13" ht="13.5" thickBot="1" x14ac:dyDescent="0.25">
      <c r="A57" s="121"/>
      <c r="B57" s="122"/>
      <c r="C57" s="123"/>
      <c r="D57" s="122"/>
      <c r="E57" s="86"/>
      <c r="F57" s="86"/>
      <c r="G57" s="124"/>
      <c r="H57" s="125"/>
      <c r="I57" s="119"/>
      <c r="J57" s="120"/>
      <c r="K57" s="126"/>
      <c r="M57" s="148"/>
    </row>
    <row r="58" spans="1:13" ht="27" customHeight="1" thickBot="1" x14ac:dyDescent="0.25">
      <c r="A58" s="127"/>
      <c r="B58" s="96"/>
      <c r="C58" s="96"/>
      <c r="D58" s="96"/>
      <c r="E58" s="128"/>
      <c r="F58" s="98"/>
      <c r="G58" s="129"/>
      <c r="H58" s="484" t="s">
        <v>66</v>
      </c>
      <c r="I58" s="485"/>
      <c r="J58" s="130">
        <v>1</v>
      </c>
    </row>
    <row r="59" spans="1:13" ht="13.5" thickBot="1" x14ac:dyDescent="0.25">
      <c r="A59" s="131"/>
    </row>
    <row r="60" spans="1:13" ht="20.25" customHeight="1" thickBot="1" x14ac:dyDescent="0.25">
      <c r="A60" s="131"/>
      <c r="B60" s="68" t="s">
        <v>76</v>
      </c>
      <c r="C60" s="132"/>
      <c r="D60" s="133" t="s">
        <v>77</v>
      </c>
      <c r="E60" s="133" t="s">
        <v>78</v>
      </c>
    </row>
    <row r="61" spans="1:13" ht="20.25" customHeight="1" x14ac:dyDescent="0.2">
      <c r="A61" s="131"/>
      <c r="B61" s="134" t="s">
        <v>40</v>
      </c>
      <c r="C61" s="135"/>
      <c r="D61" s="136">
        <v>2</v>
      </c>
      <c r="E61" s="488">
        <v>115</v>
      </c>
    </row>
    <row r="62" spans="1:13" ht="21" customHeight="1" x14ac:dyDescent="0.2">
      <c r="A62" s="131"/>
      <c r="B62" s="134" t="s">
        <v>79</v>
      </c>
      <c r="C62" s="135"/>
      <c r="D62" s="136">
        <v>8</v>
      </c>
      <c r="E62" s="489"/>
    </row>
    <row r="63" spans="1:13" ht="20.25" customHeight="1" thickBot="1" x14ac:dyDescent="0.25">
      <c r="A63" s="131"/>
      <c r="B63" s="137" t="s">
        <v>80</v>
      </c>
      <c r="C63" s="138"/>
      <c r="D63" s="139">
        <v>1</v>
      </c>
      <c r="E63" s="489"/>
    </row>
    <row r="64" spans="1:13" ht="24" customHeight="1" thickBot="1" x14ac:dyDescent="0.25">
      <c r="B64" s="491" t="s">
        <v>81</v>
      </c>
      <c r="C64" s="492"/>
      <c r="D64" s="140">
        <v>11</v>
      </c>
      <c r="E64" s="490"/>
    </row>
    <row r="65" spans="1:14" ht="21.75" customHeight="1" thickBot="1" x14ac:dyDescent="0.25">
      <c r="D65" s="101" t="s">
        <v>82</v>
      </c>
    </row>
    <row r="66" spans="1:14" x14ac:dyDescent="0.2">
      <c r="D66" s="141"/>
    </row>
    <row r="67" spans="1:14" x14ac:dyDescent="0.2">
      <c r="D67" s="141"/>
      <c r="F67" s="142"/>
    </row>
    <row r="68" spans="1:14" x14ac:dyDescent="0.2">
      <c r="D68" s="141"/>
    </row>
    <row r="69" spans="1:14" x14ac:dyDescent="0.2">
      <c r="L69" s="149"/>
      <c r="M69" s="149"/>
      <c r="N69" s="149"/>
    </row>
    <row r="70" spans="1:14" ht="51.75" customHeight="1" x14ac:dyDescent="0.2">
      <c r="A70" s="143"/>
      <c r="B70" s="143"/>
      <c r="C70" s="143"/>
      <c r="D70" s="143"/>
      <c r="E70" s="143"/>
      <c r="F70" s="143"/>
      <c r="G70" s="143"/>
      <c r="L70" s="149"/>
      <c r="M70" s="149"/>
      <c r="N70" s="149"/>
    </row>
    <row r="71" spans="1:14" x14ac:dyDescent="0.2">
      <c r="M71" s="149"/>
      <c r="N71" s="149"/>
    </row>
  </sheetData>
  <sheetProtection password="DDFF" sheet="1" objects="1" scenarios="1" selectLockedCells="1" selectUnlockedCells="1"/>
  <mergeCells count="35">
    <mergeCell ref="K46:K47"/>
    <mergeCell ref="H58:I58"/>
    <mergeCell ref="E61:E64"/>
    <mergeCell ref="B64:C64"/>
    <mergeCell ref="A45:J45"/>
    <mergeCell ref="A46:A47"/>
    <mergeCell ref="B46:B47"/>
    <mergeCell ref="C46:C47"/>
    <mergeCell ref="D46:D47"/>
    <mergeCell ref="E46:F46"/>
    <mergeCell ref="G46:G47"/>
    <mergeCell ref="H46:H47"/>
    <mergeCell ref="I27:I28"/>
    <mergeCell ref="J27:J28"/>
    <mergeCell ref="K27:K28"/>
    <mergeCell ref="H39:I39"/>
    <mergeCell ref="H40:I40"/>
    <mergeCell ref="J40:K40"/>
    <mergeCell ref="A21:F22"/>
    <mergeCell ref="G21:G22"/>
    <mergeCell ref="H21:H22"/>
    <mergeCell ref="A24:K25"/>
    <mergeCell ref="A26:H26"/>
    <mergeCell ref="A27:A28"/>
    <mergeCell ref="B27:B28"/>
    <mergeCell ref="C27:C28"/>
    <mergeCell ref="D27:D28"/>
    <mergeCell ref="H27:H28"/>
    <mergeCell ref="A3:B3"/>
    <mergeCell ref="C3:G3"/>
    <mergeCell ref="A8:K9"/>
    <mergeCell ref="G10:G12"/>
    <mergeCell ref="G14:G16"/>
    <mergeCell ref="H14:H17"/>
    <mergeCell ref="I14:I17"/>
  </mergeCells>
  <conditionalFormatting sqref="K48:K57 A69:S142 L60:L68 B46:J46 A21 K41:K45 G13 A24:A46 A8 F58:F68 A48:D68 E65:E68 A23:I23 M5:S68 A5:K7 L5:L20 A1:A4 B4 B1:B2 C1:C4 H1:U4 D1:G2 D4:G4 G17:G18 G21 E58:E60 K10:K20 J21:L23 H10:J13 H18:I22 G59:K68 G48:I57 H58 J58 G27:G38 B27:F44 L26:L45 J26:K26 I27:K27 J39:K39 J40:J44 G41:I44 E47:F57 A10:F18 A19:G20">
    <cfRule type="cellIs" dxfId="80" priority="29" stopIfTrue="1" operator="equal">
      <formula>"No cumple"</formula>
    </cfRule>
  </conditionalFormatting>
  <conditionalFormatting sqref="D65">
    <cfRule type="containsText" dxfId="79" priority="28" stopIfTrue="1" operator="containsText" text="RECHAZO">
      <formula>NOT(ISERROR(SEARCH("RECHAZO",D65)))</formula>
    </cfRule>
  </conditionalFormatting>
  <conditionalFormatting sqref="G29:G38">
    <cfRule type="cellIs" dxfId="78" priority="27" stopIfTrue="1" operator="lessThan">
      <formula>10</formula>
    </cfRule>
  </conditionalFormatting>
  <conditionalFormatting sqref="G29:G38">
    <cfRule type="cellIs" dxfId="77" priority="26" stopIfTrue="1" operator="lessThan">
      <formula>10</formula>
    </cfRule>
  </conditionalFormatting>
  <conditionalFormatting sqref="C3">
    <cfRule type="cellIs" dxfId="76" priority="25" stopIfTrue="1" operator="equal">
      <formula>"No cumple"</formula>
    </cfRule>
  </conditionalFormatting>
  <conditionalFormatting sqref="C3">
    <cfRule type="cellIs" dxfId="75" priority="24" stopIfTrue="1" operator="equal">
      <formula>"No cumple"</formula>
    </cfRule>
  </conditionalFormatting>
  <conditionalFormatting sqref="A13:F13">
    <cfRule type="cellIs" dxfId="74" priority="23" stopIfTrue="1" operator="equal">
      <formula>"No cumple"</formula>
    </cfRule>
  </conditionalFormatting>
  <conditionalFormatting sqref="B17:D17">
    <cfRule type="cellIs" dxfId="73" priority="22" stopIfTrue="1" operator="equal">
      <formula>"No cumple"</formula>
    </cfRule>
  </conditionalFormatting>
  <conditionalFormatting sqref="B19:D19">
    <cfRule type="cellIs" dxfId="72" priority="21" stopIfTrue="1" operator="equal">
      <formula>"No cumple"</formula>
    </cfRule>
  </conditionalFormatting>
  <conditionalFormatting sqref="A29:F29">
    <cfRule type="cellIs" dxfId="71" priority="20" stopIfTrue="1" operator="equal">
      <formula>"No cumple"</formula>
    </cfRule>
  </conditionalFormatting>
  <conditionalFormatting sqref="G29">
    <cfRule type="cellIs" dxfId="70" priority="19" stopIfTrue="1" operator="equal">
      <formula>"No cumple"</formula>
    </cfRule>
  </conditionalFormatting>
  <conditionalFormatting sqref="G29">
    <cfRule type="cellIs" dxfId="69" priority="18" stopIfTrue="1" operator="lessThan">
      <formula>10</formula>
    </cfRule>
  </conditionalFormatting>
  <conditionalFormatting sqref="G29">
    <cfRule type="cellIs" dxfId="68" priority="17" stopIfTrue="1" operator="lessThan">
      <formula>10</formula>
    </cfRule>
  </conditionalFormatting>
  <conditionalFormatting sqref="G29">
    <cfRule type="cellIs" dxfId="67" priority="16" stopIfTrue="1" operator="equal">
      <formula>"No cumple"</formula>
    </cfRule>
  </conditionalFormatting>
  <conditionalFormatting sqref="G29">
    <cfRule type="cellIs" dxfId="66" priority="15" stopIfTrue="1" operator="lessThan">
      <formula>10</formula>
    </cfRule>
  </conditionalFormatting>
  <conditionalFormatting sqref="G29">
    <cfRule type="cellIs" dxfId="65" priority="14" stopIfTrue="1" operator="lessThan">
      <formula>10</formula>
    </cfRule>
  </conditionalFormatting>
  <conditionalFormatting sqref="G29">
    <cfRule type="cellIs" dxfId="64" priority="13" stopIfTrue="1" operator="equal">
      <formula>"No cumple"</formula>
    </cfRule>
  </conditionalFormatting>
  <conditionalFormatting sqref="G29">
    <cfRule type="cellIs" dxfId="63" priority="12" stopIfTrue="1" operator="lessThan">
      <formula>10</formula>
    </cfRule>
  </conditionalFormatting>
  <conditionalFormatting sqref="G29">
    <cfRule type="cellIs" dxfId="62" priority="11" stopIfTrue="1" operator="lessThan">
      <formula>10</formula>
    </cfRule>
  </conditionalFormatting>
  <conditionalFormatting sqref="G29">
    <cfRule type="cellIs" dxfId="61" priority="10" stopIfTrue="1" operator="equal">
      <formula>"No cumple"</formula>
    </cfRule>
  </conditionalFormatting>
  <conditionalFormatting sqref="G29">
    <cfRule type="cellIs" dxfId="60" priority="9" stopIfTrue="1" operator="lessThan">
      <formula>10</formula>
    </cfRule>
  </conditionalFormatting>
  <conditionalFormatting sqref="G29">
    <cfRule type="cellIs" dxfId="59" priority="8" stopIfTrue="1" operator="lessThan">
      <formula>10</formula>
    </cfRule>
  </conditionalFormatting>
  <conditionalFormatting sqref="G29">
    <cfRule type="cellIs" dxfId="58" priority="7" stopIfTrue="1" operator="equal">
      <formula>"No cumple"</formula>
    </cfRule>
  </conditionalFormatting>
  <conditionalFormatting sqref="G29">
    <cfRule type="cellIs" dxfId="57" priority="6" stopIfTrue="1" operator="lessThan">
      <formula>10</formula>
    </cfRule>
  </conditionalFormatting>
  <conditionalFormatting sqref="G29">
    <cfRule type="cellIs" dxfId="56" priority="5" stopIfTrue="1" operator="lessThan">
      <formula>10</formula>
    </cfRule>
  </conditionalFormatting>
  <conditionalFormatting sqref="G29">
    <cfRule type="cellIs" dxfId="55" priority="4" stopIfTrue="1" operator="equal">
      <formula>"No cumple"</formula>
    </cfRule>
  </conditionalFormatting>
  <conditionalFormatting sqref="G29">
    <cfRule type="cellIs" dxfId="54" priority="3" stopIfTrue="1" operator="lessThan">
      <formula>10</formula>
    </cfRule>
  </conditionalFormatting>
  <conditionalFormatting sqref="G29">
    <cfRule type="cellIs" dxfId="53" priority="2" stopIfTrue="1" operator="lessThan">
      <formula>10</formula>
    </cfRule>
  </conditionalFormatting>
  <conditionalFormatting sqref="A48:H48">
    <cfRule type="cellIs" dxfId="52" priority="1" stopIfTrue="1" operator="equal">
      <formula>"No cumple"</formula>
    </cfRule>
  </conditionalFormatting>
  <dataValidations count="2">
    <dataValidation type="list" allowBlank="1" showInputMessage="1" showErrorMessage="1" sqref="H18:H20">
      <formula1>POSGRADO</formula1>
    </dataValidation>
    <dataValidation type="list" allowBlank="1" showInputMessage="1" showErrorMessage="1" sqref="G13 G17:G20 H29:I38">
      <formula1>VALE</formula1>
    </dataValidation>
  </dataValidations>
  <pageMargins left="0.7" right="0.7" top="0.75" bottom="0.75" header="0.3" footer="0.3"/>
  <pageSetup paperSize="9" scale="3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71"/>
  <sheetViews>
    <sheetView view="pageBreakPreview" zoomScaleNormal="90" zoomScaleSheetLayoutView="100" workbookViewId="0">
      <selection activeCell="G21" sqref="G21:G22"/>
    </sheetView>
  </sheetViews>
  <sheetFormatPr baseColWidth="10" defaultColWidth="11.42578125" defaultRowHeight="12.75" x14ac:dyDescent="0.2"/>
  <cols>
    <col min="1" max="1" width="11.42578125" style="19"/>
    <col min="2" max="2" width="39" style="19" customWidth="1"/>
    <col min="3" max="3" width="35.28515625" style="19" customWidth="1"/>
    <col min="4" max="4" width="32.5703125" style="19" customWidth="1"/>
    <col min="5" max="5" width="17" style="19" customWidth="1"/>
    <col min="6" max="6" width="16.42578125" style="19" customWidth="1"/>
    <col min="7" max="7" width="14" style="19" customWidth="1"/>
    <col min="8" max="8" width="21.140625" style="19" customWidth="1"/>
    <col min="9" max="9" width="16.7109375" style="19" customWidth="1"/>
    <col min="10" max="10" width="19" style="19" customWidth="1"/>
    <col min="11" max="11" width="21.140625" style="19" bestFit="1" customWidth="1"/>
    <col min="12" max="12" width="19.140625" style="19" customWidth="1"/>
    <col min="13" max="16384" width="11.42578125" style="19"/>
  </cols>
  <sheetData>
    <row r="1" spans="1:21" ht="15.75" x14ac:dyDescent="0.25">
      <c r="A1" s="17"/>
      <c r="B1" s="18"/>
      <c r="D1" s="18"/>
      <c r="E1" s="20"/>
      <c r="F1" s="20"/>
      <c r="G1" s="20"/>
      <c r="H1" s="21"/>
      <c r="I1" s="21"/>
      <c r="K1" s="18"/>
      <c r="L1" s="22"/>
      <c r="M1" s="22"/>
      <c r="N1" s="22"/>
      <c r="O1" s="22"/>
      <c r="P1" s="22"/>
      <c r="Q1" s="22"/>
      <c r="R1" s="22"/>
      <c r="S1" s="22"/>
      <c r="T1" s="22"/>
      <c r="U1" s="22"/>
    </row>
    <row r="2" spans="1:21" x14ac:dyDescent="0.2">
      <c r="B2" s="18"/>
      <c r="D2" s="18"/>
      <c r="E2" s="20"/>
      <c r="F2" s="20"/>
      <c r="G2" s="20"/>
      <c r="J2" s="18"/>
      <c r="L2" s="22"/>
      <c r="M2" s="22"/>
      <c r="N2" s="22"/>
      <c r="O2" s="22"/>
      <c r="P2" s="22"/>
      <c r="Q2" s="22"/>
      <c r="R2" s="22"/>
      <c r="S2" s="22"/>
      <c r="T2" s="22"/>
      <c r="U2" s="22"/>
    </row>
    <row r="3" spans="1:21" ht="28.5" customHeight="1" x14ac:dyDescent="0.2">
      <c r="A3" s="450" t="s">
        <v>156</v>
      </c>
      <c r="B3" s="450"/>
      <c r="C3" s="451" t="s">
        <v>188</v>
      </c>
      <c r="D3" s="451"/>
      <c r="E3" s="451"/>
      <c r="F3" s="451"/>
      <c r="G3" s="451"/>
      <c r="H3" s="23"/>
      <c r="I3" s="23"/>
      <c r="J3" s="23"/>
      <c r="K3" s="23"/>
      <c r="L3" s="22"/>
      <c r="M3" s="22"/>
      <c r="N3" s="22"/>
      <c r="O3" s="22"/>
      <c r="P3" s="22"/>
      <c r="Q3" s="22"/>
      <c r="R3" s="22"/>
      <c r="S3" s="22"/>
      <c r="T3" s="22"/>
      <c r="U3" s="22"/>
    </row>
    <row r="4" spans="1:21" x14ac:dyDescent="0.2">
      <c r="B4" s="18"/>
      <c r="D4" s="18"/>
      <c r="E4" s="20"/>
      <c r="F4" s="20"/>
      <c r="G4" s="20"/>
      <c r="H4" s="21"/>
      <c r="I4" s="21"/>
      <c r="J4" s="21"/>
      <c r="K4" s="21"/>
      <c r="L4" s="22"/>
      <c r="M4" s="22"/>
      <c r="N4" s="22"/>
      <c r="O4" s="22"/>
      <c r="P4" s="22"/>
      <c r="Q4" s="22"/>
      <c r="R4" s="22"/>
      <c r="S4" s="22"/>
      <c r="T4" s="22"/>
      <c r="U4" s="22"/>
    </row>
    <row r="5" spans="1:21" x14ac:dyDescent="0.2">
      <c r="A5" s="24"/>
      <c r="B5" s="25"/>
      <c r="D5" s="18"/>
      <c r="E5" s="20"/>
      <c r="F5" s="20"/>
      <c r="G5" s="20"/>
      <c r="H5" s="21"/>
      <c r="I5" s="21"/>
      <c r="J5" s="22"/>
      <c r="K5" s="26"/>
      <c r="L5" s="22"/>
      <c r="M5" s="22"/>
      <c r="N5" s="22"/>
      <c r="O5" s="22"/>
    </row>
    <row r="6" spans="1:21" ht="13.5" thickBot="1" x14ac:dyDescent="0.25">
      <c r="B6" s="18"/>
      <c r="D6" s="18"/>
      <c r="E6" s="20"/>
      <c r="F6" s="20"/>
      <c r="G6" s="20"/>
      <c r="H6" s="21"/>
      <c r="I6" s="21"/>
      <c r="J6" s="22"/>
      <c r="K6" s="26"/>
      <c r="L6" s="22"/>
      <c r="M6" s="22"/>
      <c r="N6" s="22"/>
      <c r="O6" s="22"/>
    </row>
    <row r="7" spans="1:21" ht="21" thickBot="1" x14ac:dyDescent="0.35">
      <c r="A7" s="27" t="s">
        <v>87</v>
      </c>
      <c r="B7" s="28"/>
      <c r="C7" s="280" t="s">
        <v>189</v>
      </c>
      <c r="D7" s="280" t="s">
        <v>259</v>
      </c>
      <c r="E7" s="30"/>
      <c r="F7" s="31"/>
      <c r="G7" s="32"/>
      <c r="H7" s="21"/>
      <c r="I7" s="21"/>
      <c r="J7" s="33"/>
      <c r="K7" s="34"/>
      <c r="L7" s="33"/>
      <c r="M7" s="144"/>
      <c r="N7" s="22"/>
      <c r="O7" s="22"/>
    </row>
    <row r="8" spans="1:21" ht="22.5" customHeight="1" x14ac:dyDescent="0.2">
      <c r="A8" s="452" t="s">
        <v>25</v>
      </c>
      <c r="B8" s="452"/>
      <c r="C8" s="452"/>
      <c r="D8" s="452"/>
      <c r="E8" s="452"/>
      <c r="F8" s="452"/>
      <c r="G8" s="452"/>
      <c r="H8" s="452"/>
      <c r="I8" s="452"/>
      <c r="J8" s="452"/>
      <c r="K8" s="452"/>
      <c r="L8" s="33"/>
      <c r="M8" s="33"/>
      <c r="N8" s="22"/>
      <c r="O8" s="22"/>
    </row>
    <row r="9" spans="1:21" ht="22.5" customHeight="1" thickBot="1" x14ac:dyDescent="0.25">
      <c r="A9" s="452"/>
      <c r="B9" s="452"/>
      <c r="C9" s="452"/>
      <c r="D9" s="452"/>
      <c r="E9" s="452"/>
      <c r="F9" s="452"/>
      <c r="G9" s="452"/>
      <c r="H9" s="452"/>
      <c r="I9" s="452"/>
      <c r="J9" s="452"/>
      <c r="K9" s="452"/>
      <c r="L9" s="33"/>
      <c r="M9" s="33"/>
      <c r="N9" s="22"/>
      <c r="O9" s="22"/>
    </row>
    <row r="10" spans="1:21" x14ac:dyDescent="0.2">
      <c r="A10" s="35" t="s">
        <v>26</v>
      </c>
      <c r="B10" s="36"/>
      <c r="C10" s="36"/>
      <c r="D10" s="36"/>
      <c r="E10" s="37"/>
      <c r="F10" s="37"/>
      <c r="G10" s="453" t="s">
        <v>27</v>
      </c>
    </row>
    <row r="11" spans="1:21" x14ac:dyDescent="0.2">
      <c r="A11" s="38" t="s">
        <v>28</v>
      </c>
      <c r="B11" s="38" t="s">
        <v>29</v>
      </c>
      <c r="C11" s="38" t="s">
        <v>30</v>
      </c>
      <c r="D11" s="38" t="s">
        <v>31</v>
      </c>
      <c r="E11" s="39" t="s">
        <v>32</v>
      </c>
      <c r="F11" s="40"/>
      <c r="G11" s="454"/>
    </row>
    <row r="12" spans="1:21" ht="13.5" thickBot="1" x14ac:dyDescent="0.25">
      <c r="A12" s="38" t="s">
        <v>33</v>
      </c>
      <c r="B12" s="38" t="s">
        <v>34</v>
      </c>
      <c r="C12" s="38" t="s">
        <v>35</v>
      </c>
      <c r="D12" s="38" t="s">
        <v>36</v>
      </c>
      <c r="E12" s="38" t="s">
        <v>37</v>
      </c>
      <c r="F12" s="41" t="s">
        <v>38</v>
      </c>
      <c r="G12" s="455"/>
    </row>
    <row r="13" spans="1:21" ht="24" customHeight="1" thickBot="1" x14ac:dyDescent="0.25">
      <c r="A13" s="281">
        <v>1</v>
      </c>
      <c r="B13" s="282" t="s">
        <v>260</v>
      </c>
      <c r="C13" s="283" t="s">
        <v>261</v>
      </c>
      <c r="D13" s="284">
        <v>26908</v>
      </c>
      <c r="E13" s="368">
        <v>1076</v>
      </c>
      <c r="F13" s="285">
        <v>27984</v>
      </c>
      <c r="G13" s="43" t="s">
        <v>16</v>
      </c>
      <c r="H13" s="44"/>
      <c r="I13" s="44"/>
      <c r="L13" s="44"/>
      <c r="M13" s="44"/>
      <c r="N13" s="44"/>
      <c r="O13" s="44"/>
      <c r="P13" s="44"/>
      <c r="Q13" s="44"/>
      <c r="R13" s="44"/>
      <c r="S13" s="44"/>
    </row>
    <row r="14" spans="1:21" ht="12.75" customHeight="1" x14ac:dyDescent="0.2">
      <c r="A14" s="35" t="s">
        <v>39</v>
      </c>
      <c r="B14" s="36"/>
      <c r="C14" s="36"/>
      <c r="D14" s="36"/>
      <c r="E14" s="37"/>
      <c r="F14" s="37"/>
      <c r="G14" s="453" t="s">
        <v>27</v>
      </c>
      <c r="H14" s="453" t="s">
        <v>40</v>
      </c>
      <c r="I14" s="457" t="s">
        <v>41</v>
      </c>
    </row>
    <row r="15" spans="1:21" x14ac:dyDescent="0.2">
      <c r="A15" s="45" t="s">
        <v>28</v>
      </c>
      <c r="B15" s="46" t="s">
        <v>29</v>
      </c>
      <c r="C15" s="47" t="s">
        <v>42</v>
      </c>
      <c r="D15" s="47" t="s">
        <v>31</v>
      </c>
      <c r="E15" s="39" t="s">
        <v>194</v>
      </c>
      <c r="F15" s="40"/>
      <c r="G15" s="454"/>
      <c r="H15" s="454"/>
      <c r="I15" s="458"/>
    </row>
    <row r="16" spans="1:21" ht="13.5" thickBot="1" x14ac:dyDescent="0.25">
      <c r="A16" s="48" t="s">
        <v>33</v>
      </c>
      <c r="B16" s="49" t="s">
        <v>34</v>
      </c>
      <c r="C16" s="50" t="s">
        <v>44</v>
      </c>
      <c r="D16" s="38" t="s">
        <v>36</v>
      </c>
      <c r="E16" s="51" t="s">
        <v>37</v>
      </c>
      <c r="F16" s="41" t="s">
        <v>38</v>
      </c>
      <c r="G16" s="454"/>
      <c r="H16" s="454"/>
      <c r="I16" s="458"/>
    </row>
    <row r="17" spans="1:19" ht="20.25" customHeight="1" x14ac:dyDescent="0.2">
      <c r="A17" s="343">
        <v>1</v>
      </c>
      <c r="B17" s="343" t="s">
        <v>262</v>
      </c>
      <c r="C17" s="343" t="s">
        <v>263</v>
      </c>
      <c r="D17" s="54">
        <v>37956</v>
      </c>
      <c r="E17" s="369">
        <v>1520</v>
      </c>
      <c r="F17" s="370">
        <v>37972</v>
      </c>
      <c r="G17" s="55" t="s">
        <v>16</v>
      </c>
      <c r="H17" s="456"/>
      <c r="I17" s="459"/>
      <c r="J17" s="56"/>
    </row>
    <row r="18" spans="1:19" x14ac:dyDescent="0.2">
      <c r="A18" s="57"/>
      <c r="B18" s="57"/>
      <c r="C18" s="57"/>
      <c r="D18" s="57"/>
      <c r="E18" s="58"/>
      <c r="F18" s="59"/>
      <c r="G18" s="60"/>
      <c r="H18" s="60"/>
      <c r="I18" s="60"/>
    </row>
    <row r="19" spans="1:19" ht="18.75" customHeight="1" x14ac:dyDescent="0.2">
      <c r="A19" s="61"/>
      <c r="B19" s="52"/>
      <c r="C19" s="371"/>
      <c r="D19" s="284"/>
      <c r="E19" s="62"/>
      <c r="F19" s="372"/>
      <c r="G19" s="63"/>
      <c r="H19" s="63"/>
      <c r="I19" s="63"/>
    </row>
    <row r="20" spans="1:19" ht="20.25" customHeight="1" thickBot="1" x14ac:dyDescent="0.25">
      <c r="A20" s="64"/>
      <c r="B20" s="65"/>
      <c r="C20" s="65"/>
      <c r="D20" s="65"/>
      <c r="E20" s="65"/>
      <c r="F20" s="66"/>
      <c r="G20" s="67"/>
      <c r="H20" s="67"/>
      <c r="I20" s="67"/>
    </row>
    <row r="21" spans="1:19" ht="12.75" customHeight="1" x14ac:dyDescent="0.2">
      <c r="A21" s="466" t="s">
        <v>157</v>
      </c>
      <c r="B21" s="467"/>
      <c r="C21" s="467"/>
      <c r="D21" s="467"/>
      <c r="E21" s="467"/>
      <c r="F21" s="468"/>
      <c r="G21" s="472" t="s">
        <v>48</v>
      </c>
      <c r="H21" s="474">
        <v>0</v>
      </c>
    </row>
    <row r="22" spans="1:19" ht="27" customHeight="1" thickBot="1" x14ac:dyDescent="0.25">
      <c r="A22" s="469"/>
      <c r="B22" s="470"/>
      <c r="C22" s="470"/>
      <c r="D22" s="470"/>
      <c r="E22" s="470"/>
      <c r="F22" s="471"/>
      <c r="G22" s="473"/>
      <c r="H22" s="475"/>
    </row>
    <row r="23" spans="1:19" ht="25.5" customHeight="1" thickBot="1" x14ac:dyDescent="0.25">
      <c r="A23" s="68" t="s">
        <v>85</v>
      </c>
      <c r="B23" s="69"/>
      <c r="C23" s="69"/>
      <c r="D23" s="70" t="s">
        <v>50</v>
      </c>
      <c r="E23" s="71">
        <v>40462</v>
      </c>
      <c r="F23" s="72">
        <v>410</v>
      </c>
      <c r="G23" s="73" t="s">
        <v>48</v>
      </c>
      <c r="J23" s="74"/>
      <c r="K23" s="74"/>
      <c r="L23" s="74"/>
      <c r="M23" s="74"/>
      <c r="N23" s="74"/>
      <c r="O23" s="74"/>
      <c r="P23" s="74"/>
      <c r="Q23" s="74"/>
      <c r="R23" s="74"/>
      <c r="S23" s="74"/>
    </row>
    <row r="24" spans="1:19" ht="27.75" customHeight="1" x14ac:dyDescent="0.2">
      <c r="A24" s="476" t="s">
        <v>51</v>
      </c>
      <c r="B24" s="476"/>
      <c r="C24" s="476"/>
      <c r="D24" s="476"/>
      <c r="E24" s="476"/>
      <c r="F24" s="476"/>
      <c r="G24" s="476"/>
      <c r="H24" s="476"/>
      <c r="I24" s="476"/>
      <c r="J24" s="476"/>
      <c r="K24" s="476"/>
      <c r="L24" s="145"/>
      <c r="M24" s="75"/>
      <c r="N24" s="75"/>
      <c r="O24" s="75"/>
      <c r="P24" s="75"/>
      <c r="Q24" s="75"/>
      <c r="R24" s="75"/>
      <c r="S24" s="75"/>
    </row>
    <row r="25" spans="1:19" ht="27.75" customHeight="1" thickBot="1" x14ac:dyDescent="0.25">
      <c r="A25" s="476"/>
      <c r="B25" s="476"/>
      <c r="C25" s="476"/>
      <c r="D25" s="476"/>
      <c r="E25" s="476"/>
      <c r="F25" s="476"/>
      <c r="G25" s="476"/>
      <c r="H25" s="476"/>
      <c r="I25" s="476"/>
      <c r="J25" s="476"/>
      <c r="K25" s="476"/>
      <c r="L25" s="145"/>
      <c r="M25" s="75"/>
      <c r="N25" s="75"/>
      <c r="O25" s="75"/>
      <c r="P25" s="75"/>
      <c r="Q25" s="75"/>
      <c r="R25" s="75"/>
      <c r="S25" s="75"/>
    </row>
    <row r="26" spans="1:19" ht="24" customHeight="1" thickBot="1" x14ac:dyDescent="0.25">
      <c r="A26" s="477" t="s">
        <v>52</v>
      </c>
      <c r="B26" s="478"/>
      <c r="C26" s="478"/>
      <c r="D26" s="478"/>
      <c r="E26" s="478"/>
      <c r="F26" s="478"/>
      <c r="G26" s="478"/>
      <c r="H26" s="479"/>
      <c r="I26" s="76"/>
    </row>
    <row r="27" spans="1:19" ht="12.75" customHeight="1" x14ac:dyDescent="0.2">
      <c r="A27" s="460" t="s">
        <v>53</v>
      </c>
      <c r="B27" s="462" t="s">
        <v>54</v>
      </c>
      <c r="C27" s="464" t="s">
        <v>55</v>
      </c>
      <c r="D27" s="462" t="s">
        <v>56</v>
      </c>
      <c r="E27" s="77" t="s">
        <v>57</v>
      </c>
      <c r="F27" s="78"/>
      <c r="G27" s="79"/>
      <c r="H27" s="453" t="s">
        <v>58</v>
      </c>
      <c r="I27" s="480" t="s">
        <v>59</v>
      </c>
      <c r="J27" s="480" t="s">
        <v>60</v>
      </c>
      <c r="K27" s="482" t="s">
        <v>61</v>
      </c>
      <c r="L27" s="44"/>
      <c r="M27" s="44"/>
      <c r="N27" s="44"/>
      <c r="O27" s="44"/>
      <c r="P27" s="44"/>
      <c r="Q27" s="44"/>
      <c r="R27" s="44"/>
      <c r="S27" s="44"/>
    </row>
    <row r="28" spans="1:19" ht="49.5" customHeight="1" thickBot="1" x14ac:dyDescent="0.25">
      <c r="A28" s="461"/>
      <c r="B28" s="463"/>
      <c r="C28" s="465"/>
      <c r="D28" s="463"/>
      <c r="E28" s="80" t="s">
        <v>62</v>
      </c>
      <c r="F28" s="81" t="s">
        <v>63</v>
      </c>
      <c r="G28" s="82" t="s">
        <v>64</v>
      </c>
      <c r="H28" s="454"/>
      <c r="I28" s="481"/>
      <c r="J28" s="481"/>
      <c r="K28" s="483"/>
    </row>
    <row r="29" spans="1:19" ht="45.75" thickBot="1" x14ac:dyDescent="0.25">
      <c r="A29" s="83">
        <v>1</v>
      </c>
      <c r="B29" s="84" t="s">
        <v>264</v>
      </c>
      <c r="C29" s="84" t="s">
        <v>265</v>
      </c>
      <c r="D29" s="348" t="s">
        <v>266</v>
      </c>
      <c r="E29" s="86">
        <v>27186</v>
      </c>
      <c r="F29" s="86">
        <v>29089</v>
      </c>
      <c r="G29" s="87">
        <v>62.533333333333331</v>
      </c>
      <c r="H29" s="88"/>
      <c r="I29" s="89" t="s">
        <v>17</v>
      </c>
      <c r="J29" s="90">
        <v>3</v>
      </c>
      <c r="K29" s="91">
        <v>0</v>
      </c>
      <c r="L29" s="147"/>
      <c r="M29" s="147"/>
      <c r="N29" s="147"/>
    </row>
    <row r="30" spans="1:19" ht="20.25" customHeight="1" thickBot="1" x14ac:dyDescent="0.25">
      <c r="A30" s="83"/>
      <c r="B30" s="84"/>
      <c r="C30" s="84"/>
      <c r="D30" s="349" t="s">
        <v>267</v>
      </c>
      <c r="E30" s="86"/>
      <c r="F30" s="86"/>
      <c r="G30" s="87"/>
      <c r="H30" s="92"/>
      <c r="I30" s="89"/>
      <c r="J30" s="90"/>
      <c r="K30" s="91"/>
      <c r="L30" s="147"/>
      <c r="M30" s="147"/>
      <c r="N30" s="147"/>
    </row>
    <row r="31" spans="1:19" ht="20.25" customHeight="1" thickBot="1" x14ac:dyDescent="0.25">
      <c r="A31" s="83"/>
      <c r="B31" s="84"/>
      <c r="C31" s="84"/>
      <c r="D31" s="85"/>
      <c r="E31" s="86"/>
      <c r="F31" s="86"/>
      <c r="G31" s="87"/>
      <c r="H31" s="92"/>
      <c r="I31" s="89"/>
      <c r="J31" s="90"/>
      <c r="K31" s="91"/>
      <c r="L31" s="147"/>
      <c r="M31" s="147"/>
      <c r="N31" s="147"/>
    </row>
    <row r="32" spans="1:19" ht="20.25" customHeight="1" thickBot="1" x14ac:dyDescent="0.3">
      <c r="A32" s="83"/>
      <c r="B32" s="84"/>
      <c r="C32" s="84"/>
      <c r="D32" s="85"/>
      <c r="E32" s="86"/>
      <c r="F32" s="86"/>
      <c r="G32" s="87"/>
      <c r="H32" s="92"/>
      <c r="I32" s="89"/>
      <c r="J32" s="90"/>
      <c r="K32" s="91"/>
      <c r="L32" s="105"/>
      <c r="M32" s="147"/>
      <c r="N32" s="147"/>
    </row>
    <row r="33" spans="1:19" ht="16.5" customHeight="1" thickBot="1" x14ac:dyDescent="0.3">
      <c r="A33" s="83"/>
      <c r="B33" s="84"/>
      <c r="C33" s="84"/>
      <c r="D33" s="85"/>
      <c r="E33" s="86"/>
      <c r="F33" s="86"/>
      <c r="G33" s="87"/>
      <c r="H33" s="92"/>
      <c r="I33" s="89"/>
      <c r="J33" s="90"/>
      <c r="K33" s="91"/>
      <c r="L33" s="105"/>
      <c r="M33" s="147"/>
      <c r="N33" s="147"/>
    </row>
    <row r="34" spans="1:19" ht="18" customHeight="1" thickBot="1" x14ac:dyDescent="0.3">
      <c r="A34" s="83"/>
      <c r="B34" s="84"/>
      <c r="C34" s="84"/>
      <c r="D34" s="85"/>
      <c r="E34" s="86"/>
      <c r="F34" s="86"/>
      <c r="G34" s="87"/>
      <c r="H34" s="92"/>
      <c r="I34" s="89"/>
      <c r="J34" s="90"/>
      <c r="K34" s="91"/>
      <c r="L34" s="105"/>
      <c r="M34" s="147"/>
      <c r="N34" s="147"/>
    </row>
    <row r="35" spans="1:19" ht="16.5" customHeight="1" thickBot="1" x14ac:dyDescent="0.3">
      <c r="A35" s="83"/>
      <c r="B35" s="84"/>
      <c r="C35" s="84"/>
      <c r="D35" s="85"/>
      <c r="E35" s="86"/>
      <c r="F35" s="86"/>
      <c r="G35" s="87"/>
      <c r="H35" s="92"/>
      <c r="I35" s="89"/>
      <c r="J35" s="90"/>
      <c r="K35" s="91"/>
      <c r="L35" s="105"/>
      <c r="M35" s="147"/>
      <c r="N35" s="147"/>
    </row>
    <row r="36" spans="1:19" ht="19.5" customHeight="1" thickBot="1" x14ac:dyDescent="0.3">
      <c r="A36" s="83"/>
      <c r="B36" s="84"/>
      <c r="C36" s="84"/>
      <c r="D36" s="85"/>
      <c r="E36" s="86"/>
      <c r="F36" s="86"/>
      <c r="G36" s="87"/>
      <c r="H36" s="92"/>
      <c r="I36" s="89"/>
      <c r="J36" s="90"/>
      <c r="K36" s="91"/>
      <c r="L36" s="105"/>
      <c r="M36" s="147"/>
      <c r="N36" s="147"/>
    </row>
    <row r="37" spans="1:19" ht="20.25" customHeight="1" thickBot="1" x14ac:dyDescent="0.3">
      <c r="A37" s="83"/>
      <c r="B37" s="84"/>
      <c r="C37" s="84"/>
      <c r="D37" s="85"/>
      <c r="E37" s="86"/>
      <c r="F37" s="86"/>
      <c r="G37" s="87">
        <v>0</v>
      </c>
      <c r="H37" s="92"/>
      <c r="I37" s="89"/>
      <c r="J37" s="90" t="s">
        <v>65</v>
      </c>
      <c r="K37" s="91" t="s">
        <v>65</v>
      </c>
      <c r="L37" s="105"/>
      <c r="M37" s="147"/>
      <c r="N37" s="147"/>
    </row>
    <row r="38" spans="1:19" ht="21" customHeight="1" thickBot="1" x14ac:dyDescent="0.25">
      <c r="A38" s="83"/>
      <c r="B38" s="84"/>
      <c r="C38" s="84"/>
      <c r="D38" s="85"/>
      <c r="E38" s="86"/>
      <c r="F38" s="86"/>
      <c r="G38" s="87">
        <v>0</v>
      </c>
      <c r="H38" s="93"/>
      <c r="I38" s="89"/>
      <c r="J38" s="90" t="s">
        <v>65</v>
      </c>
      <c r="K38" s="91" t="s">
        <v>65</v>
      </c>
    </row>
    <row r="39" spans="1:19" ht="27.75" customHeight="1" thickBot="1" x14ac:dyDescent="0.25">
      <c r="A39" s="94"/>
      <c r="B39" s="95"/>
      <c r="C39" s="96"/>
      <c r="D39" s="97"/>
      <c r="E39" s="98"/>
      <c r="F39" s="99"/>
      <c r="G39" s="100"/>
      <c r="H39" s="484" t="s">
        <v>66</v>
      </c>
      <c r="I39" s="485"/>
      <c r="J39" s="101">
        <v>3</v>
      </c>
      <c r="K39" s="101">
        <v>0</v>
      </c>
      <c r="L39" s="74"/>
      <c r="M39" s="74"/>
      <c r="N39" s="74"/>
      <c r="O39" s="74"/>
      <c r="P39" s="74"/>
      <c r="Q39" s="74"/>
      <c r="R39" s="74"/>
      <c r="S39" s="74"/>
    </row>
    <row r="40" spans="1:19" ht="27.75" customHeight="1" thickBot="1" x14ac:dyDescent="0.25">
      <c r="A40" s="102"/>
      <c r="B40" s="103"/>
      <c r="C40" s="103"/>
      <c r="D40" s="103"/>
      <c r="E40" s="104"/>
      <c r="F40" s="104"/>
      <c r="H40" s="484" t="s">
        <v>67</v>
      </c>
      <c r="I40" s="485"/>
      <c r="J40" s="486">
        <v>3</v>
      </c>
      <c r="K40" s="487"/>
      <c r="L40" s="74"/>
      <c r="M40" s="74"/>
      <c r="N40" s="74"/>
      <c r="O40" s="74"/>
      <c r="P40" s="74"/>
      <c r="Q40" s="74"/>
      <c r="R40" s="74"/>
      <c r="S40" s="74"/>
    </row>
    <row r="41" spans="1:19" ht="27.75" customHeight="1" x14ac:dyDescent="0.2">
      <c r="A41" s="102"/>
      <c r="B41" s="103"/>
      <c r="C41" s="103"/>
      <c r="D41" s="103"/>
      <c r="E41" s="104"/>
      <c r="F41" s="104"/>
      <c r="G41" s="104"/>
      <c r="H41" s="104"/>
      <c r="I41" s="74"/>
      <c r="J41" s="74"/>
      <c r="K41" s="74"/>
      <c r="L41" s="74"/>
      <c r="M41" s="74"/>
      <c r="N41" s="74"/>
      <c r="O41" s="74"/>
      <c r="P41" s="74"/>
      <c r="Q41" s="74"/>
      <c r="R41" s="74"/>
      <c r="S41" s="74"/>
    </row>
    <row r="42" spans="1:19" ht="21" customHeight="1" x14ac:dyDescent="0.25">
      <c r="A42" s="102"/>
      <c r="B42" s="103"/>
      <c r="C42" s="103"/>
      <c r="D42" s="103"/>
      <c r="E42" s="104"/>
      <c r="F42" s="104"/>
      <c r="G42" s="42"/>
      <c r="I42" s="105"/>
      <c r="J42" s="74"/>
      <c r="K42" s="74"/>
      <c r="L42" s="74"/>
      <c r="M42" s="74"/>
      <c r="N42" s="74"/>
      <c r="O42" s="74"/>
      <c r="P42" s="74"/>
      <c r="Q42" s="74"/>
      <c r="R42" s="74"/>
      <c r="S42" s="74"/>
    </row>
    <row r="43" spans="1:19" x14ac:dyDescent="0.2">
      <c r="A43" s="102"/>
      <c r="B43" s="103"/>
      <c r="C43" s="103"/>
      <c r="D43" s="103"/>
      <c r="E43" s="104"/>
      <c r="F43" s="104"/>
      <c r="G43" s="42"/>
      <c r="J43" s="74"/>
      <c r="K43" s="74"/>
      <c r="L43" s="74"/>
      <c r="M43" s="74"/>
      <c r="N43" s="74"/>
      <c r="O43" s="74"/>
      <c r="P43" s="74"/>
      <c r="Q43" s="74"/>
      <c r="R43" s="74"/>
      <c r="S43" s="74"/>
    </row>
    <row r="44" spans="1:19" ht="13.5" thickBot="1" x14ac:dyDescent="0.25"/>
    <row r="45" spans="1:19" ht="30.75" customHeight="1" thickBot="1" x14ac:dyDescent="0.25">
      <c r="A45" s="493" t="s">
        <v>68</v>
      </c>
      <c r="B45" s="494"/>
      <c r="C45" s="494"/>
      <c r="D45" s="494"/>
      <c r="E45" s="494"/>
      <c r="F45" s="494"/>
      <c r="G45" s="494"/>
      <c r="H45" s="494"/>
      <c r="I45" s="494"/>
      <c r="J45" s="495"/>
      <c r="K45" s="106"/>
      <c r="L45" s="103"/>
      <c r="M45" s="74"/>
      <c r="N45" s="74"/>
      <c r="O45" s="74"/>
      <c r="P45" s="74"/>
      <c r="Q45" s="74"/>
      <c r="R45" s="74"/>
      <c r="S45" s="74"/>
    </row>
    <row r="46" spans="1:19" ht="33.75" customHeight="1" x14ac:dyDescent="0.2">
      <c r="A46" s="460" t="s">
        <v>53</v>
      </c>
      <c r="B46" s="497" t="s">
        <v>69</v>
      </c>
      <c r="C46" s="497" t="s">
        <v>70</v>
      </c>
      <c r="D46" s="462" t="s">
        <v>71</v>
      </c>
      <c r="E46" s="500" t="s">
        <v>72</v>
      </c>
      <c r="F46" s="501"/>
      <c r="G46" s="464" t="s">
        <v>55</v>
      </c>
      <c r="H46" s="503" t="s">
        <v>73</v>
      </c>
      <c r="I46" s="107" t="s">
        <v>64</v>
      </c>
      <c r="J46" s="107" t="s">
        <v>86</v>
      </c>
      <c r="K46" s="457" t="s">
        <v>41</v>
      </c>
      <c r="M46" s="108"/>
      <c r="N46" s="108"/>
      <c r="O46" s="108"/>
      <c r="P46" s="108"/>
      <c r="Q46" s="108"/>
      <c r="R46" s="108"/>
      <c r="S46" s="108"/>
    </row>
    <row r="47" spans="1:19" ht="34.5" customHeight="1" thickBot="1" x14ac:dyDescent="0.25">
      <c r="A47" s="496"/>
      <c r="B47" s="498"/>
      <c r="C47" s="498"/>
      <c r="D47" s="499"/>
      <c r="E47" s="109" t="s">
        <v>74</v>
      </c>
      <c r="F47" s="110" t="s">
        <v>75</v>
      </c>
      <c r="G47" s="502"/>
      <c r="H47" s="504"/>
      <c r="I47" s="111"/>
      <c r="J47" s="111"/>
      <c r="K47" s="458"/>
      <c r="M47" s="108"/>
      <c r="N47" s="108"/>
      <c r="O47" s="108"/>
      <c r="P47" s="108"/>
      <c r="Q47" s="108"/>
      <c r="R47" s="108"/>
      <c r="S47" s="108"/>
    </row>
    <row r="48" spans="1:19" ht="204.75" thickBot="1" x14ac:dyDescent="0.25">
      <c r="A48" s="150">
        <v>1</v>
      </c>
      <c r="B48" s="151" t="s">
        <v>268</v>
      </c>
      <c r="C48" s="373" t="s">
        <v>269</v>
      </c>
      <c r="D48" s="153" t="s">
        <v>270</v>
      </c>
      <c r="E48" s="86">
        <v>38751</v>
      </c>
      <c r="F48" s="86">
        <v>40209</v>
      </c>
      <c r="G48" s="154" t="s">
        <v>271</v>
      </c>
      <c r="H48" s="146" t="s">
        <v>272</v>
      </c>
      <c r="I48" s="119">
        <v>47.93333333333333</v>
      </c>
      <c r="J48" s="120" t="s">
        <v>16</v>
      </c>
      <c r="K48" s="112"/>
      <c r="M48" s="148"/>
    </row>
    <row r="49" spans="1:13" ht="264.75" thickBot="1" x14ac:dyDescent="0.25">
      <c r="A49" s="114">
        <v>2</v>
      </c>
      <c r="B49" s="115" t="s">
        <v>273</v>
      </c>
      <c r="C49" s="116" t="s">
        <v>274</v>
      </c>
      <c r="D49" s="155" t="s">
        <v>275</v>
      </c>
      <c r="E49" s="86">
        <v>38758</v>
      </c>
      <c r="F49" s="86">
        <v>39752</v>
      </c>
      <c r="G49" s="117" t="s">
        <v>276</v>
      </c>
      <c r="H49" s="118" t="s">
        <v>277</v>
      </c>
      <c r="I49" s="119">
        <v>32.700000000000003</v>
      </c>
      <c r="J49" s="120" t="s">
        <v>16</v>
      </c>
      <c r="K49" s="113"/>
      <c r="M49" s="148"/>
    </row>
    <row r="50" spans="1:13" ht="264.75" thickBot="1" x14ac:dyDescent="0.25">
      <c r="A50" s="114">
        <v>3</v>
      </c>
      <c r="B50" s="115" t="s">
        <v>273</v>
      </c>
      <c r="C50" s="116" t="s">
        <v>278</v>
      </c>
      <c r="D50" s="155" t="s">
        <v>279</v>
      </c>
      <c r="E50" s="86">
        <v>38645</v>
      </c>
      <c r="F50" s="86">
        <v>38892</v>
      </c>
      <c r="G50" s="117" t="s">
        <v>276</v>
      </c>
      <c r="H50" s="118" t="s">
        <v>277</v>
      </c>
      <c r="I50" s="119">
        <v>8.1333333333333329</v>
      </c>
      <c r="J50" s="120" t="s">
        <v>16</v>
      </c>
      <c r="K50" s="113"/>
      <c r="M50" s="148"/>
    </row>
    <row r="51" spans="1:13" ht="264.75" thickBot="1" x14ac:dyDescent="0.25">
      <c r="A51" s="114">
        <v>4</v>
      </c>
      <c r="B51" s="115" t="s">
        <v>273</v>
      </c>
      <c r="C51" s="116" t="s">
        <v>280</v>
      </c>
      <c r="D51" s="155" t="s">
        <v>281</v>
      </c>
      <c r="E51" s="86">
        <v>38584</v>
      </c>
      <c r="F51" s="86">
        <v>39517</v>
      </c>
      <c r="G51" s="117" t="s">
        <v>276</v>
      </c>
      <c r="H51" s="118" t="s">
        <v>277</v>
      </c>
      <c r="I51" s="119">
        <v>30.666666666666668</v>
      </c>
      <c r="J51" s="120" t="s">
        <v>16</v>
      </c>
      <c r="K51" s="113"/>
      <c r="M51" s="148"/>
    </row>
    <row r="52" spans="1:13" ht="264.75" thickBot="1" x14ac:dyDescent="0.25">
      <c r="A52" s="114">
        <v>5</v>
      </c>
      <c r="B52" s="115" t="s">
        <v>273</v>
      </c>
      <c r="C52" s="116" t="s">
        <v>282</v>
      </c>
      <c r="D52" s="115" t="s">
        <v>281</v>
      </c>
      <c r="E52" s="86">
        <v>38431</v>
      </c>
      <c r="F52" s="86">
        <v>39813</v>
      </c>
      <c r="G52" s="117" t="s">
        <v>276</v>
      </c>
      <c r="H52" s="118" t="s">
        <v>277</v>
      </c>
      <c r="I52" s="119">
        <v>45.366666666666667</v>
      </c>
      <c r="J52" s="120" t="s">
        <v>16</v>
      </c>
      <c r="K52" s="113"/>
      <c r="M52" s="148"/>
    </row>
    <row r="53" spans="1:13" ht="192.75" thickBot="1" x14ac:dyDescent="0.25">
      <c r="A53" s="114">
        <v>6</v>
      </c>
      <c r="B53" s="115" t="s">
        <v>283</v>
      </c>
      <c r="C53" s="374" t="s">
        <v>284</v>
      </c>
      <c r="D53" s="115" t="s">
        <v>283</v>
      </c>
      <c r="E53" s="86">
        <v>36982</v>
      </c>
      <c r="F53" s="86">
        <v>37346</v>
      </c>
      <c r="G53" s="117" t="s">
        <v>285</v>
      </c>
      <c r="H53" s="118" t="s">
        <v>286</v>
      </c>
      <c r="I53" s="119">
        <v>12</v>
      </c>
      <c r="J53" s="120" t="s">
        <v>16</v>
      </c>
      <c r="K53" s="113"/>
      <c r="M53" s="148"/>
    </row>
    <row r="54" spans="1:13" ht="96.75" thickBot="1" x14ac:dyDescent="0.25">
      <c r="A54" s="156">
        <v>7</v>
      </c>
      <c r="B54" s="157" t="s">
        <v>226</v>
      </c>
      <c r="C54" s="375" t="s">
        <v>287</v>
      </c>
      <c r="D54" s="157" t="s">
        <v>226</v>
      </c>
      <c r="E54" s="86">
        <v>36413</v>
      </c>
      <c r="F54" s="86">
        <v>36958</v>
      </c>
      <c r="G54" s="159" t="s">
        <v>288</v>
      </c>
      <c r="H54" s="160" t="s">
        <v>289</v>
      </c>
      <c r="I54" s="119">
        <v>17.933333333333334</v>
      </c>
      <c r="J54" s="120" t="s">
        <v>16</v>
      </c>
      <c r="K54" s="113"/>
      <c r="M54" s="148"/>
    </row>
    <row r="55" spans="1:13" ht="13.5" thickBot="1" x14ac:dyDescent="0.25">
      <c r="A55" s="376"/>
      <c r="B55" s="253"/>
      <c r="C55" s="377"/>
      <c r="D55" s="377"/>
      <c r="E55" s="378"/>
      <c r="F55" s="378"/>
      <c r="G55" s="253"/>
      <c r="H55" s="379"/>
      <c r="I55" s="119"/>
      <c r="J55" s="120"/>
      <c r="K55" s="113"/>
      <c r="M55" s="148"/>
    </row>
    <row r="56" spans="1:13" ht="13.5" thickBot="1" x14ac:dyDescent="0.25">
      <c r="A56" s="114"/>
      <c r="B56" s="115"/>
      <c r="C56" s="116"/>
      <c r="D56" s="115"/>
      <c r="E56" s="86"/>
      <c r="F56" s="86"/>
      <c r="G56" s="117"/>
      <c r="H56" s="118"/>
      <c r="I56" s="119">
        <v>0</v>
      </c>
      <c r="J56" s="120" t="s">
        <v>17</v>
      </c>
      <c r="K56" s="113"/>
      <c r="M56" s="148"/>
    </row>
    <row r="57" spans="1:13" ht="13.5" thickBot="1" x14ac:dyDescent="0.25">
      <c r="A57" s="121"/>
      <c r="B57" s="122"/>
      <c r="C57" s="123"/>
      <c r="D57" s="122"/>
      <c r="E57" s="86"/>
      <c r="F57" s="86"/>
      <c r="G57" s="124"/>
      <c r="H57" s="125"/>
      <c r="I57" s="119">
        <v>0</v>
      </c>
      <c r="J57" s="120" t="s">
        <v>17</v>
      </c>
      <c r="K57" s="126"/>
      <c r="M57" s="148"/>
    </row>
    <row r="58" spans="1:13" ht="27" customHeight="1" thickBot="1" x14ac:dyDescent="0.25">
      <c r="A58" s="127"/>
      <c r="B58" s="96"/>
      <c r="C58" s="96"/>
      <c r="D58" s="96"/>
      <c r="E58" s="128"/>
      <c r="F58" s="98"/>
      <c r="G58" s="129"/>
      <c r="H58" s="484" t="s">
        <v>66</v>
      </c>
      <c r="I58" s="485"/>
      <c r="J58" s="130">
        <v>7</v>
      </c>
    </row>
    <row r="59" spans="1:13" ht="13.5" thickBot="1" x14ac:dyDescent="0.25">
      <c r="A59" s="131"/>
    </row>
    <row r="60" spans="1:13" ht="20.25" customHeight="1" thickBot="1" x14ac:dyDescent="0.25">
      <c r="A60" s="131"/>
      <c r="B60" s="68" t="s">
        <v>76</v>
      </c>
      <c r="C60" s="132"/>
      <c r="D60" s="133" t="s">
        <v>77</v>
      </c>
      <c r="E60" s="340" t="s">
        <v>78</v>
      </c>
      <c r="F60" s="251"/>
    </row>
    <row r="61" spans="1:13" ht="20.25" customHeight="1" x14ac:dyDescent="0.2">
      <c r="A61" s="131"/>
      <c r="B61" s="134" t="s">
        <v>40</v>
      </c>
      <c r="C61" s="135"/>
      <c r="D61" s="136">
        <v>0</v>
      </c>
      <c r="E61" s="509">
        <v>115</v>
      </c>
      <c r="F61" s="516"/>
    </row>
    <row r="62" spans="1:13" ht="21" customHeight="1" x14ac:dyDescent="0.2">
      <c r="A62" s="131"/>
      <c r="B62" s="134" t="s">
        <v>79</v>
      </c>
      <c r="C62" s="135"/>
      <c r="D62" s="136">
        <v>3</v>
      </c>
      <c r="E62" s="510"/>
      <c r="F62" s="517"/>
    </row>
    <row r="63" spans="1:13" ht="20.25" customHeight="1" thickBot="1" x14ac:dyDescent="0.25">
      <c r="A63" s="131"/>
      <c r="B63" s="137" t="s">
        <v>80</v>
      </c>
      <c r="C63" s="138"/>
      <c r="D63" s="139">
        <v>7</v>
      </c>
      <c r="E63" s="510"/>
      <c r="F63" s="517"/>
    </row>
    <row r="64" spans="1:13" ht="24" customHeight="1" thickBot="1" x14ac:dyDescent="0.25">
      <c r="B64" s="491" t="s">
        <v>81</v>
      </c>
      <c r="C64" s="492"/>
      <c r="D64" s="140">
        <v>10</v>
      </c>
      <c r="E64" s="511"/>
      <c r="F64" s="518"/>
    </row>
    <row r="65" spans="1:14" ht="21.75" customHeight="1" thickBot="1" x14ac:dyDescent="0.25">
      <c r="D65" s="101" t="s">
        <v>82</v>
      </c>
    </row>
    <row r="66" spans="1:14" x14ac:dyDescent="0.2">
      <c r="D66" s="141"/>
    </row>
    <row r="67" spans="1:14" x14ac:dyDescent="0.2">
      <c r="D67" s="141"/>
      <c r="F67" s="142"/>
    </row>
    <row r="68" spans="1:14" x14ac:dyDescent="0.2">
      <c r="D68" s="141"/>
    </row>
    <row r="69" spans="1:14" x14ac:dyDescent="0.2">
      <c r="L69" s="149"/>
      <c r="M69" s="149"/>
      <c r="N69" s="149"/>
    </row>
    <row r="70" spans="1:14" ht="51.75" customHeight="1" x14ac:dyDescent="0.2">
      <c r="A70" s="143"/>
      <c r="B70" s="143"/>
      <c r="C70" s="143"/>
      <c r="D70" s="143"/>
      <c r="E70" s="143"/>
      <c r="F70" s="143"/>
      <c r="G70" s="143"/>
      <c r="L70" s="149"/>
      <c r="M70" s="149"/>
      <c r="N70" s="149"/>
    </row>
    <row r="71" spans="1:14" x14ac:dyDescent="0.2">
      <c r="M71" s="149"/>
      <c r="N71" s="149"/>
    </row>
  </sheetData>
  <sheetProtection password="DDFF" sheet="1" objects="1" scenarios="1" selectLockedCells="1" selectUnlockedCells="1"/>
  <mergeCells count="36">
    <mergeCell ref="K46:K47"/>
    <mergeCell ref="H58:I58"/>
    <mergeCell ref="E61:E64"/>
    <mergeCell ref="F61:F64"/>
    <mergeCell ref="B64:C64"/>
    <mergeCell ref="A45:J45"/>
    <mergeCell ref="A46:A47"/>
    <mergeCell ref="B46:B47"/>
    <mergeCell ref="C46:C47"/>
    <mergeCell ref="D46:D47"/>
    <mergeCell ref="E46:F46"/>
    <mergeCell ref="G46:G47"/>
    <mergeCell ref="H46:H47"/>
    <mergeCell ref="I27:I28"/>
    <mergeCell ref="J27:J28"/>
    <mergeCell ref="K27:K28"/>
    <mergeCell ref="H39:I39"/>
    <mergeCell ref="H40:I40"/>
    <mergeCell ref="J40:K40"/>
    <mergeCell ref="A21:F22"/>
    <mergeCell ref="G21:G22"/>
    <mergeCell ref="H21:H22"/>
    <mergeCell ref="A24:K25"/>
    <mergeCell ref="A26:H26"/>
    <mergeCell ref="A27:A28"/>
    <mergeCell ref="B27:B28"/>
    <mergeCell ref="C27:C28"/>
    <mergeCell ref="D27:D28"/>
    <mergeCell ref="H27:H28"/>
    <mergeCell ref="A3:B3"/>
    <mergeCell ref="C3:G3"/>
    <mergeCell ref="A8:K9"/>
    <mergeCell ref="G10:G12"/>
    <mergeCell ref="G14:G16"/>
    <mergeCell ref="H14:H17"/>
    <mergeCell ref="I14:I17"/>
  </mergeCells>
  <conditionalFormatting sqref="K48:K57 A69:S146 L60:L68 B46:J46 A21 K41:K45 G13 A24:A46 A8 F58:F68 A48:D68 E65:E68 A23:I23 E47:F57 M5:S68 A5:K7 L5:L20 A1:A4 B4 B1:B2 C1:C4 H1:U4 D1:G2 D4:G4 G17:G18 G21 E58:E60 K10:K20 J21:L23 H10:J13 H18:I22 G59:K68 G48:I57 H58 J58 G27:G38 B27:F44 L26:L45 J26:K26 I27:K27 J39:K39 J40:J44 G41:I44 A10:F18 A19:G20">
    <cfRule type="cellIs" dxfId="51" priority="34" stopIfTrue="1" operator="equal">
      <formula>"No cumple"</formula>
    </cfRule>
  </conditionalFormatting>
  <conditionalFormatting sqref="D65">
    <cfRule type="containsText" dxfId="50" priority="33" stopIfTrue="1" operator="containsText" text="RECHAZO">
      <formula>NOT(ISERROR(SEARCH("RECHAZO",D65)))</formula>
    </cfRule>
  </conditionalFormatting>
  <conditionalFormatting sqref="G29:G38">
    <cfRule type="cellIs" dxfId="49" priority="32" stopIfTrue="1" operator="lessThan">
      <formula>10</formula>
    </cfRule>
  </conditionalFormatting>
  <conditionalFormatting sqref="G29:G38">
    <cfRule type="cellIs" dxfId="48" priority="31" stopIfTrue="1" operator="lessThan">
      <formula>10</formula>
    </cfRule>
  </conditionalFormatting>
  <conditionalFormatting sqref="C3">
    <cfRule type="cellIs" dxfId="47" priority="30" stopIfTrue="1" operator="equal">
      <formula>"No cumple"</formula>
    </cfRule>
  </conditionalFormatting>
  <conditionalFormatting sqref="C3">
    <cfRule type="cellIs" dxfId="46" priority="29" stopIfTrue="1" operator="equal">
      <formula>"No cumple"</formula>
    </cfRule>
  </conditionalFormatting>
  <conditionalFormatting sqref="C3">
    <cfRule type="cellIs" dxfId="45" priority="28" stopIfTrue="1" operator="equal">
      <formula>"No cumple"</formula>
    </cfRule>
  </conditionalFormatting>
  <conditionalFormatting sqref="E48:F55">
    <cfRule type="containsBlanks" dxfId="44" priority="27">
      <formula>LEN(TRIM(E48))=0</formula>
    </cfRule>
  </conditionalFormatting>
  <conditionalFormatting sqref="D7">
    <cfRule type="cellIs" dxfId="43" priority="26" stopIfTrue="1" operator="equal">
      <formula>"No cumple"</formula>
    </cfRule>
  </conditionalFormatting>
  <conditionalFormatting sqref="A13:F13">
    <cfRule type="cellIs" dxfId="42" priority="25" stopIfTrue="1" operator="equal">
      <formula>"No cumple"</formula>
    </cfRule>
  </conditionalFormatting>
  <conditionalFormatting sqref="A17:D17">
    <cfRule type="cellIs" dxfId="41" priority="24" stopIfTrue="1" operator="equal">
      <formula>"No cumple"</formula>
    </cfRule>
  </conditionalFormatting>
  <conditionalFormatting sqref="A29:F29">
    <cfRule type="cellIs" dxfId="40" priority="23" stopIfTrue="1" operator="equal">
      <formula>"No cumple"</formula>
    </cfRule>
  </conditionalFormatting>
  <conditionalFormatting sqref="G29">
    <cfRule type="cellIs" dxfId="39" priority="22" stopIfTrue="1" operator="equal">
      <formula>"No cumple"</formula>
    </cfRule>
  </conditionalFormatting>
  <conditionalFormatting sqref="G29">
    <cfRule type="cellIs" dxfId="38" priority="21" stopIfTrue="1" operator="lessThan">
      <formula>10</formula>
    </cfRule>
  </conditionalFormatting>
  <conditionalFormatting sqref="G29">
    <cfRule type="cellIs" dxfId="37" priority="20" stopIfTrue="1" operator="lessThan">
      <formula>10</formula>
    </cfRule>
  </conditionalFormatting>
  <conditionalFormatting sqref="G29">
    <cfRule type="cellIs" dxfId="36" priority="19" stopIfTrue="1" operator="equal">
      <formula>"No cumple"</formula>
    </cfRule>
  </conditionalFormatting>
  <conditionalFormatting sqref="G29">
    <cfRule type="cellIs" dxfId="35" priority="18" stopIfTrue="1" operator="lessThan">
      <formula>10</formula>
    </cfRule>
  </conditionalFormatting>
  <conditionalFormatting sqref="G29">
    <cfRule type="cellIs" dxfId="34" priority="17" stopIfTrue="1" operator="lessThan">
      <formula>10</formula>
    </cfRule>
  </conditionalFormatting>
  <conditionalFormatting sqref="G29">
    <cfRule type="cellIs" dxfId="33" priority="16" stopIfTrue="1" operator="equal">
      <formula>"No cumple"</formula>
    </cfRule>
  </conditionalFormatting>
  <conditionalFormatting sqref="G29">
    <cfRule type="cellIs" dxfId="32" priority="15" stopIfTrue="1" operator="lessThan">
      <formula>10</formula>
    </cfRule>
  </conditionalFormatting>
  <conditionalFormatting sqref="G29">
    <cfRule type="cellIs" dxfId="31" priority="14" stopIfTrue="1" operator="lessThan">
      <formula>10</formula>
    </cfRule>
  </conditionalFormatting>
  <conditionalFormatting sqref="G29">
    <cfRule type="cellIs" dxfId="30" priority="13" stopIfTrue="1" operator="equal">
      <formula>"No cumple"</formula>
    </cfRule>
  </conditionalFormatting>
  <conditionalFormatting sqref="G29">
    <cfRule type="cellIs" dxfId="29" priority="12" stopIfTrue="1" operator="lessThan">
      <formula>10</formula>
    </cfRule>
  </conditionalFormatting>
  <conditionalFormatting sqref="G29">
    <cfRule type="cellIs" dxfId="28" priority="11" stopIfTrue="1" operator="lessThan">
      <formula>10</formula>
    </cfRule>
  </conditionalFormatting>
  <conditionalFormatting sqref="G29">
    <cfRule type="cellIs" dxfId="27" priority="10" stopIfTrue="1" operator="equal">
      <formula>"No cumple"</formula>
    </cfRule>
  </conditionalFormatting>
  <conditionalFormatting sqref="G29">
    <cfRule type="cellIs" dxfId="26" priority="9" stopIfTrue="1" operator="lessThan">
      <formula>10</formula>
    </cfRule>
  </conditionalFormatting>
  <conditionalFormatting sqref="G29">
    <cfRule type="cellIs" dxfId="25" priority="8" stopIfTrue="1" operator="lessThan">
      <formula>10</formula>
    </cfRule>
  </conditionalFormatting>
  <conditionalFormatting sqref="G29">
    <cfRule type="cellIs" dxfId="24" priority="7" stopIfTrue="1" operator="equal">
      <formula>"No cumple"</formula>
    </cfRule>
  </conditionalFormatting>
  <conditionalFormatting sqref="G29">
    <cfRule type="cellIs" dxfId="23" priority="6" stopIfTrue="1" operator="lessThan">
      <formula>10</formula>
    </cfRule>
  </conditionalFormatting>
  <conditionalFormatting sqref="G29">
    <cfRule type="cellIs" dxfId="22" priority="5" stopIfTrue="1" operator="lessThan">
      <formula>10</formula>
    </cfRule>
  </conditionalFormatting>
  <conditionalFormatting sqref="G29">
    <cfRule type="cellIs" dxfId="21" priority="4" stopIfTrue="1" operator="equal">
      <formula>"No cumple"</formula>
    </cfRule>
  </conditionalFormatting>
  <conditionalFormatting sqref="G29">
    <cfRule type="cellIs" dxfId="20" priority="3" stopIfTrue="1" operator="lessThan">
      <formula>10</formula>
    </cfRule>
  </conditionalFormatting>
  <conditionalFormatting sqref="G29">
    <cfRule type="cellIs" dxfId="19" priority="2" stopIfTrue="1" operator="lessThan">
      <formula>10</formula>
    </cfRule>
  </conditionalFormatting>
  <conditionalFormatting sqref="A48:H54">
    <cfRule type="cellIs" dxfId="18" priority="1" stopIfTrue="1" operator="equal">
      <formula>"No cumple"</formula>
    </cfRule>
  </conditionalFormatting>
  <dataValidations count="2">
    <dataValidation type="list" allowBlank="1" showInputMessage="1" showErrorMessage="1" sqref="H18:H20">
      <formula1>POSGRADO</formula1>
    </dataValidation>
    <dataValidation type="list" allowBlank="1" showInputMessage="1" showErrorMessage="1" sqref="G13 G17:G20 H29:I38">
      <formula1>VALE</formula1>
    </dataValidation>
  </dataValidations>
  <pageMargins left="0.7" right="0.7" top="0.75" bottom="0.75" header="0.3" footer="0.3"/>
  <pageSetup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71"/>
  <sheetViews>
    <sheetView view="pageBreakPreview" zoomScaleNormal="80" zoomScaleSheetLayoutView="100" workbookViewId="0">
      <selection activeCell="G21" sqref="G21:G22"/>
    </sheetView>
  </sheetViews>
  <sheetFormatPr baseColWidth="10" defaultColWidth="11.42578125" defaultRowHeight="12.75" x14ac:dyDescent="0.2"/>
  <cols>
    <col min="1" max="1" width="11.42578125" style="19"/>
    <col min="2" max="2" width="39" style="19" customWidth="1"/>
    <col min="3" max="3" width="35.28515625" style="19" customWidth="1"/>
    <col min="4" max="4" width="32.5703125" style="19" customWidth="1"/>
    <col min="5" max="5" width="17" style="19" customWidth="1"/>
    <col min="6" max="6" width="16.42578125" style="19" customWidth="1"/>
    <col min="7" max="7" width="14" style="19" customWidth="1"/>
    <col min="8" max="8" width="16.85546875" style="19" customWidth="1"/>
    <col min="9" max="9" width="16.7109375" style="19" customWidth="1"/>
    <col min="10" max="10" width="19" style="19" customWidth="1"/>
    <col min="11" max="11" width="21.140625" style="19" bestFit="1" customWidth="1"/>
    <col min="12" max="12" width="19.140625" style="19" customWidth="1"/>
    <col min="13" max="16384" width="11.42578125" style="19"/>
  </cols>
  <sheetData>
    <row r="1" spans="1:21" ht="15.75" x14ac:dyDescent="0.25">
      <c r="A1" s="17"/>
      <c r="B1" s="18"/>
      <c r="D1" s="18"/>
      <c r="E1" s="20"/>
      <c r="F1" s="20"/>
      <c r="G1" s="20"/>
      <c r="H1" s="21"/>
      <c r="I1" s="21"/>
      <c r="K1" s="18"/>
      <c r="L1" s="22"/>
      <c r="M1" s="22"/>
      <c r="N1" s="22"/>
      <c r="O1" s="22"/>
      <c r="P1" s="22"/>
      <c r="Q1" s="22"/>
      <c r="R1" s="22"/>
      <c r="S1" s="22"/>
      <c r="T1" s="22"/>
      <c r="U1" s="22"/>
    </row>
    <row r="2" spans="1:21" x14ac:dyDescent="0.2">
      <c r="B2" s="18"/>
      <c r="D2" s="18"/>
      <c r="E2" s="20"/>
      <c r="F2" s="20"/>
      <c r="G2" s="20"/>
      <c r="J2" s="18"/>
      <c r="L2" s="22"/>
      <c r="M2" s="22"/>
      <c r="N2" s="22"/>
      <c r="O2" s="22"/>
      <c r="P2" s="22"/>
      <c r="Q2" s="22"/>
      <c r="R2" s="22"/>
      <c r="S2" s="22"/>
      <c r="T2" s="22"/>
      <c r="U2" s="22"/>
    </row>
    <row r="3" spans="1:21" ht="28.5" customHeight="1" x14ac:dyDescent="0.2">
      <c r="A3" s="450" t="s">
        <v>156</v>
      </c>
      <c r="B3" s="450"/>
      <c r="C3" s="451" t="s">
        <v>188</v>
      </c>
      <c r="D3" s="451"/>
      <c r="E3" s="451"/>
      <c r="F3" s="451"/>
      <c r="G3" s="451"/>
      <c r="H3" s="23"/>
      <c r="I3" s="23"/>
      <c r="J3" s="23"/>
      <c r="K3" s="23"/>
      <c r="L3" s="22"/>
      <c r="M3" s="22"/>
      <c r="N3" s="22"/>
      <c r="O3" s="22"/>
      <c r="P3" s="22"/>
      <c r="Q3" s="22"/>
      <c r="R3" s="22"/>
      <c r="S3" s="22"/>
      <c r="T3" s="22"/>
      <c r="U3" s="22"/>
    </row>
    <row r="4" spans="1:21" x14ac:dyDescent="0.2">
      <c r="B4" s="18"/>
      <c r="D4" s="18"/>
      <c r="E4" s="20"/>
      <c r="F4" s="20"/>
      <c r="G4" s="20"/>
      <c r="H4" s="21"/>
      <c r="I4" s="21"/>
      <c r="J4" s="21"/>
      <c r="K4" s="21"/>
      <c r="L4" s="22"/>
      <c r="M4" s="22"/>
      <c r="N4" s="22"/>
      <c r="O4" s="22"/>
      <c r="P4" s="22"/>
      <c r="Q4" s="22"/>
      <c r="R4" s="22"/>
      <c r="S4" s="22"/>
      <c r="T4" s="22"/>
      <c r="U4" s="22"/>
    </row>
    <row r="5" spans="1:21" x14ac:dyDescent="0.2">
      <c r="A5" s="24"/>
      <c r="B5" s="25"/>
      <c r="D5" s="18"/>
      <c r="E5" s="20"/>
      <c r="F5" s="20"/>
      <c r="G5" s="20"/>
      <c r="H5" s="21"/>
      <c r="I5" s="21"/>
      <c r="J5" s="22"/>
      <c r="K5" s="26"/>
      <c r="L5" s="22"/>
      <c r="M5" s="22"/>
      <c r="N5" s="22"/>
      <c r="O5" s="22"/>
    </row>
    <row r="6" spans="1:21" ht="13.5" thickBot="1" x14ac:dyDescent="0.25">
      <c r="B6" s="18"/>
      <c r="D6" s="18"/>
      <c r="E6" s="20"/>
      <c r="F6" s="20"/>
      <c r="G6" s="20"/>
      <c r="H6" s="21"/>
      <c r="I6" s="21"/>
      <c r="J6" s="22"/>
      <c r="K6" s="26"/>
      <c r="L6" s="22"/>
      <c r="M6" s="22"/>
      <c r="N6" s="22"/>
      <c r="O6" s="22"/>
    </row>
    <row r="7" spans="1:21" ht="21" thickBot="1" x14ac:dyDescent="0.35">
      <c r="A7" s="27" t="s">
        <v>88</v>
      </c>
      <c r="B7" s="28"/>
      <c r="C7" s="280" t="s">
        <v>189</v>
      </c>
      <c r="D7" s="29" t="s">
        <v>290</v>
      </c>
      <c r="E7" s="30"/>
      <c r="F7" s="31"/>
      <c r="G7" s="32"/>
      <c r="H7" s="21"/>
      <c r="I7" s="21"/>
      <c r="J7" s="33"/>
      <c r="K7" s="34"/>
      <c r="L7" s="33"/>
      <c r="M7" s="144"/>
      <c r="N7" s="22"/>
      <c r="O7" s="22"/>
    </row>
    <row r="8" spans="1:21" ht="22.5" customHeight="1" x14ac:dyDescent="0.2">
      <c r="A8" s="452" t="s">
        <v>25</v>
      </c>
      <c r="B8" s="452"/>
      <c r="C8" s="452"/>
      <c r="D8" s="452"/>
      <c r="E8" s="452"/>
      <c r="F8" s="452"/>
      <c r="G8" s="452"/>
      <c r="H8" s="452"/>
      <c r="I8" s="452"/>
      <c r="J8" s="452"/>
      <c r="K8" s="452"/>
      <c r="L8" s="33"/>
      <c r="M8" s="33"/>
      <c r="N8" s="22"/>
      <c r="O8" s="22"/>
    </row>
    <row r="9" spans="1:21" ht="22.5" customHeight="1" thickBot="1" x14ac:dyDescent="0.25">
      <c r="A9" s="452"/>
      <c r="B9" s="452"/>
      <c r="C9" s="452"/>
      <c r="D9" s="452"/>
      <c r="E9" s="452"/>
      <c r="F9" s="452"/>
      <c r="G9" s="452"/>
      <c r="H9" s="452"/>
      <c r="I9" s="452"/>
      <c r="J9" s="452"/>
      <c r="K9" s="452"/>
      <c r="L9" s="33"/>
      <c r="M9" s="33"/>
      <c r="N9" s="22"/>
      <c r="O9" s="22"/>
    </row>
    <row r="10" spans="1:21" x14ac:dyDescent="0.2">
      <c r="A10" s="35" t="s">
        <v>26</v>
      </c>
      <c r="B10" s="36"/>
      <c r="C10" s="36"/>
      <c r="D10" s="36"/>
      <c r="E10" s="37"/>
      <c r="F10" s="37"/>
      <c r="G10" s="453" t="s">
        <v>27</v>
      </c>
    </row>
    <row r="11" spans="1:21" x14ac:dyDescent="0.2">
      <c r="A11" s="38" t="s">
        <v>28</v>
      </c>
      <c r="B11" s="38" t="s">
        <v>29</v>
      </c>
      <c r="C11" s="38" t="s">
        <v>30</v>
      </c>
      <c r="D11" s="38" t="s">
        <v>31</v>
      </c>
      <c r="E11" s="39" t="s">
        <v>32</v>
      </c>
      <c r="F11" s="40"/>
      <c r="G11" s="454"/>
    </row>
    <row r="12" spans="1:21" ht="13.5" thickBot="1" x14ac:dyDescent="0.25">
      <c r="A12" s="38" t="s">
        <v>33</v>
      </c>
      <c r="B12" s="38" t="s">
        <v>34</v>
      </c>
      <c r="C12" s="38" t="s">
        <v>35</v>
      </c>
      <c r="D12" s="38" t="s">
        <v>36</v>
      </c>
      <c r="E12" s="38" t="s">
        <v>37</v>
      </c>
      <c r="F12" s="41" t="s">
        <v>38</v>
      </c>
      <c r="G12" s="455"/>
    </row>
    <row r="13" spans="1:21" ht="24" customHeight="1" thickBot="1" x14ac:dyDescent="0.25">
      <c r="A13" s="281">
        <v>1</v>
      </c>
      <c r="B13" s="282" t="s">
        <v>291</v>
      </c>
      <c r="C13" s="283" t="s">
        <v>292</v>
      </c>
      <c r="D13" s="284">
        <v>29556</v>
      </c>
      <c r="E13" s="42" t="s">
        <v>293</v>
      </c>
      <c r="F13" s="285">
        <v>29851</v>
      </c>
      <c r="G13" s="43" t="s">
        <v>16</v>
      </c>
      <c r="H13" s="44"/>
      <c r="I13" s="44"/>
      <c r="L13" s="44"/>
      <c r="M13" s="44"/>
      <c r="N13" s="44"/>
      <c r="O13" s="44"/>
      <c r="P13" s="44"/>
      <c r="Q13" s="44"/>
      <c r="R13" s="44"/>
      <c r="S13" s="44"/>
    </row>
    <row r="14" spans="1:21" ht="12.75" customHeight="1" x14ac:dyDescent="0.2">
      <c r="A14" s="35" t="s">
        <v>39</v>
      </c>
      <c r="B14" s="380"/>
      <c r="C14" s="36"/>
      <c r="D14" s="36"/>
      <c r="E14" s="37"/>
      <c r="F14" s="37"/>
      <c r="G14" s="453" t="s">
        <v>27</v>
      </c>
      <c r="H14" s="453" t="s">
        <v>40</v>
      </c>
      <c r="I14" s="457" t="s">
        <v>41</v>
      </c>
    </row>
    <row r="15" spans="1:21" x14ac:dyDescent="0.2">
      <c r="A15" s="45" t="s">
        <v>28</v>
      </c>
      <c r="B15" s="46" t="s">
        <v>29</v>
      </c>
      <c r="C15" s="47" t="s">
        <v>42</v>
      </c>
      <c r="D15" s="47" t="s">
        <v>31</v>
      </c>
      <c r="E15" s="39" t="s">
        <v>43</v>
      </c>
      <c r="F15" s="40"/>
      <c r="G15" s="454"/>
      <c r="H15" s="454"/>
      <c r="I15" s="458"/>
    </row>
    <row r="16" spans="1:21" ht="13.5" thickBot="1" x14ac:dyDescent="0.25">
      <c r="A16" s="48" t="s">
        <v>33</v>
      </c>
      <c r="B16" s="49" t="s">
        <v>34</v>
      </c>
      <c r="C16" s="50" t="s">
        <v>44</v>
      </c>
      <c r="D16" s="38" t="s">
        <v>36</v>
      </c>
      <c r="E16" s="51" t="s">
        <v>45</v>
      </c>
      <c r="F16" s="41" t="s">
        <v>46</v>
      </c>
      <c r="G16" s="454"/>
      <c r="H16" s="454"/>
      <c r="I16" s="458"/>
    </row>
    <row r="17" spans="1:19" ht="26.25" customHeight="1" x14ac:dyDescent="0.2">
      <c r="A17" s="38"/>
      <c r="B17" s="381"/>
      <c r="C17" s="382"/>
      <c r="D17" s="383"/>
      <c r="E17" s="381"/>
      <c r="F17" s="370"/>
      <c r="G17" s="55" t="s">
        <v>16</v>
      </c>
      <c r="H17" s="456"/>
      <c r="I17" s="459"/>
      <c r="J17" s="56"/>
    </row>
    <row r="18" spans="1:19" x14ac:dyDescent="0.2">
      <c r="A18" s="57"/>
      <c r="B18" s="57"/>
      <c r="C18" s="57"/>
      <c r="D18" s="57"/>
      <c r="E18" s="58"/>
      <c r="F18" s="59"/>
      <c r="G18" s="60"/>
      <c r="H18" s="60"/>
      <c r="I18" s="60"/>
    </row>
    <row r="19" spans="1:19" ht="18.75" customHeight="1" x14ac:dyDescent="0.2">
      <c r="A19" s="61"/>
      <c r="B19" s="52"/>
      <c r="C19" s="53"/>
      <c r="D19" s="54"/>
      <c r="E19" s="62"/>
      <c r="F19" s="53"/>
      <c r="G19" s="63"/>
      <c r="H19" s="63"/>
      <c r="I19" s="63"/>
    </row>
    <row r="20" spans="1:19" ht="20.25" customHeight="1" thickBot="1" x14ac:dyDescent="0.25">
      <c r="A20" s="64"/>
      <c r="B20" s="65"/>
      <c r="C20" s="65"/>
      <c r="D20" s="65"/>
      <c r="E20" s="65"/>
      <c r="F20" s="66"/>
      <c r="G20" s="67"/>
      <c r="H20" s="67"/>
      <c r="I20" s="67"/>
    </row>
    <row r="21" spans="1:19" ht="12.75" customHeight="1" x14ac:dyDescent="0.2">
      <c r="A21" s="466" t="s">
        <v>89</v>
      </c>
      <c r="B21" s="467"/>
      <c r="C21" s="467"/>
      <c r="D21" s="467"/>
      <c r="E21" s="467"/>
      <c r="F21" s="468"/>
      <c r="G21" s="472"/>
      <c r="H21" s="474">
        <v>0</v>
      </c>
    </row>
    <row r="22" spans="1:19" ht="27" customHeight="1" thickBot="1" x14ac:dyDescent="0.25">
      <c r="A22" s="469"/>
      <c r="B22" s="470"/>
      <c r="C22" s="470"/>
      <c r="D22" s="470"/>
      <c r="E22" s="470"/>
      <c r="F22" s="471"/>
      <c r="G22" s="473"/>
      <c r="H22" s="475"/>
    </row>
    <row r="23" spans="1:19" ht="25.5" customHeight="1" thickBot="1" x14ac:dyDescent="0.25">
      <c r="A23" s="68" t="s">
        <v>85</v>
      </c>
      <c r="B23" s="69"/>
      <c r="C23" s="69"/>
      <c r="D23" s="70" t="s">
        <v>50</v>
      </c>
      <c r="E23" s="71">
        <v>40462</v>
      </c>
      <c r="F23" s="72">
        <v>349</v>
      </c>
      <c r="G23" s="73" t="s">
        <v>48</v>
      </c>
      <c r="J23" s="74"/>
      <c r="K23" s="74"/>
      <c r="L23" s="74"/>
      <c r="M23" s="74"/>
      <c r="N23" s="74"/>
      <c r="O23" s="74"/>
      <c r="P23" s="74"/>
      <c r="Q23" s="74"/>
      <c r="R23" s="74"/>
      <c r="S23" s="74"/>
    </row>
    <row r="24" spans="1:19" ht="27.75" customHeight="1" x14ac:dyDescent="0.2">
      <c r="A24" s="476" t="s">
        <v>51</v>
      </c>
      <c r="B24" s="476"/>
      <c r="C24" s="476"/>
      <c r="D24" s="476"/>
      <c r="E24" s="476"/>
      <c r="F24" s="476"/>
      <c r="G24" s="476"/>
      <c r="H24" s="476"/>
      <c r="I24" s="476"/>
      <c r="J24" s="476"/>
      <c r="K24" s="476"/>
      <c r="L24" s="145"/>
      <c r="M24" s="75"/>
      <c r="N24" s="75"/>
      <c r="O24" s="75"/>
      <c r="P24" s="75"/>
      <c r="Q24" s="75"/>
      <c r="R24" s="75"/>
      <c r="S24" s="75"/>
    </row>
    <row r="25" spans="1:19" ht="27.75" customHeight="1" thickBot="1" x14ac:dyDescent="0.25">
      <c r="A25" s="476"/>
      <c r="B25" s="476"/>
      <c r="C25" s="476"/>
      <c r="D25" s="476"/>
      <c r="E25" s="476"/>
      <c r="F25" s="476"/>
      <c r="G25" s="476"/>
      <c r="H25" s="476"/>
      <c r="I25" s="476"/>
      <c r="J25" s="476"/>
      <c r="K25" s="476"/>
      <c r="L25" s="145"/>
      <c r="M25" s="75"/>
      <c r="N25" s="75"/>
      <c r="O25" s="75"/>
      <c r="P25" s="75"/>
      <c r="Q25" s="75"/>
      <c r="R25" s="75"/>
      <c r="S25" s="75"/>
    </row>
    <row r="26" spans="1:19" ht="24" customHeight="1" thickBot="1" x14ac:dyDescent="0.25">
      <c r="A26" s="477" t="s">
        <v>52</v>
      </c>
      <c r="B26" s="478"/>
      <c r="C26" s="478"/>
      <c r="D26" s="478"/>
      <c r="E26" s="478"/>
      <c r="F26" s="478"/>
      <c r="G26" s="478"/>
      <c r="H26" s="479"/>
      <c r="I26" s="76"/>
    </row>
    <row r="27" spans="1:19" ht="12.75" customHeight="1" x14ac:dyDescent="0.2">
      <c r="A27" s="460" t="s">
        <v>53</v>
      </c>
      <c r="B27" s="462" t="s">
        <v>54</v>
      </c>
      <c r="C27" s="464" t="s">
        <v>55</v>
      </c>
      <c r="D27" s="462" t="s">
        <v>56</v>
      </c>
      <c r="E27" s="77" t="s">
        <v>57</v>
      </c>
      <c r="F27" s="78"/>
      <c r="G27" s="79"/>
      <c r="H27" s="453" t="s">
        <v>58</v>
      </c>
      <c r="I27" s="480" t="s">
        <v>59</v>
      </c>
      <c r="J27" s="480" t="s">
        <v>60</v>
      </c>
      <c r="K27" s="482" t="s">
        <v>61</v>
      </c>
      <c r="L27" s="44"/>
      <c r="M27" s="44"/>
      <c r="N27" s="44"/>
      <c r="O27" s="44"/>
      <c r="P27" s="44"/>
      <c r="Q27" s="44"/>
      <c r="R27" s="44"/>
      <c r="S27" s="44"/>
    </row>
    <row r="28" spans="1:19" ht="49.5" customHeight="1" thickBot="1" x14ac:dyDescent="0.25">
      <c r="A28" s="461"/>
      <c r="B28" s="463"/>
      <c r="C28" s="465"/>
      <c r="D28" s="463"/>
      <c r="E28" s="80" t="s">
        <v>62</v>
      </c>
      <c r="F28" s="81" t="s">
        <v>63</v>
      </c>
      <c r="G28" s="82" t="s">
        <v>64</v>
      </c>
      <c r="H28" s="454"/>
      <c r="I28" s="481"/>
      <c r="J28" s="481"/>
      <c r="K28" s="483"/>
    </row>
    <row r="29" spans="1:19" ht="56.25" customHeight="1" thickBot="1" x14ac:dyDescent="0.25">
      <c r="A29" s="83">
        <v>1</v>
      </c>
      <c r="B29" s="384" t="s">
        <v>158</v>
      </c>
      <c r="C29" s="384" t="s">
        <v>294</v>
      </c>
      <c r="D29" s="385" t="s">
        <v>295</v>
      </c>
      <c r="E29" s="386" t="s">
        <v>296</v>
      </c>
      <c r="F29" s="386">
        <v>36709</v>
      </c>
      <c r="G29" s="387">
        <v>31.59</v>
      </c>
      <c r="H29" s="88" t="s">
        <v>16</v>
      </c>
      <c r="I29" s="89" t="s">
        <v>17</v>
      </c>
      <c r="J29" s="90">
        <v>1</v>
      </c>
      <c r="K29" s="91">
        <v>0</v>
      </c>
      <c r="L29" s="147"/>
      <c r="M29" s="147"/>
      <c r="N29" s="147"/>
    </row>
    <row r="30" spans="1:19" ht="20.25" customHeight="1" thickBot="1" x14ac:dyDescent="0.25">
      <c r="A30" s="83"/>
      <c r="B30" s="84"/>
      <c r="C30" s="84"/>
      <c r="D30" s="85"/>
      <c r="E30" s="86"/>
      <c r="F30" s="86"/>
      <c r="G30" s="87"/>
      <c r="H30" s="92"/>
      <c r="I30" s="89"/>
      <c r="J30" s="90"/>
      <c r="K30" s="91"/>
      <c r="L30" s="147"/>
      <c r="M30" s="147"/>
      <c r="N30" s="147"/>
    </row>
    <row r="31" spans="1:19" ht="20.25" customHeight="1" thickBot="1" x14ac:dyDescent="0.25">
      <c r="A31" s="83"/>
      <c r="B31" s="84"/>
      <c r="C31" s="84"/>
      <c r="D31" s="85"/>
      <c r="E31" s="86"/>
      <c r="F31" s="86"/>
      <c r="G31" s="87"/>
      <c r="H31" s="92"/>
      <c r="I31" s="89"/>
      <c r="J31" s="90"/>
      <c r="K31" s="91"/>
      <c r="L31" s="147"/>
      <c r="M31" s="147"/>
      <c r="N31" s="147"/>
    </row>
    <row r="32" spans="1:19" ht="20.25" customHeight="1" thickBot="1" x14ac:dyDescent="0.3">
      <c r="A32" s="83"/>
      <c r="B32" s="84"/>
      <c r="C32" s="84"/>
      <c r="D32" s="85"/>
      <c r="E32" s="86"/>
      <c r="F32" s="86"/>
      <c r="G32" s="87"/>
      <c r="H32" s="92"/>
      <c r="I32" s="89"/>
      <c r="J32" s="90"/>
      <c r="K32" s="91"/>
      <c r="L32" s="105"/>
      <c r="M32" s="147"/>
      <c r="N32" s="147"/>
    </row>
    <row r="33" spans="1:19" ht="16.5" customHeight="1" thickBot="1" x14ac:dyDescent="0.3">
      <c r="A33" s="83"/>
      <c r="B33" s="84"/>
      <c r="C33" s="84"/>
      <c r="D33" s="85"/>
      <c r="E33" s="86"/>
      <c r="F33" s="86"/>
      <c r="G33" s="87"/>
      <c r="H33" s="92"/>
      <c r="I33" s="89"/>
      <c r="J33" s="90"/>
      <c r="K33" s="91"/>
      <c r="L33" s="105"/>
      <c r="M33" s="147"/>
      <c r="N33" s="147"/>
    </row>
    <row r="34" spans="1:19" ht="18" customHeight="1" thickBot="1" x14ac:dyDescent="0.3">
      <c r="A34" s="83"/>
      <c r="B34" s="84"/>
      <c r="C34" s="84"/>
      <c r="D34" s="85"/>
      <c r="E34" s="86"/>
      <c r="F34" s="86"/>
      <c r="G34" s="87"/>
      <c r="H34" s="92"/>
      <c r="I34" s="89"/>
      <c r="J34" s="90"/>
      <c r="K34" s="91"/>
      <c r="L34" s="105"/>
      <c r="M34" s="147"/>
      <c r="N34" s="147"/>
    </row>
    <row r="35" spans="1:19" ht="16.5" customHeight="1" thickBot="1" x14ac:dyDescent="0.3">
      <c r="A35" s="83"/>
      <c r="B35" s="84"/>
      <c r="C35" s="84"/>
      <c r="D35" s="85"/>
      <c r="E35" s="86"/>
      <c r="F35" s="86"/>
      <c r="G35" s="87"/>
      <c r="H35" s="92"/>
      <c r="I35" s="89"/>
      <c r="J35" s="90"/>
      <c r="K35" s="91"/>
      <c r="L35" s="105"/>
      <c r="M35" s="147"/>
      <c r="N35" s="147"/>
    </row>
    <row r="36" spans="1:19" ht="19.5" customHeight="1" thickBot="1" x14ac:dyDescent="0.3">
      <c r="A36" s="83"/>
      <c r="B36" s="84"/>
      <c r="C36" s="84"/>
      <c r="D36" s="85"/>
      <c r="E36" s="86"/>
      <c r="F36" s="86"/>
      <c r="G36" s="87"/>
      <c r="H36" s="92"/>
      <c r="I36" s="89"/>
      <c r="J36" s="90"/>
      <c r="K36" s="91"/>
      <c r="L36" s="105"/>
      <c r="M36" s="147"/>
      <c r="N36" s="147"/>
    </row>
    <row r="37" spans="1:19" ht="20.25" customHeight="1" thickBot="1" x14ac:dyDescent="0.3">
      <c r="A37" s="83"/>
      <c r="B37" s="84"/>
      <c r="C37" s="84"/>
      <c r="D37" s="85"/>
      <c r="E37" s="86"/>
      <c r="F37" s="86"/>
      <c r="G37" s="87"/>
      <c r="H37" s="92"/>
      <c r="I37" s="89"/>
      <c r="J37" s="90"/>
      <c r="K37" s="91"/>
      <c r="L37" s="105"/>
      <c r="M37" s="147"/>
      <c r="N37" s="147"/>
    </row>
    <row r="38" spans="1:19" ht="21" customHeight="1" thickBot="1" x14ac:dyDescent="0.25">
      <c r="A38" s="83"/>
      <c r="B38" s="84"/>
      <c r="C38" s="84"/>
      <c r="D38" s="85"/>
      <c r="E38" s="86"/>
      <c r="F38" s="86"/>
      <c r="G38" s="87"/>
      <c r="H38" s="93"/>
      <c r="I38" s="89"/>
      <c r="J38" s="90"/>
      <c r="K38" s="91"/>
    </row>
    <row r="39" spans="1:19" ht="27.75" customHeight="1" thickBot="1" x14ac:dyDescent="0.25">
      <c r="A39" s="94"/>
      <c r="B39" s="95"/>
      <c r="C39" s="96"/>
      <c r="D39" s="97"/>
      <c r="E39" s="98"/>
      <c r="F39" s="99"/>
      <c r="G39" s="100"/>
      <c r="H39" s="484" t="s">
        <v>66</v>
      </c>
      <c r="I39" s="485"/>
      <c r="J39" s="101">
        <v>1</v>
      </c>
      <c r="K39" s="101">
        <v>0</v>
      </c>
      <c r="L39" s="74"/>
      <c r="M39" s="74"/>
      <c r="N39" s="74"/>
      <c r="O39" s="74"/>
      <c r="P39" s="74"/>
      <c r="Q39" s="74"/>
      <c r="R39" s="74"/>
      <c r="S39" s="74"/>
    </row>
    <row r="40" spans="1:19" ht="27.75" customHeight="1" thickBot="1" x14ac:dyDescent="0.25">
      <c r="A40" s="102"/>
      <c r="B40" s="103"/>
      <c r="C40" s="103"/>
      <c r="D40" s="103"/>
      <c r="E40" s="104"/>
      <c r="F40" s="104"/>
      <c r="H40" s="484" t="s">
        <v>67</v>
      </c>
      <c r="I40" s="485"/>
      <c r="J40" s="486">
        <v>1</v>
      </c>
      <c r="K40" s="487"/>
      <c r="L40" s="74"/>
      <c r="M40" s="74"/>
      <c r="N40" s="74"/>
      <c r="O40" s="74"/>
      <c r="P40" s="74"/>
      <c r="Q40" s="74"/>
      <c r="R40" s="74"/>
      <c r="S40" s="74"/>
    </row>
    <row r="41" spans="1:19" ht="27.75" customHeight="1" x14ac:dyDescent="0.2">
      <c r="A41" s="102"/>
      <c r="B41" s="103"/>
      <c r="C41" s="103"/>
      <c r="D41" s="103"/>
      <c r="E41" s="104"/>
      <c r="F41" s="104"/>
      <c r="G41" s="104"/>
      <c r="H41" s="104"/>
      <c r="I41" s="74"/>
      <c r="J41" s="74"/>
      <c r="K41" s="74"/>
      <c r="L41" s="74"/>
      <c r="M41" s="74"/>
      <c r="N41" s="74"/>
      <c r="O41" s="74"/>
      <c r="P41" s="74"/>
      <c r="Q41" s="74"/>
      <c r="R41" s="74"/>
      <c r="S41" s="74"/>
    </row>
    <row r="42" spans="1:19" ht="21" customHeight="1" x14ac:dyDescent="0.25">
      <c r="A42" s="102"/>
      <c r="B42" s="103"/>
      <c r="C42" s="103"/>
      <c r="D42" s="103"/>
      <c r="E42" s="104"/>
      <c r="F42" s="104"/>
      <c r="G42" s="42"/>
      <c r="I42" s="105"/>
      <c r="J42" s="74"/>
      <c r="K42" s="74"/>
      <c r="L42" s="74"/>
      <c r="M42" s="74"/>
      <c r="N42" s="74"/>
      <c r="O42" s="74"/>
      <c r="P42" s="74"/>
      <c r="Q42" s="74"/>
      <c r="R42" s="74"/>
      <c r="S42" s="74"/>
    </row>
    <row r="43" spans="1:19" x14ac:dyDescent="0.2">
      <c r="A43" s="102"/>
      <c r="B43" s="103"/>
      <c r="C43" s="103"/>
      <c r="D43" s="103"/>
      <c r="E43" s="104"/>
      <c r="F43" s="104"/>
      <c r="G43" s="42"/>
      <c r="J43" s="74"/>
      <c r="K43" s="74"/>
      <c r="L43" s="74"/>
      <c r="M43" s="74"/>
      <c r="N43" s="74"/>
      <c r="O43" s="74"/>
      <c r="P43" s="74"/>
      <c r="Q43" s="74"/>
      <c r="R43" s="74"/>
      <c r="S43" s="74"/>
    </row>
    <row r="44" spans="1:19" ht="13.5" thickBot="1" x14ac:dyDescent="0.25"/>
    <row r="45" spans="1:19" ht="30.75" customHeight="1" thickBot="1" x14ac:dyDescent="0.25">
      <c r="A45" s="493" t="s">
        <v>68</v>
      </c>
      <c r="B45" s="494"/>
      <c r="C45" s="494"/>
      <c r="D45" s="494"/>
      <c r="E45" s="494"/>
      <c r="F45" s="494"/>
      <c r="G45" s="494"/>
      <c r="H45" s="494"/>
      <c r="I45" s="494"/>
      <c r="J45" s="495"/>
      <c r="K45" s="106"/>
      <c r="L45" s="103"/>
      <c r="M45" s="74"/>
      <c r="N45" s="74"/>
      <c r="O45" s="74"/>
      <c r="P45" s="74"/>
      <c r="Q45" s="74"/>
      <c r="R45" s="74"/>
      <c r="S45" s="74"/>
    </row>
    <row r="46" spans="1:19" ht="33.75" customHeight="1" x14ac:dyDescent="0.2">
      <c r="A46" s="460" t="s">
        <v>53</v>
      </c>
      <c r="B46" s="497" t="s">
        <v>69</v>
      </c>
      <c r="C46" s="497" t="s">
        <v>70</v>
      </c>
      <c r="D46" s="462" t="s">
        <v>71</v>
      </c>
      <c r="E46" s="500" t="s">
        <v>72</v>
      </c>
      <c r="F46" s="501"/>
      <c r="G46" s="464" t="s">
        <v>55</v>
      </c>
      <c r="H46" s="503" t="s">
        <v>73</v>
      </c>
      <c r="I46" s="107" t="s">
        <v>64</v>
      </c>
      <c r="J46" s="107" t="s">
        <v>86</v>
      </c>
      <c r="K46" s="457" t="s">
        <v>41</v>
      </c>
      <c r="M46" s="108"/>
      <c r="N46" s="108"/>
      <c r="O46" s="108"/>
      <c r="P46" s="108"/>
      <c r="Q46" s="108"/>
      <c r="R46" s="108"/>
      <c r="S46" s="108"/>
    </row>
    <row r="47" spans="1:19" ht="34.5" customHeight="1" thickBot="1" x14ac:dyDescent="0.25">
      <c r="A47" s="496"/>
      <c r="B47" s="498"/>
      <c r="C47" s="498"/>
      <c r="D47" s="499"/>
      <c r="E47" s="109" t="s">
        <v>74</v>
      </c>
      <c r="F47" s="110" t="s">
        <v>75</v>
      </c>
      <c r="G47" s="502"/>
      <c r="H47" s="504"/>
      <c r="I47" s="111"/>
      <c r="J47" s="111"/>
      <c r="K47" s="458"/>
      <c r="M47" s="108"/>
      <c r="N47" s="108"/>
      <c r="O47" s="108"/>
      <c r="P47" s="108"/>
      <c r="Q47" s="108"/>
      <c r="R47" s="108"/>
      <c r="S47" s="108"/>
    </row>
    <row r="48" spans="1:19" ht="204.75" thickBot="1" x14ac:dyDescent="0.25">
      <c r="A48" s="150">
        <v>1</v>
      </c>
      <c r="B48" s="388" t="s">
        <v>297</v>
      </c>
      <c r="C48" s="152" t="s">
        <v>298</v>
      </c>
      <c r="D48" s="153" t="s">
        <v>297</v>
      </c>
      <c r="E48" s="86">
        <v>40029</v>
      </c>
      <c r="F48" s="86">
        <v>40462</v>
      </c>
      <c r="G48" s="154" t="s">
        <v>299</v>
      </c>
      <c r="H48" s="146" t="s">
        <v>300</v>
      </c>
      <c r="I48" s="119">
        <v>14.233333333333333</v>
      </c>
      <c r="J48" s="120" t="s">
        <v>16</v>
      </c>
      <c r="K48" s="112"/>
      <c r="M48" s="148"/>
    </row>
    <row r="49" spans="1:13" ht="204.75" thickBot="1" x14ac:dyDescent="0.25">
      <c r="A49" s="114">
        <v>2</v>
      </c>
      <c r="B49" s="389" t="s">
        <v>297</v>
      </c>
      <c r="C49" s="116" t="s">
        <v>301</v>
      </c>
      <c r="D49" s="155" t="s">
        <v>297</v>
      </c>
      <c r="E49" s="86">
        <v>39756</v>
      </c>
      <c r="F49" s="86">
        <v>40208</v>
      </c>
      <c r="G49" s="117" t="s">
        <v>299</v>
      </c>
      <c r="H49" s="118" t="s">
        <v>302</v>
      </c>
      <c r="I49" s="119">
        <v>14.866666666666667</v>
      </c>
      <c r="J49" s="120" t="s">
        <v>16</v>
      </c>
      <c r="K49" s="113"/>
      <c r="M49" s="148"/>
    </row>
    <row r="50" spans="1:13" ht="108.75" thickBot="1" x14ac:dyDescent="0.25">
      <c r="A50" s="150">
        <v>3</v>
      </c>
      <c r="B50" s="389" t="s">
        <v>303</v>
      </c>
      <c r="C50" s="116" t="s">
        <v>304</v>
      </c>
      <c r="D50" s="155" t="s">
        <v>305</v>
      </c>
      <c r="E50" s="86">
        <v>38751</v>
      </c>
      <c r="F50" s="86">
        <v>39294</v>
      </c>
      <c r="G50" s="117" t="s">
        <v>306</v>
      </c>
      <c r="H50" s="118" t="s">
        <v>307</v>
      </c>
      <c r="I50" s="119">
        <v>17.933333333333334</v>
      </c>
      <c r="J50" s="120" t="s">
        <v>16</v>
      </c>
      <c r="K50" s="113"/>
      <c r="M50" s="148"/>
    </row>
    <row r="51" spans="1:13" ht="96.75" thickBot="1" x14ac:dyDescent="0.25">
      <c r="A51" s="114">
        <v>4</v>
      </c>
      <c r="B51" s="389" t="s">
        <v>308</v>
      </c>
      <c r="C51" s="116" t="s">
        <v>309</v>
      </c>
      <c r="D51" s="155" t="s">
        <v>305</v>
      </c>
      <c r="E51" s="86">
        <v>39073</v>
      </c>
      <c r="F51" s="86">
        <v>39511</v>
      </c>
      <c r="G51" s="117" t="s">
        <v>306</v>
      </c>
      <c r="H51" s="118" t="s">
        <v>310</v>
      </c>
      <c r="I51" s="119">
        <v>14.4</v>
      </c>
      <c r="J51" s="120" t="s">
        <v>16</v>
      </c>
      <c r="K51" s="113"/>
      <c r="M51" s="148"/>
    </row>
    <row r="52" spans="1:13" ht="204.75" thickBot="1" x14ac:dyDescent="0.25">
      <c r="A52" s="150">
        <v>5</v>
      </c>
      <c r="B52" s="389" t="s">
        <v>297</v>
      </c>
      <c r="C52" s="116" t="s">
        <v>311</v>
      </c>
      <c r="D52" s="115" t="s">
        <v>297</v>
      </c>
      <c r="E52" s="86">
        <v>39084</v>
      </c>
      <c r="F52" s="86">
        <v>39444</v>
      </c>
      <c r="G52" s="117" t="s">
        <v>299</v>
      </c>
      <c r="H52" s="118" t="s">
        <v>302</v>
      </c>
      <c r="I52" s="119">
        <v>11.866666666666667</v>
      </c>
      <c r="J52" s="120" t="s">
        <v>16</v>
      </c>
      <c r="K52" s="113"/>
      <c r="M52" s="148"/>
    </row>
    <row r="53" spans="1:13" ht="204.75" thickBot="1" x14ac:dyDescent="0.25">
      <c r="A53" s="114">
        <v>6</v>
      </c>
      <c r="B53" s="389" t="s">
        <v>297</v>
      </c>
      <c r="C53" s="116" t="s">
        <v>312</v>
      </c>
      <c r="D53" s="115" t="s">
        <v>297</v>
      </c>
      <c r="E53" s="86">
        <v>38517</v>
      </c>
      <c r="F53" s="86">
        <v>39073</v>
      </c>
      <c r="G53" s="117" t="s">
        <v>299</v>
      </c>
      <c r="H53" s="118" t="s">
        <v>313</v>
      </c>
      <c r="I53" s="119">
        <v>18.266666666666666</v>
      </c>
      <c r="J53" s="120" t="s">
        <v>16</v>
      </c>
      <c r="K53" s="113"/>
      <c r="M53" s="148"/>
    </row>
    <row r="54" spans="1:13" ht="204.75" thickBot="1" x14ac:dyDescent="0.25">
      <c r="A54" s="150">
        <v>7</v>
      </c>
      <c r="B54" s="390" t="s">
        <v>297</v>
      </c>
      <c r="C54" s="158" t="s">
        <v>314</v>
      </c>
      <c r="D54" s="157" t="s">
        <v>297</v>
      </c>
      <c r="E54" s="86">
        <v>38110</v>
      </c>
      <c r="F54" s="86">
        <v>38533</v>
      </c>
      <c r="G54" s="159" t="s">
        <v>299</v>
      </c>
      <c r="H54" s="160" t="s">
        <v>313</v>
      </c>
      <c r="I54" s="119">
        <v>13.9</v>
      </c>
      <c r="J54" s="120" t="s">
        <v>16</v>
      </c>
      <c r="K54" s="113"/>
      <c r="M54" s="148"/>
    </row>
    <row r="55" spans="1:13" ht="204.75" thickBot="1" x14ac:dyDescent="0.25">
      <c r="A55" s="114">
        <v>8</v>
      </c>
      <c r="B55" s="391" t="s">
        <v>297</v>
      </c>
      <c r="C55" s="163" t="s">
        <v>315</v>
      </c>
      <c r="D55" s="162" t="s">
        <v>297</v>
      </c>
      <c r="E55" s="86">
        <v>37592</v>
      </c>
      <c r="F55" s="86">
        <v>37862</v>
      </c>
      <c r="G55" s="164" t="s">
        <v>299</v>
      </c>
      <c r="H55" s="165" t="s">
        <v>313</v>
      </c>
      <c r="I55" s="119">
        <v>8.9</v>
      </c>
      <c r="J55" s="120" t="s">
        <v>16</v>
      </c>
      <c r="K55" s="113"/>
      <c r="M55" s="148"/>
    </row>
    <row r="56" spans="1:13" ht="204.75" thickBot="1" x14ac:dyDescent="0.25">
      <c r="A56" s="114">
        <v>9</v>
      </c>
      <c r="B56" s="115" t="s">
        <v>297</v>
      </c>
      <c r="C56" s="116" t="s">
        <v>316</v>
      </c>
      <c r="D56" s="115" t="s">
        <v>297</v>
      </c>
      <c r="E56" s="86">
        <v>36923</v>
      </c>
      <c r="F56" s="86">
        <v>38165</v>
      </c>
      <c r="G56" s="117" t="s">
        <v>299</v>
      </c>
      <c r="H56" s="165" t="s">
        <v>313</v>
      </c>
      <c r="I56" s="119">
        <v>40.866666666666667</v>
      </c>
      <c r="J56" s="120" t="s">
        <v>16</v>
      </c>
      <c r="K56" s="392" t="s">
        <v>317</v>
      </c>
      <c r="M56" s="148"/>
    </row>
    <row r="57" spans="1:13" ht="204.75" thickBot="1" x14ac:dyDescent="0.25">
      <c r="A57" s="121">
        <v>10</v>
      </c>
      <c r="B57" s="122" t="s">
        <v>297</v>
      </c>
      <c r="C57" s="123" t="s">
        <v>318</v>
      </c>
      <c r="D57" s="122" t="s">
        <v>297</v>
      </c>
      <c r="E57" s="86">
        <v>36251</v>
      </c>
      <c r="F57" s="86">
        <v>36677</v>
      </c>
      <c r="G57" s="124" t="s">
        <v>299</v>
      </c>
      <c r="H57" s="165" t="s">
        <v>313</v>
      </c>
      <c r="I57" s="119">
        <v>14</v>
      </c>
      <c r="J57" s="120" t="s">
        <v>16</v>
      </c>
      <c r="K57" s="392" t="s">
        <v>319</v>
      </c>
      <c r="M57" s="148"/>
    </row>
    <row r="58" spans="1:13" ht="27" customHeight="1" thickBot="1" x14ac:dyDescent="0.25">
      <c r="A58" s="127"/>
      <c r="B58" s="96"/>
      <c r="C58" s="96"/>
      <c r="D58" s="96"/>
      <c r="E58" s="128"/>
      <c r="F58" s="98"/>
      <c r="G58" s="129"/>
      <c r="H58" s="484" t="s">
        <v>66</v>
      </c>
      <c r="I58" s="485"/>
      <c r="J58" s="130">
        <v>10</v>
      </c>
    </row>
    <row r="59" spans="1:13" ht="13.5" thickBot="1" x14ac:dyDescent="0.25">
      <c r="A59" s="131"/>
    </row>
    <row r="60" spans="1:13" ht="20.25" customHeight="1" thickBot="1" x14ac:dyDescent="0.25">
      <c r="A60" s="131"/>
      <c r="B60" s="68" t="s">
        <v>76</v>
      </c>
      <c r="C60" s="132"/>
      <c r="D60" s="133" t="s">
        <v>77</v>
      </c>
      <c r="E60" s="340" t="s">
        <v>78</v>
      </c>
      <c r="F60" s="251"/>
    </row>
    <row r="61" spans="1:13" ht="20.25" customHeight="1" x14ac:dyDescent="0.2">
      <c r="A61" s="131"/>
      <c r="B61" s="166" t="s">
        <v>40</v>
      </c>
      <c r="C61" s="135"/>
      <c r="D61" s="136">
        <v>0</v>
      </c>
      <c r="E61" s="509">
        <v>115</v>
      </c>
      <c r="F61" s="519" t="s">
        <v>320</v>
      </c>
    </row>
    <row r="62" spans="1:13" ht="21" customHeight="1" x14ac:dyDescent="0.2">
      <c r="A62" s="131"/>
      <c r="B62" s="166" t="s">
        <v>79</v>
      </c>
      <c r="C62" s="135"/>
      <c r="D62" s="136">
        <v>1</v>
      </c>
      <c r="E62" s="510"/>
      <c r="F62" s="513"/>
    </row>
    <row r="63" spans="1:13" ht="20.25" customHeight="1" thickBot="1" x14ac:dyDescent="0.25">
      <c r="A63" s="131"/>
      <c r="B63" s="167" t="s">
        <v>80</v>
      </c>
      <c r="C63" s="138"/>
      <c r="D63" s="139">
        <v>10</v>
      </c>
      <c r="E63" s="510"/>
      <c r="F63" s="513"/>
    </row>
    <row r="64" spans="1:13" ht="82.5" customHeight="1" thickBot="1" x14ac:dyDescent="0.25">
      <c r="B64" s="491" t="s">
        <v>81</v>
      </c>
      <c r="C64" s="492"/>
      <c r="D64" s="140">
        <v>11</v>
      </c>
      <c r="E64" s="511"/>
      <c r="F64" s="514"/>
    </row>
    <row r="65" spans="1:14" ht="21.75" customHeight="1" thickBot="1" x14ac:dyDescent="0.25">
      <c r="D65" s="101" t="s">
        <v>82</v>
      </c>
    </row>
    <row r="66" spans="1:14" x14ac:dyDescent="0.2">
      <c r="D66" s="141"/>
    </row>
    <row r="67" spans="1:14" x14ac:dyDescent="0.2">
      <c r="D67" s="141"/>
      <c r="F67" s="142"/>
    </row>
    <row r="68" spans="1:14" x14ac:dyDescent="0.2">
      <c r="D68" s="141"/>
    </row>
    <row r="69" spans="1:14" x14ac:dyDescent="0.2">
      <c r="L69" s="149"/>
      <c r="M69" s="149"/>
      <c r="N69" s="149"/>
    </row>
    <row r="70" spans="1:14" ht="51.75" customHeight="1" x14ac:dyDescent="0.2">
      <c r="A70" s="143"/>
      <c r="B70" s="143"/>
      <c r="C70" s="143"/>
      <c r="D70" s="143"/>
      <c r="E70" s="143"/>
      <c r="F70" s="143"/>
      <c r="G70" s="143"/>
      <c r="L70" s="149"/>
      <c r="M70" s="149"/>
      <c r="N70" s="149"/>
    </row>
    <row r="71" spans="1:14" x14ac:dyDescent="0.2">
      <c r="M71" s="149"/>
      <c r="N71" s="149"/>
    </row>
  </sheetData>
  <sheetProtection password="DDFF" sheet="1" objects="1" scenarios="1" selectLockedCells="1" selectUnlockedCells="1"/>
  <mergeCells count="36">
    <mergeCell ref="K46:K47"/>
    <mergeCell ref="H58:I58"/>
    <mergeCell ref="E61:E64"/>
    <mergeCell ref="F61:F64"/>
    <mergeCell ref="B64:C64"/>
    <mergeCell ref="A45:J45"/>
    <mergeCell ref="A46:A47"/>
    <mergeCell ref="B46:B47"/>
    <mergeCell ref="C46:C47"/>
    <mergeCell ref="D46:D47"/>
    <mergeCell ref="E46:F46"/>
    <mergeCell ref="G46:G47"/>
    <mergeCell ref="H46:H47"/>
    <mergeCell ref="I27:I28"/>
    <mergeCell ref="J27:J28"/>
    <mergeCell ref="K27:K28"/>
    <mergeCell ref="H39:I39"/>
    <mergeCell ref="H40:I40"/>
    <mergeCell ref="J40:K40"/>
    <mergeCell ref="A21:F22"/>
    <mergeCell ref="G21:G22"/>
    <mergeCell ref="H21:H22"/>
    <mergeCell ref="A24:K25"/>
    <mergeCell ref="A26:H26"/>
    <mergeCell ref="A27:A28"/>
    <mergeCell ref="B27:B28"/>
    <mergeCell ref="C27:C28"/>
    <mergeCell ref="D27:D28"/>
    <mergeCell ref="H27:H28"/>
    <mergeCell ref="A3:B3"/>
    <mergeCell ref="C3:G3"/>
    <mergeCell ref="A8:K9"/>
    <mergeCell ref="G10:G12"/>
    <mergeCell ref="G14:G16"/>
    <mergeCell ref="H14:H17"/>
    <mergeCell ref="I14:I17"/>
  </mergeCells>
  <conditionalFormatting sqref="A69:S146 L60:L68 B46:J46 A21 K41:K45 G13 A19:G20 A24:A46 A8 F58:F68 A48:D68 E65:E68 A23:I23 E47:F57 M5:S68 A5:K7 L5:L20 A1:A4 B4 B1:B2 C1:C4 H1:U4 D1:G2 D4:G4 G17:G18 G21 E58:E60 K10:K20 J21:L23 H10:J13 H18:I22 G59:K68 H58 J58 G27:G38 B27:F44 L26:L45 J26:K26 I27:K27 J39:K39 J40:J44 G41:I44 A10:F18 K48:K57 G48:I57">
    <cfRule type="cellIs" dxfId="17" priority="15" stopIfTrue="1" operator="equal">
      <formula>"No cumple"</formula>
    </cfRule>
  </conditionalFormatting>
  <conditionalFormatting sqref="D65">
    <cfRule type="containsText" dxfId="16" priority="14" stopIfTrue="1" operator="containsText" text="RECHAZO">
      <formula>NOT(ISERROR(SEARCH("RECHAZO",D65)))</formula>
    </cfRule>
  </conditionalFormatting>
  <conditionalFormatting sqref="G29:G38">
    <cfRule type="cellIs" dxfId="15" priority="13" stopIfTrue="1" operator="lessThan">
      <formula>10</formula>
    </cfRule>
  </conditionalFormatting>
  <conditionalFormatting sqref="G29:G38">
    <cfRule type="cellIs" dxfId="14" priority="12" stopIfTrue="1" operator="lessThan">
      <formula>10</formula>
    </cfRule>
  </conditionalFormatting>
  <conditionalFormatting sqref="C3">
    <cfRule type="cellIs" dxfId="13" priority="11" stopIfTrue="1" operator="equal">
      <formula>"No cumple"</formula>
    </cfRule>
  </conditionalFormatting>
  <conditionalFormatting sqref="C3">
    <cfRule type="cellIs" dxfId="12" priority="10" stopIfTrue="1" operator="equal">
      <formula>"No cumple"</formula>
    </cfRule>
  </conditionalFormatting>
  <conditionalFormatting sqref="C3">
    <cfRule type="cellIs" dxfId="11" priority="9" stopIfTrue="1" operator="equal">
      <formula>"No cumple"</formula>
    </cfRule>
  </conditionalFormatting>
  <conditionalFormatting sqref="C3">
    <cfRule type="cellIs" dxfId="10" priority="8" stopIfTrue="1" operator="equal">
      <formula>"No cumple"</formula>
    </cfRule>
  </conditionalFormatting>
  <conditionalFormatting sqref="B17">
    <cfRule type="cellIs" dxfId="9" priority="7" stopIfTrue="1" operator="equal">
      <formula>"No cumple"</formula>
    </cfRule>
  </conditionalFormatting>
  <conditionalFormatting sqref="C17">
    <cfRule type="cellIs" dxfId="8" priority="6" stopIfTrue="1" operator="equal">
      <formula>"No cumple"</formula>
    </cfRule>
  </conditionalFormatting>
  <conditionalFormatting sqref="E17">
    <cfRule type="cellIs" dxfId="7" priority="5" stopIfTrue="1" operator="equal">
      <formula>"No cumple"</formula>
    </cfRule>
  </conditionalFormatting>
  <conditionalFormatting sqref="E48:F57">
    <cfRule type="containsBlanks" dxfId="6" priority="4">
      <formula>LEN(TRIM(E48))=0</formula>
    </cfRule>
  </conditionalFormatting>
  <conditionalFormatting sqref="F61">
    <cfRule type="cellIs" dxfId="5" priority="3" stopIfTrue="1" operator="equal">
      <formula>"No cumple"</formula>
    </cfRule>
  </conditionalFormatting>
  <conditionalFormatting sqref="A13:F13">
    <cfRule type="cellIs" dxfId="4" priority="2" stopIfTrue="1" operator="equal">
      <formula>"No cumple"</formula>
    </cfRule>
  </conditionalFormatting>
  <conditionalFormatting sqref="A48:H57">
    <cfRule type="cellIs" dxfId="3" priority="1" stopIfTrue="1" operator="equal">
      <formula>"No cumple"</formula>
    </cfRule>
  </conditionalFormatting>
  <dataValidations count="2">
    <dataValidation type="list" allowBlank="1" showInputMessage="1" showErrorMessage="1" sqref="G13 G17:G20 H29:I38">
      <formula1>VALE</formula1>
    </dataValidation>
    <dataValidation type="list" allowBlank="1" showInputMessage="1" showErrorMessage="1" sqref="H18:H20">
      <formula1>POSGRADO</formula1>
    </dataValidation>
  </dataValidations>
  <pageMargins left="0.51181102362204722" right="0.51181102362204722" top="0.74803149606299213" bottom="0.74803149606299213" header="0.31496062992125984" footer="0.31496062992125984"/>
  <pageSetup scale="48" orientation="landscape" r:id="rId1"/>
  <rowBreaks count="1" manualBreakCount="1">
    <brk id="4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2:F16"/>
  <sheetViews>
    <sheetView view="pageBreakPreview" zoomScale="60" workbookViewId="0">
      <selection activeCell="L99" sqref="L99"/>
    </sheetView>
  </sheetViews>
  <sheetFormatPr baseColWidth="10" defaultRowHeight="15" x14ac:dyDescent="0.25"/>
  <cols>
    <col min="2" max="2" width="40.42578125" bestFit="1" customWidth="1"/>
    <col min="3" max="3" width="28.28515625" customWidth="1"/>
    <col min="4" max="4" width="23.28515625" customWidth="1"/>
    <col min="5" max="5" width="27.42578125" customWidth="1"/>
    <col min="6" max="6" width="22.42578125" customWidth="1"/>
  </cols>
  <sheetData>
    <row r="2" spans="2:6" ht="21.75" thickBot="1" x14ac:dyDescent="0.4">
      <c r="B2" s="393"/>
      <c r="C2" s="393"/>
      <c r="D2" s="393"/>
      <c r="E2" s="393"/>
      <c r="F2" s="393"/>
    </row>
    <row r="3" spans="2:6" ht="91.5" customHeight="1" thickBot="1" x14ac:dyDescent="0.3">
      <c r="B3" s="520" t="s">
        <v>90</v>
      </c>
      <c r="C3" s="521"/>
      <c r="D3" s="521"/>
      <c r="E3" s="521"/>
      <c r="F3" s="522"/>
    </row>
    <row r="4" spans="2:6" ht="24.95" customHeight="1" thickBot="1" x14ac:dyDescent="0.3"/>
    <row r="5" spans="2:6" ht="24.95" customHeight="1" thickBot="1" x14ac:dyDescent="0.3">
      <c r="B5" s="520" t="s">
        <v>91</v>
      </c>
      <c r="C5" s="521"/>
      <c r="D5" s="521"/>
      <c r="E5" s="521"/>
      <c r="F5" s="522"/>
    </row>
    <row r="6" spans="2:6" ht="24.95" customHeight="1" thickBot="1" x14ac:dyDescent="0.3"/>
    <row r="7" spans="2:6" ht="93.75" thickBot="1" x14ac:dyDescent="0.3">
      <c r="B7" s="394" t="s">
        <v>92</v>
      </c>
      <c r="C7" s="395" t="s">
        <v>93</v>
      </c>
      <c r="D7" s="394" t="s">
        <v>94</v>
      </c>
      <c r="E7" s="396" t="s">
        <v>95</v>
      </c>
      <c r="F7" s="397" t="s">
        <v>96</v>
      </c>
    </row>
    <row r="8" spans="2:6" ht="24.95" customHeight="1" x14ac:dyDescent="0.25">
      <c r="B8" s="398" t="s">
        <v>97</v>
      </c>
      <c r="C8" s="409">
        <v>6</v>
      </c>
      <c r="D8" s="410">
        <v>7</v>
      </c>
      <c r="E8" s="409">
        <v>6</v>
      </c>
      <c r="F8" s="399">
        <f>SUM(C8:E8)</f>
        <v>19</v>
      </c>
    </row>
    <row r="9" spans="2:6" ht="24.95" customHeight="1" x14ac:dyDescent="0.25">
      <c r="B9" s="400" t="s">
        <v>98</v>
      </c>
      <c r="C9" s="411">
        <v>6</v>
      </c>
      <c r="D9" s="412">
        <v>18</v>
      </c>
      <c r="E9" s="411">
        <v>7</v>
      </c>
      <c r="F9" s="400">
        <f>SUM(C9:E9)</f>
        <v>31</v>
      </c>
    </row>
    <row r="10" spans="2:6" ht="24.95" customHeight="1" x14ac:dyDescent="0.25">
      <c r="B10" s="400" t="s">
        <v>99</v>
      </c>
      <c r="C10" s="413">
        <v>12</v>
      </c>
      <c r="D10" s="414">
        <v>16</v>
      </c>
      <c r="E10" s="411">
        <v>18</v>
      </c>
      <c r="F10" s="400">
        <f t="shared" ref="F10:F15" si="0">SUM(C10:E10)</f>
        <v>46</v>
      </c>
    </row>
    <row r="11" spans="2:6" ht="18.75" customHeight="1" x14ac:dyDescent="0.25">
      <c r="B11" s="400" t="s">
        <v>100</v>
      </c>
      <c r="C11" s="411">
        <v>6</v>
      </c>
      <c r="D11" s="414">
        <v>2</v>
      </c>
      <c r="E11" s="411">
        <v>1</v>
      </c>
      <c r="F11" s="400">
        <f t="shared" si="0"/>
        <v>9</v>
      </c>
    </row>
    <row r="12" spans="2:6" ht="31.5" customHeight="1" x14ac:dyDescent="0.25">
      <c r="B12" s="400" t="s">
        <v>101</v>
      </c>
      <c r="C12" s="411">
        <v>11</v>
      </c>
      <c r="D12" s="414">
        <v>11</v>
      </c>
      <c r="E12" s="411">
        <v>11</v>
      </c>
      <c r="F12" s="400">
        <f t="shared" si="0"/>
        <v>33</v>
      </c>
    </row>
    <row r="13" spans="2:6" ht="23.25" x14ac:dyDescent="0.25">
      <c r="B13" s="400" t="s">
        <v>102</v>
      </c>
      <c r="C13" s="411">
        <v>7</v>
      </c>
      <c r="D13" s="414">
        <v>7</v>
      </c>
      <c r="E13" s="411">
        <v>6</v>
      </c>
      <c r="F13" s="400">
        <f t="shared" si="0"/>
        <v>20</v>
      </c>
    </row>
    <row r="14" spans="2:6" ht="23.25" x14ac:dyDescent="0.25">
      <c r="B14" s="400" t="s">
        <v>103</v>
      </c>
      <c r="C14" s="413">
        <v>10</v>
      </c>
      <c r="D14" s="414">
        <v>12</v>
      </c>
      <c r="E14" s="411">
        <v>14</v>
      </c>
      <c r="F14" s="400">
        <f t="shared" si="0"/>
        <v>36</v>
      </c>
    </row>
    <row r="15" spans="2:6" ht="21.75" customHeight="1" thickBot="1" x14ac:dyDescent="0.3">
      <c r="B15" s="401" t="s">
        <v>104</v>
      </c>
      <c r="C15" s="415">
        <v>8</v>
      </c>
      <c r="D15" s="416">
        <v>3</v>
      </c>
      <c r="E15" s="417">
        <v>3</v>
      </c>
      <c r="F15" s="402">
        <f t="shared" si="0"/>
        <v>14</v>
      </c>
    </row>
    <row r="16" spans="2:6" ht="30.75" customHeight="1" thickBot="1" x14ac:dyDescent="0.3">
      <c r="B16" s="394" t="s">
        <v>96</v>
      </c>
      <c r="C16" s="403">
        <f>SUM(C8:C15)</f>
        <v>66</v>
      </c>
      <c r="D16" s="403">
        <f>SUM(D8:D15)</f>
        <v>76</v>
      </c>
      <c r="E16" s="403">
        <f>SUM(E8:E15)</f>
        <v>66</v>
      </c>
      <c r="F16" s="404">
        <f>SUM(F8:F15)</f>
        <v>208</v>
      </c>
    </row>
  </sheetData>
  <sheetProtection password="DDFF" sheet="1" objects="1" scenarios="1" selectLockedCells="1" selectUnlockedCells="1"/>
  <mergeCells count="2">
    <mergeCell ref="B3:F3"/>
    <mergeCell ref="B5:F5"/>
  </mergeCells>
  <pageMargins left="0.7" right="0.7" top="0.75" bottom="0.75" header="0.3" footer="0.3"/>
  <pageSetup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I99"/>
  <sheetViews>
    <sheetView view="pageBreakPreview" zoomScale="60" zoomScaleNormal="90" workbookViewId="0">
      <selection activeCell="K24" sqref="K24"/>
    </sheetView>
  </sheetViews>
  <sheetFormatPr baseColWidth="10" defaultRowHeight="15" x14ac:dyDescent="0.25"/>
  <cols>
    <col min="2" max="2" width="22.28515625" customWidth="1"/>
    <col min="3" max="3" width="20.28515625" customWidth="1"/>
    <col min="4" max="4" width="18.5703125" customWidth="1"/>
    <col min="5" max="5" width="20.85546875" bestFit="1" customWidth="1"/>
    <col min="6" max="6" width="15.140625" customWidth="1"/>
    <col min="7" max="7" width="20.85546875" bestFit="1" customWidth="1"/>
    <col min="8" max="8" width="28.28515625" customWidth="1"/>
    <col min="9" max="9" width="18.85546875" bestFit="1" customWidth="1"/>
  </cols>
  <sheetData>
    <row r="1" spans="2:9" ht="15.75" thickBot="1" x14ac:dyDescent="0.3"/>
    <row r="2" spans="2:9" ht="24" customHeight="1" thickBot="1" x14ac:dyDescent="0.3">
      <c r="B2" s="524" t="s">
        <v>105</v>
      </c>
      <c r="C2" s="525"/>
      <c r="D2" s="525"/>
      <c r="E2" s="525"/>
      <c r="F2" s="525"/>
      <c r="G2" s="525"/>
      <c r="H2" s="525"/>
      <c r="I2" s="526"/>
    </row>
    <row r="3" spans="2:9" ht="15.75" thickBot="1" x14ac:dyDescent="0.3"/>
    <row r="4" spans="2:9" ht="18.75" customHeight="1" thickBot="1" x14ac:dyDescent="0.3">
      <c r="B4" s="524" t="s">
        <v>106</v>
      </c>
      <c r="C4" s="525"/>
      <c r="D4" s="525"/>
      <c r="E4" s="525"/>
      <c r="F4" s="525"/>
      <c r="G4" s="525"/>
      <c r="H4" s="525"/>
      <c r="I4" s="526"/>
    </row>
    <row r="5" spans="2:9" ht="15.75" thickBot="1" x14ac:dyDescent="0.3"/>
    <row r="6" spans="2:9" ht="15.75" thickBot="1" x14ac:dyDescent="0.3">
      <c r="C6" s="527" t="s">
        <v>93</v>
      </c>
      <c r="D6" s="528"/>
      <c r="E6" s="527" t="s">
        <v>94</v>
      </c>
      <c r="F6" s="529"/>
      <c r="G6" s="528" t="s">
        <v>95</v>
      </c>
      <c r="H6" s="529"/>
    </row>
    <row r="7" spans="2:9" ht="40.5" customHeight="1" thickBot="1" x14ac:dyDescent="0.3">
      <c r="B7" s="168" t="s">
        <v>92</v>
      </c>
      <c r="C7" s="168" t="s">
        <v>107</v>
      </c>
      <c r="D7" s="239" t="s">
        <v>18</v>
      </c>
      <c r="E7" s="238" t="s">
        <v>107</v>
      </c>
      <c r="F7" s="168" t="s">
        <v>18</v>
      </c>
      <c r="G7" s="238" t="s">
        <v>107</v>
      </c>
      <c r="H7" s="168" t="s">
        <v>18</v>
      </c>
      <c r="I7" s="448" t="s">
        <v>108</v>
      </c>
    </row>
    <row r="8" spans="2:9" ht="24.95" customHeight="1" x14ac:dyDescent="0.25">
      <c r="B8" s="169" t="s">
        <v>97</v>
      </c>
      <c r="C8" s="173" t="s">
        <v>109</v>
      </c>
      <c r="D8" s="174">
        <f>+IF(C8="","",IF(C8="ADECUADO",10,0))</f>
        <v>10</v>
      </c>
      <c r="E8" s="173" t="s">
        <v>109</v>
      </c>
      <c r="F8" s="174">
        <f>+IF(E8="","",IF(E8="ADECUADO",10,0))</f>
        <v>10</v>
      </c>
      <c r="G8" s="173" t="s">
        <v>109</v>
      </c>
      <c r="H8" s="174">
        <f>+IF(G8="","",IF(G8="ADECUADO",10,0))</f>
        <v>10</v>
      </c>
      <c r="I8" s="523"/>
    </row>
    <row r="9" spans="2:9" ht="24.95" customHeight="1" x14ac:dyDescent="0.25">
      <c r="B9" s="170" t="s">
        <v>98</v>
      </c>
      <c r="C9" s="173" t="s">
        <v>109</v>
      </c>
      <c r="D9" s="174">
        <f t="shared" ref="D9:F15" si="0">+IF(C9="","",IF(C9="ADECUADO",10,0))</f>
        <v>10</v>
      </c>
      <c r="E9" s="173" t="s">
        <v>109</v>
      </c>
      <c r="F9" s="174">
        <f t="shared" ref="F9:F15" si="1">+IF(E9="","",IF(E9="ADECUADO",10,0))</f>
        <v>10</v>
      </c>
      <c r="G9" s="173" t="s">
        <v>109</v>
      </c>
      <c r="H9" s="174">
        <f t="shared" ref="H9:H15" si="2">+IF(G9="","",IF(G9="ADECUADO",10,0))</f>
        <v>10</v>
      </c>
      <c r="I9" s="523"/>
    </row>
    <row r="10" spans="2:9" ht="24.95" customHeight="1" x14ac:dyDescent="0.25">
      <c r="B10" s="170" t="s">
        <v>99</v>
      </c>
      <c r="C10" s="173" t="s">
        <v>109</v>
      </c>
      <c r="D10" s="174">
        <f t="shared" si="0"/>
        <v>10</v>
      </c>
      <c r="E10" s="173" t="s">
        <v>109</v>
      </c>
      <c r="F10" s="174">
        <f t="shared" si="1"/>
        <v>10</v>
      </c>
      <c r="G10" s="405" t="s">
        <v>323</v>
      </c>
      <c r="H10" s="174">
        <f t="shared" si="2"/>
        <v>0</v>
      </c>
      <c r="I10" s="523"/>
    </row>
    <row r="11" spans="2:9" ht="24.95" customHeight="1" x14ac:dyDescent="0.25">
      <c r="B11" s="170" t="s">
        <v>100</v>
      </c>
      <c r="C11" s="173" t="s">
        <v>109</v>
      </c>
      <c r="D11" s="174">
        <f t="shared" si="0"/>
        <v>10</v>
      </c>
      <c r="E11" s="173" t="s">
        <v>109</v>
      </c>
      <c r="F11" s="174">
        <f t="shared" si="1"/>
        <v>10</v>
      </c>
      <c r="G11" s="173" t="s">
        <v>109</v>
      </c>
      <c r="H11" s="174">
        <f t="shared" si="2"/>
        <v>10</v>
      </c>
      <c r="I11" s="523"/>
    </row>
    <row r="12" spans="2:9" ht="24.95" customHeight="1" x14ac:dyDescent="0.25">
      <c r="B12" s="170" t="s">
        <v>101</v>
      </c>
      <c r="C12" s="173" t="s">
        <v>109</v>
      </c>
      <c r="D12" s="174">
        <f t="shared" si="0"/>
        <v>10</v>
      </c>
      <c r="E12" s="173" t="s">
        <v>109</v>
      </c>
      <c r="F12" s="174">
        <f t="shared" si="0"/>
        <v>10</v>
      </c>
      <c r="G12" s="173" t="s">
        <v>109</v>
      </c>
      <c r="H12" s="174">
        <f t="shared" si="2"/>
        <v>10</v>
      </c>
      <c r="I12" s="523"/>
    </row>
    <row r="13" spans="2:9" ht="24.95" customHeight="1" x14ac:dyDescent="0.25">
      <c r="B13" s="170" t="s">
        <v>102</v>
      </c>
      <c r="C13" s="175" t="s">
        <v>109</v>
      </c>
      <c r="D13" s="174">
        <f t="shared" si="0"/>
        <v>10</v>
      </c>
      <c r="E13" s="173" t="s">
        <v>109</v>
      </c>
      <c r="F13" s="174">
        <f t="shared" si="1"/>
        <v>10</v>
      </c>
      <c r="G13" s="173" t="s">
        <v>109</v>
      </c>
      <c r="H13" s="174">
        <f t="shared" si="2"/>
        <v>10</v>
      </c>
      <c r="I13" s="523"/>
    </row>
    <row r="14" spans="2:9" ht="24.95" customHeight="1" x14ac:dyDescent="0.25">
      <c r="B14" s="170" t="s">
        <v>103</v>
      </c>
      <c r="C14" s="175" t="s">
        <v>109</v>
      </c>
      <c r="D14" s="174">
        <f t="shared" si="0"/>
        <v>10</v>
      </c>
      <c r="E14" s="173" t="s">
        <v>109</v>
      </c>
      <c r="F14" s="174">
        <f t="shared" si="1"/>
        <v>10</v>
      </c>
      <c r="G14" s="173" t="s">
        <v>109</v>
      </c>
      <c r="H14" s="174">
        <f t="shared" si="2"/>
        <v>10</v>
      </c>
      <c r="I14" s="523"/>
    </row>
    <row r="15" spans="2:9" ht="24.95" customHeight="1" thickBot="1" x14ac:dyDescent="0.3">
      <c r="B15" s="171" t="s">
        <v>104</v>
      </c>
      <c r="C15" s="175" t="s">
        <v>109</v>
      </c>
      <c r="D15" s="174">
        <f t="shared" si="0"/>
        <v>10</v>
      </c>
      <c r="E15" s="173" t="s">
        <v>109</v>
      </c>
      <c r="F15" s="174">
        <f t="shared" si="1"/>
        <v>10</v>
      </c>
      <c r="G15" s="173" t="s">
        <v>109</v>
      </c>
      <c r="H15" s="174">
        <f t="shared" si="2"/>
        <v>10</v>
      </c>
      <c r="I15" s="449"/>
    </row>
    <row r="16" spans="2:9" ht="31.5" customHeight="1" thickBot="1" x14ac:dyDescent="0.3">
      <c r="B16" s="176"/>
      <c r="C16" s="172"/>
      <c r="D16" s="240">
        <f>+SUM(D8:D15)/8*4.5</f>
        <v>45</v>
      </c>
      <c r="E16" s="237"/>
      <c r="F16" s="240">
        <f>+SUM(F8:F15)/8*4.5</f>
        <v>45</v>
      </c>
      <c r="G16" s="177"/>
      <c r="H16" s="240">
        <f>+SUM(H8:H15)/8*4.5</f>
        <v>39.375</v>
      </c>
      <c r="I16" s="178">
        <f>+(D16+F16+H16)/3</f>
        <v>43.125</v>
      </c>
    </row>
    <row r="17" spans="2:9" ht="15.75" thickBot="1" x14ac:dyDescent="0.3"/>
    <row r="18" spans="2:9" x14ac:dyDescent="0.25">
      <c r="B18" s="530" t="s">
        <v>115</v>
      </c>
      <c r="C18" s="531"/>
      <c r="D18" s="531"/>
      <c r="E18" s="531"/>
      <c r="F18" s="531"/>
      <c r="G18" s="531"/>
      <c r="H18" s="531"/>
      <c r="I18" s="532"/>
    </row>
    <row r="19" spans="2:9" x14ac:dyDescent="0.25">
      <c r="B19" s="533"/>
      <c r="C19" s="534"/>
      <c r="D19" s="534"/>
      <c r="E19" s="534"/>
      <c r="F19" s="534"/>
      <c r="G19" s="534"/>
      <c r="H19" s="534"/>
      <c r="I19" s="535"/>
    </row>
    <row r="20" spans="2:9" x14ac:dyDescent="0.25">
      <c r="B20" s="533"/>
      <c r="C20" s="534"/>
      <c r="D20" s="534"/>
      <c r="E20" s="534"/>
      <c r="F20" s="534"/>
      <c r="G20" s="534"/>
      <c r="H20" s="534"/>
      <c r="I20" s="535"/>
    </row>
    <row r="21" spans="2:9" ht="15.75" thickBot="1" x14ac:dyDescent="0.3">
      <c r="B21" s="536"/>
      <c r="C21" s="537"/>
      <c r="D21" s="537"/>
      <c r="E21" s="537"/>
      <c r="F21" s="537"/>
      <c r="G21" s="537"/>
      <c r="H21" s="537"/>
      <c r="I21" s="538"/>
    </row>
    <row r="24" spans="2:9" x14ac:dyDescent="0.25">
      <c r="B24" s="179"/>
      <c r="C24" s="179"/>
      <c r="D24" s="179"/>
      <c r="E24" s="179"/>
      <c r="F24" s="179"/>
      <c r="G24" s="179"/>
      <c r="H24" s="179"/>
      <c r="I24" s="179"/>
    </row>
    <row r="26" spans="2:9" ht="15.75" thickBot="1" x14ac:dyDescent="0.3"/>
    <row r="27" spans="2:9" ht="27.75" customHeight="1" thickBot="1" x14ac:dyDescent="0.3">
      <c r="B27" s="524" t="s">
        <v>110</v>
      </c>
      <c r="C27" s="525"/>
      <c r="D27" s="525"/>
      <c r="E27" s="525"/>
      <c r="F27" s="525"/>
      <c r="G27" s="525"/>
      <c r="H27" s="525"/>
      <c r="I27" s="526"/>
    </row>
    <row r="28" spans="2:9" ht="15.75" thickBot="1" x14ac:dyDescent="0.3"/>
    <row r="29" spans="2:9" ht="24" customHeight="1" thickBot="1" x14ac:dyDescent="0.3">
      <c r="B29" s="524" t="s">
        <v>111</v>
      </c>
      <c r="C29" s="525"/>
      <c r="D29" s="525"/>
      <c r="E29" s="525"/>
      <c r="F29" s="525"/>
      <c r="G29" s="525"/>
      <c r="H29" s="525"/>
      <c r="I29" s="526"/>
    </row>
    <row r="30" spans="2:9" ht="15.75" thickBot="1" x14ac:dyDescent="0.3"/>
    <row r="31" spans="2:9" ht="15.75" thickBot="1" x14ac:dyDescent="0.3">
      <c r="C31" s="527" t="s">
        <v>93</v>
      </c>
      <c r="D31" s="528"/>
      <c r="E31" s="527" t="s">
        <v>94</v>
      </c>
      <c r="F31" s="529"/>
      <c r="G31" s="528" t="s">
        <v>95</v>
      </c>
      <c r="H31" s="529"/>
      <c r="I31" s="448" t="s">
        <v>108</v>
      </c>
    </row>
    <row r="32" spans="2:9" ht="15.75" thickBot="1" x14ac:dyDescent="0.3">
      <c r="B32" s="168" t="s">
        <v>112</v>
      </c>
      <c r="C32" s="168" t="s">
        <v>107</v>
      </c>
      <c r="D32" s="239" t="s">
        <v>18</v>
      </c>
      <c r="E32" s="238" t="s">
        <v>107</v>
      </c>
      <c r="F32" s="168" t="s">
        <v>18</v>
      </c>
      <c r="G32" s="238" t="s">
        <v>107</v>
      </c>
      <c r="H32" s="168" t="s">
        <v>18</v>
      </c>
      <c r="I32" s="523"/>
    </row>
    <row r="33" spans="2:9" ht="33" customHeight="1" thickBot="1" x14ac:dyDescent="0.3">
      <c r="B33" s="406" t="s">
        <v>113</v>
      </c>
      <c r="C33" s="173" t="s">
        <v>323</v>
      </c>
      <c r="D33" s="407">
        <v>0</v>
      </c>
      <c r="E33" s="173" t="s">
        <v>323</v>
      </c>
      <c r="F33" s="407">
        <f>+IF(E33="","",IF(E33="EXCELENTE",10,0))</f>
        <v>0</v>
      </c>
      <c r="G33" s="173" t="s">
        <v>323</v>
      </c>
      <c r="H33" s="174">
        <f>+IF(G33="","",IF(G33="EXCELENTE",10,0))</f>
        <v>0</v>
      </c>
      <c r="I33" s="449"/>
    </row>
    <row r="34" spans="2:9" ht="30" customHeight="1" thickBot="1" x14ac:dyDescent="0.3">
      <c r="B34" s="176"/>
      <c r="C34" s="172"/>
      <c r="D34" s="240">
        <f>+SUM(D33:D33)</f>
        <v>0</v>
      </c>
      <c r="E34" s="237"/>
      <c r="F34" s="240">
        <f>+SUM(F33:F33)</f>
        <v>0</v>
      </c>
      <c r="G34" s="177"/>
      <c r="H34" s="240">
        <f>+SUM(H33:H33)</f>
        <v>0</v>
      </c>
      <c r="I34" s="408">
        <f>+(D34+F34+H34)/3*4.5</f>
        <v>0</v>
      </c>
    </row>
    <row r="35" spans="2:9" ht="15.75" thickBot="1" x14ac:dyDescent="0.3"/>
    <row r="36" spans="2:9" x14ac:dyDescent="0.25">
      <c r="B36" s="530" t="s">
        <v>115</v>
      </c>
      <c r="C36" s="531"/>
      <c r="D36" s="531"/>
      <c r="E36" s="531"/>
      <c r="F36" s="531"/>
      <c r="G36" s="531"/>
      <c r="H36" s="531"/>
      <c r="I36" s="532"/>
    </row>
    <row r="37" spans="2:9" x14ac:dyDescent="0.25">
      <c r="B37" s="533"/>
      <c r="C37" s="534"/>
      <c r="D37" s="534"/>
      <c r="E37" s="534"/>
      <c r="F37" s="534"/>
      <c r="G37" s="534"/>
      <c r="H37" s="534"/>
      <c r="I37" s="535"/>
    </row>
    <row r="38" spans="2:9" x14ac:dyDescent="0.25">
      <c r="B38" s="533"/>
      <c r="C38" s="534"/>
      <c r="D38" s="534"/>
      <c r="E38" s="534"/>
      <c r="F38" s="534"/>
      <c r="G38" s="534"/>
      <c r="H38" s="534"/>
      <c r="I38" s="535"/>
    </row>
    <row r="39" spans="2:9" ht="15.75" thickBot="1" x14ac:dyDescent="0.3">
      <c r="B39" s="536"/>
      <c r="C39" s="537"/>
      <c r="D39" s="537"/>
      <c r="E39" s="537"/>
      <c r="F39" s="537"/>
      <c r="G39" s="537"/>
      <c r="H39" s="537"/>
      <c r="I39" s="538"/>
    </row>
    <row r="42" spans="2:9" x14ac:dyDescent="0.25">
      <c r="B42" s="179"/>
      <c r="C42" s="179"/>
      <c r="D42" s="179"/>
      <c r="E42" s="179"/>
      <c r="F42" s="179"/>
      <c r="G42" s="179"/>
      <c r="H42" s="179"/>
      <c r="I42" s="179"/>
    </row>
    <row r="44" spans="2:9" ht="15.75" thickBot="1" x14ac:dyDescent="0.3"/>
    <row r="45" spans="2:9" ht="25.5" customHeight="1" thickBot="1" x14ac:dyDescent="0.3">
      <c r="B45" s="524" t="s">
        <v>116</v>
      </c>
      <c r="C45" s="525"/>
      <c r="D45" s="525"/>
      <c r="E45" s="525"/>
      <c r="F45" s="525"/>
      <c r="G45" s="525"/>
      <c r="H45" s="525"/>
      <c r="I45" s="526"/>
    </row>
    <row r="46" spans="2:9" ht="15.75" thickBot="1" x14ac:dyDescent="0.3"/>
    <row r="47" spans="2:9" ht="23.25" customHeight="1" thickBot="1" x14ac:dyDescent="0.3">
      <c r="B47" s="524" t="s">
        <v>117</v>
      </c>
      <c r="C47" s="525"/>
      <c r="D47" s="525"/>
      <c r="E47" s="525"/>
      <c r="F47" s="525"/>
      <c r="G47" s="525"/>
      <c r="H47" s="525"/>
      <c r="I47" s="526"/>
    </row>
    <row r="48" spans="2:9" ht="15.75" thickBot="1" x14ac:dyDescent="0.3"/>
    <row r="49" spans="2:9" ht="15.75" thickBot="1" x14ac:dyDescent="0.3">
      <c r="C49" s="182"/>
      <c r="D49" s="183"/>
      <c r="E49" s="183"/>
      <c r="F49" s="183"/>
      <c r="G49" s="183"/>
      <c r="H49" s="184"/>
      <c r="I49" s="448" t="s">
        <v>108</v>
      </c>
    </row>
    <row r="50" spans="2:9" ht="15.75" thickBot="1" x14ac:dyDescent="0.3">
      <c r="B50" s="168" t="s">
        <v>118</v>
      </c>
      <c r="C50" s="539" t="s">
        <v>107</v>
      </c>
      <c r="D50" s="540"/>
      <c r="E50" s="541"/>
      <c r="F50" s="539" t="s">
        <v>18</v>
      </c>
      <c r="G50" s="540"/>
      <c r="H50" s="541"/>
      <c r="I50" s="523"/>
    </row>
    <row r="51" spans="2:9" ht="25.5" customHeight="1" thickBot="1" x14ac:dyDescent="0.3">
      <c r="B51" s="180" t="s">
        <v>159</v>
      </c>
      <c r="C51" s="542" t="s">
        <v>114</v>
      </c>
      <c r="D51" s="543"/>
      <c r="E51" s="544"/>
      <c r="F51" s="542">
        <f>+IF(C51="","",IF(C51="EXCELENTE",10,0))</f>
        <v>10</v>
      </c>
      <c r="G51" s="543"/>
      <c r="H51" s="544"/>
      <c r="I51" s="523"/>
    </row>
    <row r="52" spans="2:9" ht="24.75" customHeight="1" thickBot="1" x14ac:dyDescent="0.3">
      <c r="B52" s="180" t="s">
        <v>160</v>
      </c>
      <c r="C52" s="542" t="s">
        <v>114</v>
      </c>
      <c r="D52" s="543"/>
      <c r="E52" s="544"/>
      <c r="F52" s="542">
        <f t="shared" ref="F52:F54" si="3">+IF(C52="","",IF(C52="EXCELENTE",10,0))</f>
        <v>10</v>
      </c>
      <c r="G52" s="543"/>
      <c r="H52" s="544"/>
      <c r="I52" s="523"/>
    </row>
    <row r="53" spans="2:9" ht="23.25" customHeight="1" thickBot="1" x14ac:dyDescent="0.3">
      <c r="B53" s="180" t="s">
        <v>161</v>
      </c>
      <c r="C53" s="542" t="s">
        <v>323</v>
      </c>
      <c r="D53" s="543"/>
      <c r="E53" s="544"/>
      <c r="F53" s="542">
        <f t="shared" si="3"/>
        <v>0</v>
      </c>
      <c r="G53" s="543"/>
      <c r="H53" s="544"/>
      <c r="I53" s="523"/>
    </row>
    <row r="54" spans="2:9" ht="24.75" customHeight="1" thickBot="1" x14ac:dyDescent="0.3">
      <c r="B54" s="180" t="s">
        <v>162</v>
      </c>
      <c r="C54" s="542" t="s">
        <v>114</v>
      </c>
      <c r="D54" s="543"/>
      <c r="E54" s="544"/>
      <c r="F54" s="542">
        <f t="shared" si="3"/>
        <v>10</v>
      </c>
      <c r="G54" s="543"/>
      <c r="H54" s="544"/>
      <c r="I54" s="449"/>
    </row>
    <row r="55" spans="2:9" ht="27.75" customHeight="1" thickBot="1" x14ac:dyDescent="0.3">
      <c r="B55" s="168" t="s">
        <v>119</v>
      </c>
      <c r="C55" s="545"/>
      <c r="D55" s="546"/>
      <c r="E55" s="547"/>
      <c r="F55" s="545">
        <f>+SUM(F51:H54)/4</f>
        <v>7.5</v>
      </c>
      <c r="G55" s="546"/>
      <c r="H55" s="547"/>
      <c r="I55" s="181">
        <f>+F55*1.5</f>
        <v>11.25</v>
      </c>
    </row>
    <row r="56" spans="2:9" ht="15.75" thickBot="1" x14ac:dyDescent="0.3"/>
    <row r="57" spans="2:9" x14ac:dyDescent="0.25">
      <c r="B57" s="530" t="s">
        <v>115</v>
      </c>
      <c r="C57" s="531"/>
      <c r="D57" s="531"/>
      <c r="E57" s="531"/>
      <c r="F57" s="531"/>
      <c r="G57" s="531"/>
      <c r="H57" s="531"/>
      <c r="I57" s="532"/>
    </row>
    <row r="58" spans="2:9" x14ac:dyDescent="0.25">
      <c r="B58" s="533"/>
      <c r="C58" s="534"/>
      <c r="D58" s="534"/>
      <c r="E58" s="534"/>
      <c r="F58" s="534"/>
      <c r="G58" s="534"/>
      <c r="H58" s="534"/>
      <c r="I58" s="535"/>
    </row>
    <row r="59" spans="2:9" x14ac:dyDescent="0.25">
      <c r="B59" s="533"/>
      <c r="C59" s="534"/>
      <c r="D59" s="534"/>
      <c r="E59" s="534"/>
      <c r="F59" s="534"/>
      <c r="G59" s="534"/>
      <c r="H59" s="534"/>
      <c r="I59" s="535"/>
    </row>
    <row r="60" spans="2:9" ht="15.75" thickBot="1" x14ac:dyDescent="0.3">
      <c r="B60" s="536"/>
      <c r="C60" s="537"/>
      <c r="D60" s="537"/>
      <c r="E60" s="537"/>
      <c r="F60" s="537"/>
      <c r="G60" s="537"/>
      <c r="H60" s="537"/>
      <c r="I60" s="538"/>
    </row>
    <row r="63" spans="2:9" x14ac:dyDescent="0.25">
      <c r="B63" s="179"/>
      <c r="C63" s="179"/>
      <c r="D63" s="179"/>
      <c r="E63" s="179"/>
      <c r="F63" s="179"/>
      <c r="G63" s="179"/>
      <c r="H63" s="179"/>
      <c r="I63" s="179"/>
    </row>
    <row r="65" spans="2:9" ht="15.75" thickBot="1" x14ac:dyDescent="0.3"/>
    <row r="66" spans="2:9" ht="27.75" customHeight="1" thickBot="1" x14ac:dyDescent="0.3">
      <c r="B66" s="524" t="s">
        <v>120</v>
      </c>
      <c r="C66" s="525"/>
      <c r="D66" s="525"/>
      <c r="E66" s="525"/>
      <c r="F66" s="525"/>
      <c r="G66" s="525"/>
      <c r="H66" s="525"/>
      <c r="I66" s="526"/>
    </row>
    <row r="67" spans="2:9" ht="15.75" thickBot="1" x14ac:dyDescent="0.3"/>
    <row r="68" spans="2:9" ht="34.5" customHeight="1" thickBot="1" x14ac:dyDescent="0.3">
      <c r="B68" s="548" t="s">
        <v>121</v>
      </c>
      <c r="C68" s="549"/>
      <c r="D68" s="549"/>
      <c r="E68" s="549"/>
      <c r="F68" s="549"/>
      <c r="G68" s="549"/>
      <c r="H68" s="549"/>
      <c r="I68" s="550"/>
    </row>
    <row r="69" spans="2:9" ht="15.75" thickBot="1" x14ac:dyDescent="0.3"/>
    <row r="70" spans="2:9" ht="15.75" thickBot="1" x14ac:dyDescent="0.3">
      <c r="C70" s="182"/>
      <c r="D70" s="183"/>
      <c r="E70" s="183"/>
      <c r="F70" s="183"/>
      <c r="G70" s="183"/>
      <c r="H70" s="184"/>
    </row>
    <row r="71" spans="2:9" ht="32.25" customHeight="1" thickBot="1" x14ac:dyDescent="0.3">
      <c r="B71" s="168" t="s">
        <v>122</v>
      </c>
      <c r="C71" s="539" t="s">
        <v>123</v>
      </c>
      <c r="D71" s="540"/>
      <c r="E71" s="541"/>
      <c r="F71" s="539" t="s">
        <v>108</v>
      </c>
      <c r="G71" s="540"/>
      <c r="H71" s="541"/>
    </row>
    <row r="72" spans="2:9" ht="31.5" customHeight="1" thickBot="1" x14ac:dyDescent="0.3">
      <c r="B72" s="185" t="s">
        <v>124</v>
      </c>
      <c r="C72" s="542" t="s">
        <v>129</v>
      </c>
      <c r="D72" s="543"/>
      <c r="E72" s="544"/>
      <c r="F72" s="551">
        <f>+IF(C79&lt;&gt;7,0,15)</f>
        <v>0</v>
      </c>
      <c r="G72" s="552"/>
      <c r="H72" s="553"/>
    </row>
    <row r="73" spans="2:9" ht="29.25" customHeight="1" thickBot="1" x14ac:dyDescent="0.3">
      <c r="B73" s="185" t="s">
        <v>126</v>
      </c>
      <c r="C73" s="542" t="s">
        <v>129</v>
      </c>
      <c r="D73" s="543"/>
      <c r="E73" s="544"/>
      <c r="F73" s="554"/>
      <c r="G73" s="555"/>
      <c r="H73" s="556"/>
    </row>
    <row r="74" spans="2:9" ht="30.75" customHeight="1" thickBot="1" x14ac:dyDescent="0.3">
      <c r="B74" s="185" t="s">
        <v>127</v>
      </c>
      <c r="C74" s="542" t="s">
        <v>125</v>
      </c>
      <c r="D74" s="543"/>
      <c r="E74" s="544"/>
      <c r="F74" s="554"/>
      <c r="G74" s="555"/>
      <c r="H74" s="556"/>
    </row>
    <row r="75" spans="2:9" ht="31.5" customHeight="1" thickBot="1" x14ac:dyDescent="0.3">
      <c r="B75" s="185" t="s">
        <v>324</v>
      </c>
      <c r="C75" s="542" t="s">
        <v>125</v>
      </c>
      <c r="D75" s="543"/>
      <c r="E75" s="544"/>
      <c r="F75" s="554"/>
      <c r="G75" s="555"/>
      <c r="H75" s="556"/>
    </row>
    <row r="76" spans="2:9" ht="30.75" customHeight="1" thickBot="1" x14ac:dyDescent="0.3">
      <c r="B76" s="185" t="s">
        <v>128</v>
      </c>
      <c r="C76" s="542" t="s">
        <v>125</v>
      </c>
      <c r="D76" s="543"/>
      <c r="E76" s="544"/>
      <c r="F76" s="554"/>
      <c r="G76" s="555"/>
      <c r="H76" s="556"/>
    </row>
    <row r="77" spans="2:9" ht="50.25" customHeight="1" thickBot="1" x14ac:dyDescent="0.3">
      <c r="B77" s="185" t="s">
        <v>130</v>
      </c>
      <c r="C77" s="542" t="s">
        <v>125</v>
      </c>
      <c r="D77" s="543"/>
      <c r="E77" s="544"/>
      <c r="F77" s="554"/>
      <c r="G77" s="555"/>
      <c r="H77" s="556"/>
    </row>
    <row r="78" spans="2:9" ht="60.75" thickBot="1" x14ac:dyDescent="0.3">
      <c r="B78" s="185" t="s">
        <v>131</v>
      </c>
      <c r="C78" s="542" t="s">
        <v>125</v>
      </c>
      <c r="D78" s="543"/>
      <c r="E78" s="544"/>
      <c r="F78" s="557"/>
      <c r="G78" s="558"/>
      <c r="H78" s="559"/>
    </row>
    <row r="79" spans="2:9" ht="21.75" customHeight="1" thickBot="1" x14ac:dyDescent="0.3">
      <c r="B79" s="168"/>
      <c r="C79" s="560">
        <f>+COUNTIF(C72:E78,"PRESENTACIÓN COMPLETA")</f>
        <v>5</v>
      </c>
      <c r="D79" s="561"/>
      <c r="E79" s="562"/>
      <c r="F79" s="545"/>
      <c r="G79" s="546"/>
      <c r="H79" s="547"/>
    </row>
    <row r="80" spans="2:9" ht="15.75" thickBot="1" x14ac:dyDescent="0.3"/>
    <row r="81" spans="2:9" x14ac:dyDescent="0.25">
      <c r="B81" s="530" t="s">
        <v>115</v>
      </c>
      <c r="C81" s="531"/>
      <c r="D81" s="531"/>
      <c r="E81" s="531"/>
      <c r="F81" s="531"/>
      <c r="G81" s="531"/>
      <c r="H81" s="531"/>
      <c r="I81" s="532"/>
    </row>
    <row r="82" spans="2:9" x14ac:dyDescent="0.25">
      <c r="B82" s="533"/>
      <c r="C82" s="534"/>
      <c r="D82" s="534"/>
      <c r="E82" s="534"/>
      <c r="F82" s="534"/>
      <c r="G82" s="534"/>
      <c r="H82" s="534"/>
      <c r="I82" s="535"/>
    </row>
    <row r="83" spans="2:9" x14ac:dyDescent="0.25">
      <c r="B83" s="533"/>
      <c r="C83" s="534"/>
      <c r="D83" s="534"/>
      <c r="E83" s="534"/>
      <c r="F83" s="534"/>
      <c r="G83" s="534"/>
      <c r="H83" s="534"/>
      <c r="I83" s="535"/>
    </row>
    <row r="84" spans="2:9" ht="15.75" thickBot="1" x14ac:dyDescent="0.3">
      <c r="B84" s="536"/>
      <c r="C84" s="537"/>
      <c r="D84" s="537"/>
      <c r="E84" s="537"/>
      <c r="F84" s="537"/>
      <c r="G84" s="537"/>
      <c r="H84" s="537"/>
      <c r="I84" s="538"/>
    </row>
    <row r="87" spans="2:9" x14ac:dyDescent="0.25">
      <c r="B87" s="179"/>
      <c r="C87" s="179"/>
      <c r="D87" s="179"/>
      <c r="E87" s="179"/>
      <c r="F87" s="179"/>
      <c r="G87" s="179"/>
      <c r="H87" s="179"/>
      <c r="I87" s="179"/>
    </row>
    <row r="89" spans="2:9" ht="15.75" thickBot="1" x14ac:dyDescent="0.3"/>
    <row r="90" spans="2:9" ht="31.5" customHeight="1" thickBot="1" x14ac:dyDescent="0.3">
      <c r="B90" s="524" t="s">
        <v>132</v>
      </c>
      <c r="C90" s="525"/>
      <c r="D90" s="526"/>
    </row>
    <row r="92" spans="2:9" ht="15.75" thickBot="1" x14ac:dyDescent="0.3"/>
    <row r="93" spans="2:9" ht="24" customHeight="1" thickBot="1" x14ac:dyDescent="0.3">
      <c r="B93" s="181" t="s">
        <v>133</v>
      </c>
      <c r="C93" s="181" t="s">
        <v>134</v>
      </c>
      <c r="D93" s="181" t="s">
        <v>135</v>
      </c>
    </row>
    <row r="94" spans="2:9" ht="75.75" thickBot="1" x14ac:dyDescent="0.3">
      <c r="B94" s="186">
        <v>1.1000000000000001</v>
      </c>
      <c r="C94" s="241" t="s">
        <v>136</v>
      </c>
      <c r="D94" s="181">
        <f>+I16</f>
        <v>43.125</v>
      </c>
    </row>
    <row r="95" spans="2:9" ht="48.75" customHeight="1" thickBot="1" x14ac:dyDescent="0.3">
      <c r="B95" s="187">
        <v>1.2</v>
      </c>
      <c r="C95" s="188" t="s">
        <v>137</v>
      </c>
      <c r="D95" s="189">
        <f>+I34</f>
        <v>0</v>
      </c>
    </row>
    <row r="96" spans="2:9" ht="33.75" customHeight="1" thickBot="1" x14ac:dyDescent="0.3">
      <c r="B96" s="186">
        <v>1.3</v>
      </c>
      <c r="C96" s="241" t="s">
        <v>118</v>
      </c>
      <c r="D96" s="181">
        <f>+I55</f>
        <v>11.25</v>
      </c>
    </row>
    <row r="97" spans="2:4" ht="165.75" thickBot="1" x14ac:dyDescent="0.3">
      <c r="B97" s="190">
        <v>1.4</v>
      </c>
      <c r="C97" s="191" t="s">
        <v>138</v>
      </c>
      <c r="D97" s="178">
        <f>+F72</f>
        <v>0</v>
      </c>
    </row>
    <row r="98" spans="2:4" ht="40.5" customHeight="1" thickBot="1" x14ac:dyDescent="0.3">
      <c r="B98" s="539" t="s">
        <v>108</v>
      </c>
      <c r="C98" s="540"/>
      <c r="D98" s="192">
        <f>SUM(D94:D97)</f>
        <v>54.375</v>
      </c>
    </row>
    <row r="99" spans="2:4" ht="31.5" customHeight="1" thickBot="1" x14ac:dyDescent="0.3">
      <c r="B99" s="539" t="s">
        <v>139</v>
      </c>
      <c r="C99" s="541"/>
      <c r="D99" s="192" t="str">
        <f>+IF(D98&lt;100,"RECHAZO","HÁBIL")</f>
        <v>RECHAZO</v>
      </c>
    </row>
  </sheetData>
  <sheetProtection password="DDFF" sheet="1" objects="1" scenarios="1" selectLockedCells="1" selectUnlockedCells="1"/>
  <mergeCells count="48">
    <mergeCell ref="B90:D90"/>
    <mergeCell ref="B98:C98"/>
    <mergeCell ref="B99:C99"/>
    <mergeCell ref="C76:E76"/>
    <mergeCell ref="C77:E77"/>
    <mergeCell ref="C78:E78"/>
    <mergeCell ref="C79:E79"/>
    <mergeCell ref="C55:E55"/>
    <mergeCell ref="F55:H55"/>
    <mergeCell ref="F79:H79"/>
    <mergeCell ref="B81:I84"/>
    <mergeCell ref="B57:I60"/>
    <mergeCell ref="B66:I66"/>
    <mergeCell ref="B68:I68"/>
    <mergeCell ref="C71:E71"/>
    <mergeCell ref="F71:H71"/>
    <mergeCell ref="C72:E72"/>
    <mergeCell ref="F72:H78"/>
    <mergeCell ref="C73:E73"/>
    <mergeCell ref="C74:E74"/>
    <mergeCell ref="C75:E75"/>
    <mergeCell ref="B36:I39"/>
    <mergeCell ref="B45:I45"/>
    <mergeCell ref="B47:I47"/>
    <mergeCell ref="I49:I54"/>
    <mergeCell ref="C50:E50"/>
    <mergeCell ref="F50:H50"/>
    <mergeCell ref="C51:E51"/>
    <mergeCell ref="F51:H51"/>
    <mergeCell ref="C52:E52"/>
    <mergeCell ref="F52:H52"/>
    <mergeCell ref="C53:E53"/>
    <mergeCell ref="F53:H53"/>
    <mergeCell ref="C54:E54"/>
    <mergeCell ref="F54:H54"/>
    <mergeCell ref="B18:I21"/>
    <mergeCell ref="B27:I27"/>
    <mergeCell ref="B29:I29"/>
    <mergeCell ref="C31:D31"/>
    <mergeCell ref="E31:F31"/>
    <mergeCell ref="G31:H31"/>
    <mergeCell ref="I31:I33"/>
    <mergeCell ref="I7:I15"/>
    <mergeCell ref="B2:I2"/>
    <mergeCell ref="B4:I4"/>
    <mergeCell ref="C6:D6"/>
    <mergeCell ref="E6:F6"/>
    <mergeCell ref="G6:H6"/>
  </mergeCells>
  <conditionalFormatting sqref="D98">
    <cfRule type="cellIs" dxfId="2" priority="2" operator="lessThan">
      <formula>100</formula>
    </cfRule>
  </conditionalFormatting>
  <conditionalFormatting sqref="D99">
    <cfRule type="cellIs" dxfId="1" priority="1" operator="equal">
      <formula>"RECHAZO"</formula>
    </cfRule>
  </conditionalFormatting>
  <dataValidations count="3">
    <dataValidation type="list" allowBlank="1" showInputMessage="1" showErrorMessage="1" sqref="C72:E78">
      <formula1>METODOLOGIA</formula1>
    </dataValidation>
    <dataValidation type="list" allowBlank="1" showInputMessage="1" showErrorMessage="1" sqref="C33 C51:E54 G33 E33">
      <formula1>CALIFICACION2</formula1>
    </dataValidation>
    <dataValidation type="list" allowBlank="1" showInputMessage="1" showErrorMessage="1" sqref="G8:G15 E8:E15 C8:C15">
      <formula1>CALIFICACION</formula1>
    </dataValidation>
  </dataValidations>
  <pageMargins left="0.70866141732283472" right="0.70866141732283472" top="0.74803149606299213" bottom="0.74803149606299213" header="0.31496062992125984" footer="0.31496062992125984"/>
  <pageSetup scale="69" orientation="landscape" r:id="rId1"/>
  <rowBreaks count="3" manualBreakCount="3">
    <brk id="22" max="16383" man="1"/>
    <brk id="61" max="16383" man="1"/>
    <brk id="8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U29"/>
  <sheetViews>
    <sheetView view="pageBreakPreview" zoomScale="60" workbookViewId="0">
      <selection activeCell="D9" sqref="D9"/>
    </sheetView>
  </sheetViews>
  <sheetFormatPr baseColWidth="10" defaultRowHeight="15" x14ac:dyDescent="0.25"/>
  <cols>
    <col min="3" max="3" width="14.7109375" customWidth="1"/>
    <col min="4" max="4" width="25.28515625" customWidth="1"/>
    <col min="5" max="5" width="14.7109375" customWidth="1"/>
    <col min="6" max="6" width="24.42578125" customWidth="1"/>
    <col min="7" max="7" width="19.85546875" customWidth="1"/>
    <col min="9" max="9" width="14.140625" customWidth="1"/>
    <col min="10" max="10" width="20.28515625" customWidth="1"/>
    <col min="11" max="11" width="24" customWidth="1"/>
    <col min="13" max="13" width="12.5703125" customWidth="1"/>
    <col min="14" max="14" width="12.7109375" customWidth="1"/>
    <col min="15" max="15" width="12.85546875" customWidth="1"/>
    <col min="18" max="18" width="32.7109375" customWidth="1"/>
  </cols>
  <sheetData>
    <row r="2" spans="1:21" ht="15.75" x14ac:dyDescent="0.25">
      <c r="B2" s="231" t="s">
        <v>140</v>
      </c>
      <c r="C2" s="231"/>
      <c r="D2" s="231"/>
      <c r="E2" s="231"/>
      <c r="F2" s="231"/>
      <c r="G2" s="231"/>
      <c r="H2" s="231"/>
      <c r="I2" s="231"/>
      <c r="J2" s="231"/>
      <c r="K2" s="231"/>
      <c r="L2" s="231"/>
      <c r="M2" s="231"/>
      <c r="N2" s="231"/>
      <c r="O2" s="231"/>
      <c r="P2" s="231"/>
    </row>
    <row r="3" spans="1:21" ht="15.75" x14ac:dyDescent="0.25">
      <c r="A3" s="426" t="s">
        <v>141</v>
      </c>
      <c r="B3" s="426"/>
      <c r="C3" s="426"/>
      <c r="D3" s="426"/>
      <c r="E3" s="426"/>
      <c r="F3" s="426"/>
      <c r="G3" s="426"/>
      <c r="H3" s="426"/>
      <c r="I3" s="426"/>
      <c r="J3" s="426"/>
      <c r="K3" s="426"/>
      <c r="L3" s="231"/>
      <c r="M3" s="231"/>
      <c r="N3" s="231"/>
      <c r="O3" s="231"/>
      <c r="P3" s="231"/>
    </row>
    <row r="4" spans="1:21" ht="15.75" x14ac:dyDescent="0.25">
      <c r="B4" s="246" t="s">
        <v>165</v>
      </c>
      <c r="C4" s="246"/>
      <c r="D4" s="246"/>
      <c r="E4" s="246"/>
      <c r="F4" s="246"/>
      <c r="G4" s="246"/>
      <c r="H4" s="193"/>
      <c r="I4" s="193"/>
      <c r="J4" s="193"/>
      <c r="K4" s="193"/>
      <c r="L4" s="193"/>
      <c r="M4" s="193"/>
      <c r="N4" s="193"/>
      <c r="O4" s="193"/>
      <c r="P4" s="193"/>
    </row>
    <row r="5" spans="1:21" ht="15.75" x14ac:dyDescent="0.25">
      <c r="B5" s="1" t="s">
        <v>166</v>
      </c>
      <c r="C5" s="1"/>
      <c r="D5" s="1"/>
      <c r="E5" s="1"/>
      <c r="F5" s="1"/>
      <c r="G5" s="1"/>
      <c r="H5" s="193"/>
      <c r="I5" s="193"/>
      <c r="J5" s="193"/>
      <c r="K5" s="193"/>
      <c r="L5" s="193"/>
      <c r="M5" s="193"/>
      <c r="N5" s="193"/>
      <c r="O5" s="193"/>
      <c r="P5" s="193"/>
    </row>
    <row r="6" spans="1:21" ht="15.75" x14ac:dyDescent="0.25">
      <c r="B6" s="231"/>
      <c r="C6" s="246"/>
      <c r="D6" s="246"/>
      <c r="E6" s="246"/>
      <c r="F6" s="246"/>
      <c r="G6" s="246"/>
      <c r="H6" s="193"/>
      <c r="I6" s="193"/>
      <c r="J6" s="193"/>
      <c r="K6" s="193"/>
      <c r="L6" s="193"/>
      <c r="M6" s="193"/>
      <c r="N6" s="193"/>
      <c r="O6" s="193"/>
      <c r="P6" s="193"/>
    </row>
    <row r="7" spans="1:21" ht="14.25" customHeight="1" thickBot="1" x14ac:dyDescent="0.3">
      <c r="B7" s="194"/>
      <c r="C7" s="193"/>
      <c r="D7" s="193"/>
      <c r="E7" s="193"/>
      <c r="F7" s="193"/>
      <c r="G7" s="193"/>
      <c r="H7" s="193"/>
      <c r="I7" s="193"/>
      <c r="J7" s="193"/>
      <c r="K7" s="193"/>
      <c r="L7" s="193"/>
      <c r="M7" s="193"/>
      <c r="N7" s="193"/>
      <c r="O7" s="193"/>
      <c r="P7" s="193"/>
    </row>
    <row r="8" spans="1:21" ht="105.75" customHeight="1" thickBot="1" x14ac:dyDescent="0.3">
      <c r="B8" s="247"/>
      <c r="C8" s="229" t="s">
        <v>2</v>
      </c>
      <c r="D8" s="229" t="s">
        <v>3</v>
      </c>
      <c r="E8" s="229" t="s">
        <v>4</v>
      </c>
      <c r="F8" s="229" t="s">
        <v>5</v>
      </c>
      <c r="G8" s="229" t="s">
        <v>6</v>
      </c>
      <c r="H8" s="229" t="s">
        <v>7</v>
      </c>
      <c r="I8" s="229" t="s">
        <v>142</v>
      </c>
      <c r="J8" s="229" t="s">
        <v>9</v>
      </c>
      <c r="K8" s="229" t="s">
        <v>10</v>
      </c>
      <c r="L8" s="5"/>
      <c r="M8" s="229" t="s">
        <v>167</v>
      </c>
      <c r="N8" s="229" t="s">
        <v>168</v>
      </c>
      <c r="O8" s="11" t="s">
        <v>6</v>
      </c>
      <c r="P8" s="11" t="s">
        <v>7</v>
      </c>
      <c r="Q8" s="232" t="s">
        <v>12</v>
      </c>
      <c r="R8" s="12" t="s">
        <v>11</v>
      </c>
      <c r="S8" s="235" t="s">
        <v>143</v>
      </c>
      <c r="T8" s="235" t="s">
        <v>144</v>
      </c>
      <c r="U8" s="235" t="s">
        <v>145</v>
      </c>
    </row>
    <row r="9" spans="1:21" ht="60" customHeight="1" thickBot="1" x14ac:dyDescent="0.3">
      <c r="B9" s="230"/>
      <c r="C9" s="230"/>
      <c r="D9" s="230"/>
      <c r="E9" s="230"/>
      <c r="F9" s="230"/>
      <c r="G9" s="230"/>
      <c r="H9" s="230"/>
      <c r="I9" s="230"/>
      <c r="J9" s="230"/>
      <c r="K9" s="230"/>
      <c r="L9" s="5"/>
      <c r="M9" s="418"/>
      <c r="N9" s="418"/>
      <c r="O9" s="13">
        <v>32993</v>
      </c>
      <c r="P9" s="13">
        <v>40298</v>
      </c>
      <c r="Q9" s="233"/>
      <c r="R9" s="14" t="s">
        <v>146</v>
      </c>
      <c r="S9" s="236"/>
      <c r="T9" s="236"/>
      <c r="U9" s="236"/>
    </row>
    <row r="10" spans="1:21" ht="139.5" customHeight="1" thickBot="1" x14ac:dyDescent="0.3">
      <c r="B10" s="263">
        <v>1</v>
      </c>
      <c r="C10" s="419" t="s">
        <v>326</v>
      </c>
      <c r="D10" s="419" t="s">
        <v>327</v>
      </c>
      <c r="E10" s="420" t="s">
        <v>171</v>
      </c>
      <c r="F10" s="419" t="s">
        <v>328</v>
      </c>
      <c r="G10" s="421">
        <v>36207</v>
      </c>
      <c r="H10" s="421">
        <v>37276</v>
      </c>
      <c r="I10" s="422">
        <v>729.1</v>
      </c>
      <c r="J10" s="423">
        <v>0.9</v>
      </c>
      <c r="K10" s="423">
        <v>0.9</v>
      </c>
      <c r="L10" s="195"/>
      <c r="M10" s="424" t="s">
        <v>329</v>
      </c>
      <c r="N10" s="424" t="s">
        <v>177</v>
      </c>
      <c r="O10" s="196" t="s">
        <v>23</v>
      </c>
      <c r="P10" s="197" t="s">
        <v>23</v>
      </c>
      <c r="Q10" s="6" t="s">
        <v>23</v>
      </c>
      <c r="R10" s="6" t="s">
        <v>20</v>
      </c>
      <c r="S10" s="6">
        <v>729.1</v>
      </c>
      <c r="T10" s="6" t="s">
        <v>16</v>
      </c>
      <c r="U10" s="10">
        <v>729.1</v>
      </c>
    </row>
    <row r="11" spans="1:21" ht="92.25" customHeight="1" thickBot="1" x14ac:dyDescent="0.3">
      <c r="B11" s="271">
        <v>2</v>
      </c>
      <c r="C11" s="419" t="s">
        <v>330</v>
      </c>
      <c r="D11" s="419" t="s">
        <v>331</v>
      </c>
      <c r="E11" s="420" t="s">
        <v>171</v>
      </c>
      <c r="F11" s="419" t="s">
        <v>331</v>
      </c>
      <c r="G11" s="421">
        <v>34339</v>
      </c>
      <c r="H11" s="421">
        <v>34834</v>
      </c>
      <c r="I11" s="425">
        <v>268</v>
      </c>
      <c r="J11" s="423">
        <v>1</v>
      </c>
      <c r="K11" s="423">
        <v>1</v>
      </c>
      <c r="L11" s="195"/>
      <c r="M11" s="424" t="s">
        <v>332</v>
      </c>
      <c r="N11" s="424" t="s">
        <v>177</v>
      </c>
      <c r="O11" s="198" t="s">
        <v>23</v>
      </c>
      <c r="P11" s="199" t="s">
        <v>23</v>
      </c>
      <c r="Q11" s="7" t="s">
        <v>23</v>
      </c>
      <c r="R11" s="6" t="s">
        <v>20</v>
      </c>
      <c r="S11" s="6">
        <v>268</v>
      </c>
      <c r="T11" s="6" t="s">
        <v>16</v>
      </c>
      <c r="U11" s="10">
        <v>268</v>
      </c>
    </row>
    <row r="12" spans="1:21" ht="127.5" customHeight="1" thickBot="1" x14ac:dyDescent="0.3">
      <c r="B12" s="271">
        <v>3</v>
      </c>
      <c r="C12" s="419" t="s">
        <v>333</v>
      </c>
      <c r="D12" s="419" t="s">
        <v>334</v>
      </c>
      <c r="E12" s="420" t="s">
        <v>171</v>
      </c>
      <c r="F12" s="419" t="s">
        <v>334</v>
      </c>
      <c r="G12" s="421">
        <v>36185</v>
      </c>
      <c r="H12" s="421">
        <v>37571</v>
      </c>
      <c r="I12" s="422">
        <v>525</v>
      </c>
      <c r="J12" s="423">
        <v>0.8</v>
      </c>
      <c r="K12" s="423">
        <v>0.8</v>
      </c>
      <c r="L12" s="195"/>
      <c r="M12" s="424" t="s">
        <v>335</v>
      </c>
      <c r="N12" s="274" t="s">
        <v>336</v>
      </c>
      <c r="O12" s="198" t="s">
        <v>23</v>
      </c>
      <c r="P12" s="199" t="s">
        <v>23</v>
      </c>
      <c r="Q12" s="7" t="s">
        <v>23</v>
      </c>
      <c r="R12" s="6" t="s">
        <v>20</v>
      </c>
      <c r="S12" s="6">
        <v>525</v>
      </c>
      <c r="T12" s="6" t="s">
        <v>16</v>
      </c>
      <c r="U12" s="10">
        <v>525</v>
      </c>
    </row>
    <row r="13" spans="1:21" ht="141" customHeight="1" thickBot="1" x14ac:dyDescent="0.3">
      <c r="B13" s="271">
        <v>4</v>
      </c>
      <c r="C13" s="419" t="s">
        <v>337</v>
      </c>
      <c r="D13" s="419" t="s">
        <v>338</v>
      </c>
      <c r="E13" s="420" t="s">
        <v>171</v>
      </c>
      <c r="F13" s="419" t="s">
        <v>338</v>
      </c>
      <c r="G13" s="421">
        <v>35263</v>
      </c>
      <c r="H13" s="421">
        <v>35673</v>
      </c>
      <c r="I13" s="422">
        <v>5812.2</v>
      </c>
      <c r="J13" s="423">
        <v>1</v>
      </c>
      <c r="K13" s="423">
        <v>1</v>
      </c>
      <c r="L13" s="195"/>
      <c r="M13" s="424" t="s">
        <v>339</v>
      </c>
      <c r="N13" s="424" t="s">
        <v>177</v>
      </c>
      <c r="O13" s="198" t="s">
        <v>23</v>
      </c>
      <c r="P13" s="199" t="s">
        <v>23</v>
      </c>
      <c r="Q13" s="7" t="s">
        <v>23</v>
      </c>
      <c r="R13" s="6" t="s">
        <v>20</v>
      </c>
      <c r="S13" s="6">
        <v>5812.2</v>
      </c>
      <c r="T13" s="6" t="s">
        <v>16</v>
      </c>
      <c r="U13" s="10">
        <v>5812.2</v>
      </c>
    </row>
    <row r="14" spans="1:21" ht="172.5" customHeight="1" thickBot="1" x14ac:dyDescent="0.3">
      <c r="B14" s="275">
        <v>5</v>
      </c>
      <c r="C14" s="419" t="s">
        <v>340</v>
      </c>
      <c r="D14" s="419" t="s">
        <v>179</v>
      </c>
      <c r="E14" s="420" t="s">
        <v>171</v>
      </c>
      <c r="F14" s="419" t="s">
        <v>179</v>
      </c>
      <c r="G14" s="421">
        <v>38295</v>
      </c>
      <c r="H14" s="421">
        <v>39634</v>
      </c>
      <c r="I14" s="422">
        <v>135</v>
      </c>
      <c r="J14" s="423">
        <v>1</v>
      </c>
      <c r="K14" s="423">
        <v>1</v>
      </c>
      <c r="L14" s="195"/>
      <c r="M14" s="424" t="s">
        <v>341</v>
      </c>
      <c r="N14" s="424" t="s">
        <v>181</v>
      </c>
      <c r="O14" s="200" t="s">
        <v>23</v>
      </c>
      <c r="P14" s="201" t="s">
        <v>23</v>
      </c>
      <c r="Q14" s="8" t="s">
        <v>23</v>
      </c>
      <c r="R14" s="9" t="s">
        <v>20</v>
      </c>
      <c r="S14" s="9">
        <v>135</v>
      </c>
      <c r="T14" s="9" t="s">
        <v>16</v>
      </c>
      <c r="U14" s="257">
        <v>135</v>
      </c>
    </row>
    <row r="15" spans="1:21" ht="25.5" customHeight="1" thickBot="1" x14ac:dyDescent="0.3">
      <c r="B15" s="194"/>
      <c r="C15" s="193"/>
      <c r="D15" s="193"/>
      <c r="E15" s="193"/>
      <c r="F15" s="193"/>
      <c r="G15" s="193"/>
      <c r="H15" s="193"/>
      <c r="I15" s="193"/>
      <c r="J15" s="193"/>
      <c r="K15" s="193"/>
      <c r="L15" s="193"/>
      <c r="M15" s="193"/>
      <c r="N15" s="193"/>
      <c r="O15" s="193"/>
      <c r="P15" s="193"/>
      <c r="S15" s="193"/>
      <c r="T15" s="202" t="s">
        <v>20</v>
      </c>
      <c r="U15" s="203">
        <v>7469.2999999999993</v>
      </c>
    </row>
    <row r="16" spans="1:21" ht="25.5" customHeight="1" thickBot="1" x14ac:dyDescent="0.3">
      <c r="B16" s="194"/>
      <c r="C16" s="193"/>
      <c r="D16" s="193"/>
      <c r="E16" s="193"/>
      <c r="F16" s="193"/>
      <c r="G16" s="193"/>
      <c r="H16" s="193"/>
      <c r="I16" s="193"/>
      <c r="J16" s="193"/>
      <c r="K16" s="193"/>
      <c r="L16" s="193"/>
      <c r="M16" s="193"/>
      <c r="N16" s="193"/>
      <c r="O16" s="193"/>
      <c r="P16" s="193"/>
      <c r="S16" s="243" t="s">
        <v>19</v>
      </c>
      <c r="T16" s="244"/>
      <c r="U16" s="16">
        <v>7469.2999999999993</v>
      </c>
    </row>
    <row r="17" spans="2:16" x14ac:dyDescent="0.25">
      <c r="B17" s="194"/>
      <c r="C17" s="193"/>
      <c r="D17" s="193"/>
      <c r="E17" s="193"/>
      <c r="F17" s="193"/>
      <c r="G17" s="193"/>
      <c r="H17" s="193"/>
      <c r="I17" s="193"/>
      <c r="J17" s="193"/>
      <c r="K17" s="193"/>
      <c r="L17" s="193"/>
      <c r="M17" s="193"/>
      <c r="N17" s="193"/>
      <c r="O17" s="193"/>
      <c r="P17" s="193"/>
    </row>
    <row r="18" spans="2:16" x14ac:dyDescent="0.25">
      <c r="B18" s="194"/>
      <c r="C18" s="193"/>
      <c r="D18" s="193"/>
      <c r="E18" s="193"/>
      <c r="F18" s="193"/>
      <c r="G18" s="193"/>
      <c r="H18" s="193"/>
      <c r="I18" s="193"/>
      <c r="J18" s="193"/>
      <c r="K18" s="193"/>
      <c r="L18" s="193"/>
      <c r="M18" s="193"/>
      <c r="N18" s="193"/>
      <c r="O18" s="193"/>
      <c r="P18" s="193"/>
    </row>
    <row r="19" spans="2:16" ht="15.75" x14ac:dyDescent="0.25">
      <c r="B19" s="194"/>
      <c r="C19" s="1" t="s">
        <v>342</v>
      </c>
      <c r="D19" s="1"/>
      <c r="E19" s="195"/>
      <c r="F19" s="193"/>
      <c r="G19" s="193"/>
      <c r="H19" s="193"/>
      <c r="I19" s="193"/>
      <c r="J19" s="193"/>
      <c r="K19" s="193"/>
      <c r="L19" s="193"/>
      <c r="M19" s="193"/>
      <c r="N19" s="193"/>
      <c r="O19" s="193"/>
      <c r="P19" s="193"/>
    </row>
    <row r="20" spans="2:16" ht="15.75" x14ac:dyDescent="0.25">
      <c r="B20" s="194"/>
      <c r="C20" s="1"/>
      <c r="D20" s="1"/>
      <c r="E20" s="193"/>
      <c r="F20" s="193"/>
      <c r="G20" s="193"/>
      <c r="H20" s="193"/>
      <c r="I20" s="193"/>
      <c r="J20" s="193"/>
      <c r="K20" s="193"/>
      <c r="L20" s="193"/>
      <c r="M20" s="193"/>
      <c r="N20" s="193"/>
      <c r="O20" s="193"/>
      <c r="P20" s="193"/>
    </row>
    <row r="21" spans="2:16" ht="15.75" x14ac:dyDescent="0.25">
      <c r="B21" s="194"/>
      <c r="C21" s="1"/>
      <c r="D21" s="1"/>
      <c r="E21" s="193"/>
      <c r="F21" s="193"/>
      <c r="G21" s="193"/>
      <c r="H21" s="193"/>
      <c r="I21" s="193"/>
      <c r="J21" s="193"/>
      <c r="K21" s="193"/>
      <c r="L21" s="193"/>
      <c r="M21" s="193"/>
      <c r="N21" s="193"/>
      <c r="O21" s="193"/>
      <c r="P21" s="193"/>
    </row>
    <row r="22" spans="2:16" ht="15.75" x14ac:dyDescent="0.25">
      <c r="B22" s="194"/>
      <c r="C22" s="1"/>
      <c r="D22" s="1"/>
      <c r="E22" s="193"/>
      <c r="F22" s="193"/>
      <c r="G22" s="193"/>
      <c r="H22" s="193"/>
      <c r="I22" s="193"/>
      <c r="J22" s="193"/>
      <c r="K22" s="193"/>
      <c r="L22" s="193"/>
      <c r="M22" s="193"/>
      <c r="N22" s="193"/>
      <c r="O22" s="193"/>
      <c r="P22" s="193"/>
    </row>
    <row r="23" spans="2:16" x14ac:dyDescent="0.25">
      <c r="B23" s="194"/>
      <c r="C23" s="193"/>
      <c r="D23" s="193"/>
      <c r="E23" s="193"/>
      <c r="F23" s="193"/>
      <c r="G23" s="193"/>
      <c r="H23" s="193"/>
      <c r="I23" s="193"/>
      <c r="J23" s="193"/>
      <c r="K23" s="193"/>
      <c r="L23" s="193"/>
      <c r="M23" s="193"/>
      <c r="N23" s="193"/>
      <c r="O23" s="193"/>
      <c r="P23" s="193"/>
    </row>
    <row r="24" spans="2:16" ht="51.75" customHeight="1" x14ac:dyDescent="0.25">
      <c r="B24" s="194"/>
      <c r="C24" s="2"/>
      <c r="D24" s="242"/>
      <c r="E24" s="245"/>
      <c r="F24" s="245"/>
      <c r="G24" s="245"/>
      <c r="H24" s="245"/>
      <c r="I24" s="245"/>
      <c r="J24" s="245"/>
      <c r="K24" s="245"/>
      <c r="L24" s="245"/>
      <c r="M24" s="245"/>
      <c r="N24" s="245"/>
      <c r="O24" s="245"/>
      <c r="P24" s="245"/>
    </row>
    <row r="25" spans="2:16" ht="15.75" x14ac:dyDescent="0.25">
      <c r="B25" s="194"/>
      <c r="C25" s="228"/>
      <c r="D25" s="242"/>
      <c r="E25" s="242"/>
      <c r="F25" s="242"/>
      <c r="G25" s="242"/>
      <c r="H25" s="242"/>
      <c r="I25" s="242"/>
      <c r="J25" s="242"/>
      <c r="K25" s="242"/>
      <c r="L25" s="242"/>
      <c r="M25" s="242"/>
      <c r="N25" s="242"/>
      <c r="O25" s="242"/>
      <c r="P25" s="242"/>
    </row>
    <row r="26" spans="2:16" ht="15.75" x14ac:dyDescent="0.25">
      <c r="B26" s="4"/>
      <c r="C26" s="228"/>
      <c r="D26" s="242"/>
      <c r="E26" s="242"/>
      <c r="F26" s="242"/>
      <c r="G26" s="242"/>
      <c r="H26" s="242"/>
      <c r="I26" s="242"/>
      <c r="J26" s="242"/>
      <c r="K26" s="242"/>
      <c r="L26" s="242"/>
      <c r="M26" s="242"/>
      <c r="N26" s="242"/>
      <c r="O26" s="242"/>
      <c r="P26" s="242"/>
    </row>
    <row r="27" spans="2:16" x14ac:dyDescent="0.25">
      <c r="B27" s="194"/>
      <c r="C27" s="193"/>
      <c r="D27" s="193"/>
      <c r="E27" s="193"/>
      <c r="F27" s="193"/>
      <c r="G27" s="193"/>
      <c r="H27" s="193"/>
      <c r="I27" s="193"/>
      <c r="J27" s="193"/>
      <c r="K27" s="193"/>
      <c r="L27" s="193"/>
      <c r="M27" s="193"/>
      <c r="N27" s="193"/>
      <c r="O27" s="193"/>
      <c r="P27" s="193"/>
    </row>
    <row r="28" spans="2:16" x14ac:dyDescent="0.25">
      <c r="B28" s="194"/>
      <c r="C28" s="193"/>
      <c r="D28" s="193"/>
      <c r="E28" s="193"/>
      <c r="F28" s="193"/>
      <c r="G28" s="193"/>
      <c r="H28" s="193"/>
      <c r="I28" s="193"/>
      <c r="J28" s="193"/>
      <c r="K28" s="193"/>
      <c r="L28" s="193"/>
      <c r="M28" s="193"/>
      <c r="N28" s="193"/>
      <c r="O28" s="193"/>
      <c r="P28" s="193"/>
    </row>
    <row r="29" spans="2:16" x14ac:dyDescent="0.25">
      <c r="B29" s="194"/>
      <c r="C29" s="193"/>
      <c r="D29" s="193"/>
      <c r="E29" s="193"/>
      <c r="F29" s="193"/>
      <c r="G29" s="193"/>
      <c r="H29" s="193"/>
      <c r="I29" s="193"/>
      <c r="J29" s="193"/>
      <c r="K29" s="193"/>
      <c r="L29" s="193"/>
      <c r="M29" s="193"/>
      <c r="N29" s="193"/>
      <c r="O29" s="193"/>
      <c r="P29" s="193"/>
    </row>
  </sheetData>
  <sheetProtection password="DDFF" sheet="1" objects="1" scenarios="1" selectLockedCells="1" selectUnlockedCells="1"/>
  <mergeCells count="1">
    <mergeCell ref="A3:K3"/>
  </mergeCells>
  <pageMargins left="0.7" right="0.7" top="0.75" bottom="0.75" header="0.3" footer="0.3"/>
  <pageSetup paperSize="9" scale="2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EXP ESP</vt:lpstr>
      <vt:lpstr>DIRECTOR</vt:lpstr>
      <vt:lpstr>SUB TECNICO</vt:lpstr>
      <vt:lpstr>SUB OPERATIVO</vt:lpstr>
      <vt:lpstr>SUB FINANCIERO</vt:lpstr>
      <vt:lpstr>SUB PREDIAL</vt:lpstr>
      <vt:lpstr>ACTIVIDADES SECTOR 2</vt:lpstr>
      <vt:lpstr>METODOLOGIA SECTOR 2</vt:lpstr>
      <vt:lpstr>PUENTES</vt:lpstr>
      <vt:lpstr>RESUMEN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jcrengifo</dc:creator>
  <cp:lastModifiedBy>Gustavo Martinez</cp:lastModifiedBy>
  <cp:lastPrinted>2010-10-23T01:28:24Z</cp:lastPrinted>
  <dcterms:created xsi:type="dcterms:W3CDTF">2010-10-06T16:16:42Z</dcterms:created>
  <dcterms:modified xsi:type="dcterms:W3CDTF">2011-06-22T20:35:28Z</dcterms:modified>
</cp:coreProperties>
</file>