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framos\Documents\backups lframos\ANI - FABIAN RAMOS\Presupuesto y Compras\AÑO 2015\"/>
    </mc:Choice>
  </mc:AlternateContent>
  <bookViews>
    <workbookView xWindow="360" yWindow="285" windowWidth="13980" windowHeight="8340" tabRatio="948" firstSheet="1" activeTab="10"/>
  </bookViews>
  <sheets>
    <sheet name="COND. COMPL.TRDM" sheetId="8" r:id="rId1"/>
    <sheet name="COND. COMPL.AUTOS" sheetId="18" r:id="rId2"/>
    <sheet name="COND. COMPL.MANEJO" sheetId="21" r:id="rId3"/>
    <sheet name="COND. COMPL. R.C.E." sheetId="22" r:id="rId4"/>
    <sheet name=" RCSP" sheetId="62" r:id="rId5"/>
    <sheet name="IRF" sheetId="63" r:id="rId6"/>
    <sheet name="PRIMAS" sheetId="61" r:id="rId7"/>
    <sheet name="DEDUCIBLES" sheetId="38" r:id="rId8"/>
    <sheet name="CONSOLIDADO TECNICO" sheetId="12" r:id="rId9"/>
    <sheet name="PONDERACION PRIMAS" sheetId="9" r:id="rId10"/>
    <sheet name="APOYO INDUSTRIA NACIONAL" sheetId="59" r:id="rId11"/>
  </sheets>
  <definedNames>
    <definedName name="_xlnm.Print_Area" localSheetId="4">' RCSP'!$A$1:$I$51</definedName>
    <definedName name="_xlnm.Print_Area" localSheetId="10">'APOYO INDUSTRIA NACIONAL'!$A$1:$G$12</definedName>
    <definedName name="_xlnm.Print_Area" localSheetId="3">'COND. COMPL. R.C.E.'!$A$1:$X$28</definedName>
    <definedName name="_xlnm.Print_Area" localSheetId="1">'COND. COMPL.AUTOS'!$A$1:$X$63</definedName>
    <definedName name="_xlnm.Print_Area" localSheetId="2">'COND. COMPL.MANEJO'!$A$1:$X$30</definedName>
    <definedName name="_xlnm.Print_Area" localSheetId="0">'COND. COMPL.TRDM'!$A$1:$S$48</definedName>
    <definedName name="_xlnm.Print_Area" localSheetId="8">'CONSOLIDADO TECNICO'!$A$1:$J$71</definedName>
    <definedName name="_xlnm.Print_Area" localSheetId="7">DEDUCIBLES!$A$1:$U$19</definedName>
    <definedName name="_xlnm.Print_Area" localSheetId="5">IRF!$A$1:$H$55</definedName>
    <definedName name="_xlnm.Print_Area" localSheetId="9">'PONDERACION PRIMAS'!$A$1:$D$35</definedName>
    <definedName name="_xlnm.Print_Area" localSheetId="6">PRIMAS!$A$1:$Q$52</definedName>
    <definedName name="_xlnm.Print_Titles" localSheetId="4">' RCSP'!$1:$4</definedName>
    <definedName name="_xlnm.Print_Titles" localSheetId="3">'COND. COMPL. R.C.E.'!$1:$8</definedName>
    <definedName name="_xlnm.Print_Titles" localSheetId="1">'COND. COMPL.AUTOS'!$1:$8</definedName>
    <definedName name="_xlnm.Print_Titles" localSheetId="2">'COND. COMPL.MANEJO'!$1:$8</definedName>
    <definedName name="_xlnm.Print_Titles" localSheetId="0">'COND. COMPL.TRDM'!$1:$8</definedName>
    <definedName name="_xlnm.Print_Titles" localSheetId="5">IRF!$1:$4</definedName>
    <definedName name="_xlnm.Print_Titles" localSheetId="9">'PONDERACION PRIMAS'!$1:$4</definedName>
  </definedNames>
  <calcPr calcId="152511"/>
</workbook>
</file>

<file path=xl/calcChain.xml><?xml version="1.0" encoding="utf-8"?>
<calcChain xmlns="http://schemas.openxmlformats.org/spreadsheetml/2006/main">
  <c r="F33" i="12" l="1"/>
  <c r="F32" i="12"/>
  <c r="F30" i="12"/>
  <c r="F25" i="12"/>
  <c r="F24" i="12"/>
  <c r="F22" i="12"/>
  <c r="F17" i="12"/>
  <c r="F16" i="12"/>
  <c r="F14" i="12"/>
  <c r="F9" i="12"/>
  <c r="F8" i="12"/>
  <c r="F6" i="12"/>
  <c r="U18" i="38"/>
  <c r="U17" i="38"/>
  <c r="U14" i="38"/>
  <c r="U13" i="38"/>
  <c r="U15" i="38" s="1"/>
  <c r="U10" i="38"/>
  <c r="U9" i="38"/>
  <c r="U8" i="38"/>
  <c r="U7" i="38"/>
  <c r="U11" i="38" s="1"/>
  <c r="P18" i="38"/>
  <c r="P19" i="38" s="1"/>
  <c r="P17" i="38"/>
  <c r="P14" i="38"/>
  <c r="P13" i="38"/>
  <c r="P15" i="38" s="1"/>
  <c r="P10" i="38"/>
  <c r="P9" i="38"/>
  <c r="P8" i="38"/>
  <c r="P7" i="38"/>
  <c r="P11" i="38" s="1"/>
  <c r="K18" i="38"/>
  <c r="K17" i="38"/>
  <c r="K14" i="38"/>
  <c r="K13" i="38"/>
  <c r="K10" i="38"/>
  <c r="K9" i="38"/>
  <c r="K8" i="38"/>
  <c r="K11" i="38" s="1"/>
  <c r="K7" i="38"/>
  <c r="F18" i="38"/>
  <c r="F19" i="38" s="1"/>
  <c r="F17" i="38"/>
  <c r="F14" i="38"/>
  <c r="F13" i="38"/>
  <c r="F15" i="38" s="1"/>
  <c r="F10" i="38"/>
  <c r="F9" i="38"/>
  <c r="F8" i="38"/>
  <c r="F7" i="38"/>
  <c r="F11" i="38" s="1"/>
  <c r="U19" i="38" l="1"/>
  <c r="K19" i="38"/>
  <c r="K15" i="38"/>
  <c r="B51" i="61" l="1"/>
  <c r="B42" i="61"/>
  <c r="J25" i="61"/>
  <c r="F25" i="61"/>
  <c r="F18" i="61"/>
  <c r="N11" i="61"/>
  <c r="J11" i="61"/>
  <c r="B11" i="61"/>
  <c r="H33" i="12" l="1"/>
  <c r="H32" i="12"/>
  <c r="H31" i="12"/>
  <c r="H25" i="12"/>
  <c r="H23" i="12"/>
  <c r="H17" i="12"/>
  <c r="H14" i="12"/>
  <c r="H9" i="12"/>
  <c r="H8" i="12"/>
  <c r="H7" i="12"/>
  <c r="H49" i="12"/>
  <c r="N32" i="61" l="1"/>
  <c r="J32" i="61"/>
  <c r="F32" i="61"/>
  <c r="I28" i="22"/>
  <c r="B32" i="9" l="1"/>
  <c r="C32" i="9" s="1"/>
  <c r="B31" i="9"/>
  <c r="B34" i="9"/>
  <c r="C34" i="9" s="1"/>
  <c r="B33" i="9"/>
  <c r="C33" i="9" s="1"/>
  <c r="C31" i="9" l="1"/>
  <c r="B35" i="9"/>
  <c r="C35" i="9"/>
  <c r="E69" i="12"/>
  <c r="E65" i="12"/>
  <c r="H55" i="63"/>
  <c r="F69" i="12" s="1"/>
  <c r="F55" i="63"/>
  <c r="F65" i="12" s="1"/>
  <c r="H30" i="63"/>
  <c r="D69" i="12" s="1"/>
  <c r="F30" i="63"/>
  <c r="D65" i="12" s="1"/>
  <c r="E52" i="12"/>
  <c r="E49" i="12"/>
  <c r="J49" i="12" s="1"/>
  <c r="H52" i="12" l="1"/>
  <c r="J52" i="12" s="1"/>
  <c r="H65" i="12"/>
  <c r="D31" i="9"/>
  <c r="H69" i="12"/>
  <c r="J69" i="12" s="1"/>
  <c r="E33" i="12"/>
  <c r="E32" i="12"/>
  <c r="E31" i="12"/>
  <c r="E30" i="12"/>
  <c r="E25" i="12"/>
  <c r="E24" i="12"/>
  <c r="H24" i="12" s="1"/>
  <c r="E23" i="12"/>
  <c r="E22" i="12"/>
  <c r="H22" i="12" s="1"/>
  <c r="D25" i="12"/>
  <c r="E17" i="12"/>
  <c r="E16" i="12"/>
  <c r="H16" i="12" s="1"/>
  <c r="E15" i="12"/>
  <c r="H15" i="12" s="1"/>
  <c r="E14" i="12"/>
  <c r="E8" i="12"/>
  <c r="E7" i="12"/>
  <c r="E6" i="12"/>
  <c r="H6" i="12" s="1"/>
  <c r="E9" i="12"/>
  <c r="N16" i="61"/>
  <c r="J16" i="61"/>
  <c r="F16" i="61"/>
  <c r="B16" i="61"/>
  <c r="S48" i="8"/>
  <c r="D22" i="12" s="1"/>
  <c r="X48" i="8"/>
  <c r="D30" i="12" s="1"/>
  <c r="N48" i="8"/>
  <c r="D14" i="12" s="1"/>
  <c r="I48" i="8"/>
  <c r="D6" i="12" s="1"/>
  <c r="X28" i="22"/>
  <c r="D33" i="12" s="1"/>
  <c r="N28" i="22"/>
  <c r="D17" i="12" s="1"/>
  <c r="D9" i="12"/>
  <c r="X30" i="21"/>
  <c r="D32" i="12" s="1"/>
  <c r="S30" i="21"/>
  <c r="D24" i="12" s="1"/>
  <c r="N30" i="21"/>
  <c r="D16" i="12" s="1"/>
  <c r="I30" i="21"/>
  <c r="D8" i="12" s="1"/>
  <c r="H30" i="12" l="1"/>
  <c r="I61" i="18"/>
  <c r="D7" i="12" s="1"/>
  <c r="S61" i="18"/>
  <c r="D23" i="12" s="1"/>
  <c r="I6" i="12" l="1"/>
  <c r="D34" i="9"/>
  <c r="I9" i="12" s="1"/>
  <c r="D33" i="9"/>
  <c r="D32" i="9"/>
  <c r="C7" i="9"/>
  <c r="C24" i="9"/>
  <c r="C23" i="9"/>
  <c r="C22" i="9"/>
  <c r="C21" i="9"/>
  <c r="C10" i="9"/>
  <c r="C9" i="9"/>
  <c r="I24" i="12" l="1"/>
  <c r="J24" i="12" s="1"/>
  <c r="I8" i="12"/>
  <c r="I31" i="12"/>
  <c r="I7" i="12"/>
  <c r="I15" i="12"/>
  <c r="J8" i="12"/>
  <c r="I32" i="12"/>
  <c r="J32" i="12" s="1"/>
  <c r="I16" i="12"/>
  <c r="J16" i="12" s="1"/>
  <c r="I17" i="12"/>
  <c r="J17" i="12" s="1"/>
  <c r="J9" i="12"/>
  <c r="I25" i="12"/>
  <c r="J25" i="12" s="1"/>
  <c r="I33" i="12"/>
  <c r="J33" i="12" s="1"/>
  <c r="I23" i="12"/>
  <c r="J23" i="12" s="1"/>
  <c r="J65" i="12"/>
  <c r="J7" i="12" l="1"/>
  <c r="B8" i="9"/>
  <c r="C8" i="9" s="1"/>
  <c r="B25" i="9" l="1"/>
  <c r="C25" i="9" s="1"/>
  <c r="C17" i="9"/>
  <c r="C16" i="9"/>
  <c r="C15" i="9"/>
  <c r="C14" i="9"/>
  <c r="D24" i="9" l="1"/>
  <c r="D22" i="9"/>
  <c r="D23" i="9"/>
  <c r="D21" i="9"/>
  <c r="B18" i="9"/>
  <c r="C18" i="9" s="1"/>
  <c r="D16" i="9" s="1"/>
  <c r="D15" i="9" l="1"/>
  <c r="D17" i="9"/>
  <c r="D14" i="9"/>
  <c r="X61" i="18"/>
  <c r="D31" i="12" s="1"/>
  <c r="J31" i="12" s="1"/>
  <c r="N61" i="18"/>
  <c r="D15" i="12" s="1"/>
  <c r="J15" i="12" s="1"/>
  <c r="B11" i="9" l="1"/>
  <c r="C11" i="9" l="1"/>
  <c r="D8" i="9" l="1"/>
  <c r="D10" i="9"/>
  <c r="D7" i="9"/>
  <c r="D9" i="9"/>
  <c r="I30" i="12" l="1"/>
  <c r="J30" i="12" s="1"/>
  <c r="J34" i="12" s="1"/>
  <c r="I22" i="12"/>
  <c r="J22" i="12" s="1"/>
  <c r="J26" i="12" s="1"/>
  <c r="I14" i="12"/>
  <c r="J14" i="12" s="1"/>
  <c r="J18" i="12" s="1"/>
  <c r="J6" i="12"/>
  <c r="J10" i="12" s="1"/>
</calcChain>
</file>

<file path=xl/sharedStrings.xml><?xml version="1.0" encoding="utf-8"?>
<sst xmlns="http://schemas.openxmlformats.org/spreadsheetml/2006/main" count="1361" uniqueCount="401">
  <si>
    <t>PLIEGO DE CONDICIONES</t>
  </si>
  <si>
    <t>FOLIO</t>
  </si>
  <si>
    <t>OBSERVACIONES</t>
  </si>
  <si>
    <t>SI</t>
  </si>
  <si>
    <t>NO</t>
  </si>
  <si>
    <t>Folio</t>
  </si>
  <si>
    <t>TOTAL</t>
  </si>
  <si>
    <t>OTORGADO</t>
  </si>
  <si>
    <t>ASPECTO</t>
  </si>
  <si>
    <t xml:space="preserve">Condiciones Complementarias </t>
  </si>
  <si>
    <t>TODO RIESGO DAÑOS MATERIALES</t>
  </si>
  <si>
    <t xml:space="preserve"> </t>
  </si>
  <si>
    <t>MANEJO PARA ENTIDADES ESTATALES</t>
  </si>
  <si>
    <t>Pérdidas por personal no identificado</t>
  </si>
  <si>
    <t>Demás eventos</t>
  </si>
  <si>
    <t>TOTAL MANEJO ENTIDADES ESTATALES</t>
  </si>
  <si>
    <t>RESPONSABILIDAD CIVIL EXTRACONTRACTUAL</t>
  </si>
  <si>
    <t>Parqueaderos</t>
  </si>
  <si>
    <t>TOTAL RESPONSABILIDAD CIVIL EXTRACONTRACTUAL</t>
  </si>
  <si>
    <t>ASPECTO EVALUADO</t>
  </si>
  <si>
    <t xml:space="preserve">TOTAL COSTO TODO RIESGO DAÑOS MATERIALES </t>
  </si>
  <si>
    <t>RAMO</t>
  </si>
  <si>
    <t>PROMEDIOS</t>
  </si>
  <si>
    <t>% PARTICIPACIÓN</t>
  </si>
  <si>
    <t>TODO RIESGO DAÑO MATERIALES COMBINADOS</t>
  </si>
  <si>
    <t>TOTALES</t>
  </si>
  <si>
    <t>RAMO EVALUADO</t>
  </si>
  <si>
    <t>% PONDERADO</t>
  </si>
  <si>
    <t>CALIFICACIÓN DE LAS CONDICIONES COMPLEMENTARIAS</t>
  </si>
  <si>
    <t>PUNTOS</t>
  </si>
  <si>
    <t xml:space="preserve">TOTAL COSTO SEGURO AUTOMOVILES </t>
  </si>
  <si>
    <t>RAMOS</t>
  </si>
  <si>
    <t>% 
OFRECIDO</t>
  </si>
  <si>
    <t>MÍNIMO
OFRECIDO</t>
  </si>
  <si>
    <t>PUNTOS %</t>
  </si>
  <si>
    <t>PUNTOS 
MINIMO</t>
  </si>
  <si>
    <t>VIGENCIA</t>
  </si>
  <si>
    <t>REQUISITOS HABILITANTES</t>
  </si>
  <si>
    <t>CONDICIONES COMPLEMENTARIAS</t>
  </si>
  <si>
    <t>PRIMAS</t>
  </si>
  <si>
    <t xml:space="preserve">TOTAL PUNTOS </t>
  </si>
  <si>
    <t>PONDERACION POLIZAS</t>
  </si>
  <si>
    <t>PUNTOS OBTENIDOS</t>
  </si>
  <si>
    <t>MAXIMOS PUNTOS A ASIGNAR</t>
  </si>
  <si>
    <t>%</t>
  </si>
  <si>
    <t>%o</t>
  </si>
  <si>
    <t>DEDUCIBLES</t>
  </si>
  <si>
    <t>APOYO INDUSTRIA NACIONAL</t>
  </si>
  <si>
    <t>200 Puntos</t>
  </si>
  <si>
    <t>En caso de ser indemnizada una pérdida, el límite de responsabilidad de la compañía se reducirá en una suma igual al monto de la indemnización pagada.  No obstante mediante esta cláusula se restablecerá automáticamente la suma asegurada, en los eventos de actos mal intencionados de terceros (AMIT), Huelga, Motín, Asonada, Conmoción Civil o Popular (HMACCP)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t>
  </si>
  <si>
    <t>En consideración a que la disposición contenida en el artículo 1071 del Código de Comercio, de conformidad con lo dispuesto en el artículo 1162 del mismo Código, puede ser modificada a sentido favorable al tomador, asegurado o beneficiario, con el objetivo de reforzar la seriedad de los ofrecimientos efectuados en la etapa pre-contractual y precaver que las compañías oferentes realicen una adecuada selección del riesgo en dicha etapa, con la presentación de la oferta las aseguradoras proponentes aceptan la limitación de los eventos de revocación unilateral a las siguientes circunstancias:</t>
  </si>
  <si>
    <t>1. Resultado de siniestralidad: Se presenta cuando en vigencia de la póliza suscrita  y durante el término corrido hasta la fecha de aviso de la revocación, exista una siniestralidad superior al 110% del valor asegurado.</t>
  </si>
  <si>
    <t xml:space="preserve">Subrogación  </t>
  </si>
  <si>
    <t>El Oferente debe contemplar bajo esta condición, el otorgamiento de las siguientes condiciones:</t>
  </si>
  <si>
    <t>1. Cualquier persona o Entidad que sea un Asegurado bajo la póliza.</t>
  </si>
  <si>
    <t>2. Cualquier filial, subsidiaria u operadora del asegurado.</t>
  </si>
  <si>
    <t>3. Cualquier miembro de la Junta Directiva o cualquier empleado o dependiente del Asegurado, salvo el caso en que los daños hayan sido causados intencionalmente por ellos.</t>
  </si>
  <si>
    <t>Determinación de la pérdida indemnizable.</t>
  </si>
  <si>
    <t>En caso de que en el mercado no existan bienes de las mismas o similares características, la determinación se efectuará con base en la (s) alternativa (s) de reemplazo que presentará el asegurado.</t>
  </si>
  <si>
    <t>Cláusula de Descuento por buena Experiencia</t>
  </si>
  <si>
    <t>Formula = TPF - (SI + IBNR + 20% de TPF)</t>
  </si>
  <si>
    <t>Para efectos de acceder a la asignación de puntaje, la propuesta debe cumplir los siguientes requisitos:</t>
  </si>
  <si>
    <t>§ La oferta de esta cláusula debe contemplar los términos señalados en el texto de la misma, en caso de modificación de los mismos, se asignará cero (0) puntos.</t>
  </si>
  <si>
    <t>(Porcentaje ofrecido X puntaje establecido) / Mayor porcentaje ofrecido</t>
  </si>
  <si>
    <t>§ La liquidación de la bonificación se realizará por períodos anuales, no obstante, en el caso de existir fraciones menores a un año de vigencia contratada y/o de prorrogas, estos períodos serán objeto de liquidación en forma independiente</t>
  </si>
  <si>
    <t xml:space="preserve"> Total Puntos - Condiciones Complementarias</t>
  </si>
  <si>
    <t>GRUPO No.  I  SEGURO DE  TODO RIESGO DAÑOS MATERIALES</t>
  </si>
  <si>
    <t>Incremento del límite básico para la cobertura de Responsabilidad Civil Extracontractual, SIN COBRO ADICIONAL DE PRIMA. (Para  vehículos y motos)</t>
  </si>
  <si>
    <t>Ofrecimiento de Límite adicional para la cobertura de asistencia jurídica en proceso penal, por evento. (Sin cobro adicional de prima)</t>
  </si>
  <si>
    <r>
      <t xml:space="preserve">Para acceder a la asignación de puntaje, </t>
    </r>
    <r>
      <rPr>
        <sz val="11"/>
        <rFont val="Verdana"/>
        <family val="2"/>
      </rPr>
      <t>el oferente debe presentar propuesta para esta condición, bajo los siguientes términos:</t>
    </r>
  </si>
  <si>
    <t>- El valor adicional ofrecido opera como límite combinado, es decir, es aplicable en exceso a   los montos básicos establecidos para cualquiera de las etapas y/o delitos, una vez agotado el  monto básico</t>
  </si>
  <si>
    <t>- El oferente debe registrar en forma expresa el valor y/o porcentaje adicional ofrecido, en pesos colombianos.</t>
  </si>
  <si>
    <t>§          El oferente debe señalar en forma expresa el valor adicional ofrecido, en pesos colombianos.</t>
  </si>
  <si>
    <t>La calificación de las propuestas que ofrezcan esta condición se realizará así:</t>
  </si>
  <si>
    <t>-  Al proponente que ofrezca el mayor valor o porcentaje adicional, hasta el límite antes indicado, se le asignará el máximo puntaje establecido para esta condición, a los demás se les calificará de manera inversa proporcional.</t>
  </si>
  <si>
    <t>§          Al proponente que ofrezca el mayor valor adicional, hasta el límite antes indicado, se le asignará el máximo puntaje establecido para esta condición, a los demás se les calificará de manera inversa proporcional.</t>
  </si>
  <si>
    <t>-  Las propuestas que no ofrezcan valor o porcentaje adicional y/o no cumplan con las condiciones exigidas para acceder a la asignación de puntaje, se calificarán con cero (0) puntos.</t>
  </si>
  <si>
    <t>§          Las propuestas que no ofrezcan valor adicional y/o no cumplan con las condiciones exigidas para acceder a la asignación de puntaje, se calificarán con cero (0) puntos.</t>
  </si>
  <si>
    <t>Ofrecimiento de Límite adicional para la cobertura de asistencia jurídica en proceso civil, por evento. (Sin cobro adicional de prima)</t>
  </si>
  <si>
    <t>- El oferente debe señalar en forma expresa el valor y/o porcentaje adicional ofrecido, en pesos colombianos.</t>
  </si>
  <si>
    <t>-  Al proponente que ofrezca el mayor valor adicional, hasta el límite antes indicado, se le asignará el máximo puntaje establecido para esta condición, a los demás se les calificará de manera inversa proporcional.</t>
  </si>
  <si>
    <t>-  Las propuestas que no ofrezcan valor adicional y/o no cumplan con las condiciones exigidas para acceder a la asignación de puntaje, se calificarán con cero (0) puntos.</t>
  </si>
  <si>
    <t>Ofrecimiento de Límite adicional para la cobertura de asistencia jurídica en proceso de Reparación Directa, por evento.  (Sin cobro adicional de prima)</t>
  </si>
  <si>
    <t xml:space="preserve">Primera Opción de Compra del Salvamento por el Asegurado </t>
  </si>
  <si>
    <t>El oferente se obliga a comunicar por escrito al asegurado en toda oportunidad a que haya lugar a la aplicación de esta cláusula, concediéndole a éste un plazo de treinta días para que le informe si hará uso de tal opción o no.</t>
  </si>
  <si>
    <t>Si no se llega a un acuerdo entre el asegurado y la compañía por la compra del salvamento, la compañía quedará en libertad de disponer de él a su entera voluntad.</t>
  </si>
  <si>
    <r>
      <t xml:space="preserve">Amparo automático de equipos y accesorios. </t>
    </r>
    <r>
      <rPr>
        <sz val="11"/>
        <rFont val="Verdana"/>
        <family val="2"/>
      </rPr>
      <t xml:space="preserve"> Se califica el límite adicional ofrecido al básico obligatorio, hasta un monto de $50.000.000 (Esto es el exceso de $150.000.000 del básico y hasta $200.000.000)</t>
    </r>
  </si>
  <si>
    <t>Autorización de reparación de los vehículos, dentro de los dos (2) días hábiles siguientes a la formalización del reclamo</t>
  </si>
  <si>
    <r>
      <t>Mediante la presente cláusula, se deja expresamente señalado que el término de respuesta de la Compañía, para confirmar la autorización de la reparación de los vehículos en los siniestros que afecten la cobertura de pérdida parcial, es de máximo</t>
    </r>
    <r>
      <rPr>
        <sz val="11"/>
        <color indexed="18"/>
        <rFont val="Verdana"/>
        <family val="2"/>
      </rPr>
      <t xml:space="preserve"> </t>
    </r>
    <r>
      <rPr>
        <sz val="11"/>
        <rFont val="Verdana"/>
        <family val="2"/>
      </rPr>
      <t>dos (2) días hábiles, contados a partir del momento en que la Entidad asegurada presenta la reclamación y formaliza la misma, de acuerdo con las condiciones señaladas en la oferta de que para tal efecto se encuentran establecidas.</t>
    </r>
  </si>
  <si>
    <t xml:space="preserve">Inexistencia de partes en el mercado. </t>
  </si>
  <si>
    <t>Los oferentes acepta que debe quedar expresamente acordado que en caso de que las partes, piezas o accesorios necesarios para una reparación o reemplazo, no se encontraren en el comercio local de repuestos, la compañía adelantará los trámites necesarios ante el almacén, la distribuidora y/o representante en Colombia para obtener la importación de los mismos.</t>
  </si>
  <si>
    <r>
      <t>Anticipo de indemnización.</t>
    </r>
    <r>
      <rPr>
        <sz val="11"/>
        <rFont val="Verdana"/>
        <family val="2"/>
      </rPr>
      <t xml:space="preserve"> se califican los días que menos tiempo otorgue para el pago, es decir diez (10) días Esto es de quince (15) días del básico y hasta cinco días (5)</t>
    </r>
  </si>
  <si>
    <t>Marcación antirrobo gratuita para los vehículos asegurados</t>
  </si>
  <si>
    <r>
      <t xml:space="preserve">Autorización de reparaciones en talleres concesionarios. </t>
    </r>
    <r>
      <rPr>
        <sz val="11"/>
        <rFont val="Verdana"/>
        <family val="2"/>
      </rPr>
      <t>(Para vehículos de modelo 2008 en adelante, y en talleres autorizados y/o especializados para vehículos de anteriores modelos)</t>
    </r>
  </si>
  <si>
    <t>Claúsula de Errores y Omisiones no intencionales</t>
  </si>
  <si>
    <t>De conformidad con lo estipulado en el artículo 1162 del Código de Comercio, se modifica el inciso 3o del artículo 1058 del C. Co.  en beneficio del asegurado, para establecer que en caso de inexactitud o reticencia proveniente de error inculpable del asegurado, el asegurador estará obligado, en caso de siniestro, al pago  total de la prestación asegurada, sin consideración a la tarifa o prima estipulada</t>
  </si>
  <si>
    <t>Liquidación a Prorrata en caso de cancelación de la póliza por parte del asegurado</t>
  </si>
  <si>
    <t>No ofrecimiento de límite adicional</t>
  </si>
  <si>
    <t>0 Puntos</t>
  </si>
  <si>
    <t>10 Puntos</t>
  </si>
  <si>
    <t>No aplicación de la condicion de compensación, en caso de siniestro.</t>
  </si>
  <si>
    <t>La aseguradora no podrá a su arbitrio aplicar en la liquidación de valor de las indemnizaciones de los reclamos que afecten esta póliza, sumas de dinero que la Entidad asegurada adeude al (los) empleado(s) involucrado (s) en las acciones, omisiones y/o delitos contra la administración pública, que dan lugar al siniestro, a menos que exista fallo judicial debidamente ejecutoriado que así lo determine.</t>
  </si>
  <si>
    <r>
      <t xml:space="preserve">Restablecimiento automático del valor asegurado por pago de siniestro. </t>
    </r>
    <r>
      <rPr>
        <sz val="11"/>
        <rFont val="Verdana"/>
        <family val="2"/>
      </rPr>
      <t>Se califica el límite adicional al básico exigido.</t>
    </r>
  </si>
  <si>
    <r>
      <t>Gastos por pagos de auditores revisores y contadores.</t>
    </r>
    <r>
      <rPr>
        <sz val="11"/>
        <rFont val="Verdana"/>
        <family val="2"/>
      </rPr>
      <t>(Sublímite del 20% del valor asegurado)</t>
    </r>
  </si>
  <si>
    <t>La cobertura de esta póliza debe extenderse a amparar los gastos en que incurra el asegurado, por pago a auditores, revisores y contadores, que se requieran para analizar y certificar los datos extraídos de los libros de contabilidad y demás documentos del asegurado, al igual que cualquier otra información que sea solicitada por la compañía al asegurado para el ajuste y definición de los reclamos.</t>
  </si>
  <si>
    <r>
      <t xml:space="preserve">Gastos adicionales por tiempo extra. </t>
    </r>
    <r>
      <rPr>
        <sz val="11"/>
        <rFont val="Verdana"/>
        <family val="2"/>
      </rPr>
      <t>(Sublímite del 20</t>
    </r>
    <r>
      <rPr>
        <b/>
        <sz val="11"/>
        <rFont val="Verdana"/>
        <family val="2"/>
      </rPr>
      <t>%</t>
    </r>
    <r>
      <rPr>
        <sz val="11"/>
        <rFont val="Verdana"/>
        <family val="2"/>
      </rPr>
      <t xml:space="preserve"> del valor asegurado)</t>
    </r>
  </si>
  <si>
    <t>Se deben amparar los gastos adicionales por concepto de horas extras, trabajo nocturno o en días festivos, flete expreso y aéreo, que se incurran con motivo de una pérdida o daño amparado, en exceso del valor asegurado y con límite del 20% del valor asegurado.</t>
  </si>
  <si>
    <t>Bajo esta cláusula, el oferente debe dejar expresamente convenido, que la determinación del valor de la pérdida indemnizable de bienes, se efectuará con base en cotizaciones de bienes de la misma clase, capacidad, tipo y marca o de las características más similares que ofrezca el mercado.</t>
  </si>
  <si>
    <r>
      <t xml:space="preserve">Continuidad de amparo y/o extensión de cobertura </t>
    </r>
    <r>
      <rPr>
        <sz val="11"/>
        <rFont val="Verdana"/>
        <family val="2"/>
      </rPr>
      <t xml:space="preserve">(Hasta 30 días después de estar desvinculado el funcionario y dentro de la vigencia de la póliza) </t>
    </r>
  </si>
  <si>
    <t>30 Puntos</t>
  </si>
  <si>
    <r>
      <t xml:space="preserve">Término de días aplicables para Gastos médicos. </t>
    </r>
    <r>
      <rPr>
        <sz val="11"/>
        <rFont val="Verdana"/>
        <family val="2"/>
      </rPr>
      <t>Se califica el término de días adicionales ofrecidos al básico obligatorio, hasta treinta (30) días (Esto es el exceso de 30 días del básico y hasta 60 días)</t>
    </r>
  </si>
  <si>
    <r>
      <t xml:space="preserve">Uso de armas de fuego por parte de vigilantes de firmas especializadas (errores de puntería), </t>
    </r>
    <r>
      <rPr>
        <sz val="11"/>
        <rFont val="Verdana"/>
        <family val="2"/>
      </rPr>
      <t xml:space="preserve">en exceso de las garantías constituidas por los contratistas. </t>
    </r>
  </si>
  <si>
    <r>
      <t xml:space="preserve">Restablecimiento automático del valor asegurado por pago de siniestro. </t>
    </r>
    <r>
      <rPr>
        <sz val="11"/>
        <rFont val="Verdana"/>
        <family val="2"/>
      </rPr>
      <t>(Se califica el límite adicional ofrecido)</t>
    </r>
  </si>
  <si>
    <t xml:space="preserve">Selección de profesionales para la Defensa. </t>
  </si>
  <si>
    <r>
      <t>*(</t>
    </r>
    <r>
      <rPr>
        <b/>
        <sz val="11"/>
        <rFont val="Verdana"/>
        <family val="2"/>
      </rPr>
      <t>TPF)</t>
    </r>
    <r>
      <rPr>
        <sz val="11"/>
        <rFont val="Verdana"/>
        <family val="2"/>
      </rPr>
      <t xml:space="preserve"> Total primas facturadas en el periodo anual causado</t>
    </r>
  </si>
  <si>
    <r>
      <t>* (</t>
    </r>
    <r>
      <rPr>
        <b/>
        <sz val="11"/>
        <rFont val="Verdana"/>
        <family val="2"/>
      </rPr>
      <t xml:space="preserve">SI) </t>
    </r>
    <r>
      <rPr>
        <sz val="11"/>
        <rFont val="Verdana"/>
        <family val="2"/>
      </rPr>
      <t>siniestros incurridos del periodo anual causado (Pagados + Pendientes)</t>
    </r>
  </si>
  <si>
    <r>
      <t>*(</t>
    </r>
    <r>
      <rPr>
        <b/>
        <sz val="11"/>
        <rFont val="Verdana"/>
        <family val="2"/>
      </rPr>
      <t>IBNR)</t>
    </r>
    <r>
      <rPr>
        <sz val="11"/>
        <rFont val="Verdana"/>
        <family val="2"/>
      </rPr>
      <t xml:space="preserve"> (10% de los siniestros incurridos)</t>
    </r>
  </si>
  <si>
    <r>
      <t>*</t>
    </r>
    <r>
      <rPr>
        <b/>
        <sz val="11"/>
        <rFont val="Verdana"/>
        <family val="2"/>
      </rPr>
      <t>(20% de TPF)</t>
    </r>
    <r>
      <rPr>
        <sz val="11"/>
        <rFont val="Verdana"/>
        <family val="2"/>
      </rPr>
      <t xml:space="preserve"> El equivalente al 20% del valor de las primas facturadas, por concepto de costos administrativos y operacionales (Reaseguro, intermediación, administrativos y otros)</t>
    </r>
  </si>
  <si>
    <t>GRUPO No. I</t>
  </si>
  <si>
    <t>▪ HMACCOP Y AMIT: 0% del valor de la pérdida, mínimo 0 SMMLV</t>
  </si>
  <si>
    <t>▪ Terremoto:  0% del valor de la pérdida, mínimo 0 SMMLV</t>
  </si>
  <si>
    <t>▪ Hurto simple y calificado: 0% del valor de la pérdida mínimo 0 SMMLV</t>
  </si>
  <si>
    <t>AUTOMÓVILES</t>
  </si>
  <si>
    <t>MANEJO GLOBAL ENTIDADES OFICIALES</t>
  </si>
  <si>
    <t>X</t>
  </si>
  <si>
    <t>Tasa</t>
  </si>
  <si>
    <t>Prima (Incluye IVA)</t>
  </si>
  <si>
    <t>HABIL</t>
  </si>
  <si>
    <t>CONSOLIDADO GENERAL GRUPO No I</t>
  </si>
  <si>
    <t>TOTAL TODO RIESGO DAÑOS MATERIALES</t>
  </si>
  <si>
    <t>OFERENTE</t>
  </si>
  <si>
    <t>ASPECTOS VERIFICADOS</t>
  </si>
  <si>
    <t>Verificación Texto</t>
  </si>
  <si>
    <t>COMPONENTE %</t>
  </si>
  <si>
    <t xml:space="preserve">Nacional </t>
  </si>
  <si>
    <t>Extranjero</t>
  </si>
  <si>
    <t>AGENCIA NACIONAL DE INFRAESTRUCTURA - ANI</t>
  </si>
  <si>
    <t>QBE SEGUROS S.A - LA PREVISORA S.A. COMPAÑÍA DE SEGUROS</t>
  </si>
  <si>
    <t>▪ Equipos móviles y portátiles: 0% del valor de la pérdida mínimo 0 SMMLV</t>
  </si>
  <si>
    <t>Sobre la diferencia, si ésta es positiva, la compañía calculará el porcentaje de bonificación a favor de AGENCIA NACIONAL DE INFRAESTRUCTURA - ANI</t>
  </si>
  <si>
    <t>§ El proponente debe indicar expresamente el porcentaje otorgado. EL AGENCIA NACIONAL DE INFRAESTRUCTURA - ANI, calificará el ofrecimiento de el porcentaje de bonificación hasta un máximo del 10%.</t>
  </si>
  <si>
    <r>
      <t>Restitución  automática de la suma asegurada para AMIT Y AMCCOPH, Sabotaje y Terrorismo.</t>
    </r>
    <r>
      <rPr>
        <sz val="11"/>
        <rFont val="Verdana"/>
        <family val="2"/>
      </rPr>
      <t xml:space="preserve"> Con límite hasta $ 500.000.000.</t>
    </r>
  </si>
  <si>
    <r>
      <t xml:space="preserve">§ Al oferente que otorgue el mayor porcentaje, con un máximo de hasta el 10%, </t>
    </r>
    <r>
      <rPr>
        <b/>
        <sz val="11"/>
        <rFont val="Verdana"/>
        <family val="2"/>
      </rPr>
      <t>se le asignarán 10 puntos,</t>
    </r>
    <r>
      <rPr>
        <sz val="11"/>
        <rFont val="Verdana"/>
        <family val="2"/>
      </rPr>
      <t xml:space="preserve"> a los demás en forma proporcional inferior. Para la aplicación de esta proporcionalidad se utilizará la siguiente formula:</t>
    </r>
  </si>
  <si>
    <r>
      <t xml:space="preserve">Renta para instalaciones y edificios propios y no propios. </t>
    </r>
    <r>
      <rPr>
        <sz val="11"/>
        <rFont val="Verdana"/>
        <family val="2"/>
      </rPr>
      <t>Se califica el sublímite adicional ofrecido al básico obligatorio, hasta un monto de $400.000.000 (Esto es el exceso de $1.200.000.000 del básico y hasta $1,600.000.000) y dos meses adicionales, es decir de seis (6) y hasta ocho (8) meses.</t>
    </r>
  </si>
  <si>
    <r>
      <t xml:space="preserve">Limitación de eventos para la revocación de la póliza. </t>
    </r>
    <r>
      <rPr>
        <sz val="11"/>
        <color indexed="8"/>
        <rFont val="Verdana"/>
        <family val="2"/>
      </rPr>
      <t>(La asignación del puntaje de ésta condición, está sujeta a la aceptación del texto de la misma, bajo los mismos términos, la modificación o condicionamiento da lugar a la calificación de cero (0)puntos)</t>
    </r>
  </si>
  <si>
    <t>2. Revocación no imputable a la aseguradora de los contratos de reaseguro: Se presenta cuando la aseguradora al momento de dar el aviso de revocación acredita documentalmente que el contrato de reaseguro que respaldaba la colocación fue revocado por los los reaseguradores respectivos, por causas no imputables a fallas de la aseguradora en el análisis y transferencia del riesgo.</t>
  </si>
  <si>
    <t>Al indemnizar un siniestro la compañía se subroga, por ministerio de la ley y hasta concurrencia de su importe, en los derechos del Asegurado contra las personas responsables del siniestro, no obstante la Compañía renuncia expresamente a ejercer sus derechos de subrrogación contra:</t>
  </si>
  <si>
    <r>
      <t xml:space="preserve">Queda expresamente acordado y convenido que la aseguradora otorgará a la Entidad tomadora un descuento sobre la prima pagada durante el periodo contratado, </t>
    </r>
    <r>
      <rPr>
        <b/>
        <sz val="11"/>
        <rFont val="Verdana"/>
        <family val="2"/>
      </rPr>
      <t>equivalente al diez (10%)</t>
    </r>
    <r>
      <rPr>
        <sz val="11"/>
        <rFont val="Verdana"/>
        <family val="2"/>
      </rPr>
      <t xml:space="preserve"> por ciento del valor calculado sobre el valor positivo que se obtenga de aplicar la siguiente formula:</t>
    </r>
  </si>
  <si>
    <t>§          El máximo valor adicional a calificar es hasta el equivalente al 10% del limite básico asegurado del amparo de responsabilidad civil extracontractual, aplicable para lesiones o muerte a dos (2) o más personas, es decir, se califica hasta $_____</t>
  </si>
  <si>
    <t>Sobre los salvamentos provenientes de indemnizaciones que afecten al amparo de pérdida total por daños y de la recuperación de cualquier vehículo asegurado que haya sido indemnizado por el amparo de hurto o hurto calificado, se concede al asegurado la pri</t>
  </si>
  <si>
    <r>
      <t xml:space="preserve">Al proponente que ofrezca únicamente el límite básico exigido de $800.000.000 / $800.000.000 / $1,600.000.000 se le asignarán </t>
    </r>
    <r>
      <rPr>
        <b/>
        <sz val="11"/>
        <rFont val="Verdana"/>
        <family val="2"/>
      </rPr>
      <t>CERO (0) puntos</t>
    </r>
  </si>
  <si>
    <r>
      <t>- El máximo valor adicional a calificar es hasta el equivalente al 5</t>
    </r>
    <r>
      <rPr>
        <b/>
        <sz val="11"/>
        <rFont val="Verdana"/>
        <family val="2"/>
      </rPr>
      <t>%</t>
    </r>
    <r>
      <rPr>
        <sz val="11"/>
        <rFont val="Verdana"/>
        <family val="2"/>
      </rPr>
      <t xml:space="preserve"> del limite básico asegurado del amparo de responsabilidad civil extracontractual, aplicable para lesiones o muerte a dos (2) o más personas, es decir, se califica hasta </t>
    </r>
    <r>
      <rPr>
        <b/>
        <sz val="11"/>
        <rFont val="Verdana"/>
        <family val="2"/>
      </rPr>
      <t>$20.000.000,</t>
    </r>
    <r>
      <rPr>
        <sz val="11"/>
        <rFont val="Verdana"/>
        <family val="2"/>
      </rPr>
      <t xml:space="preserve"> adi</t>
    </r>
  </si>
  <si>
    <r>
      <t xml:space="preserve">- El máximo valor adicional a calificar es hasta el equivalente </t>
    </r>
    <r>
      <rPr>
        <b/>
        <sz val="11"/>
        <rFont val="Verdana"/>
        <family val="2"/>
      </rPr>
      <t>al 5%</t>
    </r>
    <r>
      <rPr>
        <sz val="11"/>
        <rFont val="Verdana"/>
        <family val="2"/>
      </rPr>
      <t xml:space="preserve"> del limite básico asegurado del amparo de responsabilidad civil extracontractual, aplicable para lesiones o muerte a dos (2) o más personas, es decir, se califica </t>
    </r>
    <r>
      <rPr>
        <b/>
        <sz val="11"/>
        <rFont val="Verdana"/>
        <family val="2"/>
      </rPr>
      <t xml:space="preserve">hasta $20.000.000 </t>
    </r>
    <r>
      <rPr>
        <sz val="11"/>
        <rFont val="Verdana"/>
        <family val="2"/>
      </rPr>
      <t>adic</t>
    </r>
  </si>
  <si>
    <r>
      <t xml:space="preserve">Teniendo en cuenta que este seguro establece como cobertura básica el amparo de no aplicación de deducible, la propuesta que contemple deducible </t>
    </r>
    <r>
      <rPr>
        <b/>
        <sz val="11"/>
        <rFont val="Verdana"/>
        <family val="2"/>
      </rPr>
      <t>será objeto de rechazo en esta póliza.</t>
    </r>
    <r>
      <rPr>
        <sz val="11"/>
        <rFont val="Verdana"/>
        <family val="2"/>
      </rPr>
      <t xml:space="preserve"> </t>
    </r>
  </si>
  <si>
    <r>
      <t xml:space="preserve">Limitación de eventos para la revocación de la póliza. </t>
    </r>
    <r>
      <rPr>
        <sz val="11"/>
        <rFont val="Verdana"/>
        <family val="2"/>
      </rPr>
      <t>(La asignación del puntaje de ésta condición, está sujeta a la aceptación del texto de la misma, bajo los mismos términos, la modificación o condicionamiento da lugar a la calificación de cero (0) puntos.</t>
    </r>
  </si>
  <si>
    <t>2. Revocación no imputable a la aseguradora de los contratos de reaseguro: Se presenta cuando la aseguradora al momento de dar el aviso de revocación acredita documentalmente que el contrato de reaseguro que respaldaba la colocación fue revocado por los objetivo de reforzar la seriedad de los ofrecimientos efectuados en la etapa pre-contractual y precaver que las compañías oferentes realicen una adecuada selección del riesgo en dicha etapa, con la presentación de la oferta las aseguradoras proponentes aceptan la limitación de los eventos de revocación unilateral a las siguientes circunstancias:</t>
  </si>
  <si>
    <t>60 Puntos</t>
  </si>
  <si>
    <r>
      <t xml:space="preserve">Limitación de eventos para la revocación de la póliza. </t>
    </r>
    <r>
      <rPr>
        <sz val="11"/>
        <rFont val="Verdana"/>
        <family val="2"/>
      </rPr>
      <t>(La asignación del puntaje de ésta condición, está sujeta a la aceptación del texto de la misma, bajo los mismos términos, la modificación o condicionamiento da lugar a la calificación de cero (0) puntos</t>
    </r>
  </si>
  <si>
    <t>2. Revocación no imputable a la aseguradora de los contratos de reaseguro: Se presenta cuando la aseguradora al momento de dar el aviso de revocación acredita documentalmente que el contrato de reaseguro que respaldaba la colocación fue revocado por los  reaseguradores respectivos, por causas no imputables a fallas de la aseguradora en el análisis y transferencia del riesgo.</t>
  </si>
  <si>
    <t>100 Puntos</t>
  </si>
  <si>
    <t xml:space="preserve">Polución y contaminación accidental </t>
  </si>
  <si>
    <t>Por medio del presente anexo queda asegurada la responsabilidad civil extracontractual en que pudiera incurrir el asegurado por daños a terceros, ocasionados por variaciones perjudiciales de aguas, atmósfera suelos, subsuelos o bien por ruido y habiéndose manifestado durante la vigencia de la póliza siempre y cuando sean a consecuencia directa de un acontecimiento que, desviándose de la marcha normal de la actividad objeto del seguro, ocurra durante la vigencia de la póliza, dentro de los inmuebles asegurados de forma repentina, accidental e imprevista.</t>
  </si>
  <si>
    <t>La compañía podrá, previo común acuerdo con el AGENCIA NACIONAL DE INFRAESTRUCTURA,  asumir la defensa de cualquier litigio o procedimiento legal a nombre del asegurado, a través de abogados elegidos por éste.</t>
  </si>
  <si>
    <t>En consideración a que la disposición contenida en el artículo 1071 del Código de Comercio, de conformidad con lo dispuesto en el artículo 1162 del mismo Código, puede ser modificada a sentido favorable al tomador, asegurado o beneficiario, con manifestado durante la vigencia de la póliza siempre y cuando sean a consecuencia directa de un acontecimiento que, desviándose de la marcha normal de la actividad objeto del seguro, ocurra durante la vigencia de la póliza, dentro de los inmuebles asegurados de forma repentina, accidental e imprevista.</t>
  </si>
  <si>
    <t>El oferente debe contemplar que la selección de los profesionales encargados de la defensa corresponderá al AGENCIA NACIONAL DE INFRAESTRUCTURA, o los funcionarios que ésta designe, quienes para su aprobación presentarán a la compañía la propuesta correspondiente</t>
  </si>
  <si>
    <r>
      <rPr>
        <b/>
        <sz val="11"/>
        <rFont val="Verdana"/>
        <family val="2"/>
      </rPr>
      <t>Anticipo de indemnización</t>
    </r>
    <r>
      <rPr>
        <sz val="11"/>
        <rFont val="Verdana"/>
        <family val="2"/>
      </rPr>
      <t>, se califican los días que menos tiempo otorgue para el pago, es decir diez (10) días (Esto es de quince (15) días del básico y hasta cinco días (5)</t>
    </r>
  </si>
  <si>
    <t>NINGUNA</t>
  </si>
  <si>
    <r>
      <t>- El máximo valor adicional a calificar es hasta el equivalente al 5</t>
    </r>
    <r>
      <rPr>
        <b/>
        <sz val="11"/>
        <rFont val="Verdana"/>
        <family val="2"/>
      </rPr>
      <t>%</t>
    </r>
    <r>
      <rPr>
        <sz val="11"/>
        <rFont val="Verdana"/>
        <family val="2"/>
      </rPr>
      <t xml:space="preserve"> del limite básico asegurado del amparo de responsabilidad civil extracontractual, aplicable para lesiones o muerte a dos (2) o más personas, es decir, se califica hasta </t>
    </r>
    <r>
      <rPr>
        <b/>
        <sz val="11"/>
        <rFont val="Verdana"/>
        <family val="2"/>
      </rPr>
      <t>$20.000.000,</t>
    </r>
    <r>
      <rPr>
        <sz val="11"/>
        <rFont val="Verdana"/>
        <family val="2"/>
      </rPr>
      <t xml:space="preserve"> adiCIONAL AL BÁSICO</t>
    </r>
  </si>
  <si>
    <t>GRUPO No.  I  SEGURO DE  MANEJO</t>
  </si>
  <si>
    <t>GRUPO No.  I  SEGURO DE  RESPONSABILIDAD CIVIL EXTRACONTRACTUAL</t>
  </si>
  <si>
    <t>3.4.  VERIFICACION FORMATO DE APOYO A LA INDUSTRIA NACIONAL DECRETO 1510 DE 2013</t>
  </si>
  <si>
    <r>
      <rPr>
        <b/>
        <sz val="11"/>
        <rFont val="Verdana"/>
        <family val="2"/>
      </rPr>
      <t>Compromiso de la aseguradorasobre el plazo parael pago de las indemnizaciones.</t>
    </r>
    <r>
      <rPr>
        <sz val="11"/>
        <rFont val="Verdana"/>
        <family val="2"/>
      </rPr>
      <t xml:space="preserve"> Bajo esta condición los oferentes deben señalar el plaxo máximo (días hábiles) en el cual efectuaran el giro de las indemnizaciones una vez formalizado el reclamo.Para la calificación de esta condición , se asignará el mayor puntaje al proponente que ofrezca el menor plazo para el pago de la indemnización , sin embargo los oferentes que contemplen término de diez (10) días o menos se le asignara el puntaje maximo. </t>
    </r>
  </si>
  <si>
    <t xml:space="preserve">Nota:el proponente puede presentar oferta bajo el esquema de los rangos y límites antes indicados y se acepta el ofrecimiento de limite único siempre y cuando la sumatoria de los límites individuales sumen mas de $3.200.000.000 </t>
  </si>
  <si>
    <r>
      <rPr>
        <b/>
        <sz val="11"/>
        <rFont val="Verdana"/>
        <family val="2"/>
      </rPr>
      <t xml:space="preserve">Compromiso de la Aseguradora sobre el plazo para el pago de las Indemnizaciones. </t>
    </r>
    <r>
      <rPr>
        <sz val="11"/>
        <rFont val="Verdana"/>
        <family val="2"/>
      </rPr>
      <t xml:space="preserve"> Bajo esta condición los oferentes deben señalar el plazo máximo (días hábiles ),en el cual efectuaran el giro de las indemnizaciones una vez formalizado el reclamo (obtendra el mayor puntaje que ofrezca el menor plazo para el pago de la indemnización , para lo cual considerará como término minimo 5 días)</t>
    </r>
  </si>
  <si>
    <t>25 Puntos</t>
  </si>
  <si>
    <t>50 Puntos</t>
  </si>
  <si>
    <t>75 Puntos</t>
  </si>
  <si>
    <r>
      <t xml:space="preserve">Ofrecimiento de limite adicional al básico de $ 3.000.000.000. </t>
    </r>
    <r>
      <rPr>
        <sz val="11"/>
        <color indexed="8"/>
        <rFont val="Verdana"/>
        <family val="2"/>
      </rPr>
      <t xml:space="preserve">Se califica el límite adicional sin cobro de prima de acuerdo con lo siguiente: </t>
    </r>
  </si>
  <si>
    <t>NO SE OTORGA</t>
  </si>
  <si>
    <t>NO  OTORGA</t>
  </si>
  <si>
    <t>SE OTORGA</t>
  </si>
  <si>
    <t>UNION TEMPORAL GENERALI COLOMBIA Y ROYAL &amp; SUN ALLIANCE SEGUROS</t>
  </si>
  <si>
    <t>MAPFRE SEGUROS GENERALES DE COLOMBIA S.A.</t>
  </si>
  <si>
    <t>GRUPO No.  I  SEGURO DE  AUTOMOVILES</t>
  </si>
  <si>
    <t>UNION TEMPORALGENERALI COLOMBIA Y ROYAL &amp; SUN ALLIANCE SEGUROS COLOMBIA S.A.</t>
  </si>
  <si>
    <t>MAPFRE SEGUROS DE COLOMBIA S.A.</t>
  </si>
  <si>
    <t>UNION TEMPORALGENERALI DE COLOMBIA Y ROYAL &amp; SUN ALLIANCE SEGUROS  COLOMBIA</t>
  </si>
  <si>
    <t>MAPFRE SEGUROS DE COLOMBIA S,A.</t>
  </si>
  <si>
    <t>TRANSPORTE DE MERCANCIAS  Y  DEMAS BIENES</t>
  </si>
  <si>
    <t>UNIÓN TEMPORAL GENERALI DE COLOMBIA S.A. y ROYAL SUN ALLIANCE SEGUROS S.A.</t>
  </si>
  <si>
    <t>UNIÓN TEMPORAL GENERALI y ROYAL SUN ALLIANCE S.A.</t>
  </si>
  <si>
    <t xml:space="preserve">UNIÓN TEMPORAL QBE SEGUROS y LA PREVISORA S.A. </t>
  </si>
  <si>
    <t xml:space="preserve">UNIÓN TEMPORAL GENERALI SEGUROS y ROYAL SUN ALLIANCE SEGUROS S.A. </t>
  </si>
  <si>
    <t xml:space="preserve">MAPFRE SEGUROS DE COLOMBIA S.A. </t>
  </si>
  <si>
    <t>TOTALES PONDERACION</t>
  </si>
  <si>
    <t>PONDERACIÓN PRIMAS</t>
  </si>
  <si>
    <t>AGENCIA NACIONAL DE INFRAESTRUCTURA-ANI</t>
  </si>
  <si>
    <t>EVALUACION PRIMAS 500 PUNTOS</t>
  </si>
  <si>
    <t>SEGURO DE TODO RIESGO DAÑOS MATERIALES  EVALUACIÓN PRIMAS 500 PUNTOS</t>
  </si>
  <si>
    <t>UNIÓN TEMPORAL GENERALI S.A.-ROYAL SUN ALLIANCE S.A.</t>
  </si>
  <si>
    <t>MAPFRE SEGUROS S.A.</t>
  </si>
  <si>
    <t xml:space="preserve">Valor Asegurado
</t>
  </si>
  <si>
    <t xml:space="preserve">Tasa
</t>
  </si>
  <si>
    <t xml:space="preserve">Prima (Incluye IVA)
</t>
  </si>
  <si>
    <t>Incendio y/o Rayo Y DEMAS AMPAROS</t>
  </si>
  <si>
    <t>VARIAS</t>
  </si>
  <si>
    <t>AUTOMOVILES EVALUACION PRIMAS 700 PUNTOS</t>
  </si>
  <si>
    <t>Valor Asegurado</t>
  </si>
  <si>
    <t>Oferta Básica</t>
  </si>
  <si>
    <t>3.00</t>
  </si>
  <si>
    <t xml:space="preserve">                                                                                                                                             SEGURO DE MANEJO GLOBAL PRIMAS 500 PUNTOS</t>
  </si>
  <si>
    <t xml:space="preserve">TOTAL COSTO SEGURO MANEJO </t>
  </si>
  <si>
    <t xml:space="preserve">                                                                                                                                            RESPONSABILIDAD CIVIL EXTRACONTRACTUAL 500 PUNTOS</t>
  </si>
  <si>
    <r>
      <t xml:space="preserve">Tasa
</t>
    </r>
    <r>
      <rPr>
        <b/>
        <sz val="10"/>
        <color indexed="18"/>
        <rFont val="Verdana"/>
        <family val="2"/>
      </rPr>
      <t>(7)</t>
    </r>
  </si>
  <si>
    <t xml:space="preserve">TOTAL COSTO SEGURO RESPONSABILIDAD CUVIL EXTRACONTRACTUAL </t>
  </si>
  <si>
    <t>GRUPO No.  III  SEGURO DE  RESPONSABILIDAD CIVIL SERVIDORES PÚBLICOS</t>
  </si>
  <si>
    <t>OFRECIMIENTO( Marque con X el ofrecimiento realizado)</t>
  </si>
  <si>
    <r>
      <t xml:space="preserve">• Cláusula de Cobertura de procesos iniciados en vigencia de la póliza por decisiones de gestión adoptadas durante el periodo de retroactividad contratado, </t>
    </r>
    <r>
      <rPr>
        <sz val="11"/>
        <rFont val="Verdana"/>
        <family val="2"/>
      </rPr>
      <t xml:space="preserve">que hayan sido debatidas en procesos previos al inicio de la vigencia contratada. constituyendo un solo siniestro la reclamación o serie de reclamaciones debidas a un mismo acto incorrecto o serie relacionada de actos incorrectos, con independencia del número de reclamantes, investigaciones formuladas o de funcionarios asegurados intervenientes y responsables.   </t>
    </r>
  </si>
  <si>
    <t>Bajo esta cláusula queda expresamente convenido que se cubren los gastos de defensa y demás amparos procedentes,cuando ellos se causen en procesos iniciados y notificados por primera vez en vigencia de la póliza, siempre que estos se hubiesen originado en decisiones de gestión adoptadas en el periodo de retroactividad contratado y aunque tales decisiones hayan sido debatidas en otros procesos adelantados por otras autoridades con anterioridad a la vigencia.</t>
  </si>
  <si>
    <r>
      <t xml:space="preserve">• Ofrecimiento de límite adicional al básico, de $1.900.000.000, exigido para el amparo de Perjuicios o detrimentos patrimoniales, </t>
    </r>
    <r>
      <rPr>
        <sz val="11"/>
        <rFont val="Verdana"/>
        <family val="2"/>
      </rPr>
      <t xml:space="preserve"> sin cobro de prima. </t>
    </r>
  </si>
  <si>
    <t>  No ofrecimiento de límite adicional.</t>
  </si>
  <si>
    <t> Ofrecimiento de límite de $200.000.000 ADICIONAL AL basico exigido.</t>
  </si>
  <si>
    <t>20 Puntos</t>
  </si>
  <si>
    <t> No ofrecimiento de sublímite adicional</t>
  </si>
  <si>
    <t> Ofrecimiento de límite de $50.000.000 ADICIONAL AL basico exigido.</t>
  </si>
  <si>
    <t> Ofrecimiento de límite de $100.000.000 ADICIONAL AL basico exigido.</t>
  </si>
  <si>
    <r>
      <t xml:space="preserve">• Ofrecimiento de sublímites de la Cobertura de Gastos de Defensa, adicionales a los básicos Obligatorios, </t>
    </r>
    <r>
      <rPr>
        <sz val="11"/>
        <rFont val="Verdana"/>
        <family val="2"/>
      </rPr>
      <t xml:space="preserve">exigidos para cada uno de los procesos y etapas, sin cobro de prima adicional. </t>
    </r>
  </si>
  <si>
    <t> No ofrecimiento de límite adicional.</t>
  </si>
  <si>
    <t>La evaluación y calificación de esta condición, se llevará a cabo de la siguiente forma:</t>
  </si>
  <si>
    <t xml:space="preserve"> Se asignará el puntaje establecido en la tabla antes registrada, de acuerdo con el ofrecimiento de sublímite adicional al del amparo de gastos de defensa, presentado por el proponente, para cada uno de los procesos y etapas señalados en las condiciones técnicas basicas habilitantes </t>
  </si>
  <si>
    <t xml:space="preserve"> Se efectuará la suma de los puntos obtenidos en la evaluación antes indicada y este resultado se promediará por el número de los procesos calificados.  </t>
  </si>
  <si>
    <t>•  Cláusula de Descuento por Buena Experiencia</t>
  </si>
  <si>
    <r>
      <t xml:space="preserve">Queda expresamente acordado y convenido que la aseguradora otorgará a la Entidad tomadora un descuento sobre la prima pagada durante el periodo contratado, </t>
    </r>
    <r>
      <rPr>
        <b/>
        <sz val="11"/>
        <rFont val="Verdana"/>
        <family val="2"/>
      </rPr>
      <t>equivalente al diez (10%)</t>
    </r>
    <r>
      <rPr>
        <sz val="11"/>
        <rFont val="Verdana"/>
        <family val="2"/>
      </rPr>
      <t xml:space="preserve"> por ciento del valor calculado sobre el valor positivo que se obtenga de aplicar la siguiente formula y condiciones:</t>
    </r>
  </si>
  <si>
    <t>  A esta diferencia, si es positiva, la compañía aplica el porcentaje de bonificación ofrecido en este proceso y el resultado corresponde al valor a pagar por concepto de la bomificación, a favor de EL AGENCIA NACIONAL DE INFRAESTRUCTURA</t>
  </si>
  <si>
    <t>  La liquidación de la bonificación se realizará por períodos anuales, no obstante para los casos en que existan fraciones menores a un año de vigencia contratada y/o de prorrogas, estos períodos también serán objeto de liquidación en forma independiente</t>
  </si>
  <si>
    <t xml:space="preserve">De igual forma se acuerda que la aseguradora presentará a la entidad asegurada la liquidación de la devolución correspondiente, dentro de los treinta (30) días siguientes a la fecha de vencimiento de cada uno de los periódos para los cuales aplica la bonificación. la Compañia se compromete a realizar el giro de la devolución, previa autorización de la entidad tomadora y dentro de los diez (10) dias habiles siguientes a la fecha en que reciba dicha autorización </t>
  </si>
  <si>
    <t>  La oferta de esta cláusula debe contemplar los términos señalados en el texto de la misma, en caso de modificación de los mismos, se asignará cero (0) puntos.</t>
  </si>
  <si>
    <r>
      <t xml:space="preserve">  Al oferente que otorgue el mayor porcentaje, con un máximo de hasta el 10%, </t>
    </r>
    <r>
      <rPr>
        <b/>
        <sz val="11"/>
        <rFont val="Verdana"/>
        <family val="2"/>
      </rPr>
      <t>se le asignarán ___ puntos,</t>
    </r>
    <r>
      <rPr>
        <sz val="11"/>
        <rFont val="Verdana"/>
        <family val="2"/>
      </rPr>
      <t xml:space="preserve"> a los demás en forma proporcional inferior. Para la aplicación de esta proporcionalidad se utilizará la siguiente formula:</t>
    </r>
  </si>
  <si>
    <t>Extensión de la Aplicación de la Cláusula de Descuento por Buena Experiencia</t>
  </si>
  <si>
    <t>Queda expresamente convenido y aceptado que la Aseguradora efectuará el pago de la devolución del monto a que tenga derecho la entidad asegurada, por concepto de la Cláusula de Bonificación por Experiencia siniestral, sin sujetar el mismo a la renovación y/o prorroga de la póliza, con la misma aseguradora y/o reaseguradores y/o corredores u otro tipo de condición similar.</t>
  </si>
  <si>
    <t>Para efectos de acceder a la asignación de puntaje, la propuesta de esta cláusula debe contemplar los términos señalados en el texto de la misma, en caso de modificación de los mismos, se asignará cero (0) puntos.</t>
  </si>
  <si>
    <r>
      <t xml:space="preserve">• Limitación de eventos para la revocación de la póliza. </t>
    </r>
    <r>
      <rPr>
        <sz val="11"/>
        <rFont val="Verdana"/>
        <family val="2"/>
      </rPr>
      <t>(La asignación del puntaje de ésta condición, está sujeta a la aceptación del texto de la misma, bajo los mismos términos, la modificación o condicionamiento da lugar a la calificación de cero (0) puntos)</t>
    </r>
  </si>
  <si>
    <t>1. Resultado de siniestralidad: Se presenta cuando en vigencia de la póliza suscrita  y durante el término corrido hasta la fecha de aviso de la revocación, exista una siniestralidad superior al 50% del limite basico general asegurado.</t>
  </si>
  <si>
    <t>2. Revocación no imputable a la aseguradora de los contratos de reaseguro: Se presenta cuando la aseguradora al momento de dar el aviso de revocación acredita documentalmente que el contrato de reaseguro que respaldaba la colocación fue revocado por los reaseguradores respectivos, por causas no imputables a fallas de la aseguradora en el análisis y transferencia del riesgo.</t>
  </si>
  <si>
    <t>GRUPO No.  II  SEGURO DE  INFIDELIDAD Y RIESGOS FINACIEROS</t>
  </si>
  <si>
    <r>
      <t xml:space="preserve">Límite adicional de valor asegurado al básico exigido de $10,000.000.000. </t>
    </r>
    <r>
      <rPr>
        <sz val="11"/>
        <rFont val="Verdana"/>
        <family val="2"/>
      </rPr>
      <t xml:space="preserve">Se califica el límite adicional sin cobro de prima de acuerdo con lo siguiente: </t>
    </r>
  </si>
  <si>
    <r>
      <t xml:space="preserve">Cláusula de Infidelidad de empleados, </t>
    </r>
    <r>
      <rPr>
        <sz val="11"/>
        <rFont val="Verdana"/>
        <family val="2"/>
      </rPr>
      <t>sin que sea necesario probar la intención manifiesta de ocasionar la pérdida. (DHP73).</t>
    </r>
  </si>
  <si>
    <r>
      <t xml:space="preserve">Costos legales y gastos de honorarios profesionales de abogados, consultores, auditores, interventores, etc, </t>
    </r>
    <r>
      <rPr>
        <sz val="11"/>
        <rFont val="Verdana"/>
        <family val="2"/>
      </rPr>
      <t xml:space="preserve"> Se califica el límite adicional ofrecido al básico obligatorio, hasta un monto de $50.000.000 (Esto es el exceso de $50.000.000 del básico y hasta $100.000.000)</t>
    </r>
  </si>
  <si>
    <r>
      <t xml:space="preserve">Cláusula de Bono por no Reclamación,  </t>
    </r>
    <r>
      <rPr>
        <sz val="11"/>
        <rFont val="Verdana"/>
        <family val="2"/>
      </rPr>
      <t>del 10% Anual, sobre la prima neta anual, por la no existencia de siniestros durante la vigencia de la póliza.</t>
    </r>
  </si>
  <si>
    <t>Extensión de la Aplicación de la Cláusula de Bono por no Reclamación:</t>
  </si>
  <si>
    <t>Queda expresamente convenido y aceptado que la Aseguradora efectuará el pago de la devolución del monto a que tenga derecho la entidad asegurada, por concepto de la Cláusula de Bono por no Reclamación, sin sujetar el mismo a la renovación y/o prorroga de la póliza, con la misma aseguradora y/o reaseguradores y/o corredores u otro tipo de condición similar.</t>
  </si>
  <si>
    <t xml:space="preserve">De igual forma se acuerda que la aseguradora presentará a la entidad asegurada la liquidación de la devolución correspondiente, dentro de los treinta (30) días siguientes a la fecha de vencimiento de cada periodo anual de la vigencia de la póliza y en el caso de que el ultimo periodo de vigencia sea menor a un año, la liquidación se realizará en forma proporcional al mismo.                                                                                                        De igual forma queda convenido que la Compañía aseguradora realizará el giro de la devolución, previa autorización de la entidad asegurada.
</t>
  </si>
  <si>
    <r>
      <t xml:space="preserve">Limitación de eventos para la revocación de la póliza. </t>
    </r>
    <r>
      <rPr>
        <sz val="11"/>
        <rFont val="Verdana"/>
        <family val="2"/>
      </rPr>
      <t>(La asignación del puntaje de ésta condición, está sujeta a la aceptación del texto de la misma, bajo los mismos términos, la modificación o condicionamiento da lugar a la calificación de cero (0) puntos)</t>
    </r>
  </si>
  <si>
    <r>
      <t xml:space="preserve">Extensión de la Definición de Empleados para Amparar Personal de Firmas de Outsourcing, </t>
    </r>
    <r>
      <rPr>
        <sz val="11"/>
        <rFont val="Verdana"/>
        <family val="2"/>
      </rPr>
      <t>siempre y cuando estén bajo el control de asegurado.</t>
    </r>
  </si>
  <si>
    <t>Ofrecimiento de INSPECCIONES DE MANEJO DE LA GESTIÓN DEL RIESGO OPERATIVO - Survey</t>
  </si>
  <si>
    <t>Para acceder a la calificación de esta condición, el oferente acepta con la presentación del ofrecimiento, el cumplimiento de los siguientes requisitos:</t>
  </si>
  <si>
    <t>*El costo del Survey, queda acordado a cargo de la aseguradora, es decir, no genera ningún costo adicional al de la oferta económica.</t>
  </si>
  <si>
    <t xml:space="preserve">**Las recomendaciones, sugerencias y/o demás aspectos que se deriven del resultado de este estudio, no generarán exigencia de implementación de medidas de prevención y/o control de riesgo, aplicación de garantías o cualquier tipo de compromiso para el asegurado, así como la modificación de las condiciones ofertadas.  </t>
  </si>
  <si>
    <t>El estudio deberá realizarse dentro de los cuatro (4) primeros meses de la vigencia de la póliza, para lo cual la aseguradora se compromete a presentar dentro de los primeros treinta (30) días calendarios, contados a partir de la fecha del inicio de la vigencia de la póliza, el cronograma en el que se indiquen las actividades que desarrollará para tal efecto y los funcionarios y/o firma externa que llevarán a cabo las mismas.</t>
  </si>
  <si>
    <t xml:space="preserve">Queda igualmente acordado, que la aseguradora presentará al AGENCIA NACIONAL DE INFRAESTRUCTURA, el informe en el que se indiquen los resultados del Survey, a más tardar 30 días posteriores a la fecha en la cual se haya realizado, y que la entidad se reserva el derecho de solicitar la sustentación de mismo. </t>
  </si>
  <si>
    <t>De conformidad con lo anterior, a la propuesta que cumpla las condiciones antes expuestas se les asignará el puntaje estipulado para el ofrecimiento de este estudio y la propuesta que no cumpla, modifique y/o condicione los términos exigidos para esta condición, se calificara con cero(0) puntos.</t>
  </si>
  <si>
    <t>7.2.</t>
  </si>
  <si>
    <t>DEDUCIBLES PÓLIZA DE INFIDELIDAD Y RIESGOS FINANCIEROS</t>
  </si>
  <si>
    <t xml:space="preserve">LA AGENCIA NACIONAL DE INFRAESTRUCTURA-ANI, esta interesada en recibir propuestas de deducibles que le permitan obtener la mayor indemnización posible, para información de los proponentes a continuación se presentan los deducibles que se están aplicando en la póliza actualmente contratada. </t>
  </si>
  <si>
    <t xml:space="preserve">$25.000.000 TODA Y CADA PERDIDA, COSTO NETO FINANCIERO 20 DÌAS. </t>
  </si>
  <si>
    <t>7.3.</t>
  </si>
  <si>
    <t>EVALUACIÓN DE DEDUCIBLES………………………………….  200 puntos</t>
  </si>
  <si>
    <t>7.3.1</t>
  </si>
  <si>
    <t>Criterios de evaluación</t>
  </si>
  <si>
    <t>Evaluación de deducibles 300 puntos</t>
  </si>
  <si>
    <t>La asignación de la calificación para este aspecto se realizará aplicando los criterios aquí indicados y los puntajes señalados en las tablas que se presentan a continuación:</t>
  </si>
  <si>
    <t> Si la propuesta no se enmarca dentro del esquema de deducible único en valor, se efectuará la conversión a pesos colombianos, mediante la simulación frente al monto total del límite asegurado y sí ésta no fuere posible, se rechazará la oferta.</t>
  </si>
  <si>
    <t> Las propuestas en dólares u otra moneda, se convertirán a S.M.M.L.V, tomando la tasa representativa del mercado a la fecha de la evaluación.</t>
  </si>
  <si>
    <t> En el caso de que las propuestas contemplen deducibles para diferentes amparos,  se aplicará la calificación de la tabla general,  a cada uno de los deducibles ofrecidos y se realizará el promedio de la calificación. A los oferentes que no presenten deducible para diferentes amparos, con el fin de realizar la evaluación comparativa, se aplicará el puntaje de la respectiva tabla.</t>
  </si>
  <si>
    <t>7.3.2</t>
  </si>
  <si>
    <t>Tablas de Calificación</t>
  </si>
  <si>
    <t>RANGO DE DEDUCIBLE</t>
  </si>
  <si>
    <t>Puntaje sobre valor de la pérdida</t>
  </si>
  <si>
    <t>Sin deducible</t>
  </si>
  <si>
    <t>Superior a $0 y hasta $10,000,000</t>
  </si>
  <si>
    <t>Superior a $10,000,000 y $15,000,000</t>
  </si>
  <si>
    <t>70 Puntos</t>
  </si>
  <si>
    <t>Superior a $15,000,000 y $20,000,000</t>
  </si>
  <si>
    <t>Superior a $20,000,000</t>
  </si>
  <si>
    <t>Se descontarán diez (10) puntos por cada $5,000,000 adicionales</t>
  </si>
  <si>
    <t> Evaluación de costo neto financiero en días ………………………………………. (100 Puntos)</t>
  </si>
  <si>
    <t>De 0 a 5 dìas</t>
  </si>
  <si>
    <t>80 puntos</t>
  </si>
  <si>
    <t>De 6 a 10 dìas</t>
  </si>
  <si>
    <t>De 11 a 20 dìas</t>
  </si>
  <si>
    <t xml:space="preserve">Superior a 20 días  </t>
  </si>
  <si>
    <t>Se descontarán diez (10) puntos por cinco  días adicionales o fracción</t>
  </si>
  <si>
    <t>TOTAL PUNTOS DEDUCIBLES</t>
  </si>
  <si>
    <t> Evaluación de toda y cada pérdida en $ ………………………………………. ( 150 Puntos)</t>
  </si>
  <si>
    <t>150Puntos</t>
  </si>
  <si>
    <t>CALIFICACIÓN DE LAS CONDICIONES COMPLEMENTARIAS Y DEDUCIBLES</t>
  </si>
  <si>
    <t>SEGURO DE RESPONSABILIDAD CIVIL SERVIDORES PÚBLICOS</t>
  </si>
  <si>
    <t>100.%</t>
  </si>
  <si>
    <t>CHUBB DE COLOMBIA COMPAÑÍA DE SEGUROS S.A.</t>
  </si>
  <si>
    <t>SEGURO DE INFIDELIDAD Y RIESGOS FINANCIEROS</t>
  </si>
  <si>
    <t>CONSOLIDADO GENERAL GRUPO III</t>
  </si>
  <si>
    <t xml:space="preserve">CONSOLIDADO GENERAL GRUPO II </t>
  </si>
  <si>
    <t xml:space="preserve">TOTAL COSTO SEGURO RESPONSABILIDAD CUVIL SERVIDORES PUBLICOS </t>
  </si>
  <si>
    <t xml:space="preserve">TOTAL COSTO SEGURO INFIDELIDAD Y RIESGOS FINACIEROS </t>
  </si>
  <si>
    <t>RESPONSABILIDAD CIVIL SERVIDORES PÚBLICOS 700 PUNTOS</t>
  </si>
  <si>
    <t>UNION TEMPORAL GENERALI S.A. Y ROYAL SUN ALLIANCE S.A.</t>
  </si>
  <si>
    <t>TOTAL PUNTOS</t>
  </si>
  <si>
    <t>LICITACIÓN PUBLICA No. VJ-VAF-LP-01 DE 2015</t>
  </si>
  <si>
    <r>
      <t xml:space="preserve">Ofrecimiento de limite adicional al básico de $500.000.000. </t>
    </r>
    <r>
      <rPr>
        <sz val="11"/>
        <color indexed="8"/>
        <rFont val="Verdana"/>
        <family val="2"/>
      </rPr>
      <t xml:space="preserve">Se califica el límite adicional sin cobro de prima de acuerdo con lo siguiente: </t>
    </r>
  </si>
  <si>
    <t>Cobertura por disposiciones legales del medio ambiente, hasta $ 100.000.000 evento /vigencia</t>
  </si>
  <si>
    <t>LICITACION PUBLICA No. VJ-VAF-LP-01 DE 2015</t>
  </si>
  <si>
    <t>40 Puntos</t>
  </si>
  <si>
    <r>
      <t xml:space="preserve">• Ofrecimiento de sublímite adicional al básico, de $700.000.000, </t>
    </r>
    <r>
      <rPr>
        <sz val="11"/>
        <rFont val="Verdana"/>
        <family val="2"/>
      </rPr>
      <t>exigido para el amparo de Gastos de Defensa, sin cobro de prima.</t>
    </r>
  </si>
  <si>
    <t> Ofrecimiento de límite de $60.000.000 ADICIONAL AL basico exigido.</t>
  </si>
  <si>
    <r>
      <rPr>
        <b/>
        <sz val="11"/>
        <rFont val="Verdana"/>
        <family val="2"/>
      </rPr>
      <t xml:space="preserve">Revocación de la póliza </t>
    </r>
    <r>
      <rPr>
        <sz val="11"/>
        <rFont val="Verdana"/>
        <family val="2"/>
      </rPr>
      <t xml:space="preserve">. Se califica el término de días ofrecido, adicional al básico exigido, hasta un máximo de Cientoo Ochenta (180) dias en total(incluido tpermino básico y adicional).       </t>
    </r>
  </si>
  <si>
    <t>Restablecimiento automático del límite asegurado por pago de siniestro hasta una (1) vez el límite asegurado contratado</t>
  </si>
  <si>
    <t>Movilización de bienes para su uso y/o actividad. Límite de $800,000,000 evento / $1,600,000,000 vigenciaLos oferentes deben contemplar que se debe extender a amparar los bienes asegurados, cuando sean movilizados para su uso y/o actividad a otros predios del asegurado o de terceros y mientras permanezcan en los mismos, bajo los mismos amparos de la presente póliza. (Excluye tránsito)Se califica en complementarias incluyendo transito y transporte</t>
  </si>
  <si>
    <t xml:space="preserve">Traslado temporal de bienes y/o equipos.  Límite de $800,000,000 por evento / $1,600,000,000 por vigencia y término de noventa (90) días. </t>
  </si>
  <si>
    <t>Las partes movibles de edificios y/o equipos y los demás bienes amparados que sean trasladados temporalmente a otro sitio dentro o fuera de los predios del asegurado para reparación, limpieza, renovación, acondicionamiento, revisión, mantenimiento o fines similares, deben ampararse por la póliza mientras que estén en montaje o desmontaje y durante el tiempo que permanezcan en otros sitios en el territorio de la República de Colombia, a partir de la fecha en que se inicie el traslado. (Incluye permanencia en predios de terceros y Excluye transito).Se califica en complementarias incluyendo transito y transporte</t>
  </si>
  <si>
    <t>LA PREVISORA S.A. COMPAÑÍA DE SEGUROS</t>
  </si>
  <si>
    <t>UNION TEMPORAL QBE - AXA COLPATRIA</t>
  </si>
  <si>
    <t>LO  OTORGA</t>
  </si>
  <si>
    <t xml:space="preserve">SE OTORGA </t>
  </si>
  <si>
    <t>SE OTORGA 5%</t>
  </si>
  <si>
    <t>SE OTORGA 3.500.000.000 EVENTO TOTAL Y 7.000.000.000 VIGENCIA TOTAL</t>
  </si>
  <si>
    <t>SE OTORGA UN LIMITE AGREGADO HASTA 500.000.000 EXECTO PARA TERREMOTO, HMACC, AMIT Y SABOTAJE</t>
  </si>
  <si>
    <t>SE OTORGA 1.200.000.000 EVENTO EN TOTAL Y 2.400.000.000 VIGENCIA TOTAL</t>
  </si>
  <si>
    <t>SE OTORGA UN 5%</t>
  </si>
  <si>
    <r>
      <rPr>
        <b/>
        <sz val="11"/>
        <rFont val="Verdana"/>
        <family val="2"/>
      </rPr>
      <t>Limite agregado sin aplicación de deducible</t>
    </r>
    <r>
      <rPr>
        <sz val="11"/>
        <rFont val="Verdana"/>
        <family val="2"/>
      </rPr>
      <t xml:space="preserve">: $20.000.000 excepto para las coberturas de Terremoto, Temblor y/o erupción volcánica y Huelga, Motín, Asonada, Conmoción Civil o Popular, Terrorismo y Sabotaje.  </t>
    </r>
  </si>
  <si>
    <t>SE OTORGA 5 DIAS</t>
  </si>
  <si>
    <t>SE OTORGA 10%</t>
  </si>
  <si>
    <r>
      <t>Al proponente que ofrezca límite de $850.000.000/ $850.000.000/1,650.000.000, se le asignarán 10</t>
    </r>
    <r>
      <rPr>
        <b/>
        <sz val="11"/>
        <rFont val="Verdana"/>
        <family val="2"/>
      </rPr>
      <t xml:space="preserve"> puntos</t>
    </r>
  </si>
  <si>
    <r>
      <t>Al proponente que ofrezca límite de $900.000.000 / $900.000.000 / $1,800.000.000, se le asignarán 20</t>
    </r>
    <r>
      <rPr>
        <b/>
        <sz val="11"/>
        <rFont val="Verdana"/>
        <family val="2"/>
      </rPr>
      <t xml:space="preserve"> puntos</t>
    </r>
  </si>
  <si>
    <r>
      <t>Al proponente que ofrezca límite de $950.000.000 / $950.000.000 / $1,900.000.000, se le asignarán 30</t>
    </r>
    <r>
      <rPr>
        <b/>
        <sz val="11"/>
        <rFont val="Verdana"/>
        <family val="2"/>
      </rPr>
      <t xml:space="preserve"> puntos</t>
    </r>
  </si>
  <si>
    <r>
      <t>Al proponente que ofrezca límite de $1.000.000.000 / $1.000.000.000 / $2.000.000.000, se le asignarán 50</t>
    </r>
    <r>
      <rPr>
        <b/>
        <sz val="11"/>
        <rFont val="Verdana"/>
        <family val="2"/>
      </rPr>
      <t xml:space="preserve"> puntos</t>
    </r>
  </si>
  <si>
    <t>SE OTORGA  $1.000.000.000 / $1.000.000.000 / $2.000.000.000</t>
  </si>
  <si>
    <t>SE OTORGAN 20 MILLONES</t>
  </si>
  <si>
    <t xml:space="preserve">SE OTORGA  </t>
  </si>
  <si>
    <t>SE OTORGA HASTA 200.000.000</t>
  </si>
  <si>
    <t>SE OTORGA 2 DIAS HABILES</t>
  </si>
  <si>
    <t>SE OTORGA HASTA 5 DIAS</t>
  </si>
  <si>
    <t>SE OTORGA HASTA 20 MILLONES</t>
  </si>
  <si>
    <t>SE OTORGA 900.000.000/900.000.000/1.800.000.000</t>
  </si>
  <si>
    <t>116-117</t>
  </si>
  <si>
    <t>SE OTORGA HASTA 50 MILLONES ADICIONALES</t>
  </si>
  <si>
    <t>300-301</t>
  </si>
  <si>
    <t>SE OTORGAN 100 MILLONES ADICIONALES AL BASICO</t>
  </si>
  <si>
    <t>SE OTORGAN</t>
  </si>
  <si>
    <t>SE OTORGAN 300 MILLONES ADICIONALES AL BASICO</t>
  </si>
  <si>
    <t>SE OTORGA EL 0.25 DE COBRO DE PRIMA ADICIONAL</t>
  </si>
  <si>
    <t>SE OTORGA CON UN SUBLIMITE DEL 20% DEL VALOR ASEGURADO</t>
  </si>
  <si>
    <t>SE OTORGAN 150 MILLONES ADICIONALES AL BASICO</t>
  </si>
  <si>
    <t>SE OTORGA UNA VEZ CON COBRO DE PRIMA ADICIONAL</t>
  </si>
  <si>
    <t>SE OTORGA HASTA EL 0.1 ADICIONAL AL BASICO CON COBRO PRIMA</t>
  </si>
  <si>
    <t>SE OTORGA SUBLIMITE DEL 5% DEL VALOR ASEGURADO</t>
  </si>
  <si>
    <t xml:space="preserve">SE OTORGA UN LIMITE DE OCHO MIL EN TOTAL </t>
  </si>
  <si>
    <t xml:space="preserve">SE OTORGA 30 DIAS ADICIONALES </t>
  </si>
  <si>
    <t>SE OTORGA CON UN SUBLIMITE DEL 15% EVENTO 30 VIGENCIA</t>
  </si>
  <si>
    <t xml:space="preserve">SE OTORGA UN LIMITE DE TRES ADICIONALES AL BASICO </t>
  </si>
  <si>
    <t>SE OTORGA UNA VEZ CON COBRO DE PRIMA</t>
  </si>
  <si>
    <t>SE OTORGA UN LIMITE DE CINCO MIL MILLONES INCLUIDO EL BASICO EXIGIDO</t>
  </si>
  <si>
    <t>SE OTORGA EL 50% DEL LIMITE ASEGURADO</t>
  </si>
  <si>
    <t>SE OTORGA UNA VEZ</t>
  </si>
  <si>
    <t>SE OTORGA SUBLIMITE DEL 20% DEL LIMITE ASEGURADO</t>
  </si>
  <si>
    <t>SE OTORGA 50 MILLONES EVENTO VIGENCIA</t>
  </si>
  <si>
    <t>SE OTORGA CON SUBLIMITE DE 5 MILLONES ETAPA / 20 MILLONES PROCESO</t>
  </si>
  <si>
    <t xml:space="preserve">LA PREVISORA S.A. </t>
  </si>
  <si>
    <t>(24 MESES)  DEL 8-10-2015 AL 9 DE 10-2017 (732 DIAS)</t>
  </si>
  <si>
    <t>(24 MESES)  DEL 8-10-2015 AL 8 DE 10-2017 (732 DIAS)</t>
  </si>
  <si>
    <t xml:space="preserve">  </t>
  </si>
  <si>
    <t>O,28%</t>
  </si>
  <si>
    <t>MAPFRE</t>
  </si>
  <si>
    <t>INFIDELIDAD DE RIESGOS FINANCIEROS 500 PUNTOS</t>
  </si>
  <si>
    <t>CHUBB SEGUROS</t>
  </si>
  <si>
    <t>Puntos</t>
  </si>
  <si>
    <t> El proponente deberá señalar en forma expresa el periodo adicional al básico que ofrece.</t>
  </si>
  <si>
    <t>NO SE OTORGA FOLIO No 121</t>
  </si>
  <si>
    <t>OFERTAN $50.000.000  FOLIO121</t>
  </si>
  <si>
    <t>OFERTAN$50.000.000 FOLIO121</t>
  </si>
  <si>
    <t>NO SE OTORGA FOLIO N0 305</t>
  </si>
  <si>
    <t>SE OTORGA $50.000.000 ,ADICIONAL FOLOIO No 305</t>
  </si>
  <si>
    <t>NO SE OTORGA FOLIO 305</t>
  </si>
  <si>
    <t>NO SE OTORGAFOLIO 305</t>
  </si>
  <si>
    <t>NO OFERTAN FOLIO 121</t>
  </si>
  <si>
    <t xml:space="preserve">• Retroactividad, se califica el término ofrecido en exceso al básico exigido, máximo hasta 2.008 (36) meses adicionales al periodo establecido como básico </t>
  </si>
  <si>
    <r>
      <t xml:space="preserve">• Extensión de cobertura. </t>
    </r>
    <r>
      <rPr>
        <sz val="11"/>
        <rFont val="Verdana"/>
        <family val="2"/>
      </rPr>
      <t xml:space="preserve">Se califica el término adicional al básico, </t>
    </r>
    <r>
      <rPr>
        <b/>
        <sz val="11"/>
        <rFont val="Verdana"/>
        <family val="2"/>
      </rPr>
      <t>hasta ___ meses (es decir, 12 meses adicionales al básico).</t>
    </r>
  </si>
  <si>
    <r>
      <t xml:space="preserve"> El ofrecimiento debe contemplar los mismos términos señalados en la extensión de cobertura básica, incluido el cobro máximo del 50% de la prima anual ofrecida para este proceso </t>
    </r>
    <r>
      <rPr>
        <b/>
        <sz val="11"/>
        <rFont val="Verdana"/>
        <family val="2"/>
      </rPr>
      <t>(Es decir, en conjunto para los ___meses del básico y el termino adicional ofrecido).</t>
    </r>
  </si>
  <si>
    <t>NO SE OTORGA FOLIO 121</t>
  </si>
  <si>
    <t>UNIÓN TEMPORL QBE SEGUROS S.A - AXA COLPATRIA</t>
  </si>
  <si>
    <t>SE OTORGA UN LIMITE DE 12 MIL MILLONES (FOLIO 78)</t>
  </si>
  <si>
    <t>SE OTORGA    (FOLIO 78)</t>
  </si>
  <si>
    <t>SE OTORGA CON COBRO DE PRIMA ADICIONAL    (FOLIO 78)</t>
  </si>
  <si>
    <t>SE OTORGA (FOLIO 79)</t>
  </si>
  <si>
    <t>NO SE OTORGA (FOLIO 119)</t>
  </si>
  <si>
    <t>SE OTORGA (FOLIO 119)</t>
  </si>
  <si>
    <t>SE OTORGA 15 MILLONES TODO Y CADA PERDIDA</t>
  </si>
  <si>
    <t>SE OTORGA 5 DIAS (FOLIO 120)</t>
  </si>
  <si>
    <t>SE OTORGA 25 MILLONES TODO Y CADA PERDIDA</t>
  </si>
  <si>
    <t>0, 25</t>
  </si>
  <si>
    <t xml:space="preserve">SE OTORGA 800.000.000 EVENTO / 1.600.000.000 VIGENCIA, excluye transito y transporte </t>
  </si>
  <si>
    <t>SE OTORGA 800.000.000 EVENTO / 1.600.000.000 VIGENCIA, se excluye transito y transporte</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</si>
</sst>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64" formatCode="&quot;$&quot;\ #,##0_);[Red]\(&quot;$&quot;\ #,##0\)"/>
    <numFmt numFmtId="165" formatCode="&quot;$&quot;\ #,##0.00_);\(&quot;$&quot;\ #,##0.00\)"/>
    <numFmt numFmtId="166" formatCode="_(&quot;$&quot;\ * #,##0_);_(&quot;$&quot;\ * \(#,##0\);_(&quot;$&quot;\ * &quot;-&quot;_);_(@_)"/>
    <numFmt numFmtId="167" formatCode="_(&quot;$&quot;\ * #,##0.00_);_(&quot;$&quot;\ * \(#,##0.00\);_(&quot;$&quot;\ * &quot;-&quot;??_);_(@_)"/>
    <numFmt numFmtId="168" formatCode="_(* #,##0.00_);_(* \(#,##0.00\);_(* &quot;-&quot;??_);_(@_)"/>
    <numFmt numFmtId="169" formatCode="_ * #,##0.00_ ;_ * \-#,##0.00_ ;_ * &quot;-&quot;??_ ;_ @_ "/>
    <numFmt numFmtId="170" formatCode="_(* #,##0_);_(* \(#,##0\);_(* &quot;-&quot;??_);_(@_)"/>
    <numFmt numFmtId="171" formatCode="_ * #,##0_ ;_ * \-#,##0_ ;_ * &quot;-&quot;??_ ;_ @_ "/>
    <numFmt numFmtId="172" formatCode="0.0"/>
    <numFmt numFmtId="173" formatCode="#,##0.00_ ;\-#,##0.00\ "/>
    <numFmt numFmtId="174" formatCode="&quot;$&quot;\ #,##0;[Red]&quot;$&quot;\ \-#,##0"/>
    <numFmt numFmtId="175" formatCode="_-[$€-2]* #,##0.00_-;\-[$€-2]* #,##0.00_-;_-[$€-2]* &quot;-&quot;??_-"/>
    <numFmt numFmtId="176" formatCode="0.000"/>
    <numFmt numFmtId="177" formatCode="_ &quot;$&quot;\ * #,##0.00_ ;_ &quot;$&quot;\ * \-#,##0.00_ ;_ &quot;$&quot;\ * &quot;-&quot;??_ ;_ @_ "/>
    <numFmt numFmtId="179" formatCode="#,##0_ ;\-#,##0\ "/>
  </numFmts>
  <fonts count="47" x14ac:knownFonts="1">
    <font>
      <sz val="10"/>
      <name val="Arial"/>
    </font>
    <font>
      <sz val="10"/>
      <name val="Arial"/>
      <family val="2"/>
    </font>
    <font>
      <b/>
      <sz val="10"/>
      <color indexed="8"/>
      <name val="Verdana"/>
      <family val="2"/>
    </font>
    <font>
      <i/>
      <sz val="10"/>
      <name val="Verdana"/>
      <family val="2"/>
    </font>
    <font>
      <sz val="8"/>
      <name val="Arial"/>
      <family val="2"/>
    </font>
    <font>
      <sz val="10"/>
      <name val="Verdana"/>
      <family val="2"/>
    </font>
    <font>
      <b/>
      <sz val="10"/>
      <name val="Verdana"/>
      <family val="2"/>
    </font>
    <font>
      <b/>
      <sz val="11"/>
      <color indexed="17"/>
      <name val="Verdana"/>
      <family val="2"/>
    </font>
    <font>
      <b/>
      <sz val="11"/>
      <name val="Verdana"/>
      <family val="2"/>
    </font>
    <font>
      <b/>
      <sz val="12"/>
      <name val="Verdana"/>
      <family val="2"/>
    </font>
    <font>
      <sz val="11"/>
      <color indexed="18"/>
      <name val="Verdana"/>
      <family val="2"/>
    </font>
    <font>
      <sz val="11"/>
      <name val="Verdana"/>
      <family val="2"/>
    </font>
    <font>
      <b/>
      <sz val="11"/>
      <color indexed="8"/>
      <name val="Verdana"/>
      <family val="2"/>
    </font>
    <font>
      <sz val="11"/>
      <color indexed="8"/>
      <name val="Verdana"/>
      <family val="2"/>
    </font>
    <font>
      <sz val="12"/>
      <name val="Arial Narrow"/>
      <family val="2"/>
    </font>
    <font>
      <b/>
      <sz val="12"/>
      <name val="Arial Narrow"/>
      <family val="2"/>
    </font>
    <font>
      <sz val="10"/>
      <color theme="0"/>
      <name val="Verdana"/>
      <family val="2"/>
    </font>
    <font>
      <sz val="12"/>
      <name val="Century Gothic"/>
      <family val="2"/>
    </font>
    <font>
      <sz val="11"/>
      <color indexed="8"/>
      <name val="Calibri"/>
      <family val="2"/>
    </font>
    <font>
      <sz val="11"/>
      <color indexed="9"/>
      <name val="Calibri"/>
      <family val="2"/>
    </font>
    <font>
      <sz val="11"/>
      <color indexed="20"/>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i/>
      <sz val="11"/>
      <color indexed="23"/>
      <name val="Calibri"/>
      <family val="2"/>
    </font>
    <font>
      <b/>
      <sz val="15"/>
      <color indexed="56"/>
      <name val="Calibri"/>
      <family val="2"/>
    </font>
    <font>
      <b/>
      <sz val="13"/>
      <color indexed="56"/>
      <name val="Calibri"/>
      <family val="2"/>
    </font>
    <font>
      <b/>
      <sz val="11"/>
      <color indexed="63"/>
      <name val="Calibri"/>
      <family val="2"/>
    </font>
    <font>
      <sz val="11"/>
      <color indexed="10"/>
      <name val="Calibri"/>
      <family val="2"/>
    </font>
    <font>
      <b/>
      <sz val="18"/>
      <color indexed="56"/>
      <name val="Cambria"/>
      <family val="2"/>
    </font>
    <font>
      <b/>
      <sz val="11"/>
      <color indexed="12"/>
      <name val="Verdana"/>
      <family val="2"/>
    </font>
    <font>
      <sz val="10"/>
      <name val="Arial"/>
      <family val="2"/>
    </font>
    <font>
      <sz val="14"/>
      <name val="Arial"/>
      <family val="2"/>
    </font>
    <font>
      <b/>
      <sz val="14"/>
      <color indexed="8"/>
      <name val="Verdana"/>
      <family val="2"/>
    </font>
    <font>
      <b/>
      <sz val="10"/>
      <color indexed="18"/>
      <name val="Verdana"/>
      <family val="2"/>
    </font>
    <font>
      <b/>
      <sz val="10"/>
      <color theme="1"/>
      <name val="Verdana"/>
      <family val="2"/>
    </font>
    <font>
      <sz val="10"/>
      <color theme="1"/>
      <name val="Verdana"/>
      <family val="2"/>
    </font>
    <font>
      <b/>
      <sz val="14"/>
      <color theme="1"/>
      <name val="Verdana"/>
      <family val="2"/>
    </font>
    <font>
      <sz val="10"/>
      <name val="Arial"/>
      <family val="2"/>
    </font>
    <font>
      <u/>
      <sz val="11"/>
      <name val="Verdana"/>
      <family val="2"/>
    </font>
    <font>
      <b/>
      <sz val="14"/>
      <name val="Verdana"/>
      <family val="2"/>
    </font>
    <font>
      <sz val="11"/>
      <color indexed="60"/>
      <name val="Calibri"/>
      <family val="2"/>
    </font>
    <font>
      <b/>
      <sz val="11"/>
      <color indexed="8"/>
      <name val="Calibri"/>
      <family val="2"/>
    </font>
    <font>
      <sz val="12"/>
      <name val="Verdana"/>
      <family val="2"/>
    </font>
  </fonts>
  <fills count="3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1"/>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theme="0" tint="-4.9989318521683403E-2"/>
        <bgColor indexed="64"/>
      </patternFill>
    </fill>
    <fill>
      <patternFill patternType="solid">
        <fgColor indexed="43"/>
      </patternFill>
    </fill>
    <fill>
      <patternFill patternType="solid">
        <fgColor rgb="FFFFFF00"/>
        <bgColor indexed="64"/>
      </patternFill>
    </fill>
  </fills>
  <borders count="86">
    <border>
      <left/>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style="medium">
        <color indexed="64"/>
      </right>
      <top/>
      <bottom style="medium">
        <color indexed="64"/>
      </bottom>
      <diagonal/>
    </border>
    <border>
      <left/>
      <right/>
      <top style="medium">
        <color indexed="64"/>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style="thin">
        <color indexed="64"/>
      </left>
      <right style="medium">
        <color indexed="64"/>
      </right>
      <top style="thin">
        <color indexed="64"/>
      </top>
      <bottom/>
      <diagonal/>
    </border>
    <border>
      <left style="medium">
        <color indexed="64"/>
      </left>
      <right/>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medium">
        <color indexed="64"/>
      </right>
      <top/>
      <bottom/>
      <diagonal/>
    </border>
    <border>
      <left/>
      <right style="medium">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ck">
        <color indexed="64"/>
      </left>
      <right/>
      <top style="thick">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top style="thin">
        <color indexed="62"/>
      </top>
      <bottom style="double">
        <color indexed="62"/>
      </bottom>
      <diagonal/>
    </border>
    <border>
      <left/>
      <right style="medium">
        <color indexed="64"/>
      </right>
      <top style="medium">
        <color indexed="64"/>
      </top>
      <bottom style="thin">
        <color indexed="64"/>
      </bottom>
      <diagonal/>
    </border>
  </borders>
  <cellStyleXfs count="204">
    <xf numFmtId="0" fontId="0" fillId="0" borderId="0"/>
    <xf numFmtId="169" fontId="1" fillId="0" borderId="0" applyFont="0" applyFill="0" applyBorder="0" applyAlignment="0" applyProtection="0"/>
    <xf numFmtId="0" fontId="17" fillId="0" borderId="52" applyNumberFormat="0" applyFont="0" applyBorder="0" applyAlignment="0"/>
    <xf numFmtId="0" fontId="1" fillId="0" borderId="0"/>
    <xf numFmtId="167" fontId="1" fillId="0" borderId="0" applyFon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9" borderId="0" applyNumberFormat="0" applyBorder="0" applyAlignment="0" applyProtection="0"/>
    <xf numFmtId="0" fontId="18" fillId="12" borderId="0" applyNumberFormat="0" applyBorder="0" applyAlignment="0" applyProtection="0"/>
    <xf numFmtId="0" fontId="18" fillId="15" borderId="0" applyNumberFormat="0" applyBorder="0" applyAlignment="0" applyProtection="0"/>
    <xf numFmtId="0" fontId="19" fillId="16"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9" fillId="22"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23" borderId="0" applyNumberFormat="0" applyBorder="0" applyAlignment="0" applyProtection="0"/>
    <xf numFmtId="0" fontId="20" fillId="7" borderId="0" applyNumberFormat="0" applyBorder="0" applyAlignment="0" applyProtection="0"/>
    <xf numFmtId="0" fontId="22" fillId="24" borderId="53" applyNumberFormat="0" applyAlignment="0" applyProtection="0"/>
    <xf numFmtId="0" fontId="23" fillId="25" borderId="54" applyNumberFormat="0" applyAlignment="0" applyProtection="0"/>
    <xf numFmtId="0" fontId="1" fillId="0" borderId="0" applyNumberFormat="0" applyFill="0" applyBorder="0" applyAlignment="0" applyProtection="0"/>
    <xf numFmtId="175" fontId="1" fillId="0" borderId="0" applyFont="0" applyFill="0" applyBorder="0" applyAlignment="0" applyProtection="0"/>
    <xf numFmtId="0" fontId="27" fillId="0" borderId="0" applyNumberFormat="0" applyFill="0" applyBorder="0" applyAlignment="0" applyProtection="0"/>
    <xf numFmtId="0" fontId="21" fillId="8" borderId="0" applyNumberFormat="0" applyBorder="0" applyAlignment="0" applyProtection="0"/>
    <xf numFmtId="0" fontId="28" fillId="0" borderId="56" applyNumberFormat="0" applyFill="0" applyAlignment="0" applyProtection="0"/>
    <xf numFmtId="0" fontId="29" fillId="0" borderId="57" applyNumberFormat="0" applyFill="0" applyAlignment="0" applyProtection="0"/>
    <xf numFmtId="0" fontId="25" fillId="0" borderId="58" applyNumberFormat="0" applyFill="0" applyAlignment="0" applyProtection="0"/>
    <xf numFmtId="0" fontId="25" fillId="0" borderId="0" applyNumberFormat="0" applyFill="0" applyBorder="0" applyAlignment="0" applyProtection="0"/>
    <xf numFmtId="0" fontId="26" fillId="11" borderId="53" applyNumberFormat="0" applyAlignment="0" applyProtection="0"/>
    <xf numFmtId="0" fontId="24" fillId="0" borderId="55" applyNumberFormat="0" applyFill="0" applyAlignment="0" applyProtection="0"/>
    <xf numFmtId="0" fontId="1" fillId="0" borderId="0"/>
    <xf numFmtId="0" fontId="1" fillId="26" borderId="59" applyNumberFormat="0" applyFont="0" applyAlignment="0" applyProtection="0"/>
    <xf numFmtId="0" fontId="30" fillId="24" borderId="60" applyNumberFormat="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1" fillId="0" borderId="0"/>
    <xf numFmtId="0" fontId="1" fillId="0" borderId="0"/>
    <xf numFmtId="0" fontId="1" fillId="0" borderId="0"/>
    <xf numFmtId="9" fontId="34" fillId="0" borderId="0" applyFont="0" applyFill="0" applyBorder="0" applyAlignment="0" applyProtection="0"/>
    <xf numFmtId="167" fontId="34" fillId="0" borderId="0" applyFont="0" applyFill="0" applyBorder="0" applyAlignment="0" applyProtection="0"/>
    <xf numFmtId="169" fontId="34" fillId="0" borderId="0" applyFont="0" applyFill="0" applyBorder="0" applyAlignment="0" applyProtection="0"/>
    <xf numFmtId="169" fontId="41" fillId="0" borderId="0" applyFont="0" applyFill="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9" borderId="0" applyNumberFormat="0" applyBorder="0" applyAlignment="0" applyProtection="0"/>
    <xf numFmtId="0" fontId="18" fillId="12" borderId="0" applyNumberFormat="0" applyBorder="0" applyAlignment="0" applyProtection="0"/>
    <xf numFmtId="0" fontId="18" fillId="15" borderId="0" applyNumberFormat="0" applyBorder="0" applyAlignment="0" applyProtection="0"/>
    <xf numFmtId="0" fontId="19" fillId="16"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21" fillId="8" borderId="0" applyNumberFormat="0" applyBorder="0" applyAlignment="0" applyProtection="0"/>
    <xf numFmtId="0" fontId="22" fillId="24" borderId="53" applyNumberFormat="0" applyAlignment="0" applyProtection="0"/>
    <xf numFmtId="0" fontId="23" fillId="25" borderId="54" applyNumberFormat="0" applyAlignment="0" applyProtection="0"/>
    <xf numFmtId="0" fontId="24" fillId="0" borderId="55" applyNumberFormat="0" applyFill="0" applyAlignment="0" applyProtection="0"/>
    <xf numFmtId="0" fontId="25" fillId="0" borderId="0" applyNumberFormat="0" applyFill="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9" fillId="22"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23" borderId="0" applyNumberFormat="0" applyBorder="0" applyAlignment="0" applyProtection="0"/>
    <xf numFmtId="0" fontId="26" fillId="11" borderId="53" applyNumberFormat="0" applyAlignment="0" applyProtection="0"/>
    <xf numFmtId="0" fontId="20" fillId="7" borderId="0" applyNumberFormat="0" applyBorder="0" applyAlignment="0" applyProtection="0"/>
    <xf numFmtId="177" fontId="1" fillId="0" borderId="0" applyFont="0" applyFill="0" applyBorder="0" applyAlignment="0" applyProtection="0"/>
    <xf numFmtId="0" fontId="44" fillId="28" borderId="0" applyNumberFormat="0" applyBorder="0" applyAlignment="0" applyProtection="0"/>
    <xf numFmtId="0" fontId="1" fillId="0" borderId="0" applyNumberFormat="0" applyFill="0" applyBorder="0" applyAlignment="0" applyProtection="0"/>
    <xf numFmtId="0" fontId="1" fillId="26" borderId="59" applyNumberFormat="0" applyFont="0" applyAlignment="0" applyProtection="0"/>
    <xf numFmtId="0" fontId="30" fillId="24" borderId="60" applyNumberFormat="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2" fillId="0" borderId="0" applyNumberFormat="0" applyFill="0" applyBorder="0" applyAlignment="0" applyProtection="0"/>
    <xf numFmtId="0" fontId="28" fillId="0" borderId="56" applyNumberFormat="0" applyFill="0" applyAlignment="0" applyProtection="0"/>
    <xf numFmtId="0" fontId="29" fillId="0" borderId="57" applyNumberFormat="0" applyFill="0" applyAlignment="0" applyProtection="0"/>
    <xf numFmtId="0" fontId="25" fillId="0" borderId="58" applyNumberFormat="0" applyFill="0" applyAlignment="0" applyProtection="0"/>
    <xf numFmtId="0" fontId="45" fillId="0" borderId="84" applyNumberFormat="0" applyFill="0" applyAlignment="0" applyProtection="0"/>
    <xf numFmtId="0" fontId="1" fillId="0" borderId="0"/>
  </cellStyleXfs>
  <cellXfs count="746">
    <xf numFmtId="0" fontId="0" fillId="0" borderId="0" xfId="0"/>
    <xf numFmtId="2" fontId="5" fillId="0" borderId="0" xfId="0" applyNumberFormat="1" applyFont="1" applyAlignment="1">
      <alignment vertical="center" wrapText="1"/>
    </xf>
    <xf numFmtId="2" fontId="5" fillId="2" borderId="4" xfId="0" applyNumberFormat="1" applyFont="1" applyFill="1" applyBorder="1" applyAlignment="1">
      <alignment vertical="center" wrapText="1"/>
    </xf>
    <xf numFmtId="49" fontId="5" fillId="0" borderId="5" xfId="0" applyNumberFormat="1" applyFont="1" applyFill="1" applyBorder="1" applyAlignment="1">
      <alignment vertical="center" wrapText="1"/>
    </xf>
    <xf numFmtId="2" fontId="2" fillId="3" borderId="4" xfId="0" applyNumberFormat="1" applyFont="1" applyFill="1" applyBorder="1" applyAlignment="1">
      <alignment horizontal="left" vertical="center" wrapText="1"/>
    </xf>
    <xf numFmtId="2" fontId="5" fillId="0" borderId="8" xfId="0" applyNumberFormat="1" applyFont="1" applyFill="1" applyBorder="1" applyAlignment="1">
      <alignment vertical="center" wrapText="1"/>
    </xf>
    <xf numFmtId="2" fontId="5" fillId="2" borderId="0" xfId="0" applyNumberFormat="1" applyFont="1" applyFill="1" applyAlignment="1">
      <alignment vertical="center" wrapText="1"/>
    </xf>
    <xf numFmtId="2" fontId="6" fillId="3" borderId="4" xfId="0" applyNumberFormat="1" applyFont="1" applyFill="1" applyBorder="1" applyAlignment="1">
      <alignment horizontal="left" vertical="center" wrapText="1"/>
    </xf>
    <xf numFmtId="2" fontId="6" fillId="4" borderId="5" xfId="0" applyNumberFormat="1" applyFont="1" applyFill="1" applyBorder="1" applyAlignment="1">
      <alignment horizontal="center" vertical="center" wrapText="1"/>
    </xf>
    <xf numFmtId="2" fontId="2" fillId="4" borderId="4" xfId="0" applyNumberFormat="1" applyFont="1" applyFill="1" applyBorder="1" applyAlignment="1">
      <alignment horizontal="left" vertical="center" wrapText="1"/>
    </xf>
    <xf numFmtId="2" fontId="6" fillId="4" borderId="12" xfId="0" applyNumberFormat="1" applyFont="1" applyFill="1" applyBorder="1" applyAlignment="1">
      <alignment horizontal="center" vertical="center" wrapText="1"/>
    </xf>
    <xf numFmtId="9" fontId="5" fillId="0" borderId="7" xfId="0" applyNumberFormat="1" applyFont="1" applyFill="1" applyBorder="1" applyAlignment="1">
      <alignment vertical="center" wrapText="1"/>
    </xf>
    <xf numFmtId="2" fontId="5" fillId="2" borderId="20" xfId="0" applyNumberFormat="1" applyFont="1" applyFill="1" applyBorder="1" applyAlignment="1">
      <alignment vertical="center" wrapText="1"/>
    </xf>
    <xf numFmtId="9" fontId="5" fillId="0" borderId="33" xfId="0" applyNumberFormat="1" applyFont="1" applyFill="1" applyBorder="1" applyAlignment="1">
      <alignment vertical="center" wrapText="1"/>
    </xf>
    <xf numFmtId="2" fontId="5" fillId="0" borderId="18" xfId="0" applyNumberFormat="1" applyFont="1" applyFill="1" applyBorder="1" applyAlignment="1">
      <alignment vertical="center" wrapText="1"/>
    </xf>
    <xf numFmtId="2" fontId="2" fillId="3" borderId="12" xfId="0" applyNumberFormat="1" applyFont="1" applyFill="1" applyBorder="1" applyAlignment="1">
      <alignment horizontal="center" vertical="center" wrapText="1"/>
    </xf>
    <xf numFmtId="0" fontId="11" fillId="5" borderId="8" xfId="0" applyFont="1" applyFill="1" applyBorder="1" applyAlignment="1">
      <alignment vertical="center" wrapText="1"/>
    </xf>
    <xf numFmtId="0" fontId="11" fillId="5" borderId="7" xfId="0" applyFont="1" applyFill="1" applyBorder="1" applyAlignment="1">
      <alignment vertical="center" wrapText="1"/>
    </xf>
    <xf numFmtId="0" fontId="11" fillId="5" borderId="26" xfId="0" applyFont="1" applyFill="1" applyBorder="1" applyAlignment="1">
      <alignment vertical="center" wrapText="1"/>
    </xf>
    <xf numFmtId="0" fontId="11" fillId="5" borderId="24" xfId="0" applyFont="1" applyFill="1" applyBorder="1" applyAlignment="1">
      <alignment vertical="center" wrapText="1"/>
    </xf>
    <xf numFmtId="2" fontId="6" fillId="5" borderId="25" xfId="0" applyNumberFormat="1" applyFont="1" applyFill="1" applyBorder="1" applyAlignment="1">
      <alignment horizontal="right" vertical="center" wrapText="1"/>
    </xf>
    <xf numFmtId="0" fontId="11" fillId="5" borderId="11" xfId="0" applyFont="1" applyFill="1" applyBorder="1" applyAlignment="1">
      <alignment vertical="center" wrapText="1"/>
    </xf>
    <xf numFmtId="0" fontId="11" fillId="5" borderId="50" xfId="0" applyFont="1" applyFill="1" applyBorder="1" applyAlignment="1">
      <alignment horizontal="justify" vertical="center" wrapText="1"/>
    </xf>
    <xf numFmtId="2" fontId="6" fillId="4" borderId="11" xfId="0" applyNumberFormat="1" applyFont="1" applyFill="1" applyBorder="1" applyAlignment="1">
      <alignment horizontal="center" vertical="center" wrapText="1"/>
    </xf>
    <xf numFmtId="2" fontId="6" fillId="4" borderId="4" xfId="0" applyNumberFormat="1" applyFont="1" applyFill="1" applyBorder="1" applyAlignment="1">
      <alignment vertical="center" wrapText="1"/>
    </xf>
    <xf numFmtId="173" fontId="6" fillId="0" borderId="5" xfId="1" applyNumberFormat="1" applyFont="1" applyFill="1" applyBorder="1" applyAlignment="1" applyProtection="1">
      <alignment horizontal="center" vertical="center" wrapText="1"/>
    </xf>
    <xf numFmtId="169" fontId="6" fillId="0" borderId="5" xfId="1" quotePrefix="1" applyFont="1" applyFill="1" applyBorder="1" applyAlignment="1" applyProtection="1">
      <alignment horizontal="center" vertical="center" wrapText="1"/>
    </xf>
    <xf numFmtId="171" fontId="11" fillId="0" borderId="9" xfId="1" applyNumberFormat="1" applyFont="1" applyFill="1" applyBorder="1" applyAlignment="1">
      <alignment vertical="center" wrapText="1"/>
    </xf>
    <xf numFmtId="0" fontId="33" fillId="0" borderId="9" xfId="1" applyNumberFormat="1" applyFont="1" applyFill="1" applyBorder="1" applyAlignment="1">
      <alignment horizontal="center" vertical="center" wrapText="1"/>
    </xf>
    <xf numFmtId="171" fontId="11" fillId="0" borderId="3" xfId="1" applyNumberFormat="1" applyFont="1" applyFill="1" applyBorder="1" applyAlignment="1">
      <alignment horizontal="center" vertical="center" wrapText="1"/>
    </xf>
    <xf numFmtId="171" fontId="8" fillId="0" borderId="5" xfId="153" applyNumberFormat="1" applyFont="1" applyFill="1" applyBorder="1" applyAlignment="1">
      <alignment horizontal="center" vertical="center" wrapText="1"/>
    </xf>
    <xf numFmtId="0" fontId="15" fillId="0" borderId="8" xfId="154" applyFont="1" applyFill="1" applyBorder="1" applyAlignment="1">
      <alignment horizontal="center" vertical="center" wrapText="1"/>
    </xf>
    <xf numFmtId="0" fontId="11" fillId="0" borderId="9" xfId="154" applyFont="1" applyFill="1" applyBorder="1" applyAlignment="1">
      <alignment vertical="center" wrapText="1"/>
    </xf>
    <xf numFmtId="0" fontId="11" fillId="0" borderId="10" xfId="154" applyFont="1" applyFill="1" applyBorder="1" applyAlignment="1">
      <alignment vertical="center" wrapText="1"/>
    </xf>
    <xf numFmtId="0" fontId="12" fillId="0" borderId="8" xfId="155" applyFont="1" applyFill="1" applyBorder="1" applyAlignment="1">
      <alignment horizontal="center" vertical="center" wrapText="1"/>
    </xf>
    <xf numFmtId="0" fontId="11" fillId="0" borderId="28" xfId="155" applyFont="1" applyFill="1" applyBorder="1" applyAlignment="1">
      <alignment vertical="center" wrapText="1"/>
    </xf>
    <xf numFmtId="171" fontId="11" fillId="0" borderId="9" xfId="1" applyNumberFormat="1" applyFont="1" applyFill="1" applyBorder="1" applyAlignment="1">
      <alignment horizontal="left" vertical="center" wrapText="1"/>
    </xf>
    <xf numFmtId="0" fontId="11" fillId="0" borderId="28" xfId="155" applyFont="1" applyFill="1" applyBorder="1" applyAlignment="1">
      <alignment horizontal="center" vertical="center" wrapText="1"/>
    </xf>
    <xf numFmtId="0" fontId="5" fillId="0" borderId="0" xfId="0" applyFont="1" applyFill="1" applyAlignment="1">
      <alignment vertical="center" wrapText="1"/>
    </xf>
    <xf numFmtId="169" fontId="8" fillId="0" borderId="30" xfId="1" applyFont="1" applyFill="1" applyBorder="1" applyAlignment="1">
      <alignment horizontal="center" vertical="center" wrapText="1"/>
    </xf>
    <xf numFmtId="0" fontId="5" fillId="0" borderId="4" xfId="0" applyFont="1" applyFill="1" applyBorder="1" applyAlignment="1">
      <alignment vertical="center" wrapText="1"/>
    </xf>
    <xf numFmtId="0" fontId="5" fillId="0" borderId="16" xfId="0" applyFont="1" applyFill="1" applyBorder="1" applyAlignment="1">
      <alignment vertical="center" wrapText="1"/>
    </xf>
    <xf numFmtId="1" fontId="5" fillId="0" borderId="16" xfId="0" applyNumberFormat="1" applyFont="1" applyFill="1" applyBorder="1" applyAlignment="1">
      <alignment vertical="center" wrapText="1"/>
    </xf>
    <xf numFmtId="0" fontId="5" fillId="0" borderId="17" xfId="0" applyFont="1" applyFill="1" applyBorder="1" applyAlignment="1">
      <alignment vertical="center" wrapText="1"/>
    </xf>
    <xf numFmtId="0" fontId="16" fillId="0" borderId="0" xfId="0" applyFont="1" applyFill="1" applyAlignment="1">
      <alignment vertical="center" wrapText="1"/>
    </xf>
    <xf numFmtId="171" fontId="8" fillId="0" borderId="5" xfId="148" applyNumberFormat="1" applyFont="1" applyFill="1" applyBorder="1" applyAlignment="1">
      <alignment horizontal="center" vertical="center" wrapText="1"/>
    </xf>
    <xf numFmtId="1" fontId="5" fillId="0" borderId="0" xfId="0" applyNumberFormat="1" applyFont="1" applyFill="1" applyAlignment="1">
      <alignment vertical="center" wrapText="1"/>
    </xf>
    <xf numFmtId="171" fontId="11" fillId="0" borderId="0" xfId="1" applyNumberFormat="1" applyFont="1" applyFill="1" applyBorder="1" applyAlignment="1">
      <alignment horizontal="center" vertical="center" wrapText="1"/>
    </xf>
    <xf numFmtId="0" fontId="11" fillId="0" borderId="0" xfId="155" applyFont="1" applyFill="1" applyBorder="1" applyAlignment="1">
      <alignment vertical="center" wrapText="1"/>
    </xf>
    <xf numFmtId="171" fontId="11" fillId="0" borderId="28" xfId="1" applyNumberFormat="1" applyFont="1" applyFill="1" applyBorder="1" applyAlignment="1">
      <alignment horizontal="center" vertical="center" wrapText="1"/>
    </xf>
    <xf numFmtId="2" fontId="6" fillId="0" borderId="4" xfId="0" applyNumberFormat="1" applyFont="1" applyFill="1" applyBorder="1" applyAlignment="1">
      <alignment horizontal="center" vertical="center" wrapText="1"/>
    </xf>
    <xf numFmtId="2" fontId="6" fillId="0" borderId="12" xfId="0" applyNumberFormat="1" applyFont="1" applyFill="1" applyBorder="1" applyAlignment="1">
      <alignment horizontal="center" vertical="center" wrapText="1"/>
    </xf>
    <xf numFmtId="0" fontId="11" fillId="0" borderId="32" xfId="148" applyFont="1" applyFill="1" applyBorder="1" applyAlignment="1">
      <alignment horizontal="center" vertical="center" wrapText="1"/>
    </xf>
    <xf numFmtId="0" fontId="5" fillId="0" borderId="0" xfId="3" applyFont="1" applyFill="1"/>
    <xf numFmtId="0" fontId="5" fillId="0" borderId="0" xfId="3" applyFont="1" applyFill="1" applyBorder="1"/>
    <xf numFmtId="2" fontId="3" fillId="0" borderId="0" xfId="3" applyNumberFormat="1" applyFont="1" applyFill="1" applyBorder="1"/>
    <xf numFmtId="0" fontId="6" fillId="0" borderId="24" xfId="3" applyFont="1" applyFill="1" applyBorder="1" applyAlignment="1" applyProtection="1">
      <alignment horizontal="center" vertical="center" wrapText="1"/>
    </xf>
    <xf numFmtId="0" fontId="6" fillId="0" borderId="8" xfId="3" applyFont="1" applyFill="1" applyBorder="1" applyAlignment="1" applyProtection="1">
      <alignment horizontal="center" vertical="center" wrapText="1"/>
    </xf>
    <xf numFmtId="0" fontId="6" fillId="0" borderId="29" xfId="3" applyFont="1" applyFill="1" applyBorder="1" applyAlignment="1" applyProtection="1">
      <alignment horizontal="center" vertical="center" wrapText="1"/>
    </xf>
    <xf numFmtId="0" fontId="6" fillId="0" borderId="18" xfId="3" applyFont="1" applyFill="1" applyBorder="1" applyAlignment="1" applyProtection="1">
      <alignment horizontal="center" vertical="center" wrapText="1"/>
    </xf>
    <xf numFmtId="0" fontId="6" fillId="0" borderId="28" xfId="3" applyFont="1" applyFill="1" applyBorder="1" applyAlignment="1" applyProtection="1">
      <alignment horizontal="center" vertical="center" wrapText="1"/>
    </xf>
    <xf numFmtId="2" fontId="6" fillId="0" borderId="5" xfId="0" quotePrefix="1" applyNumberFormat="1" applyFont="1" applyFill="1" applyBorder="1" applyAlignment="1">
      <alignment horizontal="center" vertical="center" wrapText="1"/>
    </xf>
    <xf numFmtId="1" fontId="6" fillId="0" borderId="2" xfId="3" applyNumberFormat="1" applyFont="1" applyFill="1" applyBorder="1" applyAlignment="1">
      <alignment horizontal="justify" vertical="center"/>
    </xf>
    <xf numFmtId="1" fontId="6" fillId="0" borderId="2" xfId="3" quotePrefix="1" applyNumberFormat="1" applyFont="1" applyFill="1" applyBorder="1" applyAlignment="1">
      <alignment horizontal="center" vertical="center"/>
    </xf>
    <xf numFmtId="1" fontId="6" fillId="0" borderId="2" xfId="3" quotePrefix="1" applyNumberFormat="1" applyFont="1" applyFill="1" applyBorder="1" applyAlignment="1">
      <alignment horizontal="center" vertical="center" wrapText="1"/>
    </xf>
    <xf numFmtId="1" fontId="6" fillId="0" borderId="3" xfId="3" quotePrefix="1" applyNumberFormat="1" applyFont="1" applyFill="1" applyBorder="1" applyAlignment="1">
      <alignment horizontal="center" vertical="center"/>
    </xf>
    <xf numFmtId="2" fontId="6" fillId="0" borderId="0" xfId="0" quotePrefix="1" applyNumberFormat="1" applyFont="1" applyFill="1" applyBorder="1" applyAlignment="1">
      <alignment vertical="center" wrapText="1"/>
    </xf>
    <xf numFmtId="170" fontId="6" fillId="0" borderId="12" xfId="1" applyNumberFormat="1" applyFont="1" applyFill="1" applyBorder="1" applyAlignment="1" applyProtection="1">
      <alignment horizontal="center" vertical="center" wrapText="1"/>
    </xf>
    <xf numFmtId="170" fontId="6" fillId="0" borderId="5" xfId="1" applyNumberFormat="1" applyFont="1" applyFill="1" applyBorder="1" applyAlignment="1" applyProtection="1">
      <alignment horizontal="center" vertical="center" wrapText="1"/>
    </xf>
    <xf numFmtId="2" fontId="5" fillId="0" borderId="5" xfId="0" applyNumberFormat="1" applyFont="1" applyFill="1" applyBorder="1" applyAlignment="1">
      <alignment vertical="center" wrapText="1"/>
    </xf>
    <xf numFmtId="0" fontId="5" fillId="0" borderId="29" xfId="0" applyFont="1" applyFill="1" applyBorder="1" applyAlignment="1">
      <alignment vertical="center" wrapText="1"/>
    </xf>
    <xf numFmtId="0" fontId="5" fillId="0" borderId="0" xfId="0" applyFont="1" applyFill="1" applyBorder="1" applyAlignment="1">
      <alignment vertical="center" wrapText="1"/>
    </xf>
    <xf numFmtId="0" fontId="5" fillId="27" borderId="0" xfId="0" applyFont="1" applyFill="1" applyAlignment="1">
      <alignment vertical="center" wrapText="1"/>
    </xf>
    <xf numFmtId="2" fontId="5" fillId="27" borderId="0" xfId="0" applyNumberFormat="1" applyFont="1" applyFill="1" applyBorder="1" applyAlignment="1">
      <alignment vertical="center" wrapText="1"/>
    </xf>
    <xf numFmtId="2" fontId="6" fillId="27" borderId="0" xfId="0" quotePrefix="1" applyNumberFormat="1" applyFont="1" applyFill="1" applyBorder="1" applyAlignment="1">
      <alignment vertical="center" wrapText="1"/>
    </xf>
    <xf numFmtId="2" fontId="5" fillId="27" borderId="0" xfId="0" applyNumberFormat="1" applyFont="1" applyFill="1" applyAlignment="1">
      <alignment vertical="center" wrapText="1"/>
    </xf>
    <xf numFmtId="2" fontId="5" fillId="27" borderId="5" xfId="0" applyNumberFormat="1" applyFont="1" applyFill="1" applyBorder="1" applyAlignment="1">
      <alignment vertical="center" wrapText="1"/>
    </xf>
    <xf numFmtId="170" fontId="5" fillId="27" borderId="5" xfId="1" quotePrefix="1" applyNumberFormat="1" applyFont="1" applyFill="1" applyBorder="1" applyAlignment="1">
      <alignment horizontal="center" vertical="center" wrapText="1"/>
    </xf>
    <xf numFmtId="2" fontId="5" fillId="27" borderId="5" xfId="0" quotePrefix="1" applyNumberFormat="1" applyFont="1" applyFill="1" applyBorder="1" applyAlignment="1">
      <alignment horizontal="center" vertical="center" wrapText="1"/>
    </xf>
    <xf numFmtId="170" fontId="5" fillId="27" borderId="5" xfId="1" applyNumberFormat="1" applyFont="1" applyFill="1" applyBorder="1" applyAlignment="1">
      <alignment vertical="center" wrapText="1"/>
    </xf>
    <xf numFmtId="2" fontId="5" fillId="27" borderId="5" xfId="0" applyNumberFormat="1" applyFont="1" applyFill="1" applyBorder="1" applyAlignment="1">
      <alignment horizontal="center" vertical="center" wrapText="1"/>
    </xf>
    <xf numFmtId="2" fontId="6" fillId="27" borderId="5" xfId="0" applyNumberFormat="1" applyFont="1" applyFill="1" applyBorder="1" applyAlignment="1">
      <alignment horizontal="center" vertical="center" wrapText="1"/>
    </xf>
    <xf numFmtId="170" fontId="6" fillId="27" borderId="5" xfId="1" applyNumberFormat="1" applyFont="1" applyFill="1" applyBorder="1" applyAlignment="1">
      <alignment vertical="center" wrapText="1"/>
    </xf>
    <xf numFmtId="9" fontId="6" fillId="0" borderId="18" xfId="3" applyNumberFormat="1" applyFont="1" applyFill="1" applyBorder="1" applyAlignment="1" applyProtection="1">
      <alignment horizontal="center" vertical="center" wrapText="1"/>
    </xf>
    <xf numFmtId="0" fontId="5" fillId="0" borderId="0" xfId="0" applyNumberFormat="1" applyFont="1" applyFill="1" applyBorder="1" applyAlignment="1">
      <alignment vertical="center"/>
    </xf>
    <xf numFmtId="0" fontId="6" fillId="0" borderId="0" xfId="0" applyNumberFormat="1" applyFont="1" applyFill="1" applyBorder="1" applyAlignment="1">
      <alignment vertical="center" wrapText="1"/>
    </xf>
    <xf numFmtId="2" fontId="9" fillId="0" borderId="0" xfId="0" applyNumberFormat="1" applyFont="1" applyFill="1" applyBorder="1" applyAlignment="1">
      <alignment vertical="center" wrapText="1"/>
    </xf>
    <xf numFmtId="2" fontId="9" fillId="0" borderId="15" xfId="0" applyNumberFormat="1" applyFont="1" applyFill="1" applyBorder="1" applyAlignment="1">
      <alignment vertical="center" wrapText="1"/>
    </xf>
    <xf numFmtId="169" fontId="11" fillId="0" borderId="0" xfId="159" applyFont="1" applyFill="1" applyAlignment="1">
      <alignment horizontal="center" vertical="center" wrapText="1"/>
    </xf>
    <xf numFmtId="0" fontId="11" fillId="0" borderId="0" xfId="3" applyFont="1" applyFill="1" applyAlignment="1">
      <alignment vertical="center" wrapText="1"/>
    </xf>
    <xf numFmtId="0" fontId="11" fillId="0" borderId="0" xfId="3" applyFont="1" applyFill="1" applyBorder="1" applyAlignment="1">
      <alignment vertical="center" wrapText="1"/>
    </xf>
    <xf numFmtId="0" fontId="8" fillId="0" borderId="8" xfId="3" applyFont="1" applyFill="1" applyBorder="1" applyAlignment="1">
      <alignment horizontal="center" vertical="center" wrapText="1"/>
    </xf>
    <xf numFmtId="0" fontId="11" fillId="0" borderId="8" xfId="3" applyFont="1" applyFill="1" applyBorder="1" applyAlignment="1">
      <alignment vertical="center" wrapText="1"/>
    </xf>
    <xf numFmtId="1" fontId="11" fillId="0" borderId="62" xfId="1" applyNumberFormat="1" applyFont="1" applyFill="1" applyBorder="1" applyAlignment="1">
      <alignment horizontal="right" vertical="center" wrapText="1"/>
    </xf>
    <xf numFmtId="1" fontId="11" fillId="0" borderId="78" xfId="1" applyNumberFormat="1" applyFont="1" applyFill="1" applyBorder="1" applyAlignment="1">
      <alignment horizontal="right" vertical="center" wrapText="1"/>
    </xf>
    <xf numFmtId="0" fontId="11" fillId="0" borderId="8" xfId="0" applyFont="1" applyFill="1" applyBorder="1" applyAlignment="1">
      <alignment horizontal="right" vertical="center" wrapText="1"/>
    </xf>
    <xf numFmtId="49" fontId="5" fillId="0" borderId="0" xfId="0" applyNumberFormat="1" applyFont="1" applyFill="1" applyBorder="1" applyAlignment="1">
      <alignment vertical="center" wrapText="1"/>
    </xf>
    <xf numFmtId="2" fontId="5" fillId="0" borderId="0" xfId="0" applyNumberFormat="1" applyFont="1" applyFill="1" applyBorder="1" applyAlignment="1">
      <alignment vertical="center" wrapText="1"/>
    </xf>
    <xf numFmtId="169" fontId="6" fillId="0" borderId="0" xfId="1" quotePrefix="1" applyFont="1" applyFill="1" applyBorder="1" applyAlignment="1" applyProtection="1">
      <alignment horizontal="center" vertical="center" wrapText="1"/>
    </xf>
    <xf numFmtId="167" fontId="38" fillId="0" borderId="0" xfId="157" applyFont="1" applyFill="1" applyBorder="1" applyAlignment="1">
      <alignment horizontal="center" vertical="center" wrapText="1"/>
    </xf>
    <xf numFmtId="0" fontId="38" fillId="0" borderId="0" xfId="0" applyNumberFormat="1" applyFont="1" applyFill="1" applyBorder="1" applyAlignment="1">
      <alignment horizontal="center" vertical="center" wrapText="1"/>
    </xf>
    <xf numFmtId="0" fontId="38" fillId="0" borderId="0" xfId="158" applyNumberFormat="1" applyFont="1" applyFill="1" applyBorder="1" applyAlignment="1">
      <alignment horizontal="center" vertical="center" wrapText="1"/>
    </xf>
    <xf numFmtId="167" fontId="38" fillId="0" borderId="0" xfId="157" applyFont="1" applyFill="1" applyBorder="1" applyAlignment="1">
      <alignment vertical="center"/>
    </xf>
    <xf numFmtId="49" fontId="6" fillId="0" borderId="0" xfId="0" applyNumberFormat="1" applyFont="1" applyFill="1" applyBorder="1" applyAlignment="1">
      <alignment horizontal="center" vertical="center" wrapText="1"/>
    </xf>
    <xf numFmtId="170" fontId="5" fillId="27" borderId="17" xfId="1" quotePrefix="1" applyNumberFormat="1" applyFont="1" applyFill="1" applyBorder="1" applyAlignment="1">
      <alignment horizontal="center" vertical="center" wrapText="1"/>
    </xf>
    <xf numFmtId="10" fontId="6" fillId="27" borderId="5" xfId="156" quotePrefix="1" applyNumberFormat="1" applyFont="1" applyFill="1" applyBorder="1" applyAlignment="1">
      <alignment horizontal="center" vertical="center" wrapText="1"/>
    </xf>
    <xf numFmtId="10" fontId="6" fillId="27" borderId="5" xfId="156" applyNumberFormat="1" applyFont="1" applyFill="1" applyBorder="1" applyAlignment="1">
      <alignment horizontal="center" vertical="center" wrapText="1"/>
    </xf>
    <xf numFmtId="0" fontId="6" fillId="0" borderId="0" xfId="0" applyFont="1" applyFill="1" applyBorder="1" applyAlignment="1">
      <alignment vertical="center" wrapText="1"/>
    </xf>
    <xf numFmtId="10" fontId="6" fillId="0" borderId="5" xfId="156" quotePrefix="1" applyNumberFormat="1" applyFont="1" applyFill="1" applyBorder="1" applyAlignment="1">
      <alignment horizontal="center" vertical="center" wrapText="1"/>
    </xf>
    <xf numFmtId="10" fontId="6" fillId="0" borderId="0" xfId="156" quotePrefix="1" applyNumberFormat="1" applyFont="1" applyFill="1" applyBorder="1" applyAlignment="1">
      <alignment horizontal="center" vertical="center" wrapText="1"/>
    </xf>
    <xf numFmtId="0" fontId="6" fillId="0" borderId="0" xfId="0" applyFont="1" applyFill="1" applyAlignment="1">
      <alignment vertical="center" wrapText="1"/>
    </xf>
    <xf numFmtId="173" fontId="6" fillId="0" borderId="30" xfId="1" applyNumberFormat="1" applyFont="1" applyFill="1" applyBorder="1" applyAlignment="1" applyProtection="1">
      <alignment horizontal="center" vertical="center" wrapText="1"/>
    </xf>
    <xf numFmtId="0" fontId="8" fillId="0" borderId="34" xfId="155" applyFont="1" applyFill="1" applyBorder="1" applyAlignment="1">
      <alignment horizontal="justify" vertical="center" wrapText="1"/>
    </xf>
    <xf numFmtId="0" fontId="11" fillId="0" borderId="42" xfId="3" applyFont="1" applyFill="1" applyBorder="1" applyAlignment="1">
      <alignment vertical="center" wrapText="1"/>
    </xf>
    <xf numFmtId="0" fontId="11" fillId="0" borderId="46" xfId="3" applyFont="1" applyFill="1" applyBorder="1" applyAlignment="1">
      <alignment vertical="center" wrapText="1"/>
    </xf>
    <xf numFmtId="0" fontId="11" fillId="0" borderId="47" xfId="3" applyFont="1" applyFill="1" applyBorder="1" applyAlignment="1">
      <alignment vertical="center" wrapText="1"/>
    </xf>
    <xf numFmtId="0" fontId="11" fillId="0" borderId="39" xfId="3" applyFont="1" applyFill="1" applyBorder="1" applyAlignment="1">
      <alignment vertical="center" wrapText="1"/>
    </xf>
    <xf numFmtId="0" fontId="11" fillId="0" borderId="33" xfId="3" applyFont="1" applyFill="1" applyBorder="1" applyAlignment="1">
      <alignment vertical="center" wrapText="1"/>
    </xf>
    <xf numFmtId="0" fontId="11" fillId="0" borderId="34" xfId="3" applyFont="1" applyFill="1" applyBorder="1" applyAlignment="1">
      <alignment vertical="center" wrapText="1"/>
    </xf>
    <xf numFmtId="0" fontId="11" fillId="0" borderId="26" xfId="3" applyFont="1" applyFill="1" applyBorder="1" applyAlignment="1">
      <alignment vertical="center" wrapText="1"/>
    </xf>
    <xf numFmtId="171" fontId="8" fillId="0" borderId="9" xfId="1" applyNumberFormat="1" applyFont="1" applyFill="1" applyBorder="1" applyAlignment="1">
      <alignment horizontal="center" vertical="center" wrapText="1"/>
    </xf>
    <xf numFmtId="171" fontId="11" fillId="0" borderId="28" xfId="1" applyNumberFormat="1" applyFont="1" applyFill="1" applyBorder="1" applyAlignment="1">
      <alignment horizontal="center" vertical="center" wrapText="1"/>
    </xf>
    <xf numFmtId="2" fontId="6" fillId="0" borderId="12" xfId="0" applyNumberFormat="1" applyFont="1" applyFill="1" applyBorder="1" applyAlignment="1">
      <alignment horizontal="center" vertical="center" wrapText="1"/>
    </xf>
    <xf numFmtId="0" fontId="11" fillId="0" borderId="25" xfId="148" applyFont="1" applyFill="1" applyBorder="1" applyAlignment="1">
      <alignment horizontal="center" vertical="center" wrapText="1"/>
    </xf>
    <xf numFmtId="171" fontId="11" fillId="0" borderId="9" xfId="1" applyNumberFormat="1" applyFont="1" applyFill="1" applyBorder="1" applyAlignment="1">
      <alignment horizontal="center" vertical="center" wrapText="1"/>
    </xf>
    <xf numFmtId="171" fontId="11" fillId="0" borderId="28" xfId="1" applyNumberFormat="1" applyFont="1" applyFill="1" applyBorder="1" applyAlignment="1">
      <alignment horizontal="center" vertical="center" wrapText="1"/>
    </xf>
    <xf numFmtId="2" fontId="6" fillId="0" borderId="4" xfId="0" applyNumberFormat="1" applyFont="1" applyFill="1" applyBorder="1" applyAlignment="1">
      <alignment horizontal="center" vertical="center" wrapText="1"/>
    </xf>
    <xf numFmtId="2" fontId="6" fillId="0" borderId="12" xfId="0" applyNumberFormat="1" applyFont="1" applyFill="1" applyBorder="1" applyAlignment="1">
      <alignment horizontal="center" vertical="center" wrapText="1"/>
    </xf>
    <xf numFmtId="171" fontId="11" fillId="0" borderId="9" xfId="1" applyNumberFormat="1" applyFont="1" applyFill="1" applyBorder="1" applyAlignment="1">
      <alignment horizontal="center" vertical="center" wrapText="1"/>
    </xf>
    <xf numFmtId="0" fontId="11" fillId="0" borderId="35" xfId="155" applyFont="1" applyFill="1" applyBorder="1" applyAlignment="1">
      <alignment horizontal="justify" vertical="center" wrapText="1"/>
    </xf>
    <xf numFmtId="0" fontId="6" fillId="0" borderId="0" xfId="0" applyNumberFormat="1" applyFont="1" applyFill="1" applyBorder="1" applyAlignment="1">
      <alignment horizontal="center" vertical="center" wrapText="1"/>
    </xf>
    <xf numFmtId="0" fontId="38" fillId="0" borderId="0" xfId="0" applyNumberFormat="1" applyFont="1" applyFill="1" applyBorder="1" applyAlignment="1">
      <alignment horizontal="center" vertical="center"/>
    </xf>
    <xf numFmtId="0" fontId="6" fillId="0" borderId="0" xfId="0" applyNumberFormat="1" applyFont="1" applyFill="1" applyBorder="1" applyAlignment="1">
      <alignment horizontal="left" vertical="center"/>
    </xf>
    <xf numFmtId="0" fontId="5" fillId="0" borderId="16" xfId="0" applyFont="1" applyFill="1" applyBorder="1" applyAlignment="1">
      <alignment horizontal="center" vertical="center" wrapText="1"/>
    </xf>
    <xf numFmtId="0" fontId="11" fillId="0" borderId="83" xfId="148" applyFont="1" applyFill="1" applyBorder="1" applyAlignment="1">
      <alignment horizontal="center" vertical="center" wrapText="1"/>
    </xf>
    <xf numFmtId="171" fontId="11" fillId="0" borderId="8" xfId="1" applyNumberFormat="1" applyFont="1" applyFill="1" applyBorder="1" applyAlignment="1">
      <alignment horizontal="center" vertical="center" wrapText="1"/>
    </xf>
    <xf numFmtId="171" fontId="8" fillId="0" borderId="5" xfId="148" applyNumberFormat="1" applyFont="1" applyFill="1" applyBorder="1" applyAlignment="1">
      <alignment vertical="center" wrapText="1"/>
    </xf>
    <xf numFmtId="2" fontId="9" fillId="0" borderId="29" xfId="0" applyNumberFormat="1" applyFont="1" applyFill="1" applyBorder="1" applyAlignment="1">
      <alignment horizontal="center" vertical="center" wrapText="1"/>
    </xf>
    <xf numFmtId="2" fontId="9" fillId="0" borderId="0" xfId="0" applyNumberFormat="1" applyFont="1" applyFill="1" applyBorder="1" applyAlignment="1">
      <alignment horizontal="center" vertical="center" wrapText="1"/>
    </xf>
    <xf numFmtId="2" fontId="6" fillId="27" borderId="5" xfId="0" applyNumberFormat="1" applyFont="1" applyFill="1" applyBorder="1" applyAlignment="1">
      <alignment horizontal="center" vertical="center" wrapText="1"/>
    </xf>
    <xf numFmtId="0" fontId="11" fillId="0" borderId="24" xfId="3" applyFont="1" applyFill="1" applyBorder="1" applyAlignment="1">
      <alignment horizontal="center" vertical="center" wrapText="1"/>
    </xf>
    <xf numFmtId="2" fontId="9" fillId="0" borderId="29" xfId="3" applyNumberFormat="1" applyFont="1" applyFill="1" applyBorder="1" applyAlignment="1">
      <alignment horizontal="center" vertical="center" wrapText="1"/>
    </xf>
    <xf numFmtId="2" fontId="9" fillId="0" borderId="0" xfId="3" applyNumberFormat="1" applyFont="1" applyFill="1" applyBorder="1" applyAlignment="1">
      <alignment horizontal="center" vertical="center" wrapText="1"/>
    </xf>
    <xf numFmtId="2" fontId="9" fillId="0" borderId="15" xfId="3" applyNumberFormat="1" applyFont="1" applyFill="1" applyBorder="1" applyAlignment="1">
      <alignment horizontal="center" vertical="center" wrapText="1"/>
    </xf>
    <xf numFmtId="1" fontId="11" fillId="0" borderId="70" xfId="3" applyNumberFormat="1" applyFont="1" applyFill="1" applyBorder="1" applyAlignment="1">
      <alignment horizontal="right" vertical="center" wrapText="1"/>
    </xf>
    <xf numFmtId="0" fontId="11" fillId="0" borderId="35" xfId="3" applyFont="1" applyFill="1" applyBorder="1" applyAlignment="1">
      <alignment horizontal="center" vertical="center" wrapText="1"/>
    </xf>
    <xf numFmtId="3" fontId="5" fillId="0" borderId="16" xfId="0" applyNumberFormat="1" applyFont="1" applyFill="1" applyBorder="1" applyAlignment="1">
      <alignment vertical="center" wrapText="1"/>
    </xf>
    <xf numFmtId="3" fontId="5" fillId="0" borderId="0" xfId="0" applyNumberFormat="1" applyFont="1" applyFill="1" applyBorder="1" applyAlignment="1">
      <alignment vertical="center" wrapText="1"/>
    </xf>
    <xf numFmtId="0" fontId="5" fillId="0" borderId="10" xfId="0" applyFont="1" applyFill="1" applyBorder="1" applyAlignment="1">
      <alignment vertical="center" wrapText="1"/>
    </xf>
    <xf numFmtId="0" fontId="5" fillId="0" borderId="15" xfId="0" applyFont="1" applyFill="1" applyBorder="1" applyAlignment="1">
      <alignment vertical="center" wrapText="1"/>
    </xf>
    <xf numFmtId="3" fontId="5" fillId="0" borderId="15" xfId="0" applyNumberFormat="1" applyFont="1" applyFill="1" applyBorder="1" applyAlignment="1">
      <alignment vertical="center" wrapText="1"/>
    </xf>
    <xf numFmtId="0" fontId="5" fillId="0" borderId="30" xfId="0" applyFont="1" applyFill="1" applyBorder="1" applyAlignment="1">
      <alignment vertical="center" wrapText="1"/>
    </xf>
    <xf numFmtId="3" fontId="5" fillId="0" borderId="0" xfId="0" applyNumberFormat="1" applyFont="1" applyFill="1" applyAlignment="1">
      <alignment vertical="center" wrapText="1"/>
    </xf>
    <xf numFmtId="2" fontId="5" fillId="0" borderId="0" xfId="0" applyNumberFormat="1" applyFont="1" applyFill="1" applyAlignment="1">
      <alignment vertical="center" wrapText="1"/>
    </xf>
    <xf numFmtId="169" fontId="8" fillId="0" borderId="5" xfId="1" applyFont="1" applyFill="1" applyBorder="1" applyAlignment="1">
      <alignment horizontal="center" vertical="center" wrapText="1"/>
    </xf>
    <xf numFmtId="171" fontId="8" fillId="0" borderId="5" xfId="154" applyNumberFormat="1" applyFont="1" applyFill="1" applyBorder="1" applyAlignment="1">
      <alignment horizontal="center" vertical="center" wrapText="1"/>
    </xf>
    <xf numFmtId="0" fontId="11" fillId="0" borderId="9" xfId="154" applyFont="1" applyFill="1" applyBorder="1" applyAlignment="1">
      <alignment horizontal="center" vertical="center" wrapText="1"/>
    </xf>
    <xf numFmtId="0" fontId="11" fillId="0" borderId="10" xfId="154" applyFont="1" applyFill="1" applyBorder="1" applyAlignment="1">
      <alignment horizontal="center" vertical="center" wrapText="1"/>
    </xf>
    <xf numFmtId="2" fontId="6" fillId="0" borderId="0" xfId="0" quotePrefix="1" applyNumberFormat="1" applyFont="1" applyFill="1" applyBorder="1" applyAlignment="1">
      <alignment horizontal="center" vertical="center" wrapText="1"/>
    </xf>
    <xf numFmtId="2" fontId="6" fillId="0" borderId="0"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1" fontId="5" fillId="0" borderId="16" xfId="0" applyNumberFormat="1" applyFont="1" applyFill="1" applyBorder="1" applyAlignment="1">
      <alignment horizontal="center" vertical="center" wrapText="1"/>
    </xf>
    <xf numFmtId="171" fontId="8" fillId="0" borderId="37" xfId="155" applyNumberFormat="1" applyFont="1" applyFill="1" applyBorder="1" applyAlignment="1">
      <alignment horizontal="center" vertical="center" wrapText="1"/>
    </xf>
    <xf numFmtId="171" fontId="8" fillId="0" borderId="0" xfId="148" applyNumberFormat="1" applyFont="1" applyFill="1" applyBorder="1" applyAlignment="1">
      <alignment horizontal="center" vertical="center" wrapText="1"/>
    </xf>
    <xf numFmtId="0" fontId="5" fillId="0" borderId="0" xfId="0" applyFont="1" applyFill="1" applyAlignment="1">
      <alignment horizontal="center" vertical="center" wrapText="1"/>
    </xf>
    <xf numFmtId="1" fontId="5" fillId="0" borderId="0" xfId="0" applyNumberFormat="1" applyFont="1" applyFill="1" applyAlignment="1">
      <alignment horizontal="center" vertical="center" wrapText="1"/>
    </xf>
    <xf numFmtId="0" fontId="35" fillId="0" borderId="0" xfId="3" applyNumberFormat="1" applyFont="1" applyFill="1" applyBorder="1" applyAlignment="1">
      <alignment wrapText="1"/>
    </xf>
    <xf numFmtId="0" fontId="5" fillId="0" borderId="0" xfId="0" applyNumberFormat="1" applyFont="1" applyFill="1" applyAlignment="1">
      <alignment vertical="center"/>
    </xf>
    <xf numFmtId="0" fontId="35" fillId="0" borderId="15" xfId="3" applyNumberFormat="1" applyFont="1" applyFill="1" applyBorder="1" applyAlignment="1">
      <alignment wrapText="1"/>
    </xf>
    <xf numFmtId="0" fontId="39" fillId="0" borderId="0" xfId="0" applyNumberFormat="1" applyFont="1" applyFill="1" applyBorder="1" applyAlignment="1">
      <alignment vertical="center"/>
    </xf>
    <xf numFmtId="0" fontId="6" fillId="0" borderId="1" xfId="0" applyNumberFormat="1" applyFont="1" applyFill="1" applyBorder="1" applyAlignment="1">
      <alignment horizontal="center" vertical="center" wrapText="1"/>
    </xf>
    <xf numFmtId="0" fontId="6" fillId="0" borderId="30" xfId="0" applyNumberFormat="1" applyFont="1" applyFill="1" applyBorder="1" applyAlignment="1">
      <alignment horizontal="center" vertical="center" wrapText="1"/>
    </xf>
    <xf numFmtId="0" fontId="38" fillId="0" borderId="1" xfId="0" applyNumberFormat="1" applyFont="1" applyFill="1" applyBorder="1" applyAlignment="1">
      <alignment horizontal="left" vertical="center"/>
    </xf>
    <xf numFmtId="167" fontId="38" fillId="0" borderId="1" xfId="157" quotePrefix="1" applyFont="1" applyFill="1" applyBorder="1" applyAlignment="1">
      <alignment horizontal="center" vertical="center" wrapText="1"/>
    </xf>
    <xf numFmtId="0" fontId="38" fillId="0" borderId="1" xfId="0" quotePrefix="1" applyNumberFormat="1" applyFont="1" applyFill="1" applyBorder="1" applyAlignment="1">
      <alignment horizontal="center" vertical="center" wrapText="1"/>
    </xf>
    <xf numFmtId="167" fontId="38" fillId="0" borderId="1" xfId="157" applyFont="1" applyFill="1" applyBorder="1" applyAlignment="1">
      <alignment horizontal="center" vertical="center" wrapText="1"/>
    </xf>
    <xf numFmtId="0" fontId="38" fillId="0" borderId="1" xfId="0" applyNumberFormat="1" applyFont="1" applyFill="1" applyBorder="1" applyAlignment="1">
      <alignment horizontal="center" vertical="center" wrapText="1"/>
    </xf>
    <xf numFmtId="0" fontId="38" fillId="0" borderId="1" xfId="158" applyNumberFormat="1" applyFont="1" applyFill="1" applyBorder="1" applyAlignment="1">
      <alignment horizontal="center" vertical="center" wrapText="1"/>
    </xf>
    <xf numFmtId="167" fontId="38" fillId="0" borderId="5" xfId="157" applyFont="1" applyFill="1" applyBorder="1" applyAlignment="1">
      <alignment vertical="center"/>
    </xf>
    <xf numFmtId="0" fontId="39" fillId="0" borderId="0" xfId="0" applyNumberFormat="1" applyFont="1" applyFill="1" applyAlignment="1">
      <alignment vertical="center"/>
    </xf>
    <xf numFmtId="0" fontId="38" fillId="0" borderId="5" xfId="0" applyNumberFormat="1" applyFont="1" applyFill="1" applyBorder="1" applyAlignment="1">
      <alignment vertical="center" wrapText="1"/>
    </xf>
    <xf numFmtId="167" fontId="38" fillId="0" borderId="5" xfId="157" applyFont="1" applyFill="1" applyBorder="1" applyAlignment="1">
      <alignment vertical="center" wrapText="1"/>
    </xf>
    <xf numFmtId="0" fontId="38" fillId="0" borderId="5" xfId="158" applyNumberFormat="1" applyFont="1" applyFill="1" applyBorder="1" applyAlignment="1">
      <alignment horizontal="center" vertical="center" wrapText="1"/>
    </xf>
    <xf numFmtId="0" fontId="6" fillId="0" borderId="5" xfId="0" applyNumberFormat="1" applyFont="1" applyFill="1" applyBorder="1" applyAlignment="1">
      <alignment vertical="center" wrapText="1"/>
    </xf>
    <xf numFmtId="0" fontId="39" fillId="0" borderId="5" xfId="0" applyNumberFormat="1" applyFont="1" applyFill="1" applyBorder="1" applyAlignment="1">
      <alignment vertical="center" wrapText="1"/>
    </xf>
    <xf numFmtId="0" fontId="38" fillId="0" borderId="5" xfId="0" applyNumberFormat="1" applyFont="1" applyFill="1" applyBorder="1" applyAlignment="1">
      <alignment horizontal="center" vertical="center" wrapText="1"/>
    </xf>
    <xf numFmtId="167" fontId="38" fillId="0" borderId="5" xfId="157" applyFont="1" applyFill="1" applyBorder="1" applyAlignment="1">
      <alignment horizontal="center" vertical="center" wrapText="1"/>
    </xf>
    <xf numFmtId="0" fontId="6" fillId="0" borderId="4" xfId="0" applyNumberFormat="1" applyFont="1" applyFill="1" applyBorder="1" applyAlignment="1">
      <alignment vertical="center" wrapText="1"/>
    </xf>
    <xf numFmtId="0" fontId="6" fillId="0" borderId="16" xfId="0" applyNumberFormat="1" applyFont="1" applyFill="1" applyBorder="1" applyAlignment="1">
      <alignment vertical="center" wrapText="1"/>
    </xf>
    <xf numFmtId="0" fontId="6" fillId="0" borderId="17" xfId="0" applyNumberFormat="1" applyFont="1" applyFill="1" applyBorder="1" applyAlignment="1">
      <alignment vertical="center" wrapText="1"/>
    </xf>
    <xf numFmtId="0" fontId="38" fillId="0" borderId="12" xfId="0" applyNumberFormat="1" applyFont="1" applyFill="1" applyBorder="1" applyAlignment="1">
      <alignment vertical="center" wrapText="1"/>
    </xf>
    <xf numFmtId="0" fontId="38" fillId="0" borderId="12" xfId="0" applyNumberFormat="1" applyFont="1" applyFill="1" applyBorder="1" applyAlignment="1">
      <alignment horizontal="center" vertical="center" wrapText="1"/>
    </xf>
    <xf numFmtId="167" fontId="38" fillId="0" borderId="12" xfId="157" applyFont="1" applyFill="1" applyBorder="1" applyAlignment="1">
      <alignment horizontal="center" vertical="center" wrapText="1"/>
    </xf>
    <xf numFmtId="167" fontId="38" fillId="0" borderId="12" xfId="157" applyFont="1" applyFill="1" applyBorder="1" applyAlignment="1">
      <alignment vertical="center"/>
    </xf>
    <xf numFmtId="0" fontId="38" fillId="0" borderId="8" xfId="0" applyNumberFormat="1" applyFont="1" applyFill="1" applyBorder="1" applyAlignment="1">
      <alignment vertical="center" wrapText="1"/>
    </xf>
    <xf numFmtId="0" fontId="5" fillId="0" borderId="0" xfId="0" applyNumberFormat="1" applyFont="1" applyFill="1" applyAlignment="1">
      <alignment horizontal="center" vertical="center"/>
    </xf>
    <xf numFmtId="0" fontId="1" fillId="0" borderId="0" xfId="3" applyNumberFormat="1" applyFont="1" applyFill="1" applyBorder="1" applyAlignment="1">
      <alignment wrapText="1"/>
    </xf>
    <xf numFmtId="166" fontId="38" fillId="0" borderId="1" xfId="157" quotePrefix="1" applyNumberFormat="1" applyFont="1" applyFill="1" applyBorder="1" applyAlignment="1">
      <alignment horizontal="center" vertical="center" wrapText="1"/>
    </xf>
    <xf numFmtId="9" fontId="38" fillId="0" borderId="1" xfId="0" quotePrefix="1" applyNumberFormat="1" applyFont="1" applyFill="1" applyBorder="1" applyAlignment="1">
      <alignment horizontal="center" vertical="center" wrapText="1"/>
    </xf>
    <xf numFmtId="165" fontId="38" fillId="0" borderId="1" xfId="157" quotePrefix="1" applyNumberFormat="1" applyFont="1" applyFill="1" applyBorder="1" applyAlignment="1">
      <alignment horizontal="center" vertical="center" wrapText="1"/>
    </xf>
    <xf numFmtId="165" fontId="38" fillId="0" borderId="5" xfId="157" applyNumberFormat="1" applyFont="1" applyFill="1" applyBorder="1" applyAlignment="1">
      <alignment vertical="center"/>
    </xf>
    <xf numFmtId="9" fontId="38" fillId="0" borderId="1" xfId="0" applyNumberFormat="1" applyFont="1" applyFill="1" applyBorder="1" applyAlignment="1">
      <alignment horizontal="center" vertical="center" wrapText="1"/>
    </xf>
    <xf numFmtId="10" fontId="38" fillId="0" borderId="1" xfId="0" applyNumberFormat="1" applyFont="1" applyFill="1" applyBorder="1" applyAlignment="1">
      <alignment horizontal="center" vertical="center" wrapText="1"/>
    </xf>
    <xf numFmtId="168" fontId="5" fillId="0" borderId="0" xfId="0" applyNumberFormat="1" applyFont="1" applyFill="1" applyAlignment="1">
      <alignment vertical="center" wrapText="1"/>
    </xf>
    <xf numFmtId="167" fontId="6" fillId="0" borderId="0" xfId="0" applyNumberFormat="1" applyFont="1" applyFill="1" applyBorder="1" applyAlignment="1">
      <alignment vertical="center" wrapText="1"/>
    </xf>
    <xf numFmtId="167" fontId="38" fillId="0" borderId="0" xfId="0" applyNumberFormat="1" applyFont="1" applyFill="1" applyBorder="1" applyAlignment="1">
      <alignment horizontal="center" vertical="center"/>
    </xf>
    <xf numFmtId="167" fontId="5" fillId="0" borderId="0" xfId="0" applyNumberFormat="1" applyFont="1" applyFill="1" applyAlignment="1">
      <alignment vertical="center"/>
    </xf>
    <xf numFmtId="0" fontId="11" fillId="0" borderId="0" xfId="0" applyFont="1" applyFill="1" applyBorder="1" applyAlignment="1">
      <alignment horizontal="center" vertical="center" wrapText="1"/>
    </xf>
    <xf numFmtId="0" fontId="8" fillId="0" borderId="8" xfId="0" applyFont="1" applyFill="1" applyBorder="1" applyAlignment="1">
      <alignment vertical="center" wrapText="1"/>
    </xf>
    <xf numFmtId="168" fontId="5" fillId="27" borderId="5" xfId="0" quotePrefix="1" applyNumberFormat="1" applyFont="1" applyFill="1" applyBorder="1" applyAlignment="1">
      <alignment horizontal="center" vertical="center" wrapText="1"/>
    </xf>
    <xf numFmtId="3" fontId="6" fillId="27" borderId="5" xfId="0" applyNumberFormat="1" applyFont="1" applyFill="1" applyBorder="1" applyAlignment="1">
      <alignment vertical="center" wrapText="1"/>
    </xf>
    <xf numFmtId="3" fontId="6" fillId="27" borderId="16" xfId="0" applyNumberFormat="1" applyFont="1" applyFill="1" applyBorder="1" applyAlignment="1">
      <alignment vertical="center" wrapText="1"/>
    </xf>
    <xf numFmtId="169" fontId="8" fillId="0" borderId="28" xfId="1" applyFont="1" applyFill="1" applyBorder="1" applyAlignment="1">
      <alignment horizontal="center" vertical="center" wrapText="1"/>
    </xf>
    <xf numFmtId="0" fontId="8" fillId="0" borderId="49" xfId="3" applyFont="1" applyFill="1" applyBorder="1" applyAlignment="1">
      <alignment vertical="center" wrapText="1"/>
    </xf>
    <xf numFmtId="0" fontId="8" fillId="0" borderId="50" xfId="3" applyFont="1" applyFill="1" applyBorder="1" applyAlignment="1">
      <alignment vertical="center" wrapText="1"/>
    </xf>
    <xf numFmtId="1" fontId="11" fillId="0" borderId="8" xfId="3" applyNumberFormat="1" applyFont="1" applyFill="1" applyBorder="1" applyAlignment="1">
      <alignment horizontal="center" vertical="center" wrapText="1"/>
    </xf>
    <xf numFmtId="1" fontId="11" fillId="0" borderId="8" xfId="3" applyNumberFormat="1" applyFont="1" applyFill="1" applyBorder="1" applyAlignment="1">
      <alignment vertical="center" wrapText="1"/>
    </xf>
    <xf numFmtId="0" fontId="8" fillId="0" borderId="5" xfId="3" applyFont="1" applyFill="1" applyBorder="1" applyAlignment="1">
      <alignment vertical="center" wrapText="1"/>
    </xf>
    <xf numFmtId="1" fontId="8" fillId="0" borderId="78" xfId="1" applyNumberFormat="1" applyFont="1" applyFill="1" applyBorder="1" applyAlignment="1">
      <alignment horizontal="center" vertical="center" wrapText="1"/>
    </xf>
    <xf numFmtId="0" fontId="11" fillId="0" borderId="77" xfId="3" applyFont="1" applyFill="1" applyBorder="1" applyAlignment="1">
      <alignment vertical="center" wrapText="1"/>
    </xf>
    <xf numFmtId="1" fontId="8" fillId="0" borderId="77" xfId="3" applyNumberFormat="1" applyFont="1" applyFill="1" applyBorder="1" applyAlignment="1">
      <alignment vertical="center" wrapText="1"/>
    </xf>
    <xf numFmtId="0" fontId="8" fillId="0" borderId="8" xfId="3" applyFont="1" applyFill="1" applyBorder="1" applyAlignment="1">
      <alignment vertical="center" wrapText="1"/>
    </xf>
    <xf numFmtId="0" fontId="11" fillId="0" borderId="39" xfId="0" applyFont="1" applyFill="1" applyBorder="1" applyAlignment="1">
      <alignment vertical="center" wrapText="1"/>
    </xf>
    <xf numFmtId="0" fontId="11" fillId="0" borderId="69" xfId="0" applyFont="1" applyFill="1" applyBorder="1" applyAlignment="1">
      <alignment vertical="center" wrapText="1"/>
    </xf>
    <xf numFmtId="0" fontId="8" fillId="0" borderId="38" xfId="0" applyFont="1" applyFill="1" applyBorder="1" applyAlignment="1">
      <alignment vertical="center" wrapText="1"/>
    </xf>
    <xf numFmtId="0" fontId="11" fillId="0" borderId="38" xfId="0" applyFont="1" applyFill="1" applyBorder="1" applyAlignment="1">
      <alignment horizontal="right" vertical="center" wrapText="1"/>
    </xf>
    <xf numFmtId="171" fontId="11" fillId="0" borderId="38" xfId="159" applyNumberFormat="1" applyFont="1" applyFill="1" applyBorder="1" applyAlignment="1">
      <alignment horizontal="center" vertical="center" wrapText="1"/>
    </xf>
    <xf numFmtId="171" fontId="11" fillId="0" borderId="38" xfId="159" applyNumberFormat="1" applyFont="1" applyFill="1" applyBorder="1" applyAlignment="1">
      <alignment vertical="center" wrapText="1"/>
    </xf>
    <xf numFmtId="0" fontId="11" fillId="0" borderId="38" xfId="0" applyFont="1" applyFill="1" applyBorder="1" applyAlignment="1">
      <alignment vertical="center" wrapText="1"/>
    </xf>
    <xf numFmtId="0" fontId="11" fillId="0" borderId="68" xfId="0" applyFont="1" applyFill="1" applyBorder="1" applyAlignment="1">
      <alignment vertical="center" wrapText="1"/>
    </xf>
    <xf numFmtId="169" fontId="8" fillId="0" borderId="43" xfId="159" applyFont="1" applyFill="1" applyBorder="1" applyAlignment="1">
      <alignment horizontal="center" vertical="center" wrapText="1"/>
    </xf>
    <xf numFmtId="171" fontId="11" fillId="0" borderId="8" xfId="159" applyNumberFormat="1" applyFont="1" applyFill="1" applyBorder="1" applyAlignment="1">
      <alignment horizontal="center" vertical="center" wrapText="1"/>
    </xf>
    <xf numFmtId="171" fontId="11" fillId="0" borderId="8" xfId="159" applyNumberFormat="1" applyFont="1" applyFill="1" applyBorder="1" applyAlignment="1">
      <alignment vertical="center" wrapText="1"/>
    </xf>
    <xf numFmtId="0" fontId="11" fillId="0" borderId="8" xfId="0" applyFont="1" applyFill="1" applyBorder="1" applyAlignment="1">
      <alignment vertical="center" wrapText="1"/>
    </xf>
    <xf numFmtId="169" fontId="8" fillId="0" borderId="8" xfId="159" applyFont="1" applyFill="1" applyBorder="1" applyAlignment="1">
      <alignment horizontal="center" vertical="center" wrapText="1"/>
    </xf>
    <xf numFmtId="169" fontId="8" fillId="0" borderId="83" xfId="159" applyFont="1" applyFill="1" applyBorder="1" applyAlignment="1">
      <alignment horizontal="center" vertical="center" wrapText="1"/>
    </xf>
    <xf numFmtId="1" fontId="8" fillId="0" borderId="62" xfId="159" applyNumberFormat="1" applyFont="1" applyFill="1" applyBorder="1" applyAlignment="1">
      <alignment vertical="center" wrapText="1"/>
    </xf>
    <xf numFmtId="171" fontId="8" fillId="0" borderId="62" xfId="1" applyNumberFormat="1" applyFont="1" applyFill="1" applyBorder="1" applyAlignment="1">
      <alignment horizontal="center" vertical="center" wrapText="1"/>
    </xf>
    <xf numFmtId="169" fontId="8" fillId="0" borderId="62" xfId="159" applyFont="1" applyFill="1" applyBorder="1" applyAlignment="1">
      <alignment horizontal="center" vertical="center" wrapText="1"/>
    </xf>
    <xf numFmtId="0" fontId="8" fillId="0" borderId="39" xfId="0" applyFont="1" applyFill="1" applyBorder="1" applyAlignment="1">
      <alignment vertical="center" wrapText="1"/>
    </xf>
    <xf numFmtId="171" fontId="11" fillId="0" borderId="82" xfId="159" applyNumberFormat="1" applyFont="1" applyFill="1" applyBorder="1" applyAlignment="1">
      <alignment horizontal="center" vertical="center" wrapText="1"/>
    </xf>
    <xf numFmtId="171" fontId="11" fillId="0" borderId="82" xfId="159" applyNumberFormat="1" applyFont="1" applyFill="1" applyBorder="1" applyAlignment="1">
      <alignment vertical="center" wrapText="1"/>
    </xf>
    <xf numFmtId="0" fontId="11" fillId="0" borderId="82" xfId="0" applyFont="1" applyFill="1" applyBorder="1" applyAlignment="1">
      <alignment vertical="center" wrapText="1"/>
    </xf>
    <xf numFmtId="0" fontId="11" fillId="0" borderId="85" xfId="0" applyFont="1" applyFill="1" applyBorder="1" applyAlignment="1">
      <alignment vertical="center" wrapText="1"/>
    </xf>
    <xf numFmtId="1" fontId="8" fillId="0" borderId="37" xfId="3" applyNumberFormat="1" applyFont="1" applyFill="1" applyBorder="1" applyAlignment="1">
      <alignment vertical="center" wrapText="1"/>
    </xf>
    <xf numFmtId="0" fontId="11" fillId="0" borderId="39" xfId="0" applyFont="1" applyFill="1" applyBorder="1" applyAlignment="1">
      <alignment horizontal="right" vertical="center" wrapText="1"/>
    </xf>
    <xf numFmtId="0" fontId="11" fillId="0" borderId="0" xfId="0" applyFont="1" applyFill="1" applyAlignment="1">
      <alignment vertical="center" wrapText="1"/>
    </xf>
    <xf numFmtId="169" fontId="11" fillId="0" borderId="0" xfId="1" applyFont="1" applyFill="1" applyAlignment="1">
      <alignment horizontal="center" vertical="center" wrapText="1"/>
    </xf>
    <xf numFmtId="0" fontId="11" fillId="0" borderId="0" xfId="0" applyFont="1" applyFill="1" applyBorder="1" applyAlignment="1">
      <alignment vertical="center" wrapText="1"/>
    </xf>
    <xf numFmtId="0" fontId="11" fillId="0" borderId="0"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11" fillId="0" borderId="8" xfId="0" applyFont="1" applyFill="1" applyBorder="1" applyAlignment="1">
      <alignment horizontal="center" vertical="center" wrapText="1"/>
    </xf>
    <xf numFmtId="0" fontId="11" fillId="0" borderId="8" xfId="0" applyFont="1" applyFill="1" applyBorder="1" applyAlignment="1">
      <alignment horizontal="justify" vertical="center" wrapText="1"/>
    </xf>
    <xf numFmtId="0" fontId="11" fillId="0" borderId="41" xfId="0" applyFont="1" applyFill="1" applyBorder="1" applyAlignment="1">
      <alignment vertical="center" wrapText="1"/>
    </xf>
    <xf numFmtId="10" fontId="5" fillId="0" borderId="0" xfId="0" applyNumberFormat="1" applyFont="1" applyFill="1" applyAlignment="1">
      <alignment vertical="center" wrapText="1"/>
    </xf>
    <xf numFmtId="167" fontId="39" fillId="0" borderId="0" xfId="0" applyNumberFormat="1" applyFont="1" applyFill="1" applyAlignment="1">
      <alignment vertical="center"/>
    </xf>
    <xf numFmtId="165" fontId="39" fillId="0" borderId="0" xfId="0" applyNumberFormat="1" applyFont="1" applyFill="1" applyBorder="1" applyAlignment="1">
      <alignment vertical="center"/>
    </xf>
    <xf numFmtId="0" fontId="11" fillId="29" borderId="8" xfId="3" applyFont="1" applyFill="1" applyBorder="1" applyAlignment="1">
      <alignment vertical="center" wrapText="1"/>
    </xf>
    <xf numFmtId="173" fontId="8" fillId="0" borderId="5" xfId="148" applyNumberFormat="1" applyFont="1" applyFill="1" applyBorder="1" applyAlignment="1">
      <alignment horizontal="center" vertical="center" wrapText="1"/>
    </xf>
    <xf numFmtId="0" fontId="11" fillId="0" borderId="28" xfId="155" applyNumberFormat="1" applyFont="1" applyFill="1" applyBorder="1" applyAlignment="1">
      <alignment vertical="center" wrapText="1"/>
    </xf>
    <xf numFmtId="171" fontId="11" fillId="0" borderId="44" xfId="1" applyNumberFormat="1" applyFont="1" applyFill="1" applyBorder="1" applyAlignment="1">
      <alignment horizontal="center" vertical="center" wrapText="1"/>
    </xf>
    <xf numFmtId="171" fontId="11" fillId="0" borderId="21" xfId="1" applyNumberFormat="1" applyFont="1" applyFill="1" applyBorder="1" applyAlignment="1">
      <alignment horizontal="center" vertical="center" wrapText="1"/>
    </xf>
    <xf numFmtId="171" fontId="11" fillId="0" borderId="28" xfId="1" applyNumberFormat="1" applyFont="1" applyFill="1" applyBorder="1" applyAlignment="1">
      <alignment horizontal="center" vertical="center" wrapText="1"/>
    </xf>
    <xf numFmtId="171" fontId="11" fillId="0" borderId="48" xfId="1" applyNumberFormat="1" applyFont="1" applyFill="1" applyBorder="1" applyAlignment="1">
      <alignment horizontal="left" vertical="center" wrapText="1"/>
    </xf>
    <xf numFmtId="171" fontId="11" fillId="0" borderId="14" xfId="1" applyNumberFormat="1" applyFont="1" applyFill="1" applyBorder="1" applyAlignment="1">
      <alignment horizontal="left" vertical="center" wrapText="1"/>
    </xf>
    <xf numFmtId="171" fontId="11" fillId="0" borderId="25" xfId="1" applyNumberFormat="1" applyFont="1" applyFill="1" applyBorder="1" applyAlignment="1">
      <alignment horizontal="center" vertical="center" wrapText="1"/>
    </xf>
    <xf numFmtId="0" fontId="11" fillId="0" borderId="44" xfId="148" applyFont="1" applyFill="1" applyBorder="1" applyAlignment="1">
      <alignment horizontal="center" vertical="center" wrapText="1"/>
    </xf>
    <xf numFmtId="0" fontId="11" fillId="0" borderId="25" xfId="148" applyFont="1" applyFill="1" applyBorder="1" applyAlignment="1">
      <alignment horizontal="center" vertical="center" wrapText="1"/>
    </xf>
    <xf numFmtId="0" fontId="11" fillId="0" borderId="48" xfId="148" applyFont="1" applyFill="1" applyBorder="1" applyAlignment="1">
      <alignment horizontal="center" vertical="center" wrapText="1"/>
    </xf>
    <xf numFmtId="0" fontId="11" fillId="0" borderId="49" xfId="148" applyFont="1" applyFill="1" applyBorder="1" applyAlignment="1">
      <alignment horizontal="center" vertical="center" wrapText="1"/>
    </xf>
    <xf numFmtId="2" fontId="6" fillId="0" borderId="4" xfId="0" applyNumberFormat="1" applyFont="1" applyFill="1" applyBorder="1" applyAlignment="1">
      <alignment horizontal="center" vertical="center" wrapText="1"/>
    </xf>
    <xf numFmtId="2" fontId="6" fillId="0" borderId="16" xfId="0" quotePrefix="1" applyNumberFormat="1" applyFont="1" applyFill="1" applyBorder="1" applyAlignment="1">
      <alignment horizontal="center" vertical="center" wrapText="1"/>
    </xf>
    <xf numFmtId="2" fontId="6" fillId="0" borderId="17" xfId="0" quotePrefix="1" applyNumberFormat="1" applyFont="1" applyFill="1" applyBorder="1" applyAlignment="1">
      <alignment horizontal="center" vertical="center" wrapText="1"/>
    </xf>
    <xf numFmtId="2" fontId="6" fillId="0" borderId="5" xfId="0" applyNumberFormat="1" applyFont="1" applyFill="1" applyBorder="1" applyAlignment="1">
      <alignment horizontal="center" vertical="center" wrapText="1"/>
    </xf>
    <xf numFmtId="1" fontId="6" fillId="0" borderId="5" xfId="0" applyNumberFormat="1" applyFont="1" applyFill="1" applyBorder="1" applyAlignment="1">
      <alignment horizontal="center" vertical="center" wrapText="1"/>
    </xf>
    <xf numFmtId="1" fontId="6" fillId="0" borderId="12" xfId="0" applyNumberFormat="1" applyFont="1" applyFill="1" applyBorder="1" applyAlignment="1">
      <alignment horizontal="center" vertical="center" wrapText="1"/>
    </xf>
    <xf numFmtId="2" fontId="6" fillId="0" borderId="12" xfId="0" applyNumberFormat="1" applyFont="1" applyFill="1" applyBorder="1" applyAlignment="1">
      <alignment horizontal="center" vertical="center" wrapText="1"/>
    </xf>
    <xf numFmtId="0" fontId="11" fillId="0" borderId="48" xfId="148" applyFont="1" applyFill="1" applyBorder="1" applyAlignment="1">
      <alignment horizontal="left" vertical="center" wrapText="1"/>
    </xf>
    <xf numFmtId="0" fontId="11" fillId="0" borderId="49" xfId="148" applyFont="1" applyFill="1" applyBorder="1" applyAlignment="1">
      <alignment horizontal="left" vertical="center" wrapText="1"/>
    </xf>
    <xf numFmtId="2" fontId="6" fillId="0" borderId="4" xfId="0" quotePrefix="1" applyNumberFormat="1" applyFont="1" applyFill="1" applyBorder="1" applyAlignment="1">
      <alignment horizontal="center" vertical="center" wrapText="1"/>
    </xf>
    <xf numFmtId="2" fontId="9" fillId="0" borderId="29" xfId="0" applyNumberFormat="1" applyFont="1" applyFill="1" applyBorder="1" applyAlignment="1">
      <alignment horizontal="center" vertical="center" wrapText="1"/>
    </xf>
    <xf numFmtId="2" fontId="9" fillId="0" borderId="0" xfId="0" applyNumberFormat="1" applyFont="1" applyFill="1" applyBorder="1" applyAlignment="1">
      <alignment horizontal="center" vertical="center" wrapText="1"/>
    </xf>
    <xf numFmtId="2" fontId="9" fillId="0" borderId="27" xfId="0" applyNumberFormat="1" applyFont="1" applyFill="1" applyBorder="1" applyAlignment="1">
      <alignment horizontal="center" vertical="center" wrapText="1"/>
    </xf>
    <xf numFmtId="2" fontId="9" fillId="0" borderId="15"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12" fillId="0" borderId="40" xfId="148" applyFont="1" applyFill="1" applyBorder="1" applyAlignment="1">
      <alignment horizontal="justify" vertical="center" wrapText="1"/>
    </xf>
    <xf numFmtId="0" fontId="12" fillId="0" borderId="41" xfId="148" applyFont="1" applyFill="1" applyBorder="1" applyAlignment="1">
      <alignment horizontal="justify" vertical="center" wrapText="1"/>
    </xf>
    <xf numFmtId="0" fontId="12" fillId="0" borderId="42" xfId="148" applyFont="1" applyFill="1" applyBorder="1" applyAlignment="1">
      <alignment horizontal="justify" vertical="center" wrapText="1"/>
    </xf>
    <xf numFmtId="0" fontId="8" fillId="0" borderId="40" xfId="148" applyFont="1" applyFill="1" applyBorder="1" applyAlignment="1">
      <alignment horizontal="justify" vertical="center" wrapText="1"/>
    </xf>
    <xf numFmtId="0" fontId="8" fillId="0" borderId="41" xfId="148" applyFont="1" applyFill="1" applyBorder="1" applyAlignment="1">
      <alignment horizontal="justify" vertical="center" wrapText="1"/>
    </xf>
    <xf numFmtId="0" fontId="8" fillId="0" borderId="42" xfId="148" applyFont="1" applyFill="1" applyBorder="1" applyAlignment="1">
      <alignment horizontal="justify" vertical="center" wrapText="1"/>
    </xf>
    <xf numFmtId="0" fontId="8" fillId="0" borderId="20" xfId="148" applyFont="1" applyFill="1" applyBorder="1" applyAlignment="1">
      <alignment horizontal="justify" vertical="center" wrapText="1"/>
    </xf>
    <xf numFmtId="0" fontId="8" fillId="0" borderId="22" xfId="148" applyFont="1" applyFill="1" applyBorder="1" applyAlignment="1">
      <alignment horizontal="justify" vertical="center" wrapText="1"/>
    </xf>
    <xf numFmtId="0" fontId="8" fillId="0" borderId="61" xfId="148" applyFont="1" applyFill="1" applyBorder="1" applyAlignment="1">
      <alignment horizontal="justify" vertical="center" wrapText="1"/>
    </xf>
    <xf numFmtId="0" fontId="11" fillId="0" borderId="23" xfId="148" applyFont="1" applyFill="1" applyBorder="1" applyAlignment="1">
      <alignment horizontal="justify" vertical="center" wrapText="1"/>
    </xf>
    <xf numFmtId="0" fontId="11" fillId="0" borderId="43" xfId="148" applyFont="1" applyFill="1" applyBorder="1" applyAlignment="1">
      <alignment horizontal="justify" vertical="center" wrapText="1"/>
    </xf>
    <xf numFmtId="0" fontId="11" fillId="0" borderId="47" xfId="148" applyFont="1" applyFill="1" applyBorder="1" applyAlignment="1">
      <alignment horizontal="justify" vertical="center" wrapText="1"/>
    </xf>
    <xf numFmtId="0" fontId="8" fillId="0" borderId="6" xfId="148" applyFont="1" applyFill="1" applyBorder="1" applyAlignment="1">
      <alignment horizontal="justify" vertical="center" wrapText="1"/>
    </xf>
    <xf numFmtId="0" fontId="8" fillId="0" borderId="38" xfId="148" applyFont="1" applyFill="1" applyBorder="1" applyAlignment="1">
      <alignment horizontal="justify" vertical="center" wrapText="1"/>
    </xf>
    <xf numFmtId="0" fontId="8" fillId="0" borderId="39" xfId="148" applyFont="1" applyFill="1" applyBorder="1" applyAlignment="1">
      <alignment horizontal="justify" vertical="center" wrapText="1"/>
    </xf>
    <xf numFmtId="0" fontId="11" fillId="0" borderId="6" xfId="148" applyFont="1" applyFill="1" applyBorder="1" applyAlignment="1">
      <alignment horizontal="left" vertical="center" wrapText="1"/>
    </xf>
    <xf numFmtId="0" fontId="11" fillId="0" borderId="38" xfId="148" applyFont="1" applyFill="1" applyBorder="1" applyAlignment="1">
      <alignment horizontal="left" vertical="center" wrapText="1"/>
    </xf>
    <xf numFmtId="0" fontId="11" fillId="0" borderId="39" xfId="148" applyFont="1" applyFill="1" applyBorder="1" applyAlignment="1">
      <alignment horizontal="left" vertical="center" wrapText="1"/>
    </xf>
    <xf numFmtId="0" fontId="11" fillId="0" borderId="29" xfId="148" applyFont="1" applyFill="1" applyBorder="1" applyAlignment="1">
      <alignment horizontal="left" vertical="center" wrapText="1"/>
    </xf>
    <xf numFmtId="0" fontId="11" fillId="0" borderId="0" xfId="148" applyFont="1" applyFill="1" applyBorder="1" applyAlignment="1">
      <alignment horizontal="left" vertical="center" wrapText="1"/>
    </xf>
    <xf numFmtId="0" fontId="11" fillId="0" borderId="46" xfId="148" applyFont="1" applyFill="1" applyBorder="1" applyAlignment="1">
      <alignment horizontal="left" vertical="center" wrapText="1"/>
    </xf>
    <xf numFmtId="0" fontId="8" fillId="0" borderId="29" xfId="148" applyFont="1" applyFill="1" applyBorder="1" applyAlignment="1">
      <alignment horizontal="left" vertical="center" wrapText="1"/>
    </xf>
    <xf numFmtId="0" fontId="8" fillId="0" borderId="0" xfId="148" applyFont="1" applyFill="1" applyBorder="1" applyAlignment="1">
      <alignment horizontal="left" vertical="center" wrapText="1"/>
    </xf>
    <xf numFmtId="0" fontId="8" fillId="0" borderId="46" xfId="148" applyFont="1" applyFill="1" applyBorder="1" applyAlignment="1">
      <alignment horizontal="left" vertical="center" wrapText="1"/>
    </xf>
    <xf numFmtId="0" fontId="11" fillId="0" borderId="29" xfId="148" applyFont="1" applyFill="1" applyBorder="1" applyAlignment="1">
      <alignment horizontal="justify" vertical="center" wrapText="1"/>
    </xf>
    <xf numFmtId="0" fontId="11" fillId="0" borderId="0" xfId="148" applyFont="1" applyFill="1" applyBorder="1" applyAlignment="1">
      <alignment horizontal="justify" vertical="center" wrapText="1"/>
    </xf>
    <xf numFmtId="0" fontId="11" fillId="0" borderId="46" xfId="148" applyFont="1" applyFill="1" applyBorder="1" applyAlignment="1">
      <alignment horizontal="justify" vertical="center" wrapText="1"/>
    </xf>
    <xf numFmtId="0" fontId="8" fillId="0" borderId="29" xfId="148" applyFont="1" applyFill="1" applyBorder="1" applyAlignment="1">
      <alignment horizontal="justify" vertical="center" wrapText="1"/>
    </xf>
    <xf numFmtId="0" fontId="8" fillId="0" borderId="0" xfId="148" applyFont="1" applyFill="1" applyBorder="1" applyAlignment="1">
      <alignment horizontal="justify" vertical="center" wrapText="1"/>
    </xf>
    <xf numFmtId="0" fontId="8" fillId="0" borderId="46" xfId="148" applyFont="1" applyFill="1" applyBorder="1" applyAlignment="1">
      <alignment horizontal="justify" vertical="center" wrapText="1"/>
    </xf>
    <xf numFmtId="0" fontId="11" fillId="0" borderId="40" xfId="148" applyFont="1" applyFill="1" applyBorder="1" applyAlignment="1">
      <alignment horizontal="justify" vertical="center" wrapText="1"/>
    </xf>
    <xf numFmtId="0" fontId="11" fillId="0" borderId="41" xfId="148" applyFont="1" applyFill="1" applyBorder="1" applyAlignment="1">
      <alignment horizontal="justify" vertical="center" wrapText="1"/>
    </xf>
    <xf numFmtId="0" fontId="11" fillId="0" borderId="42" xfId="148" applyFont="1" applyFill="1" applyBorder="1" applyAlignment="1">
      <alignment horizontal="justify" vertical="center" wrapText="1"/>
    </xf>
    <xf numFmtId="0" fontId="8" fillId="0" borderId="4" xfId="148" applyFont="1" applyFill="1" applyBorder="1" applyAlignment="1">
      <alignment horizontal="center" vertical="center" wrapText="1"/>
    </xf>
    <xf numFmtId="0" fontId="8" fillId="0" borderId="16" xfId="148" applyFont="1" applyFill="1" applyBorder="1" applyAlignment="1">
      <alignment horizontal="center" vertical="center" wrapText="1"/>
    </xf>
    <xf numFmtId="0" fontId="8" fillId="0" borderId="17" xfId="148" applyFont="1" applyFill="1" applyBorder="1" applyAlignment="1">
      <alignment horizontal="center" vertical="center" wrapText="1"/>
    </xf>
    <xf numFmtId="0" fontId="11" fillId="0" borderId="8" xfId="148" applyFont="1" applyFill="1" applyBorder="1" applyAlignment="1">
      <alignment horizontal="justify" vertical="center" wrapText="1"/>
    </xf>
    <xf numFmtId="0" fontId="11" fillId="0" borderId="27" xfId="148" applyFont="1" applyFill="1" applyBorder="1" applyAlignment="1">
      <alignment horizontal="justify" vertical="center" wrapText="1"/>
    </xf>
    <xf numFmtId="0" fontId="11" fillId="0" borderId="15" xfId="148" applyFont="1" applyFill="1" applyBorder="1" applyAlignment="1">
      <alignment horizontal="justify" vertical="center" wrapText="1"/>
    </xf>
    <xf numFmtId="0" fontId="11" fillId="0" borderId="51" xfId="148" applyFont="1" applyFill="1" applyBorder="1" applyAlignment="1">
      <alignment horizontal="justify" vertical="center" wrapText="1"/>
    </xf>
    <xf numFmtId="0" fontId="8" fillId="0" borderId="40" xfId="148" applyFont="1" applyFill="1" applyBorder="1" applyAlignment="1">
      <alignment horizontal="left" vertical="center" wrapText="1"/>
    </xf>
    <xf numFmtId="0" fontId="8" fillId="0" borderId="41" xfId="148" applyFont="1" applyFill="1" applyBorder="1" applyAlignment="1">
      <alignment horizontal="left" vertical="center" wrapText="1"/>
    </xf>
    <xf numFmtId="0" fontId="8" fillId="0" borderId="42" xfId="148" applyFont="1" applyFill="1" applyBorder="1" applyAlignment="1">
      <alignment horizontal="left" vertical="center" wrapText="1"/>
    </xf>
    <xf numFmtId="171" fontId="11" fillId="0" borderId="48" xfId="1" applyNumberFormat="1" applyFont="1" applyFill="1" applyBorder="1" applyAlignment="1">
      <alignment horizontal="center" vertical="center" wrapText="1"/>
    </xf>
    <xf numFmtId="171" fontId="11" fillId="0" borderId="49" xfId="1" applyNumberFormat="1" applyFont="1" applyFill="1" applyBorder="1" applyAlignment="1">
      <alignment horizontal="center" vertical="center" wrapText="1"/>
    </xf>
    <xf numFmtId="171" fontId="11" fillId="0" borderId="45" xfId="1" applyNumberFormat="1" applyFont="1" applyFill="1" applyBorder="1" applyAlignment="1">
      <alignment horizontal="center" vertical="center" wrapText="1"/>
    </xf>
    <xf numFmtId="171" fontId="11" fillId="0" borderId="10" xfId="1" applyNumberFormat="1" applyFont="1" applyFill="1" applyBorder="1" applyAlignment="1">
      <alignment horizontal="center" vertical="center" wrapText="1"/>
    </xf>
    <xf numFmtId="171" fontId="11" fillId="0" borderId="49" xfId="1" applyNumberFormat="1" applyFont="1" applyFill="1" applyBorder="1" applyAlignment="1">
      <alignment horizontal="left" vertical="center" wrapText="1"/>
    </xf>
    <xf numFmtId="171" fontId="11" fillId="0" borderId="9" xfId="1" applyNumberFormat="1" applyFont="1" applyFill="1" applyBorder="1" applyAlignment="1">
      <alignment horizontal="center" vertical="center" wrapText="1"/>
    </xf>
    <xf numFmtId="3" fontId="5" fillId="0" borderId="5" xfId="0" applyNumberFormat="1" applyFont="1" applyFill="1" applyBorder="1" applyAlignment="1">
      <alignment horizontal="center" vertical="center" wrapText="1"/>
    </xf>
    <xf numFmtId="3" fontId="5" fillId="0" borderId="12" xfId="0" applyNumberFormat="1" applyFont="1" applyFill="1" applyBorder="1" applyAlignment="1">
      <alignment horizontal="center" vertical="center" wrapText="1"/>
    </xf>
    <xf numFmtId="3" fontId="11" fillId="0" borderId="28" xfId="1" applyNumberFormat="1" applyFont="1" applyFill="1" applyBorder="1" applyAlignment="1">
      <alignment horizontal="right" vertical="center" wrapText="1"/>
    </xf>
    <xf numFmtId="3" fontId="11" fillId="0" borderId="44" xfId="1" applyNumberFormat="1" applyFont="1" applyFill="1" applyBorder="1" applyAlignment="1">
      <alignment horizontal="right" vertical="center" wrapText="1"/>
    </xf>
    <xf numFmtId="3" fontId="11" fillId="0" borderId="25" xfId="1" applyNumberFormat="1" applyFont="1" applyFill="1" applyBorder="1" applyAlignment="1">
      <alignment horizontal="right" vertical="center" wrapText="1"/>
    </xf>
    <xf numFmtId="3" fontId="11" fillId="0" borderId="12" xfId="1" applyNumberFormat="1" applyFont="1" applyFill="1" applyBorder="1" applyAlignment="1">
      <alignment horizontal="left" vertical="center" wrapText="1"/>
    </xf>
    <xf numFmtId="3" fontId="11" fillId="0" borderId="14" xfId="1" applyNumberFormat="1" applyFont="1" applyFill="1" applyBorder="1" applyAlignment="1">
      <alignment horizontal="left" vertical="center" wrapText="1"/>
    </xf>
    <xf numFmtId="3" fontId="11" fillId="0" borderId="49" xfId="1" applyNumberFormat="1" applyFont="1" applyFill="1" applyBorder="1" applyAlignment="1">
      <alignment horizontal="left" vertical="center" wrapText="1"/>
    </xf>
    <xf numFmtId="2" fontId="9" fillId="0" borderId="20" xfId="0" applyNumberFormat="1" applyFont="1" applyFill="1" applyBorder="1" applyAlignment="1">
      <alignment horizontal="center" vertical="center" wrapText="1"/>
    </xf>
    <xf numFmtId="2" fontId="9" fillId="0" borderId="22" xfId="0" applyNumberFormat="1" applyFont="1" applyFill="1" applyBorder="1" applyAlignment="1">
      <alignment horizontal="center" vertical="center" wrapText="1"/>
    </xf>
    <xf numFmtId="2" fontId="9" fillId="0" borderId="13" xfId="0" applyNumberFormat="1" applyFont="1" applyFill="1" applyBorder="1" applyAlignment="1">
      <alignment horizontal="center" vertical="center" wrapText="1"/>
    </xf>
    <xf numFmtId="2" fontId="9" fillId="0" borderId="10" xfId="0" applyNumberFormat="1" applyFont="1" applyFill="1" applyBorder="1" applyAlignment="1">
      <alignment horizontal="center" vertical="center" wrapText="1"/>
    </xf>
    <xf numFmtId="2" fontId="9" fillId="0" borderId="30" xfId="0" applyNumberFormat="1" applyFont="1" applyFill="1" applyBorder="1" applyAlignment="1">
      <alignment horizontal="center" vertical="center" wrapText="1"/>
    </xf>
    <xf numFmtId="3" fontId="11" fillId="0" borderId="12" xfId="1" applyNumberFormat="1" applyFont="1" applyFill="1" applyBorder="1" applyAlignment="1">
      <alignment horizontal="center" vertical="center" wrapText="1"/>
    </xf>
    <xf numFmtId="3" fontId="11" fillId="0" borderId="14" xfId="1" applyNumberFormat="1" applyFont="1" applyFill="1" applyBorder="1" applyAlignment="1">
      <alignment horizontal="center" vertical="center" wrapText="1"/>
    </xf>
    <xf numFmtId="3" fontId="11" fillId="0" borderId="49" xfId="1" applyNumberFormat="1" applyFont="1" applyFill="1" applyBorder="1" applyAlignment="1">
      <alignment horizontal="center" vertical="center" wrapText="1"/>
    </xf>
    <xf numFmtId="0" fontId="11" fillId="0" borderId="33" xfId="153" applyFont="1" applyFill="1" applyBorder="1" applyAlignment="1">
      <alignment horizontal="justify" vertical="center" wrapText="1"/>
    </xf>
    <xf numFmtId="0" fontId="11" fillId="0" borderId="18" xfId="153" applyFont="1" applyFill="1" applyBorder="1" applyAlignment="1">
      <alignment horizontal="justify" vertical="center" wrapText="1"/>
    </xf>
    <xf numFmtId="3" fontId="11" fillId="0" borderId="28" xfId="1" applyNumberFormat="1" applyFont="1" applyFill="1" applyBorder="1" applyAlignment="1">
      <alignment horizontal="center" vertical="center" wrapText="1"/>
    </xf>
    <xf numFmtId="3" fontId="11" fillId="0" borderId="44" xfId="1" applyNumberFormat="1" applyFont="1" applyFill="1" applyBorder="1" applyAlignment="1">
      <alignment horizontal="center" vertical="center" wrapText="1"/>
    </xf>
    <xf numFmtId="3" fontId="11" fillId="0" borderId="25" xfId="1" applyNumberFormat="1" applyFont="1" applyFill="1" applyBorder="1" applyAlignment="1">
      <alignment horizontal="center" vertical="center" wrapText="1"/>
    </xf>
    <xf numFmtId="0" fontId="11" fillId="0" borderId="26" xfId="153" applyFont="1" applyFill="1" applyBorder="1" applyAlignment="1">
      <alignment horizontal="justify" vertical="center" wrapText="1"/>
    </xf>
    <xf numFmtId="0" fontId="11" fillId="0" borderId="24" xfId="153" applyFont="1" applyFill="1" applyBorder="1" applyAlignment="1">
      <alignment horizontal="justify" vertical="center" wrapText="1"/>
    </xf>
    <xf numFmtId="0" fontId="8" fillId="0" borderId="40" xfId="153" applyFont="1" applyFill="1" applyBorder="1" applyAlignment="1">
      <alignment horizontal="justify" vertical="center" wrapText="1"/>
    </xf>
    <xf numFmtId="0" fontId="8" fillId="0" borderId="41" xfId="153" applyFont="1" applyFill="1" applyBorder="1" applyAlignment="1">
      <alignment horizontal="justify" vertical="center" wrapText="1"/>
    </xf>
    <xf numFmtId="0" fontId="8" fillId="0" borderId="42" xfId="153" applyFont="1" applyFill="1" applyBorder="1" applyAlignment="1">
      <alignment horizontal="justify" vertical="center" wrapText="1"/>
    </xf>
    <xf numFmtId="0" fontId="11" fillId="0" borderId="29" xfId="153" quotePrefix="1" applyFont="1" applyFill="1" applyBorder="1" applyAlignment="1">
      <alignment horizontal="justify" vertical="center" wrapText="1"/>
    </xf>
    <xf numFmtId="0" fontId="11" fillId="0" borderId="0" xfId="153" applyFont="1" applyFill="1" applyBorder="1" applyAlignment="1">
      <alignment horizontal="justify" vertical="center" wrapText="1"/>
    </xf>
    <xf numFmtId="0" fontId="11" fillId="0" borderId="46" xfId="153" applyFont="1" applyFill="1" applyBorder="1" applyAlignment="1">
      <alignment horizontal="justify" vertical="center" wrapText="1"/>
    </xf>
    <xf numFmtId="0" fontId="11" fillId="0" borderId="29" xfId="153" applyFont="1" applyFill="1" applyBorder="1" applyAlignment="1">
      <alignment horizontal="justify" vertical="center" wrapText="1"/>
    </xf>
    <xf numFmtId="0" fontId="8" fillId="0" borderId="29" xfId="153" applyFont="1" applyFill="1" applyBorder="1" applyAlignment="1">
      <alignment horizontal="justify" vertical="center" wrapText="1"/>
    </xf>
    <xf numFmtId="0" fontId="11" fillId="0" borderId="23" xfId="153" quotePrefix="1" applyFont="1" applyFill="1" applyBorder="1" applyAlignment="1">
      <alignment horizontal="justify" vertical="center" wrapText="1"/>
    </xf>
    <xf numFmtId="0" fontId="11" fillId="0" borderId="43" xfId="153" applyFont="1" applyFill="1" applyBorder="1" applyAlignment="1">
      <alignment horizontal="justify" vertical="center" wrapText="1"/>
    </xf>
    <xf numFmtId="0" fontId="11" fillId="0" borderId="47" xfId="153" applyFont="1" applyFill="1" applyBorder="1" applyAlignment="1">
      <alignment horizontal="justify" vertical="center" wrapText="1"/>
    </xf>
    <xf numFmtId="0" fontId="11" fillId="0" borderId="1" xfId="153" applyFont="1" applyFill="1" applyBorder="1" applyAlignment="1">
      <alignment horizontal="left" vertical="center" wrapText="1"/>
    </xf>
    <xf numFmtId="0" fontId="8" fillId="0" borderId="7" xfId="153" applyFont="1" applyFill="1" applyBorder="1" applyAlignment="1">
      <alignment horizontal="justify" vertical="center" wrapText="1"/>
    </xf>
    <xf numFmtId="0" fontId="8" fillId="0" borderId="8" xfId="153" applyFont="1" applyFill="1" applyBorder="1" applyAlignment="1">
      <alignment horizontal="justify" vertical="center" wrapText="1"/>
    </xf>
    <xf numFmtId="169" fontId="8" fillId="0" borderId="33" xfId="1" applyFont="1" applyFill="1" applyBorder="1" applyAlignment="1">
      <alignment horizontal="left" vertical="center" wrapText="1"/>
    </xf>
    <xf numFmtId="169" fontId="8" fillId="0" borderId="18" xfId="1" applyFont="1" applyFill="1" applyBorder="1" applyAlignment="1">
      <alignment horizontal="left" vertical="center" wrapText="1"/>
    </xf>
    <xf numFmtId="0" fontId="11" fillId="0" borderId="26" xfId="1" applyNumberFormat="1" applyFont="1" applyFill="1" applyBorder="1" applyAlignment="1">
      <alignment horizontal="justify" vertical="center" wrapText="1"/>
    </xf>
    <xf numFmtId="0" fontId="11" fillId="0" borderId="24" xfId="1" applyNumberFormat="1" applyFont="1" applyFill="1" applyBorder="1" applyAlignment="1">
      <alignment horizontal="justify" vertical="center" wrapText="1"/>
    </xf>
    <xf numFmtId="0" fontId="8" fillId="0" borderId="26" xfId="1" applyNumberFormat="1" applyFont="1" applyFill="1" applyBorder="1" applyAlignment="1">
      <alignment horizontal="justify" vertical="center" wrapText="1"/>
    </xf>
    <xf numFmtId="0" fontId="8" fillId="0" borderId="24" xfId="1" applyNumberFormat="1" applyFont="1" applyFill="1" applyBorder="1" applyAlignment="1">
      <alignment horizontal="justify" vertical="center" wrapText="1"/>
    </xf>
    <xf numFmtId="0" fontId="8" fillId="0" borderId="5" xfId="153" applyFont="1" applyFill="1" applyBorder="1" applyAlignment="1">
      <alignment horizontal="center" vertical="center" wrapText="1"/>
    </xf>
    <xf numFmtId="0" fontId="8" fillId="0" borderId="12" xfId="153" applyFont="1" applyFill="1" applyBorder="1" applyAlignment="1">
      <alignment horizontal="left" vertical="center" wrapText="1"/>
    </xf>
    <xf numFmtId="0" fontId="8" fillId="0" borderId="24" xfId="153" applyFont="1" applyFill="1" applyBorder="1" applyAlignment="1">
      <alignment horizontal="justify" vertical="center" wrapText="1"/>
    </xf>
    <xf numFmtId="0" fontId="8" fillId="0" borderId="33" xfId="153" applyFont="1" applyFill="1" applyBorder="1" applyAlignment="1">
      <alignment horizontal="justify" vertical="center" wrapText="1"/>
    </xf>
    <xf numFmtId="0" fontId="8" fillId="0" borderId="18" xfId="153" applyFont="1" applyFill="1" applyBorder="1" applyAlignment="1">
      <alignment horizontal="justify" vertical="center" wrapText="1"/>
    </xf>
    <xf numFmtId="0" fontId="11" fillId="0" borderId="34" xfId="153" applyFont="1" applyFill="1" applyBorder="1" applyAlignment="1">
      <alignment horizontal="justify" vertical="center" wrapText="1"/>
    </xf>
    <xf numFmtId="0" fontId="8" fillId="0" borderId="35" xfId="153" applyFont="1" applyFill="1" applyBorder="1" applyAlignment="1">
      <alignment horizontal="justify" vertical="center" wrapText="1"/>
    </xf>
    <xf numFmtId="0" fontId="11" fillId="0" borderId="35" xfId="153" applyFont="1" applyFill="1" applyBorder="1" applyAlignment="1">
      <alignment horizontal="justify" vertical="center" wrapText="1"/>
    </xf>
    <xf numFmtId="0" fontId="11" fillId="0" borderId="40" xfId="153" applyFont="1" applyFill="1" applyBorder="1" applyAlignment="1">
      <alignment horizontal="justify" vertical="center" wrapText="1"/>
    </xf>
    <xf numFmtId="0" fontId="11" fillId="0" borderId="41" xfId="153" applyFont="1" applyFill="1" applyBorder="1" applyAlignment="1">
      <alignment horizontal="justify" vertical="center" wrapText="1"/>
    </xf>
    <xf numFmtId="0" fontId="11" fillId="0" borderId="42" xfId="153" applyFont="1" applyFill="1" applyBorder="1" applyAlignment="1">
      <alignment horizontal="justify" vertical="center" wrapText="1"/>
    </xf>
    <xf numFmtId="0" fontId="11" fillId="0" borderId="28" xfId="154" applyFont="1" applyFill="1" applyBorder="1" applyAlignment="1">
      <alignment horizontal="center" vertical="center" wrapText="1"/>
    </xf>
    <xf numFmtId="0" fontId="11" fillId="0" borderId="44" xfId="154" applyFont="1" applyFill="1" applyBorder="1" applyAlignment="1">
      <alignment horizontal="center" vertical="center" wrapText="1"/>
    </xf>
    <xf numFmtId="0" fontId="11" fillId="0" borderId="25" xfId="154" applyFont="1" applyFill="1" applyBorder="1" applyAlignment="1">
      <alignment horizontal="center" vertical="center" wrapText="1"/>
    </xf>
    <xf numFmtId="0" fontId="11" fillId="0" borderId="12" xfId="154" applyFont="1" applyFill="1" applyBorder="1" applyAlignment="1">
      <alignment horizontal="center" vertical="center" wrapText="1"/>
    </xf>
    <xf numFmtId="0" fontId="11" fillId="0" borderId="14" xfId="154" applyFont="1" applyFill="1" applyBorder="1" applyAlignment="1">
      <alignment horizontal="center" vertical="center" wrapText="1"/>
    </xf>
    <xf numFmtId="0" fontId="11" fillId="0" borderId="49" xfId="154" applyFont="1" applyFill="1" applyBorder="1" applyAlignment="1">
      <alignment horizontal="center" vertical="center" wrapText="1"/>
    </xf>
    <xf numFmtId="0" fontId="11" fillId="0" borderId="48" xfId="154" applyFont="1" applyFill="1" applyBorder="1" applyAlignment="1">
      <alignment horizontal="center" vertical="center" wrapText="1"/>
    </xf>
    <xf numFmtId="0" fontId="11" fillId="0" borderId="28" xfId="154" applyFont="1" applyFill="1" applyBorder="1" applyAlignment="1">
      <alignment vertical="center" wrapText="1"/>
    </xf>
    <xf numFmtId="0" fontId="11" fillId="0" borderId="25" xfId="154" applyFont="1" applyFill="1" applyBorder="1" applyAlignment="1">
      <alignment vertical="center" wrapText="1"/>
    </xf>
    <xf numFmtId="0" fontId="11" fillId="0" borderId="28" xfId="154" applyFont="1" applyFill="1" applyBorder="1" applyAlignment="1">
      <alignment horizontal="right" vertical="center" wrapText="1"/>
    </xf>
    <xf numFmtId="0" fontId="11" fillId="0" borderId="44" xfId="154" applyFont="1" applyFill="1" applyBorder="1" applyAlignment="1">
      <alignment horizontal="right" vertical="center" wrapText="1"/>
    </xf>
    <xf numFmtId="0" fontId="11" fillId="0" borderId="25" xfId="154" applyFont="1" applyFill="1" applyBorder="1" applyAlignment="1">
      <alignment horizontal="right" vertical="center" wrapText="1"/>
    </xf>
    <xf numFmtId="0" fontId="11" fillId="0" borderId="23" xfId="154" applyFont="1" applyFill="1" applyBorder="1" applyAlignment="1">
      <alignment horizontal="justify" vertical="center" wrapText="1"/>
    </xf>
    <xf numFmtId="0" fontId="11" fillId="0" borderId="43" xfId="154" applyFont="1" applyFill="1" applyBorder="1" applyAlignment="1">
      <alignment horizontal="justify" vertical="center" wrapText="1"/>
    </xf>
    <xf numFmtId="0" fontId="11" fillId="0" borderId="47" xfId="154" applyFont="1" applyFill="1" applyBorder="1" applyAlignment="1">
      <alignment horizontal="justify" vertical="center" wrapText="1"/>
    </xf>
    <xf numFmtId="0" fontId="8" fillId="0" borderId="40" xfId="154" applyFont="1" applyFill="1" applyBorder="1" applyAlignment="1">
      <alignment horizontal="justify" vertical="center" wrapText="1"/>
    </xf>
    <xf numFmtId="0" fontId="8" fillId="0" borderId="41" xfId="154" applyFont="1" applyFill="1" applyBorder="1" applyAlignment="1">
      <alignment horizontal="justify" vertical="center" wrapText="1"/>
    </xf>
    <xf numFmtId="0" fontId="8" fillId="0" borderId="42" xfId="154" applyFont="1" applyFill="1" applyBorder="1" applyAlignment="1">
      <alignment horizontal="justify" vertical="center" wrapText="1"/>
    </xf>
    <xf numFmtId="0" fontId="11" fillId="0" borderId="29" xfId="154" applyFont="1" applyFill="1" applyBorder="1" applyAlignment="1">
      <alignment horizontal="justify" vertical="center" wrapText="1"/>
    </xf>
    <xf numFmtId="0" fontId="11" fillId="0" borderId="0" xfId="154" applyFont="1" applyFill="1" applyBorder="1" applyAlignment="1">
      <alignment horizontal="justify" vertical="center" wrapText="1"/>
    </xf>
    <xf numFmtId="0" fontId="11" fillId="0" borderId="46" xfId="154" applyFont="1" applyFill="1" applyBorder="1" applyAlignment="1">
      <alignment horizontal="justify" vertical="center" wrapText="1"/>
    </xf>
    <xf numFmtId="174" fontId="14" fillId="0" borderId="6" xfId="154" applyNumberFormat="1" applyFont="1" applyFill="1" applyBorder="1" applyAlignment="1">
      <alignment horizontal="justify" vertical="center" wrapText="1"/>
    </xf>
    <xf numFmtId="0" fontId="14" fillId="0" borderId="39" xfId="154" applyFont="1" applyFill="1" applyBorder="1" applyAlignment="1">
      <alignment horizontal="justify" vertical="center" wrapText="1"/>
    </xf>
    <xf numFmtId="0" fontId="12" fillId="0" borderId="6" xfId="154" applyFont="1" applyFill="1" applyBorder="1" applyAlignment="1">
      <alignment horizontal="justify" vertical="center" wrapText="1"/>
    </xf>
    <xf numFmtId="0" fontId="12" fillId="0" borderId="38" xfId="154" applyFont="1" applyFill="1" applyBorder="1" applyAlignment="1">
      <alignment horizontal="justify" vertical="center" wrapText="1"/>
    </xf>
    <xf numFmtId="0" fontId="12" fillId="0" borderId="39" xfId="154" applyFont="1" applyFill="1" applyBorder="1" applyAlignment="1">
      <alignment horizontal="justify" vertical="center" wrapText="1"/>
    </xf>
    <xf numFmtId="0" fontId="14" fillId="0" borderId="6" xfId="154" applyFont="1" applyFill="1" applyBorder="1" applyAlignment="1">
      <alignment horizontal="justify" vertical="center" wrapText="1"/>
    </xf>
    <xf numFmtId="0" fontId="8" fillId="0" borderId="23" xfId="154" applyFont="1" applyFill="1" applyBorder="1" applyAlignment="1">
      <alignment horizontal="justify" vertical="center" wrapText="1"/>
    </xf>
    <xf numFmtId="0" fontId="8" fillId="0" borderId="43" xfId="154" applyFont="1" applyFill="1" applyBorder="1" applyAlignment="1">
      <alignment horizontal="justify" vertical="center" wrapText="1"/>
    </xf>
    <xf numFmtId="0" fontId="8" fillId="0" borderId="47" xfId="154" applyFont="1" applyFill="1" applyBorder="1" applyAlignment="1">
      <alignment horizontal="justify" vertical="center" wrapText="1"/>
    </xf>
    <xf numFmtId="0" fontId="8" fillId="0" borderId="4" xfId="154" applyFont="1" applyFill="1" applyBorder="1" applyAlignment="1">
      <alignment horizontal="center" vertical="center" wrapText="1"/>
    </xf>
    <xf numFmtId="0" fontId="8" fillId="0" borderId="16" xfId="154" applyFont="1" applyFill="1" applyBorder="1" applyAlignment="1">
      <alignment horizontal="center" vertical="center" wrapText="1"/>
    </xf>
    <xf numFmtId="0" fontId="8" fillId="0" borderId="17" xfId="154" applyFont="1" applyFill="1" applyBorder="1" applyAlignment="1">
      <alignment horizontal="center" vertical="center" wrapText="1"/>
    </xf>
    <xf numFmtId="171" fontId="11" fillId="0" borderId="28" xfId="1" applyNumberFormat="1" applyFont="1" applyFill="1" applyBorder="1" applyAlignment="1">
      <alignment vertical="center" wrapText="1"/>
    </xf>
    <xf numFmtId="171" fontId="11" fillId="0" borderId="44" xfId="1" applyNumberFormat="1" applyFont="1" applyFill="1" applyBorder="1" applyAlignment="1">
      <alignment vertical="center" wrapText="1"/>
    </xf>
    <xf numFmtId="171" fontId="11" fillId="0" borderId="25" xfId="1" applyNumberFormat="1" applyFont="1" applyFill="1" applyBorder="1" applyAlignment="1">
      <alignment vertical="center" wrapText="1"/>
    </xf>
    <xf numFmtId="171" fontId="11" fillId="0" borderId="12" xfId="1" applyNumberFormat="1" applyFont="1" applyFill="1" applyBorder="1" applyAlignment="1">
      <alignment horizontal="center" vertical="center" wrapText="1"/>
    </xf>
    <xf numFmtId="171" fontId="11" fillId="0" borderId="14" xfId="1" applyNumberFormat="1" applyFont="1" applyFill="1" applyBorder="1" applyAlignment="1">
      <alignment horizontal="center" vertical="center" wrapText="1"/>
    </xf>
    <xf numFmtId="174" fontId="13" fillId="0" borderId="6" xfId="155" applyNumberFormat="1" applyFont="1" applyFill="1" applyBorder="1" applyAlignment="1">
      <alignment horizontal="justify" vertical="center" wrapText="1"/>
    </xf>
    <xf numFmtId="174" fontId="13" fillId="0" borderId="39" xfId="155" applyNumberFormat="1" applyFont="1" applyFill="1" applyBorder="1" applyAlignment="1">
      <alignment horizontal="justify" vertical="center" wrapText="1"/>
    </xf>
    <xf numFmtId="0" fontId="8" fillId="0" borderId="7" xfId="155" applyFont="1" applyFill="1" applyBorder="1" applyAlignment="1">
      <alignment horizontal="justify" vertical="center" wrapText="1"/>
    </xf>
    <xf numFmtId="0" fontId="8" fillId="0" borderId="8" xfId="155" applyFont="1" applyFill="1" applyBorder="1" applyAlignment="1">
      <alignment horizontal="justify" vertical="center" wrapText="1"/>
    </xf>
    <xf numFmtId="0" fontId="12" fillId="0" borderId="6" xfId="155" applyFont="1" applyFill="1" applyBorder="1" applyAlignment="1">
      <alignment horizontal="justify" vertical="center" wrapText="1"/>
    </xf>
    <xf numFmtId="0" fontId="12" fillId="0" borderId="38" xfId="155" applyFont="1" applyFill="1" applyBorder="1" applyAlignment="1">
      <alignment horizontal="justify" vertical="center" wrapText="1"/>
    </xf>
    <xf numFmtId="0" fontId="12" fillId="0" borderId="39" xfId="155" applyFont="1" applyFill="1" applyBorder="1" applyAlignment="1">
      <alignment horizontal="justify" vertical="center" wrapText="1"/>
    </xf>
    <xf numFmtId="0" fontId="13" fillId="0" borderId="6" xfId="155" applyFont="1" applyFill="1" applyBorder="1" applyAlignment="1">
      <alignment horizontal="justify" vertical="center" wrapText="1"/>
    </xf>
    <xf numFmtId="0" fontId="13" fillId="0" borderId="39" xfId="155" applyFont="1" applyFill="1" applyBorder="1" applyAlignment="1">
      <alignment horizontal="justify" vertical="center" wrapText="1"/>
    </xf>
    <xf numFmtId="0" fontId="11" fillId="0" borderId="34" xfId="155" applyFont="1" applyFill="1" applyBorder="1" applyAlignment="1">
      <alignment horizontal="justify" vertical="center" wrapText="1"/>
    </xf>
    <xf numFmtId="0" fontId="11" fillId="0" borderId="35" xfId="155" applyFont="1" applyFill="1" applyBorder="1" applyAlignment="1">
      <alignment horizontal="justify" vertical="center" wrapText="1"/>
    </xf>
    <xf numFmtId="0" fontId="8" fillId="0" borderId="33" xfId="155" applyFont="1" applyFill="1" applyBorder="1" applyAlignment="1">
      <alignment horizontal="justify" vertical="center" wrapText="1"/>
    </xf>
    <xf numFmtId="0" fontId="8" fillId="0" borderId="18" xfId="155" applyFont="1" applyFill="1" applyBorder="1" applyAlignment="1">
      <alignment horizontal="justify" vertical="center" wrapText="1"/>
    </xf>
    <xf numFmtId="0" fontId="8" fillId="0" borderId="4" xfId="155" applyFont="1" applyFill="1" applyBorder="1" applyAlignment="1">
      <alignment horizontal="center" vertical="center" wrapText="1"/>
    </xf>
    <xf numFmtId="0" fontId="8" fillId="0" borderId="16" xfId="155" applyFont="1" applyFill="1" applyBorder="1" applyAlignment="1">
      <alignment horizontal="center" vertical="center" wrapText="1"/>
    </xf>
    <xf numFmtId="0" fontId="8" fillId="0" borderId="17" xfId="155" applyFont="1" applyFill="1" applyBorder="1" applyAlignment="1">
      <alignment horizontal="center" vertical="center" wrapText="1"/>
    </xf>
    <xf numFmtId="0" fontId="11" fillId="0" borderId="26" xfId="155" applyFont="1" applyFill="1" applyBorder="1" applyAlignment="1">
      <alignment horizontal="justify" vertical="center" wrapText="1"/>
    </xf>
    <xf numFmtId="0" fontId="11" fillId="0" borderId="24" xfId="155" applyFont="1" applyFill="1" applyBorder="1" applyAlignment="1">
      <alignment horizontal="justify" vertical="center" wrapText="1"/>
    </xf>
    <xf numFmtId="0" fontId="11" fillId="0" borderId="18" xfId="155" applyFont="1" applyFill="1" applyBorder="1" applyAlignment="1">
      <alignment horizontal="justify" vertical="center" wrapText="1"/>
    </xf>
    <xf numFmtId="0" fontId="8" fillId="0" borderId="66" xfId="0" applyFont="1" applyFill="1" applyBorder="1" applyAlignment="1">
      <alignment horizontal="center" vertical="center" wrapText="1"/>
    </xf>
    <xf numFmtId="0" fontId="8" fillId="0" borderId="80" xfId="0" applyFont="1" applyFill="1" applyBorder="1" applyAlignment="1">
      <alignment horizontal="center" vertical="center" wrapText="1"/>
    </xf>
    <xf numFmtId="0" fontId="8" fillId="0" borderId="81" xfId="0" applyFont="1" applyFill="1" applyBorder="1" applyAlignment="1">
      <alignment horizontal="center" vertical="center" wrapText="1"/>
    </xf>
    <xf numFmtId="0" fontId="8" fillId="0" borderId="40" xfId="0" applyFont="1" applyFill="1" applyBorder="1" applyAlignment="1">
      <alignment horizontal="justify" vertical="center" wrapText="1"/>
    </xf>
    <xf numFmtId="0" fontId="8" fillId="0" borderId="41" xfId="0" applyFont="1" applyFill="1" applyBorder="1" applyAlignment="1">
      <alignment horizontal="justify" vertical="center" wrapText="1"/>
    </xf>
    <xf numFmtId="0" fontId="11" fillId="0" borderId="29" xfId="0" applyFont="1" applyFill="1" applyBorder="1" applyAlignment="1">
      <alignment horizontal="justify" vertical="center" wrapText="1"/>
    </xf>
    <xf numFmtId="0" fontId="11" fillId="0" borderId="0" xfId="0" applyFont="1" applyFill="1" applyBorder="1" applyAlignment="1">
      <alignment horizontal="justify" vertical="center" wrapText="1"/>
    </xf>
    <xf numFmtId="0" fontId="11" fillId="0" borderId="46" xfId="0" applyFont="1" applyFill="1" applyBorder="1" applyAlignment="1">
      <alignment horizontal="justify" vertical="center" wrapText="1"/>
    </xf>
    <xf numFmtId="0" fontId="11" fillId="0" borderId="23" xfId="0" applyFont="1" applyFill="1" applyBorder="1" applyAlignment="1">
      <alignment horizontal="justify" vertical="center" wrapText="1"/>
    </xf>
    <xf numFmtId="0" fontId="11" fillId="0" borderId="43" xfId="0" applyFont="1" applyFill="1" applyBorder="1" applyAlignment="1">
      <alignment horizontal="justify" vertical="center" wrapText="1"/>
    </xf>
    <xf numFmtId="0" fontId="11" fillId="0" borderId="47" xfId="0" applyFont="1" applyFill="1" applyBorder="1" applyAlignment="1">
      <alignment horizontal="justify" vertical="center" wrapText="1"/>
    </xf>
    <xf numFmtId="0" fontId="11" fillId="0" borderId="0" xfId="0" applyFont="1" applyFill="1" applyBorder="1" applyAlignment="1">
      <alignment horizontal="center" vertical="center" wrapText="1"/>
    </xf>
    <xf numFmtId="0" fontId="8" fillId="0" borderId="67" xfId="0" applyFont="1" applyFill="1" applyBorder="1" applyAlignment="1">
      <alignment horizontal="justify" vertical="center" wrapText="1"/>
    </xf>
    <xf numFmtId="0" fontId="11" fillId="0" borderId="68" xfId="0" applyFont="1" applyFill="1" applyBorder="1" applyAlignment="1">
      <alignment horizontal="justify" vertical="center" wrapText="1"/>
    </xf>
    <xf numFmtId="0" fontId="11" fillId="0" borderId="69" xfId="0" applyFont="1" applyFill="1" applyBorder="1" applyAlignment="1">
      <alignment horizontal="justify" vertical="center" wrapText="1"/>
    </xf>
    <xf numFmtId="0" fontId="11" fillId="0" borderId="41" xfId="0" applyFont="1" applyFill="1" applyBorder="1" applyAlignment="1">
      <alignment horizontal="center" vertical="center" wrapText="1"/>
    </xf>
    <xf numFmtId="0" fontId="11" fillId="0" borderId="38" xfId="0" applyFont="1" applyFill="1" applyBorder="1" applyAlignment="1">
      <alignment horizontal="center" vertical="center" wrapText="1"/>
    </xf>
    <xf numFmtId="0" fontId="11" fillId="0" borderId="0" xfId="0" applyFont="1" applyFill="1" applyBorder="1" applyAlignment="1">
      <alignment horizontal="left" vertical="center" wrapText="1"/>
    </xf>
    <xf numFmtId="0" fontId="11" fillId="0" borderId="27" xfId="0" applyFont="1" applyFill="1" applyBorder="1" applyAlignment="1">
      <alignment horizontal="justify" vertical="center" wrapText="1"/>
    </xf>
    <xf numFmtId="0" fontId="11" fillId="0" borderId="15" xfId="0" applyFont="1" applyFill="1" applyBorder="1" applyAlignment="1">
      <alignment horizontal="justify" vertical="center" wrapText="1"/>
    </xf>
    <xf numFmtId="0" fontId="11" fillId="0" borderId="51" xfId="0" applyFont="1" applyFill="1" applyBorder="1" applyAlignment="1">
      <alignment horizontal="justify" vertical="center" wrapText="1"/>
    </xf>
    <xf numFmtId="0" fontId="8" fillId="0" borderId="29"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46" xfId="0" applyFont="1" applyFill="1" applyBorder="1" applyAlignment="1">
      <alignment horizontal="center" vertical="center" wrapText="1"/>
    </xf>
    <xf numFmtId="0" fontId="8" fillId="0" borderId="0" xfId="0" applyFont="1" applyFill="1" applyBorder="1" applyAlignment="1">
      <alignment horizontal="justify" vertical="center" wrapText="1"/>
    </xf>
    <xf numFmtId="0" fontId="11" fillId="0" borderId="29" xfId="0" applyFont="1" applyFill="1" applyBorder="1" applyAlignment="1">
      <alignment horizontal="left" vertical="center" wrapText="1"/>
    </xf>
    <xf numFmtId="0" fontId="11" fillId="0" borderId="46" xfId="0" applyFont="1" applyFill="1" applyBorder="1" applyAlignment="1">
      <alignment horizontal="left" vertical="center" wrapText="1"/>
    </xf>
    <xf numFmtId="0" fontId="42" fillId="0" borderId="23" xfId="0" applyFont="1" applyFill="1" applyBorder="1" applyAlignment="1">
      <alignment horizontal="justify" vertical="center" wrapText="1"/>
    </xf>
    <xf numFmtId="0" fontId="42" fillId="0" borderId="43" xfId="0" applyFont="1" applyFill="1" applyBorder="1" applyAlignment="1">
      <alignment horizontal="justify" vertical="center" wrapText="1"/>
    </xf>
    <xf numFmtId="0" fontId="42" fillId="0" borderId="47" xfId="0" applyFont="1" applyFill="1" applyBorder="1" applyAlignment="1">
      <alignment horizontal="justify" vertical="center" wrapText="1"/>
    </xf>
    <xf numFmtId="0" fontId="11" fillId="0" borderId="41" xfId="0" applyFont="1" applyFill="1" applyBorder="1" applyAlignment="1">
      <alignment horizontal="left" vertical="center" wrapText="1"/>
    </xf>
    <xf numFmtId="0" fontId="11" fillId="0" borderId="8" xfId="0" applyFont="1" applyFill="1" applyBorder="1" applyAlignment="1">
      <alignment horizontal="center" vertical="center" wrapText="1"/>
    </xf>
    <xf numFmtId="0" fontId="8" fillId="0" borderId="34" xfId="0" applyFont="1" applyFill="1" applyBorder="1" applyAlignment="1">
      <alignment horizontal="justify" vertical="center" wrapText="1"/>
    </xf>
    <xf numFmtId="0" fontId="11" fillId="0" borderId="35" xfId="0" applyFont="1" applyFill="1" applyBorder="1" applyAlignment="1">
      <alignment horizontal="justify" vertical="center" wrapText="1"/>
    </xf>
    <xf numFmtId="0" fontId="11" fillId="0" borderId="64" xfId="0" applyFont="1" applyFill="1" applyBorder="1" applyAlignment="1">
      <alignment horizontal="justify" vertical="center" wrapText="1"/>
    </xf>
    <xf numFmtId="1" fontId="8" fillId="0" borderId="62" xfId="159" applyNumberFormat="1" applyFont="1" applyFill="1" applyBorder="1" applyAlignment="1">
      <alignment vertical="center" wrapText="1"/>
    </xf>
    <xf numFmtId="0" fontId="11" fillId="0" borderId="34" xfId="0" applyFont="1" applyFill="1" applyBorder="1" applyAlignment="1">
      <alignment horizontal="justify" vertical="center" wrapText="1"/>
    </xf>
    <xf numFmtId="0" fontId="8" fillId="0" borderId="33" xfId="0" applyFont="1" applyFill="1" applyBorder="1" applyAlignment="1">
      <alignment horizontal="justify" vertical="center" wrapText="1"/>
    </xf>
    <xf numFmtId="0" fontId="8" fillId="0" borderId="18" xfId="0" applyFont="1" applyFill="1" applyBorder="1" applyAlignment="1">
      <alignment horizontal="justify" vertical="center" wrapText="1"/>
    </xf>
    <xf numFmtId="0" fontId="8" fillId="0" borderId="8" xfId="0" applyFont="1" applyFill="1" applyBorder="1" applyAlignment="1">
      <alignment horizontal="justify" vertical="center" wrapText="1"/>
    </xf>
    <xf numFmtId="49" fontId="11" fillId="0" borderId="29" xfId="0" applyNumberFormat="1" applyFont="1" applyFill="1" applyBorder="1" applyAlignment="1">
      <alignment horizontal="justify" vertical="center" wrapText="1"/>
    </xf>
    <xf numFmtId="49" fontId="11" fillId="0" borderId="0" xfId="0" applyNumberFormat="1" applyFont="1" applyFill="1" applyBorder="1" applyAlignment="1">
      <alignment horizontal="justify" vertical="center" wrapText="1"/>
    </xf>
    <xf numFmtId="49" fontId="11" fillId="0" borderId="46" xfId="0" applyNumberFormat="1" applyFont="1" applyFill="1" applyBorder="1" applyAlignment="1">
      <alignment horizontal="justify" vertical="center" wrapText="1"/>
    </xf>
    <xf numFmtId="0" fontId="11" fillId="0" borderId="41" xfId="0" applyFont="1" applyFill="1" applyBorder="1" applyAlignment="1">
      <alignment vertical="center" wrapText="1"/>
    </xf>
    <xf numFmtId="0" fontId="11" fillId="0" borderId="42" xfId="0" applyFont="1" applyFill="1" applyBorder="1" applyAlignment="1">
      <alignment vertical="center" wrapText="1"/>
    </xf>
    <xf numFmtId="0" fontId="1" fillId="0" borderId="62" xfId="0" applyFont="1" applyFill="1" applyBorder="1" applyAlignment="1">
      <alignment vertical="center" wrapText="1"/>
    </xf>
    <xf numFmtId="0" fontId="8" fillId="0" borderId="23" xfId="0" applyFont="1" applyFill="1" applyBorder="1" applyAlignment="1">
      <alignment horizontal="center" vertical="center" wrapText="1"/>
    </xf>
    <xf numFmtId="0" fontId="8" fillId="0" borderId="43" xfId="0" applyFont="1" applyFill="1" applyBorder="1" applyAlignment="1">
      <alignment horizontal="center" vertical="center" wrapText="1"/>
    </xf>
    <xf numFmtId="0" fontId="8" fillId="0" borderId="47" xfId="0" applyFont="1" applyFill="1" applyBorder="1" applyAlignment="1">
      <alignment horizontal="center" vertical="center" wrapText="1"/>
    </xf>
    <xf numFmtId="0" fontId="8" fillId="0" borderId="42" xfId="0" applyFont="1" applyFill="1" applyBorder="1" applyAlignment="1">
      <alignment horizontal="justify" vertical="center" wrapText="1"/>
    </xf>
    <xf numFmtId="171" fontId="8" fillId="0" borderId="62" xfId="159" applyNumberFormat="1" applyFont="1" applyFill="1" applyBorder="1" applyAlignment="1">
      <alignment horizontal="center" vertical="center" wrapText="1"/>
    </xf>
    <xf numFmtId="0" fontId="11" fillId="0" borderId="7" xfId="0" applyFont="1" applyFill="1" applyBorder="1" applyAlignment="1">
      <alignment horizontal="justify" vertical="center" wrapText="1"/>
    </xf>
    <xf numFmtId="0" fontId="11" fillId="0" borderId="8" xfId="0" applyFont="1" applyFill="1" applyBorder="1" applyAlignment="1">
      <alignment horizontal="justify" vertical="center" wrapText="1"/>
    </xf>
    <xf numFmtId="49" fontId="11" fillId="0" borderId="7" xfId="0" applyNumberFormat="1" applyFont="1" applyFill="1" applyBorder="1" applyAlignment="1">
      <alignment horizontal="justify" vertical="center" wrapText="1"/>
    </xf>
    <xf numFmtId="49" fontId="11" fillId="0" borderId="8" xfId="0" applyNumberFormat="1" applyFont="1" applyFill="1" applyBorder="1" applyAlignment="1">
      <alignment horizontal="justify" vertical="center" wrapText="1"/>
    </xf>
    <xf numFmtId="49" fontId="11" fillId="0" borderId="40" xfId="0" applyNumberFormat="1" applyFont="1" applyFill="1" applyBorder="1" applyAlignment="1">
      <alignment horizontal="justify" vertical="center" wrapText="1"/>
    </xf>
    <xf numFmtId="49" fontId="11" fillId="0" borderId="41" xfId="0" applyNumberFormat="1" applyFont="1" applyFill="1" applyBorder="1" applyAlignment="1">
      <alignment horizontal="justify" vertical="center" wrapText="1"/>
    </xf>
    <xf numFmtId="49" fontId="11" fillId="0" borderId="42" xfId="0" applyNumberFormat="1" applyFont="1" applyFill="1" applyBorder="1" applyAlignment="1">
      <alignment horizontal="justify" vertical="center" wrapText="1"/>
    </xf>
    <xf numFmtId="0" fontId="11" fillId="0" borderId="40" xfId="0" applyNumberFormat="1" applyFont="1" applyFill="1" applyBorder="1" applyAlignment="1">
      <alignment horizontal="justify" vertical="center" wrapText="1"/>
    </xf>
    <xf numFmtId="0" fontId="11" fillId="0" borderId="41" xfId="0" applyNumberFormat="1" applyFont="1" applyFill="1" applyBorder="1" applyAlignment="1">
      <alignment horizontal="justify" vertical="center" wrapText="1"/>
    </xf>
    <xf numFmtId="0" fontId="11" fillId="0" borderId="42" xfId="0" applyNumberFormat="1" applyFont="1" applyFill="1" applyBorder="1" applyAlignment="1">
      <alignment horizontal="justify" vertical="center" wrapText="1"/>
    </xf>
    <xf numFmtId="0" fontId="11" fillId="0" borderId="41" xfId="0" applyFont="1" applyFill="1" applyBorder="1" applyAlignment="1">
      <alignment horizontal="justify" vertical="center" wrapText="1"/>
    </xf>
    <xf numFmtId="0" fontId="11" fillId="0" borderId="42" xfId="0" applyFont="1" applyFill="1" applyBorder="1" applyAlignment="1">
      <alignment horizontal="justify" vertical="center" wrapText="1"/>
    </xf>
    <xf numFmtId="0" fontId="11" fillId="0" borderId="6" xfId="0" applyFont="1" applyFill="1" applyBorder="1" applyAlignment="1">
      <alignment horizontal="justify" vertical="center" wrapText="1"/>
    </xf>
    <xf numFmtId="0" fontId="11" fillId="0" borderId="39" xfId="0" applyFont="1" applyFill="1" applyBorder="1" applyAlignment="1">
      <alignment horizontal="justify" vertical="center" wrapText="1"/>
    </xf>
    <xf numFmtId="0" fontId="8" fillId="0" borderId="63" xfId="0" applyFont="1" applyFill="1" applyBorder="1" applyAlignment="1">
      <alignment horizontal="justify" vertical="center" wrapText="1"/>
    </xf>
    <xf numFmtId="1" fontId="8" fillId="0" borderId="62" xfId="0" applyNumberFormat="1" applyFont="1" applyFill="1" applyBorder="1" applyAlignment="1">
      <alignment vertical="center" wrapText="1"/>
    </xf>
    <xf numFmtId="0" fontId="11" fillId="0" borderId="65" xfId="0" applyFont="1" applyFill="1" applyBorder="1" applyAlignment="1">
      <alignment horizontal="justify"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2" fontId="9" fillId="0" borderId="17" xfId="0" applyNumberFormat="1" applyFont="1" applyFill="1" applyBorder="1" applyAlignment="1">
      <alignment horizontal="center" vertical="center" wrapText="1"/>
    </xf>
    <xf numFmtId="1" fontId="11" fillId="0" borderId="18" xfId="3" applyNumberFormat="1" applyFont="1" applyFill="1" applyBorder="1" applyAlignment="1">
      <alignment horizontal="center" vertical="center" wrapText="1"/>
    </xf>
    <xf numFmtId="1" fontId="11" fillId="0" borderId="35" xfId="3" applyNumberFormat="1" applyFont="1" applyFill="1" applyBorder="1" applyAlignment="1">
      <alignment horizontal="center" vertical="center" wrapText="1"/>
    </xf>
    <xf numFmtId="1" fontId="46" fillId="0" borderId="35" xfId="3" applyNumberFormat="1" applyFont="1" applyFill="1" applyBorder="1" applyAlignment="1">
      <alignment horizontal="center" vertical="center" wrapText="1"/>
    </xf>
    <xf numFmtId="1" fontId="46" fillId="0" borderId="24" xfId="3" applyNumberFormat="1" applyFont="1" applyFill="1" applyBorder="1" applyAlignment="1">
      <alignment horizontal="center" vertical="center" wrapText="1"/>
    </xf>
    <xf numFmtId="1" fontId="11" fillId="0" borderId="8" xfId="3" applyNumberFormat="1" applyFont="1" applyFill="1" applyBorder="1" applyAlignment="1">
      <alignment horizontal="center" vertical="center" wrapText="1"/>
    </xf>
    <xf numFmtId="1" fontId="11" fillId="0" borderId="24" xfId="3" applyNumberFormat="1" applyFont="1" applyFill="1" applyBorder="1" applyAlignment="1">
      <alignment horizontal="center" vertical="center" wrapText="1"/>
    </xf>
    <xf numFmtId="0" fontId="8" fillId="0" borderId="8" xfId="3" applyFont="1" applyFill="1" applyBorder="1" applyAlignment="1">
      <alignment horizontal="right" vertical="center" wrapText="1"/>
    </xf>
    <xf numFmtId="0" fontId="11" fillId="0" borderId="7" xfId="3" applyFont="1" applyFill="1" applyBorder="1" applyAlignment="1">
      <alignment horizontal="left" vertical="center" wrapText="1"/>
    </xf>
    <xf numFmtId="0" fontId="11" fillId="0" borderId="8" xfId="3" applyFont="1" applyFill="1" applyBorder="1" applyAlignment="1">
      <alignment horizontal="left" vertical="center" wrapText="1"/>
    </xf>
    <xf numFmtId="0" fontId="11" fillId="0" borderId="62" xfId="3" applyFont="1" applyFill="1" applyBorder="1" applyAlignment="1">
      <alignment horizontal="center" vertical="center" wrapText="1"/>
    </xf>
    <xf numFmtId="0" fontId="11" fillId="0" borderId="38" xfId="3" applyFont="1" applyFill="1" applyBorder="1" applyAlignment="1">
      <alignment horizontal="center" vertical="center" wrapText="1"/>
    </xf>
    <xf numFmtId="0" fontId="11" fillId="0" borderId="6" xfId="3" applyFont="1" applyFill="1" applyBorder="1" applyAlignment="1">
      <alignment horizontal="center" vertical="center" wrapText="1"/>
    </xf>
    <xf numFmtId="0" fontId="11" fillId="0" borderId="50" xfId="3" applyFont="1" applyFill="1" applyBorder="1" applyAlignment="1">
      <alignment vertical="center" wrapText="1"/>
    </xf>
    <xf numFmtId="0" fontId="8" fillId="0" borderId="6" xfId="3" applyFont="1" applyFill="1" applyBorder="1" applyAlignment="1">
      <alignment horizontal="justify" vertical="center" wrapText="1"/>
    </xf>
    <xf numFmtId="0" fontId="8" fillId="0" borderId="38" xfId="3" applyFont="1" applyFill="1" applyBorder="1" applyAlignment="1">
      <alignment horizontal="justify" vertical="center" wrapText="1"/>
    </xf>
    <xf numFmtId="0" fontId="8" fillId="0" borderId="82" xfId="3" applyFont="1" applyFill="1" applyBorder="1" applyAlignment="1">
      <alignment horizontal="justify" vertical="center" wrapText="1"/>
    </xf>
    <xf numFmtId="9" fontId="11" fillId="0" borderId="7" xfId="3" applyNumberFormat="1" applyFont="1" applyFill="1" applyBorder="1" applyAlignment="1">
      <alignment horizontal="left" vertical="center" wrapText="1"/>
    </xf>
    <xf numFmtId="9" fontId="11" fillId="0" borderId="8" xfId="3" applyNumberFormat="1" applyFont="1" applyFill="1" applyBorder="1" applyAlignment="1">
      <alignment horizontal="left" vertical="center" wrapText="1"/>
    </xf>
    <xf numFmtId="0" fontId="8" fillId="0" borderId="50" xfId="3" applyFont="1" applyFill="1" applyBorder="1" applyAlignment="1">
      <alignment horizontal="center" vertical="center" wrapText="1"/>
    </xf>
    <xf numFmtId="0" fontId="8" fillId="0" borderId="6" xfId="3" applyFont="1" applyFill="1" applyBorder="1" applyAlignment="1">
      <alignment horizontal="center" vertical="center" wrapText="1"/>
    </xf>
    <xf numFmtId="0" fontId="8" fillId="0" borderId="82" xfId="3" applyFont="1" applyFill="1" applyBorder="1" applyAlignment="1">
      <alignment horizontal="center" vertical="center" wrapText="1"/>
    </xf>
    <xf numFmtId="0" fontId="11" fillId="0" borderId="6" xfId="3" applyFont="1" applyFill="1" applyBorder="1" applyAlignment="1">
      <alignment horizontal="justify" vertical="center" wrapText="1"/>
    </xf>
    <xf numFmtId="0" fontId="11" fillId="0" borderId="38" xfId="3" applyFont="1" applyFill="1" applyBorder="1" applyAlignment="1">
      <alignment horizontal="justify" vertical="center" wrapText="1"/>
    </xf>
    <xf numFmtId="0" fontId="11" fillId="0" borderId="82" xfId="3" applyFont="1" applyFill="1" applyBorder="1" applyAlignment="1">
      <alignment horizontal="justify" vertical="center" wrapText="1"/>
    </xf>
    <xf numFmtId="0" fontId="8" fillId="0" borderId="5" xfId="3" applyFont="1" applyFill="1" applyBorder="1" applyAlignment="1">
      <alignment horizontal="center" vertical="center" wrapText="1"/>
    </xf>
    <xf numFmtId="0" fontId="8" fillId="0" borderId="4" xfId="3" applyFont="1" applyFill="1" applyBorder="1" applyAlignment="1">
      <alignment horizontal="center" vertical="center" wrapText="1"/>
    </xf>
    <xf numFmtId="0" fontId="8" fillId="0" borderId="23" xfId="3" applyFont="1" applyFill="1" applyBorder="1" applyAlignment="1">
      <alignment horizontal="center" vertical="center" wrapText="1"/>
    </xf>
    <xf numFmtId="0" fontId="8" fillId="0" borderId="43" xfId="3" applyFont="1" applyFill="1" applyBorder="1" applyAlignment="1">
      <alignment horizontal="center" vertical="center" wrapText="1"/>
    </xf>
    <xf numFmtId="0" fontId="11" fillId="0" borderId="35" xfId="3" applyFont="1" applyFill="1" applyBorder="1" applyAlignment="1">
      <alignment horizontal="center" vertical="center" wrapText="1"/>
    </xf>
    <xf numFmtId="0" fontId="11" fillId="0" borderId="24" xfId="3" applyFont="1" applyFill="1" applyBorder="1" applyAlignment="1">
      <alignment horizontal="center" vertical="center" wrapText="1"/>
    </xf>
    <xf numFmtId="0" fontId="8" fillId="0" borderId="36" xfId="3" applyFont="1" applyFill="1" applyBorder="1" applyAlignment="1">
      <alignment horizontal="justify" vertical="center" wrapText="1"/>
    </xf>
    <xf numFmtId="0" fontId="8" fillId="0" borderId="77" xfId="3" applyFont="1" applyFill="1" applyBorder="1" applyAlignment="1">
      <alignment horizontal="justify" vertical="center" wrapText="1"/>
    </xf>
    <xf numFmtId="0" fontId="8" fillId="0" borderId="4" xfId="3" applyFont="1" applyFill="1" applyBorder="1" applyAlignment="1">
      <alignment horizontal="left" vertical="center" wrapText="1"/>
    </xf>
    <xf numFmtId="0" fontId="8" fillId="0" borderId="16" xfId="3" applyFont="1" applyFill="1" applyBorder="1" applyAlignment="1">
      <alignment horizontal="left" vertical="center" wrapText="1"/>
    </xf>
    <xf numFmtId="0" fontId="8" fillId="0" borderId="79" xfId="3" applyFont="1" applyFill="1" applyBorder="1" applyAlignment="1">
      <alignment horizontal="left" vertical="center" wrapText="1"/>
    </xf>
    <xf numFmtId="1" fontId="11" fillId="0" borderId="73" xfId="1" applyNumberFormat="1" applyFont="1" applyFill="1" applyBorder="1" applyAlignment="1">
      <alignment horizontal="right" vertical="center" wrapText="1"/>
    </xf>
    <xf numFmtId="1" fontId="11" fillId="0" borderId="44" xfId="1" applyNumberFormat="1" applyFont="1" applyFill="1" applyBorder="1" applyAlignment="1">
      <alignment horizontal="right" vertical="center" wrapText="1"/>
    </xf>
    <xf numFmtId="0" fontId="11" fillId="0" borderId="33" xfId="3" applyFont="1" applyFill="1" applyBorder="1" applyAlignment="1">
      <alignment horizontal="right" vertical="center" wrapText="1"/>
    </xf>
    <xf numFmtId="0" fontId="11" fillId="0" borderId="34" xfId="3" applyFont="1" applyFill="1" applyBorder="1" applyAlignment="1">
      <alignment horizontal="right" vertical="center" wrapText="1"/>
    </xf>
    <xf numFmtId="0" fontId="11" fillId="0" borderId="20" xfId="3" applyFont="1" applyFill="1" applyBorder="1" applyAlignment="1">
      <alignment horizontal="left" vertical="center" wrapText="1"/>
    </xf>
    <xf numFmtId="0" fontId="11" fillId="0" borderId="22" xfId="3" applyFont="1" applyFill="1" applyBorder="1" applyAlignment="1">
      <alignment horizontal="left" vertical="center" wrapText="1"/>
    </xf>
    <xf numFmtId="0" fontId="11" fillId="0" borderId="61" xfId="3" applyFont="1" applyFill="1" applyBorder="1" applyAlignment="1">
      <alignment horizontal="left" vertical="center" wrapText="1"/>
    </xf>
    <xf numFmtId="0" fontId="11" fillId="0" borderId="6" xfId="3" applyFont="1" applyFill="1" applyBorder="1" applyAlignment="1">
      <alignment horizontal="left" vertical="center" wrapText="1"/>
    </xf>
    <xf numFmtId="0" fontId="11" fillId="0" borderId="38" xfId="3" applyFont="1" applyFill="1" applyBorder="1" applyAlignment="1">
      <alignment horizontal="left" vertical="center" wrapText="1"/>
    </xf>
    <xf numFmtId="0" fontId="11" fillId="0" borderId="39" xfId="3" applyFont="1" applyFill="1" applyBorder="1" applyAlignment="1">
      <alignment horizontal="left" vertical="center" wrapText="1"/>
    </xf>
    <xf numFmtId="0" fontId="11" fillId="0" borderId="29" xfId="3" applyFont="1" applyFill="1" applyBorder="1" applyAlignment="1">
      <alignment horizontal="left" vertical="center" wrapText="1"/>
    </xf>
    <xf numFmtId="0" fontId="11" fillId="0" borderId="0" xfId="3" applyFont="1" applyFill="1" applyBorder="1" applyAlignment="1">
      <alignment horizontal="left" vertical="center" wrapText="1"/>
    </xf>
    <xf numFmtId="0" fontId="11" fillId="0" borderId="46" xfId="3" applyFont="1" applyFill="1" applyBorder="1" applyAlignment="1">
      <alignment horizontal="left" vertical="center" wrapText="1"/>
    </xf>
    <xf numFmtId="0" fontId="11" fillId="0" borderId="66" xfId="3" applyFont="1" applyFill="1" applyBorder="1" applyAlignment="1">
      <alignment horizontal="left" vertical="center" wrapText="1"/>
    </xf>
    <xf numFmtId="0" fontId="11" fillId="0" borderId="80" xfId="3" applyFont="1" applyFill="1" applyBorder="1" applyAlignment="1">
      <alignment horizontal="left" vertical="center" wrapText="1"/>
    </xf>
    <xf numFmtId="0" fontId="11" fillId="0" borderId="81" xfId="3" applyFont="1" applyFill="1" applyBorder="1" applyAlignment="1">
      <alignment horizontal="left" vertical="center" wrapText="1"/>
    </xf>
    <xf numFmtId="0" fontId="11" fillId="0" borderId="67" xfId="3" applyFont="1" applyFill="1" applyBorder="1" applyAlignment="1">
      <alignment horizontal="left" vertical="center" wrapText="1"/>
    </xf>
    <xf numFmtId="0" fontId="11" fillId="0" borderId="68" xfId="3" applyFont="1" applyFill="1" applyBorder="1" applyAlignment="1">
      <alignment horizontal="left" vertical="center" wrapText="1"/>
    </xf>
    <xf numFmtId="0" fontId="11" fillId="0" borderId="69" xfId="3" applyFont="1" applyFill="1" applyBorder="1" applyAlignment="1">
      <alignment horizontal="left" vertical="center" wrapText="1"/>
    </xf>
    <xf numFmtId="0" fontId="11" fillId="0" borderId="33" xfId="3" applyFont="1" applyFill="1" applyBorder="1" applyAlignment="1">
      <alignment horizontal="left" vertical="center" wrapText="1"/>
    </xf>
    <xf numFmtId="0" fontId="11" fillId="0" borderId="34" xfId="3" applyFont="1" applyFill="1" applyBorder="1" applyAlignment="1">
      <alignment horizontal="left" vertical="center" wrapText="1"/>
    </xf>
    <xf numFmtId="0" fontId="11" fillId="0" borderId="26" xfId="3" applyFont="1" applyFill="1" applyBorder="1" applyAlignment="1">
      <alignment horizontal="left" vertical="center" wrapText="1"/>
    </xf>
    <xf numFmtId="0" fontId="11" fillId="0" borderId="29" xfId="3" applyFont="1" applyFill="1" applyBorder="1" applyAlignment="1">
      <alignment horizontal="justify" vertical="center" wrapText="1"/>
    </xf>
    <xf numFmtId="0" fontId="11" fillId="0" borderId="0" xfId="3" applyFont="1" applyFill="1" applyBorder="1" applyAlignment="1">
      <alignment horizontal="justify" vertical="center" wrapText="1"/>
    </xf>
    <xf numFmtId="0" fontId="11" fillId="0" borderId="46" xfId="3" applyFont="1" applyFill="1" applyBorder="1" applyAlignment="1">
      <alignment horizontal="justify" vertical="center" wrapText="1"/>
    </xf>
    <xf numFmtId="0" fontId="11" fillId="0" borderId="27" xfId="3" applyFont="1" applyFill="1" applyBorder="1" applyAlignment="1">
      <alignment horizontal="left" vertical="center" wrapText="1"/>
    </xf>
    <xf numFmtId="0" fontId="11" fillId="0" borderId="15" xfId="3" applyFont="1" applyFill="1" applyBorder="1" applyAlignment="1">
      <alignment horizontal="left" vertical="center" wrapText="1"/>
    </xf>
    <xf numFmtId="0" fontId="11" fillId="0" borderId="51" xfId="3" applyFont="1" applyFill="1" applyBorder="1" applyAlignment="1">
      <alignment horizontal="left" vertical="center" wrapText="1"/>
    </xf>
    <xf numFmtId="0" fontId="8" fillId="0" borderId="71" xfId="3" applyFont="1" applyFill="1" applyBorder="1" applyAlignment="1">
      <alignment horizontal="justify" vertical="center" wrapText="1"/>
    </xf>
    <xf numFmtId="0" fontId="11" fillId="0" borderId="72" xfId="3" applyFont="1" applyFill="1" applyBorder="1" applyAlignment="1">
      <alignment horizontal="justify" vertical="center" wrapText="1"/>
    </xf>
    <xf numFmtId="1" fontId="11" fillId="0" borderId="70" xfId="1" applyNumberFormat="1" applyFont="1" applyFill="1" applyBorder="1" applyAlignment="1">
      <alignment horizontal="right" vertical="center" wrapText="1"/>
    </xf>
    <xf numFmtId="1" fontId="11" fillId="0" borderId="64" xfId="1" applyNumberFormat="1" applyFont="1" applyFill="1" applyBorder="1" applyAlignment="1">
      <alignment horizontal="right" vertical="center" wrapText="1"/>
    </xf>
    <xf numFmtId="1" fontId="11" fillId="0" borderId="76" xfId="1" applyNumberFormat="1" applyFont="1" applyFill="1" applyBorder="1" applyAlignment="1">
      <alignment horizontal="right" vertical="center" wrapText="1"/>
    </xf>
    <xf numFmtId="0" fontId="11" fillId="0" borderId="8" xfId="3" applyFont="1" applyFill="1" applyBorder="1" applyAlignment="1">
      <alignment horizontal="center" vertical="center" wrapText="1"/>
    </xf>
    <xf numFmtId="0" fontId="11" fillId="0" borderId="34" xfId="3" applyFont="1" applyFill="1" applyBorder="1" applyAlignment="1">
      <alignment horizontal="justify" vertical="center" wrapText="1"/>
    </xf>
    <xf numFmtId="0" fontId="11" fillId="0" borderId="35" xfId="3" applyFont="1" applyFill="1" applyBorder="1" applyAlignment="1">
      <alignment horizontal="justify" vertical="center" wrapText="1"/>
    </xf>
    <xf numFmtId="0" fontId="11" fillId="0" borderId="74" xfId="3" applyFont="1" applyFill="1" applyBorder="1" applyAlignment="1">
      <alignment horizontal="justify" vertical="center" wrapText="1"/>
    </xf>
    <xf numFmtId="0" fontId="11" fillId="0" borderId="75" xfId="3" applyFont="1" applyFill="1" applyBorder="1" applyAlignment="1">
      <alignment horizontal="justify" vertical="center" wrapText="1"/>
    </xf>
    <xf numFmtId="0" fontId="8" fillId="0" borderId="72" xfId="3" applyFont="1" applyFill="1" applyBorder="1" applyAlignment="1">
      <alignment horizontal="justify" vertical="center" wrapText="1"/>
    </xf>
    <xf numFmtId="0" fontId="8" fillId="0" borderId="67" xfId="3" applyFont="1" applyFill="1" applyBorder="1" applyAlignment="1">
      <alignment horizontal="justify" vertical="center" wrapText="1"/>
    </xf>
    <xf numFmtId="0" fontId="8" fillId="0" borderId="68" xfId="3" applyFont="1" applyFill="1" applyBorder="1" applyAlignment="1">
      <alignment horizontal="justify" vertical="center" wrapText="1"/>
    </xf>
    <xf numFmtId="0" fontId="8" fillId="0" borderId="69" xfId="3" applyFont="1" applyFill="1" applyBorder="1" applyAlignment="1">
      <alignment horizontal="justify" vertical="center" wrapText="1"/>
    </xf>
    <xf numFmtId="0" fontId="8" fillId="0" borderId="7" xfId="3" applyFont="1" applyFill="1" applyBorder="1" applyAlignment="1">
      <alignment horizontal="justify" vertical="center" wrapText="1"/>
    </xf>
    <xf numFmtId="0" fontId="8" fillId="0" borderId="8" xfId="3" applyFont="1" applyFill="1" applyBorder="1" applyAlignment="1">
      <alignment horizontal="justify" vertical="center" wrapText="1"/>
    </xf>
    <xf numFmtId="1" fontId="11" fillId="0" borderId="21" xfId="1" applyNumberFormat="1" applyFont="1" applyFill="1" applyBorder="1" applyAlignment="1">
      <alignment horizontal="right" vertical="center" wrapText="1"/>
    </xf>
    <xf numFmtId="2" fontId="9" fillId="0" borderId="20" xfId="3" applyNumberFormat="1" applyFont="1" applyFill="1" applyBorder="1" applyAlignment="1">
      <alignment horizontal="center" vertical="center" wrapText="1"/>
    </xf>
    <xf numFmtId="2" fontId="9" fillId="0" borderId="22" xfId="3" applyNumberFormat="1" applyFont="1" applyFill="1" applyBorder="1" applyAlignment="1">
      <alignment horizontal="center" vertical="center" wrapText="1"/>
    </xf>
    <xf numFmtId="2" fontId="9" fillId="0" borderId="29" xfId="3" applyNumberFormat="1" applyFont="1" applyFill="1" applyBorder="1" applyAlignment="1">
      <alignment horizontal="center" vertical="center" wrapText="1"/>
    </xf>
    <xf numFmtId="2" fontId="9" fillId="0" borderId="0" xfId="3" applyNumberFormat="1" applyFont="1" applyFill="1" applyBorder="1" applyAlignment="1">
      <alignment horizontal="center" vertical="center" wrapText="1"/>
    </xf>
    <xf numFmtId="2" fontId="9" fillId="0" borderId="27" xfId="3" applyNumberFormat="1" applyFont="1" applyFill="1" applyBorder="1" applyAlignment="1">
      <alignment horizontal="center" vertical="center" wrapText="1"/>
    </xf>
    <xf numFmtId="2" fontId="9" fillId="0" borderId="15" xfId="3" applyNumberFormat="1" applyFont="1" applyFill="1" applyBorder="1" applyAlignment="1">
      <alignment horizontal="center" vertical="center" wrapText="1"/>
    </xf>
    <xf numFmtId="0" fontId="8" fillId="0" borderId="33" xfId="3" applyFont="1" applyFill="1" applyBorder="1" applyAlignment="1">
      <alignment horizontal="center" vertical="center" wrapText="1"/>
    </xf>
    <xf numFmtId="0" fontId="8" fillId="0" borderId="18" xfId="3" applyFont="1" applyFill="1" applyBorder="1" applyAlignment="1">
      <alignment horizontal="center" vertical="center" wrapText="1"/>
    </xf>
    <xf numFmtId="2" fontId="9" fillId="0" borderId="4" xfId="3" applyNumberFormat="1" applyFont="1" applyFill="1" applyBorder="1" applyAlignment="1">
      <alignment horizontal="center" vertical="center" wrapText="1"/>
    </xf>
    <xf numFmtId="2" fontId="9" fillId="0" borderId="17" xfId="3" applyNumberFormat="1" applyFont="1" applyFill="1" applyBorder="1" applyAlignment="1">
      <alignment horizontal="center" vertical="center" wrapText="1"/>
    </xf>
    <xf numFmtId="1" fontId="11" fillId="0" borderId="70" xfId="3" applyNumberFormat="1" applyFont="1" applyFill="1" applyBorder="1" applyAlignment="1">
      <alignment horizontal="right" vertical="center" wrapText="1"/>
    </xf>
    <xf numFmtId="1" fontId="11" fillId="0" borderId="64" xfId="3" applyNumberFormat="1" applyFont="1" applyFill="1" applyBorder="1" applyAlignment="1">
      <alignment horizontal="right" vertical="center" wrapText="1"/>
    </xf>
    <xf numFmtId="0" fontId="46" fillId="0" borderId="35" xfId="3" applyFont="1" applyFill="1" applyBorder="1" applyAlignment="1">
      <alignment horizontal="left" vertical="center" wrapText="1"/>
    </xf>
    <xf numFmtId="0" fontId="46" fillId="0" borderId="24" xfId="3" applyFont="1" applyFill="1" applyBorder="1" applyAlignment="1">
      <alignment horizontal="left" vertical="center" wrapText="1"/>
    </xf>
    <xf numFmtId="0" fontId="11" fillId="0" borderId="39" xfId="3" applyFont="1" applyFill="1" applyBorder="1" applyAlignment="1">
      <alignment horizontal="justify" vertical="center" wrapText="1"/>
    </xf>
    <xf numFmtId="164" fontId="11" fillId="0" borderId="6" xfId="3" applyNumberFormat="1" applyFont="1" applyFill="1" applyBorder="1" applyAlignment="1">
      <alignment horizontal="justify" vertical="center" wrapText="1"/>
    </xf>
    <xf numFmtId="0" fontId="46" fillId="0" borderId="72" xfId="3" applyFont="1" applyFill="1" applyBorder="1" applyAlignment="1">
      <alignment horizontal="left" vertical="center" wrapText="1"/>
    </xf>
    <xf numFmtId="0" fontId="11" fillId="0" borderId="45" xfId="3" applyFont="1" applyFill="1" applyBorder="1" applyAlignment="1">
      <alignment horizontal="right" vertical="center" wrapText="1"/>
    </xf>
    <xf numFmtId="0" fontId="11" fillId="0" borderId="10" xfId="3" applyFont="1" applyFill="1" applyBorder="1" applyAlignment="1">
      <alignment horizontal="right" vertical="center" wrapText="1"/>
    </xf>
    <xf numFmtId="0" fontId="11" fillId="0" borderId="83" xfId="3" applyFont="1" applyFill="1" applyBorder="1" applyAlignment="1">
      <alignment horizontal="right" vertical="center" wrapText="1"/>
    </xf>
    <xf numFmtId="0" fontId="11" fillId="0" borderId="18" xfId="3" applyFont="1" applyFill="1" applyBorder="1" applyAlignment="1">
      <alignment horizontal="center" vertical="center" wrapText="1"/>
    </xf>
    <xf numFmtId="0" fontId="11" fillId="0" borderId="0" xfId="3" applyFont="1" applyFill="1" applyBorder="1" applyAlignment="1">
      <alignment horizontal="center" vertical="center" wrapText="1"/>
    </xf>
    <xf numFmtId="0" fontId="11" fillId="0" borderId="15" xfId="3" applyFont="1" applyFill="1" applyBorder="1" applyAlignment="1">
      <alignment horizontal="center" vertical="center" wrapText="1"/>
    </xf>
    <xf numFmtId="0" fontId="8" fillId="0" borderId="20" xfId="3" applyFont="1" applyFill="1" applyBorder="1" applyAlignment="1">
      <alignment horizontal="center" vertical="center" wrapText="1"/>
    </xf>
    <xf numFmtId="0" fontId="8" fillId="0" borderId="22" xfId="3" applyFont="1" applyFill="1" applyBorder="1" applyAlignment="1">
      <alignment horizontal="center" vertical="center" wrapText="1"/>
    </xf>
    <xf numFmtId="0" fontId="43" fillId="0" borderId="0" xfId="3" applyNumberFormat="1" applyFont="1" applyFill="1" applyBorder="1" applyAlignment="1" applyProtection="1">
      <alignment horizontal="center" vertical="center" wrapText="1"/>
    </xf>
    <xf numFmtId="0" fontId="36" fillId="0" borderId="15" xfId="3" applyNumberFormat="1" applyFont="1" applyFill="1" applyBorder="1" applyAlignment="1" applyProtection="1">
      <alignment horizontal="center" vertical="center" wrapText="1"/>
    </xf>
    <xf numFmtId="0" fontId="6" fillId="0" borderId="27" xfId="0" applyNumberFormat="1" applyFont="1" applyFill="1" applyBorder="1" applyAlignment="1">
      <alignment horizontal="center" vertical="center"/>
    </xf>
    <xf numFmtId="0" fontId="6" fillId="0" borderId="15" xfId="0" applyNumberFormat="1" applyFont="1" applyFill="1" applyBorder="1" applyAlignment="1">
      <alignment horizontal="center" vertical="center"/>
    </xf>
    <xf numFmtId="0" fontId="6" fillId="0" borderId="12" xfId="0" applyNumberFormat="1" applyFont="1" applyFill="1" applyBorder="1" applyAlignment="1">
      <alignment horizontal="center" vertical="center"/>
    </xf>
    <xf numFmtId="0" fontId="6" fillId="0" borderId="14" xfId="0" applyNumberFormat="1" applyFont="1" applyFill="1" applyBorder="1" applyAlignment="1">
      <alignment horizontal="center" vertical="center"/>
    </xf>
    <xf numFmtId="0" fontId="6" fillId="0" borderId="1" xfId="0" applyNumberFormat="1" applyFont="1" applyFill="1" applyBorder="1" applyAlignment="1">
      <alignment horizontal="center" vertical="center"/>
    </xf>
    <xf numFmtId="0" fontId="40" fillId="0" borderId="4" xfId="0" applyNumberFormat="1" applyFont="1" applyFill="1" applyBorder="1" applyAlignment="1">
      <alignment horizontal="center" vertical="center" wrapText="1"/>
    </xf>
    <xf numFmtId="0" fontId="38" fillId="0" borderId="22" xfId="0" quotePrefix="1" applyNumberFormat="1" applyFont="1" applyFill="1" applyBorder="1" applyAlignment="1">
      <alignment horizontal="center" vertical="center" wrapText="1"/>
    </xf>
    <xf numFmtId="0" fontId="38" fillId="0" borderId="22" xfId="0" applyNumberFormat="1" applyFont="1" applyFill="1" applyBorder="1" applyAlignment="1">
      <alignment horizontal="center" vertical="center" wrapText="1"/>
    </xf>
    <xf numFmtId="0" fontId="38" fillId="0" borderId="13" xfId="0" applyNumberFormat="1" applyFont="1" applyFill="1" applyBorder="1" applyAlignment="1">
      <alignment horizontal="center" vertical="center" wrapText="1"/>
    </xf>
    <xf numFmtId="0" fontId="6" fillId="0" borderId="12" xfId="0" applyNumberFormat="1" applyFont="1" applyFill="1" applyBorder="1" applyAlignment="1">
      <alignment vertical="center" wrapText="1"/>
    </xf>
    <xf numFmtId="0" fontId="6" fillId="0" borderId="1" xfId="0" applyNumberFormat="1" applyFont="1" applyFill="1" applyBorder="1" applyAlignment="1">
      <alignment vertical="center" wrapText="1"/>
    </xf>
    <xf numFmtId="0" fontId="38" fillId="0" borderId="36" xfId="0" applyNumberFormat="1" applyFont="1" applyFill="1" applyBorder="1" applyAlignment="1">
      <alignment horizontal="center" vertical="center" wrapText="1"/>
    </xf>
    <xf numFmtId="0" fontId="38" fillId="0" borderId="37" xfId="0" applyNumberFormat="1" applyFont="1" applyFill="1" applyBorder="1" applyAlignment="1">
      <alignment horizontal="center" vertical="center" wrapText="1"/>
    </xf>
    <xf numFmtId="0" fontId="6" fillId="0" borderId="12"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40" fillId="0" borderId="4" xfId="0" quotePrefix="1" applyNumberFormat="1" applyFont="1" applyFill="1" applyBorder="1" applyAlignment="1">
      <alignment horizontal="center" vertical="center" wrapText="1"/>
    </xf>
    <xf numFmtId="0" fontId="40" fillId="0" borderId="22" xfId="0" quotePrefix="1" applyNumberFormat="1" applyFont="1" applyFill="1" applyBorder="1" applyAlignment="1">
      <alignment horizontal="center" vertical="center" wrapText="1"/>
    </xf>
    <xf numFmtId="0" fontId="40" fillId="0" borderId="22" xfId="0" applyNumberFormat="1" applyFont="1" applyFill="1" applyBorder="1" applyAlignment="1">
      <alignment horizontal="center" vertical="center" wrapText="1"/>
    </xf>
    <xf numFmtId="0" fontId="40" fillId="0" borderId="13" xfId="0" applyNumberFormat="1" applyFont="1" applyFill="1" applyBorder="1" applyAlignment="1">
      <alignment horizontal="center" vertical="center" wrapText="1"/>
    </xf>
    <xf numFmtId="0" fontId="38" fillId="0" borderId="4" xfId="0" applyNumberFormat="1" applyFont="1" applyFill="1" applyBorder="1" applyAlignment="1">
      <alignment horizontal="center" vertical="center"/>
    </xf>
    <xf numFmtId="0" fontId="38" fillId="0" borderId="16" xfId="0" applyNumberFormat="1" applyFont="1" applyFill="1" applyBorder="1" applyAlignment="1">
      <alignment horizontal="center" vertical="center"/>
    </xf>
    <xf numFmtId="0" fontId="38" fillId="0" borderId="17" xfId="0" applyNumberFormat="1" applyFont="1" applyFill="1" applyBorder="1" applyAlignment="1">
      <alignment horizontal="center" vertical="center"/>
    </xf>
    <xf numFmtId="0" fontId="6" fillId="0" borderId="4" xfId="158" applyNumberFormat="1" applyFont="1" applyFill="1" applyBorder="1" applyAlignment="1">
      <alignment horizontal="center" vertical="center" wrapText="1"/>
    </xf>
    <xf numFmtId="0" fontId="6" fillId="0" borderId="16" xfId="158" applyNumberFormat="1" applyFont="1" applyFill="1" applyBorder="1" applyAlignment="1">
      <alignment horizontal="center" vertical="center" wrapText="1"/>
    </xf>
    <xf numFmtId="0" fontId="6" fillId="0" borderId="17" xfId="158" applyNumberFormat="1" applyFont="1" applyFill="1" applyBorder="1" applyAlignment="1">
      <alignment horizontal="center" vertical="center" wrapText="1"/>
    </xf>
    <xf numFmtId="0" fontId="6" fillId="0" borderId="20" xfId="0" applyNumberFormat="1" applyFont="1" applyFill="1" applyBorder="1" applyAlignment="1">
      <alignment horizontal="center" vertical="center" wrapText="1"/>
    </xf>
    <xf numFmtId="0" fontId="6" fillId="0" borderId="27"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0" fontId="6" fillId="0" borderId="16" xfId="0" applyNumberFormat="1" applyFont="1" applyFill="1" applyBorder="1" applyAlignment="1">
      <alignment horizontal="center" vertical="center" wrapText="1"/>
    </xf>
    <xf numFmtId="0" fontId="6" fillId="0" borderId="17"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xf>
    <xf numFmtId="0" fontId="6" fillId="0" borderId="16" xfId="0" applyNumberFormat="1" applyFont="1" applyFill="1" applyBorder="1" applyAlignment="1">
      <alignment horizontal="center" vertical="center"/>
    </xf>
    <xf numFmtId="0" fontId="6" fillId="0" borderId="36" xfId="0" applyNumberFormat="1" applyFont="1" applyFill="1" applyBorder="1" applyAlignment="1">
      <alignment horizontal="center" vertical="center" wrapText="1"/>
    </xf>
    <xf numFmtId="0" fontId="6" fillId="0" borderId="37" xfId="0" applyNumberFormat="1" applyFont="1" applyFill="1" applyBorder="1" applyAlignment="1">
      <alignment horizontal="center" vertical="center" wrapText="1"/>
    </xf>
    <xf numFmtId="0" fontId="6" fillId="0" borderId="20" xfId="0" applyNumberFormat="1" applyFont="1" applyFill="1" applyBorder="1" applyAlignment="1">
      <alignment horizontal="left" vertical="center"/>
    </xf>
    <xf numFmtId="0" fontId="6" fillId="0" borderId="22" xfId="0" applyNumberFormat="1" applyFont="1" applyFill="1" applyBorder="1" applyAlignment="1">
      <alignment horizontal="left" vertical="center"/>
    </xf>
    <xf numFmtId="0" fontId="38" fillId="0" borderId="62" xfId="0" applyNumberFormat="1" applyFont="1" applyFill="1" applyBorder="1" applyAlignment="1">
      <alignment horizontal="center" vertical="center"/>
    </xf>
    <xf numFmtId="0" fontId="38" fillId="0" borderId="38" xfId="0" applyNumberFormat="1" applyFont="1" applyFill="1" applyBorder="1" applyAlignment="1">
      <alignment horizontal="center" vertical="center"/>
    </xf>
    <xf numFmtId="0" fontId="38" fillId="0" borderId="39" xfId="0" applyNumberFormat="1" applyFont="1" applyFill="1" applyBorder="1" applyAlignment="1">
      <alignment horizontal="center" vertical="center"/>
    </xf>
    <xf numFmtId="0" fontId="6" fillId="0" borderId="29" xfId="0" applyNumberFormat="1" applyFont="1" applyFill="1" applyBorder="1" applyAlignment="1">
      <alignment horizontal="left" vertical="center"/>
    </xf>
    <xf numFmtId="0" fontId="6" fillId="0" borderId="0" xfId="0" applyNumberFormat="1" applyFont="1" applyFill="1" applyBorder="1" applyAlignment="1">
      <alignment horizontal="left" vertical="center"/>
    </xf>
    <xf numFmtId="0" fontId="6" fillId="0" borderId="0" xfId="0" applyNumberFormat="1" applyFont="1" applyFill="1" applyBorder="1" applyAlignment="1">
      <alignment horizontal="center" vertical="center" wrapText="1"/>
    </xf>
    <xf numFmtId="0" fontId="38" fillId="0" borderId="0" xfId="0" applyNumberFormat="1" applyFont="1" applyFill="1" applyBorder="1" applyAlignment="1">
      <alignment horizontal="center" vertical="center"/>
    </xf>
    <xf numFmtId="0" fontId="6" fillId="0" borderId="17" xfId="0" applyNumberFormat="1" applyFont="1" applyFill="1" applyBorder="1" applyAlignment="1">
      <alignment horizontal="center" vertical="center"/>
    </xf>
    <xf numFmtId="1" fontId="6" fillId="0" borderId="4" xfId="0" applyNumberFormat="1" applyFont="1" applyFill="1" applyBorder="1" applyAlignment="1">
      <alignment horizontal="center" vertical="center" wrapText="1"/>
    </xf>
    <xf numFmtId="1" fontId="6" fillId="0" borderId="16" xfId="0" applyNumberFormat="1" applyFont="1" applyFill="1" applyBorder="1" applyAlignment="1">
      <alignment horizontal="center" vertical="center" wrapText="1"/>
    </xf>
    <xf numFmtId="1" fontId="6" fillId="0" borderId="17" xfId="0" applyNumberFormat="1" applyFont="1" applyFill="1" applyBorder="1" applyAlignment="1">
      <alignment horizontal="center" vertical="center" wrapText="1"/>
    </xf>
    <xf numFmtId="0" fontId="6" fillId="0" borderId="30" xfId="0" applyNumberFormat="1" applyFont="1" applyFill="1" applyBorder="1" applyAlignment="1">
      <alignment horizontal="center" vertical="center"/>
    </xf>
    <xf numFmtId="0" fontId="6" fillId="0" borderId="0" xfId="0" applyNumberFormat="1" applyFont="1" applyFill="1" applyBorder="1" applyAlignment="1">
      <alignment horizontal="center" vertical="center"/>
    </xf>
    <xf numFmtId="2" fontId="6" fillId="3" borderId="4" xfId="0" quotePrefix="1" applyNumberFormat="1" applyFont="1" applyFill="1" applyBorder="1" applyAlignment="1">
      <alignment horizontal="center" vertical="center" wrapText="1"/>
    </xf>
    <xf numFmtId="2" fontId="6" fillId="3" borderId="16" xfId="0" quotePrefix="1" applyNumberFormat="1" applyFont="1" applyFill="1" applyBorder="1" applyAlignment="1">
      <alignment horizontal="center" vertical="center" wrapText="1"/>
    </xf>
    <xf numFmtId="2" fontId="6" fillId="3" borderId="17" xfId="0" quotePrefix="1" applyNumberFormat="1" applyFont="1" applyFill="1" applyBorder="1" applyAlignment="1">
      <alignment horizontal="center" vertical="center" wrapText="1"/>
    </xf>
    <xf numFmtId="2" fontId="5" fillId="3" borderId="4" xfId="0" applyNumberFormat="1" applyFont="1" applyFill="1" applyBorder="1" applyAlignment="1">
      <alignment horizontal="center" vertical="center" wrapText="1"/>
    </xf>
    <xf numFmtId="2" fontId="5" fillId="3" borderId="16" xfId="0" applyNumberFormat="1" applyFont="1" applyFill="1" applyBorder="1" applyAlignment="1">
      <alignment horizontal="center" vertical="center" wrapText="1"/>
    </xf>
    <xf numFmtId="2" fontId="5" fillId="3" borderId="17" xfId="0" applyNumberFormat="1" applyFont="1" applyFill="1" applyBorder="1" applyAlignment="1">
      <alignment horizontal="center" vertical="center" wrapText="1"/>
    </xf>
    <xf numFmtId="172" fontId="5" fillId="3" borderId="4" xfId="0" applyNumberFormat="1" applyFont="1" applyFill="1" applyBorder="1" applyAlignment="1">
      <alignment horizontal="center" vertical="center" wrapText="1"/>
    </xf>
    <xf numFmtId="172" fontId="5" fillId="3" borderId="16" xfId="0" applyNumberFormat="1" applyFont="1" applyFill="1" applyBorder="1" applyAlignment="1">
      <alignment horizontal="center" vertical="center" wrapText="1"/>
    </xf>
    <xf numFmtId="172" fontId="5" fillId="3" borderId="17" xfId="0" applyNumberFormat="1" applyFont="1" applyFill="1" applyBorder="1" applyAlignment="1">
      <alignment horizontal="center" vertical="center" wrapText="1"/>
    </xf>
    <xf numFmtId="0" fontId="6" fillId="0" borderId="5" xfId="0" applyFont="1" applyFill="1" applyBorder="1" applyAlignment="1" applyProtection="1">
      <alignment horizontal="center" vertical="center" wrapText="1"/>
    </xf>
    <xf numFmtId="176" fontId="6" fillId="0" borderId="5" xfId="0" quotePrefix="1" applyNumberFormat="1" applyFont="1" applyFill="1" applyBorder="1" applyAlignment="1">
      <alignment horizontal="center" vertical="center" wrapText="1"/>
    </xf>
    <xf numFmtId="176" fontId="6" fillId="0" borderId="5" xfId="0" applyNumberFormat="1" applyFont="1" applyFill="1" applyBorder="1" applyAlignment="1">
      <alignment horizontal="center" vertical="center" wrapText="1"/>
    </xf>
    <xf numFmtId="49" fontId="6" fillId="0" borderId="27" xfId="0" applyNumberFormat="1" applyFont="1" applyFill="1" applyBorder="1" applyAlignment="1">
      <alignment horizontal="center" vertical="center" wrapText="1"/>
    </xf>
    <xf numFmtId="49" fontId="6" fillId="0" borderId="15" xfId="0" applyNumberFormat="1" applyFont="1" applyFill="1" applyBorder="1" applyAlignment="1">
      <alignment horizontal="center" vertical="center" wrapText="1"/>
    </xf>
    <xf numFmtId="49" fontId="6" fillId="0" borderId="30" xfId="0" applyNumberFormat="1" applyFont="1" applyFill="1" applyBorder="1" applyAlignment="1">
      <alignment horizontal="center" vertical="center" wrapText="1"/>
    </xf>
    <xf numFmtId="176" fontId="6" fillId="0" borderId="1" xfId="0" quotePrefix="1"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17" xfId="0" applyFont="1" applyFill="1" applyBorder="1" applyAlignment="1">
      <alignment horizontal="center" vertical="center" wrapText="1"/>
    </xf>
    <xf numFmtId="2" fontId="6" fillId="0" borderId="5" xfId="0" quotePrefix="1" applyNumberFormat="1" applyFont="1" applyFill="1" applyBorder="1" applyAlignment="1">
      <alignment horizontal="center" vertical="center" wrapText="1"/>
    </xf>
    <xf numFmtId="49" fontId="6" fillId="0" borderId="5" xfId="0" applyNumberFormat="1" applyFont="1" applyFill="1" applyBorder="1" applyAlignment="1">
      <alignment horizontal="center" vertical="center" wrapText="1"/>
    </xf>
    <xf numFmtId="2" fontId="8" fillId="0" borderId="20" xfId="0" applyNumberFormat="1" applyFont="1" applyFill="1" applyBorder="1" applyAlignment="1">
      <alignment horizontal="center" vertical="center" wrapText="1"/>
    </xf>
    <xf numFmtId="2" fontId="7" fillId="0" borderId="22" xfId="0" applyNumberFormat="1" applyFont="1" applyFill="1" applyBorder="1" applyAlignment="1">
      <alignment horizontal="center" vertical="center" wrapText="1"/>
    </xf>
    <xf numFmtId="2" fontId="7" fillId="0" borderId="13" xfId="0" applyNumberFormat="1" applyFont="1" applyFill="1" applyBorder="1" applyAlignment="1">
      <alignment horizontal="center" vertical="center" wrapText="1"/>
    </xf>
    <xf numFmtId="2" fontId="8" fillId="0" borderId="29" xfId="0" applyNumberFormat="1" applyFont="1" applyFill="1" applyBorder="1" applyAlignment="1">
      <alignment horizontal="center" vertical="center" wrapText="1"/>
    </xf>
    <xf numFmtId="2" fontId="7" fillId="0" borderId="0" xfId="0" applyNumberFormat="1" applyFont="1" applyFill="1" applyBorder="1" applyAlignment="1">
      <alignment horizontal="center" vertical="center" wrapText="1"/>
    </xf>
    <xf numFmtId="2" fontId="7" fillId="0" borderId="10" xfId="0" applyNumberFormat="1" applyFont="1" applyFill="1" applyBorder="1" applyAlignment="1">
      <alignment horizontal="center" vertical="center" wrapText="1"/>
    </xf>
    <xf numFmtId="2" fontId="6" fillId="27" borderId="0" xfId="0" applyNumberFormat="1" applyFont="1" applyFill="1" applyBorder="1" applyAlignment="1">
      <alignment horizontal="center" vertical="center" wrapText="1"/>
    </xf>
    <xf numFmtId="2" fontId="9" fillId="27" borderId="22" xfId="0" applyNumberFormat="1" applyFont="1" applyFill="1" applyBorder="1" applyAlignment="1">
      <alignment horizontal="center" vertical="center" wrapText="1"/>
    </xf>
    <xf numFmtId="2" fontId="9" fillId="27" borderId="0" xfId="0" applyNumberFormat="1" applyFont="1" applyFill="1" applyBorder="1" applyAlignment="1">
      <alignment horizontal="center" vertical="center" wrapText="1"/>
    </xf>
    <xf numFmtId="2" fontId="8" fillId="27" borderId="29" xfId="0" applyNumberFormat="1" applyFont="1" applyFill="1" applyBorder="1" applyAlignment="1">
      <alignment horizontal="center" vertical="center" wrapText="1"/>
    </xf>
    <xf numFmtId="2" fontId="8" fillId="27" borderId="0" xfId="0" applyNumberFormat="1" applyFont="1" applyFill="1" applyBorder="1" applyAlignment="1">
      <alignment horizontal="center" vertical="center" wrapText="1"/>
    </xf>
    <xf numFmtId="2" fontId="8" fillId="27" borderId="10" xfId="0" applyNumberFormat="1" applyFont="1" applyFill="1" applyBorder="1" applyAlignment="1">
      <alignment horizontal="center" vertical="center" wrapText="1"/>
    </xf>
    <xf numFmtId="2" fontId="8" fillId="27" borderId="27" xfId="0" applyNumberFormat="1" applyFont="1" applyFill="1" applyBorder="1" applyAlignment="1">
      <alignment horizontal="center" vertical="center" wrapText="1"/>
    </xf>
    <xf numFmtId="2" fontId="8" fillId="27" borderId="15" xfId="0" applyNumberFormat="1" applyFont="1" applyFill="1" applyBorder="1" applyAlignment="1">
      <alignment horizontal="center" vertical="center" wrapText="1"/>
    </xf>
    <xf numFmtId="2" fontId="8" fillId="27" borderId="30" xfId="0" applyNumberFormat="1" applyFont="1" applyFill="1" applyBorder="1" applyAlignment="1">
      <alignment horizontal="center" vertical="center" wrapText="1"/>
    </xf>
    <xf numFmtId="2" fontId="8" fillId="27" borderId="20" xfId="0" applyNumberFormat="1" applyFont="1" applyFill="1" applyBorder="1" applyAlignment="1">
      <alignment horizontal="center" vertical="center" wrapText="1"/>
    </xf>
    <xf numFmtId="2" fontId="8" fillId="27" borderId="22" xfId="0" applyNumberFormat="1" applyFont="1" applyFill="1" applyBorder="1" applyAlignment="1">
      <alignment horizontal="center" vertical="center" wrapText="1"/>
    </xf>
    <xf numFmtId="2" fontId="8" fillId="27" borderId="13" xfId="0" applyNumberFormat="1" applyFont="1" applyFill="1" applyBorder="1" applyAlignment="1">
      <alignment horizontal="center" vertical="center" wrapText="1"/>
    </xf>
    <xf numFmtId="2" fontId="6" fillId="27" borderId="12" xfId="0" applyNumberFormat="1" applyFont="1" applyFill="1" applyBorder="1" applyAlignment="1">
      <alignment horizontal="center" vertical="center" wrapText="1"/>
    </xf>
    <xf numFmtId="2" fontId="6" fillId="27" borderId="1" xfId="0" applyNumberFormat="1" applyFont="1" applyFill="1" applyBorder="1" applyAlignment="1">
      <alignment horizontal="center" vertical="center" wrapText="1"/>
    </xf>
    <xf numFmtId="2" fontId="6" fillId="27" borderId="5" xfId="0" applyNumberFormat="1" applyFont="1" applyFill="1" applyBorder="1" applyAlignment="1">
      <alignment horizontal="center" vertical="center" wrapText="1"/>
    </xf>
    <xf numFmtId="2" fontId="6" fillId="27" borderId="12" xfId="0" quotePrefix="1" applyNumberFormat="1" applyFont="1" applyFill="1" applyBorder="1" applyAlignment="1">
      <alignment horizontal="center" vertical="center" wrapText="1"/>
    </xf>
    <xf numFmtId="2" fontId="6" fillId="27" borderId="1" xfId="0" quotePrefix="1" applyNumberFormat="1" applyFont="1" applyFill="1" applyBorder="1" applyAlignment="1">
      <alignment horizontal="center" vertical="center" wrapText="1"/>
    </xf>
    <xf numFmtId="2" fontId="6" fillId="27" borderId="13" xfId="0" applyNumberFormat="1" applyFont="1" applyFill="1" applyBorder="1" applyAlignment="1">
      <alignment horizontal="center" vertical="center" wrapText="1"/>
    </xf>
    <xf numFmtId="2" fontId="6" fillId="27" borderId="30" xfId="0" applyNumberFormat="1" applyFont="1" applyFill="1" applyBorder="1" applyAlignment="1">
      <alignment horizontal="center" vertical="center" wrapText="1"/>
    </xf>
    <xf numFmtId="0" fontId="6" fillId="0" borderId="20" xfId="3" applyFont="1" applyFill="1" applyBorder="1" applyAlignment="1" applyProtection="1">
      <alignment horizontal="center" vertical="center" wrapText="1"/>
    </xf>
    <xf numFmtId="0" fontId="6" fillId="0" borderId="22" xfId="3" applyFont="1" applyFill="1" applyBorder="1" applyAlignment="1" applyProtection="1">
      <alignment horizontal="center" vertical="center" wrapText="1"/>
    </xf>
    <xf numFmtId="0" fontId="6" fillId="0" borderId="13" xfId="3" applyFont="1" applyFill="1" applyBorder="1" applyAlignment="1" applyProtection="1">
      <alignment horizontal="center" vertical="center" wrapText="1"/>
    </xf>
    <xf numFmtId="0" fontId="6" fillId="0" borderId="29" xfId="3" applyFont="1" applyFill="1" applyBorder="1" applyAlignment="1" applyProtection="1">
      <alignment horizontal="center" vertical="center" wrapText="1"/>
    </xf>
    <xf numFmtId="0" fontId="6" fillId="0" borderId="0" xfId="3" applyFont="1" applyFill="1" applyBorder="1" applyAlignment="1" applyProtection="1">
      <alignment horizontal="center" vertical="center" wrapText="1"/>
    </xf>
    <xf numFmtId="0" fontId="6" fillId="0" borderId="10" xfId="3" applyFont="1" applyFill="1" applyBorder="1" applyAlignment="1" applyProtection="1">
      <alignment horizontal="center" vertical="center" wrapText="1"/>
    </xf>
    <xf numFmtId="0" fontId="6" fillId="0" borderId="31" xfId="3" applyFont="1" applyFill="1" applyBorder="1" applyAlignment="1" applyProtection="1">
      <alignment horizontal="center" vertical="center" wrapText="1"/>
    </xf>
    <xf numFmtId="0" fontId="6" fillId="0" borderId="26" xfId="3" applyFont="1" applyFill="1" applyBorder="1" applyAlignment="1" applyProtection="1">
      <alignment horizontal="center" vertical="center" wrapText="1"/>
    </xf>
    <xf numFmtId="0" fontId="6" fillId="0" borderId="7" xfId="3" applyFont="1" applyFill="1" applyBorder="1" applyAlignment="1" applyProtection="1">
      <alignment horizontal="center" vertical="center" wrapText="1"/>
    </xf>
    <xf numFmtId="0" fontId="6" fillId="0" borderId="19" xfId="3" applyFont="1" applyFill="1" applyBorder="1" applyAlignment="1" applyProtection="1">
      <alignment horizontal="center" vertical="center" wrapText="1"/>
    </xf>
    <xf numFmtId="0" fontId="6" fillId="0" borderId="24" xfId="3" applyFont="1" applyFill="1" applyBorder="1" applyAlignment="1" applyProtection="1">
      <alignment horizontal="center" vertical="center" wrapText="1"/>
    </xf>
    <xf numFmtId="0" fontId="6" fillId="0" borderId="8" xfId="3" applyFont="1" applyFill="1" applyBorder="1" applyAlignment="1" applyProtection="1">
      <alignment horizontal="center" vertical="center" wrapText="1"/>
    </xf>
    <xf numFmtId="0" fontId="6" fillId="0" borderId="32" xfId="3" applyFont="1" applyFill="1" applyBorder="1" applyAlignment="1" applyProtection="1">
      <alignment horizontal="center" vertical="center" wrapText="1"/>
    </xf>
    <xf numFmtId="0" fontId="6" fillId="0" borderId="25" xfId="3" applyFont="1" applyFill="1" applyBorder="1" applyAlignment="1" applyProtection="1">
      <alignment horizontal="center" vertical="center" wrapText="1"/>
    </xf>
    <xf numFmtId="0" fontId="6" fillId="0" borderId="9" xfId="3" applyFont="1" applyFill="1" applyBorder="1" applyAlignment="1" applyProtection="1">
      <alignment horizontal="center" vertical="center" wrapText="1"/>
    </xf>
    <xf numFmtId="2" fontId="43" fillId="3" borderId="5" xfId="0" applyNumberFormat="1" applyFont="1" applyFill="1" applyBorder="1" applyAlignment="1">
      <alignment vertical="center" wrapText="1"/>
    </xf>
    <xf numFmtId="1" fontId="38" fillId="0" borderId="62" xfId="0" applyNumberFormat="1" applyFont="1" applyFill="1" applyBorder="1" applyAlignment="1">
      <alignment horizontal="center" vertical="center"/>
    </xf>
    <xf numFmtId="1" fontId="38" fillId="0" borderId="38" xfId="0" applyNumberFormat="1" applyFont="1" applyFill="1" applyBorder="1" applyAlignment="1">
      <alignment horizontal="center" vertical="center"/>
    </xf>
    <xf numFmtId="1" fontId="38" fillId="0" borderId="39" xfId="0" applyNumberFormat="1" applyFont="1" applyFill="1" applyBorder="1" applyAlignment="1">
      <alignment horizontal="center" vertical="center"/>
    </xf>
    <xf numFmtId="1" fontId="6" fillId="0" borderId="5" xfId="1" quotePrefix="1" applyNumberFormat="1" applyFont="1" applyFill="1" applyBorder="1" applyAlignment="1" applyProtection="1">
      <alignment horizontal="right" vertical="center" wrapText="1"/>
    </xf>
    <xf numFmtId="179" fontId="6" fillId="0" borderId="5" xfId="1" quotePrefix="1" applyNumberFormat="1" applyFont="1" applyFill="1" applyBorder="1" applyAlignment="1" applyProtection="1">
      <alignment horizontal="center" vertical="center" wrapText="1"/>
    </xf>
    <xf numFmtId="179" fontId="6" fillId="0" borderId="5" xfId="1" applyNumberFormat="1" applyFont="1" applyFill="1" applyBorder="1" applyAlignment="1" applyProtection="1">
      <alignment horizontal="center" vertical="center" wrapText="1"/>
    </xf>
    <xf numFmtId="179" fontId="6" fillId="0" borderId="5" xfId="1" quotePrefix="1" applyNumberFormat="1" applyFont="1" applyFill="1" applyBorder="1" applyAlignment="1" applyProtection="1">
      <alignment horizontal="right" vertical="center" wrapText="1"/>
    </xf>
    <xf numFmtId="179" fontId="6" fillId="0" borderId="0" xfId="0" applyNumberFormat="1" applyFont="1" applyFill="1" applyAlignment="1">
      <alignment horizontal="center" vertical="center" wrapText="1"/>
    </xf>
    <xf numFmtId="179" fontId="6" fillId="0" borderId="17" xfId="0" applyNumberFormat="1" applyFont="1" applyFill="1" applyBorder="1" applyAlignment="1">
      <alignment horizontal="right" vertical="center" wrapText="1"/>
    </xf>
  </cellXfs>
  <cellStyles count="204">
    <cellStyle name="_Anexo __  RCSP Condiciones Obligatorias" xfId="5"/>
    <cellStyle name="_Anexo __  RCSP Condiciones Obligatorias_ANEXO No 10 CONDICIONES COMPLEMENTARIAS DEFINITIVO 01-06-11 ADENDA" xfId="6"/>
    <cellStyle name="_Anexo __  RCSP Condiciones Obligatorias_ANEXO No 9 CONDICIONES BASICAS HABILITANTES" xfId="7"/>
    <cellStyle name="_Anexo __  RCSP Condiciones Obligatorias_SUGERENCIA AJUSTE DEDUCIBLES  TRDM_15062011" xfId="8"/>
    <cellStyle name="_Anexo __ Autos Condiciones Obligatorias" xfId="9"/>
    <cellStyle name="_Anexo __ Autos Condiciones Obligatorias_ANEXO No 10 CONDICIONES COMPLEMENTARIAS DEFINITIVO 01-06-11 ADENDA" xfId="10"/>
    <cellStyle name="_Anexo __ Autos Condiciones Obligatorias_ANEXO No 9 CONDICIONES BASICAS HABILITANTES" xfId="11"/>
    <cellStyle name="_Anexo __ Autos Condiciones Obligatorias_SUGERENCIA AJUSTE DEDUCIBLES  TRDM_15062011" xfId="12"/>
    <cellStyle name="_Anexo __ Manejo Condiciones Obligatorias" xfId="13"/>
    <cellStyle name="_Anexo __ Manejo Condiciones Obligatorias_ANEXO No 10 CONDICIONES COMPLEMENTARIAS DEFINITIVO 01-06-11 ADENDA" xfId="14"/>
    <cellStyle name="_Anexo __ Manejo Condiciones Obligatorias_ANEXO No 9 CONDICIONES BASICAS HABILITANTES" xfId="15"/>
    <cellStyle name="_Anexo __ Manejo Condiciones Obligatorias_SUGERENCIA AJUSTE DEDUCIBLES  TRDM_15062011" xfId="16"/>
    <cellStyle name="_Anexo 1 Habilitantes" xfId="17"/>
    <cellStyle name="_Anexo 1 Habilitantes_ANEXO No 10 CONDICIONES COMPLEMENTARIAS DEFINITIVO 01-06-11 ADENDA" xfId="18"/>
    <cellStyle name="_Anexo 1 Habilitantes_ANEXO No 9 CONDICIONES BASICAS HABILITANTES" xfId="19"/>
    <cellStyle name="_Anexo 1 Habilitantes_SUGERENCIA AJUSTE DEDUCIBLES  TRDM_15062011" xfId="20"/>
    <cellStyle name="_Anexo 2 Condiciones Obligatorias" xfId="21"/>
    <cellStyle name="_Anexo 2 Condiciones Obligatorias_ANEXO No 10 CONDICIONES COMPLEMENTARIAS DEFINITIVO 01-06-11 ADENDA" xfId="22"/>
    <cellStyle name="_Anexo 2 Condiciones Obligatorias_ANEXO No 9 CONDICIONES BASICAS HABILITANTES" xfId="23"/>
    <cellStyle name="_Anexo 2 Condiciones Obligatorias_SUGERENCIA AJUSTE DEDUCIBLES  TRDM_15062011" xfId="24"/>
    <cellStyle name="_Formato slips estándar" xfId="25"/>
    <cellStyle name="_Formato slips estándar_Adenda Grupo 2 COMP MC" xfId="26"/>
    <cellStyle name="_Formato slips estándar_Adenda Grupo 2 COMP MC_ANEXO No 10 CONDICIONES COMPLEMENTARIAS DEFINITIVO 01-06-11 ADENDA" xfId="27"/>
    <cellStyle name="_Formato slips estándar_Adenda Grupo 2 COMP MC_ANEXO No 9 CONDICIONES BASICAS HABILITANTES" xfId="28"/>
    <cellStyle name="_Formato slips estándar_Adenda Grupo 2 COMP MC_SUGERENCIA AJUSTE DEDUCIBLES  TRDM_15062011" xfId="29"/>
    <cellStyle name="_Formato slips estándar_Adenda Grupo 2 COMP MCano" xfId="30"/>
    <cellStyle name="_Formato slips estándar_Adenda Grupo 2 COMP MCano_ANEXO No 10 CONDICIONES COMPLEMENTARIAS DEFINITIVO 01-06-11 ADENDA" xfId="31"/>
    <cellStyle name="_Formato slips estándar_Adenda Grupo 2 COMP MCano_ANEXO No 9 CONDICIONES BASICAS HABILITANTES" xfId="32"/>
    <cellStyle name="_Formato slips estándar_Adenda Grupo 2 COMP MCano_SUGERENCIA AJUSTE DEDUCIBLES  TRDM_15062011" xfId="33"/>
    <cellStyle name="_Formato slips estándar_Condiciones Complementarias TRDM" xfId="34"/>
    <cellStyle name="_Formato slips estándar_Condiciones Complementarias TRDM_ANEXO No 10 CONDICIONES COMPLEMENTARIAS DEFINITIVO 01-06-11 ADENDA" xfId="35"/>
    <cellStyle name="_Formato slips estándar_Condiciones Complementarias TRDM_ANEXO No 9 CONDICIONES BASICAS HABILITANTES" xfId="36"/>
    <cellStyle name="_Formato slips estándar_Condiciones Complementarias TRDM_SUGERENCIA AJUSTE DEDUCIBLES  TRDM_15062011" xfId="37"/>
    <cellStyle name="_Formato slips estándar_Condiciones Complementarias V7-1-10" xfId="38"/>
    <cellStyle name="_Formato slips estándar_Condiciones Complementarias V7-1-10_ANEXO No 10 CONDICIONES COMPLEMENTARIAS DEFINITIVO 01-06-11 ADENDA" xfId="39"/>
    <cellStyle name="_Formato slips estándar_Condiciones Complementarias V7-1-10_ANEXO No 9 CONDICIONES BASICAS HABILITANTES" xfId="40"/>
    <cellStyle name="_Formato slips estándar_Condiciones Complementarias V7-1-10_SUGERENCIA AJUSTE DEDUCIBLES  TRDM_15062011" xfId="41"/>
    <cellStyle name="_Formato slips estándar_SlipTecnico Grupo EEB - D&amp;O 6ene10" xfId="42"/>
    <cellStyle name="_Formato slips estándar_SlipTecnico Grupo EEB - D&amp;O 6ene10_ANEXO No 10 CONDICIONES COMPLEMENTARIAS DEFINITIVO 01-06-11 ADENDA" xfId="43"/>
    <cellStyle name="_Formato slips estándar_SlipTecnico Grupo EEB - D&amp;O 6ene10_ANEXO No 9 CONDICIONES BASICAS HABILITANTES" xfId="44"/>
    <cellStyle name="_Formato slips estándar_SlipTecnico Grupo EEB - D&amp;O 6ene10_SUGERENCIA AJUSTE DEDUCIBLES  TRDM_15062011" xfId="45"/>
    <cellStyle name="_Grupo 1 COMPL. V Adenda F" xfId="46"/>
    <cellStyle name="_Slip habilitantes DM (Secretaría)" xfId="47"/>
    <cellStyle name="_Slip habilitantes DM (Secretaría)_Adenda Grupo 2 COMP MC" xfId="48"/>
    <cellStyle name="_Slip habilitantes DM (Secretaría)_Adenda Grupo 2 COMP MC_ANEXO No 10 CONDICIONES COMPLEMENTARIAS DEFINITIVO 01-06-11 ADENDA" xfId="49"/>
    <cellStyle name="_Slip habilitantes DM (Secretaría)_Adenda Grupo 2 COMP MC_ANEXO No 9 CONDICIONES BASICAS HABILITANTES" xfId="50"/>
    <cellStyle name="_Slip habilitantes DM (Secretaría)_Adenda Grupo 2 COMP MC_SUGERENCIA AJUSTE DEDUCIBLES  TRDM_15062011" xfId="51"/>
    <cellStyle name="_Slip habilitantes DM (Secretaría)_Adenda Grupo 2 COMP MCano" xfId="52"/>
    <cellStyle name="_Slip habilitantes DM (Secretaría)_Adenda Grupo 2 COMP MCano_ANEXO No 10 CONDICIONES COMPLEMENTARIAS DEFINITIVO 01-06-11 ADENDA" xfId="53"/>
    <cellStyle name="_Slip habilitantes DM (Secretaría)_Adenda Grupo 2 COMP MCano_ANEXO No 9 CONDICIONES BASICAS HABILITANTES" xfId="54"/>
    <cellStyle name="_Slip habilitantes DM (Secretaría)_Adenda Grupo 2 COMP MCano_SUGERENCIA AJUSTE DEDUCIBLES  TRDM_15062011" xfId="55"/>
    <cellStyle name="_Slip habilitantes DM (Secretaría)_Condiciones Complementarias TRDM" xfId="56"/>
    <cellStyle name="_Slip habilitantes DM (Secretaría)_Condiciones Complementarias TRDM_ANEXO No 10 CONDICIONES COMPLEMENTARIAS DEFINITIVO 01-06-11 ADENDA" xfId="57"/>
    <cellStyle name="_Slip habilitantes DM (Secretaría)_Condiciones Complementarias TRDM_ANEXO No 9 CONDICIONES BASICAS HABILITANTES" xfId="58"/>
    <cellStyle name="_Slip habilitantes DM (Secretaría)_Condiciones Complementarias TRDM_SUGERENCIA AJUSTE DEDUCIBLES  TRDM_15062011" xfId="59"/>
    <cellStyle name="_Slip habilitantes DM (Secretaría)_Condiciones Complementarias V7-1-10" xfId="60"/>
    <cellStyle name="_Slip habilitantes DM (Secretaría)_Condiciones Complementarias V7-1-10_ANEXO No 10 CONDICIONES COMPLEMENTARIAS DEFINITIVO 01-06-11 ADENDA" xfId="61"/>
    <cellStyle name="_Slip habilitantes DM (Secretaría)_Condiciones Complementarias V7-1-10_ANEXO No 9 CONDICIONES BASICAS HABILITANTES" xfId="62"/>
    <cellStyle name="_Slip habilitantes DM (Secretaría)_Condiciones Complementarias V7-1-10_SUGERENCIA AJUSTE DEDUCIBLES  TRDM_15062011" xfId="63"/>
    <cellStyle name="_Slip habilitantes DM (Secretaría)_SlipTecnico Grupo EEB - D&amp;O 6ene10" xfId="64"/>
    <cellStyle name="_Slip habilitantes DM (Secretaría)_SlipTecnico Grupo EEB - D&amp;O 6ene10_ANEXO No 10 CONDICIONES COMPLEMENTARIAS DEFINITIVO 01-06-11 ADENDA" xfId="65"/>
    <cellStyle name="_Slip habilitantes DM (Secretaría)_SlipTecnico Grupo EEB - D&amp;O 6ene10_ANEXO No 9 CONDICIONES BASICAS HABILITANTES" xfId="66"/>
    <cellStyle name="_Slip habilitantes DM (Secretaría)_SlipTecnico Grupo EEB - D&amp;O 6ene10_SUGERENCIA AJUSTE DEDUCIBLES  TRDM_15062011" xfId="67"/>
    <cellStyle name="_SLIP RCSP NUEVAS CONDICIONES" xfId="68"/>
    <cellStyle name="_SLIP RCSP NUEVAS CONDICIONES_Adenda Grupo 2 COMP MC" xfId="69"/>
    <cellStyle name="_SLIP RCSP NUEVAS CONDICIONES_Adenda Grupo 2 COMP MC_ANEXO No 10 CONDICIONES COMPLEMENTARIAS DEFINITIVO 01-06-11 ADENDA" xfId="70"/>
    <cellStyle name="_SLIP RCSP NUEVAS CONDICIONES_Adenda Grupo 2 COMP MC_ANEXO No 9 CONDICIONES BASICAS HABILITANTES" xfId="71"/>
    <cellStyle name="_SLIP RCSP NUEVAS CONDICIONES_Adenda Grupo 2 COMP MC_SUGERENCIA AJUSTE DEDUCIBLES  TRDM_15062011" xfId="72"/>
    <cellStyle name="_SLIP RCSP NUEVAS CONDICIONES_Adenda Grupo 2 COMP MCano" xfId="73"/>
    <cellStyle name="_SLIP RCSP NUEVAS CONDICIONES_Adenda Grupo 2 COMP MCano_ANEXO No 10 CONDICIONES COMPLEMENTARIAS DEFINITIVO 01-06-11 ADENDA" xfId="74"/>
    <cellStyle name="_SLIP RCSP NUEVAS CONDICIONES_Adenda Grupo 2 COMP MCano_ANEXO No 9 CONDICIONES BASICAS HABILITANTES" xfId="75"/>
    <cellStyle name="_SLIP RCSP NUEVAS CONDICIONES_Adenda Grupo 2 COMP MCano_SUGERENCIA AJUSTE DEDUCIBLES  TRDM_15062011" xfId="76"/>
    <cellStyle name="_SLIP RCSP NUEVAS CONDICIONES_Condiciones Complementarias TRDM" xfId="77"/>
    <cellStyle name="_SLIP RCSP NUEVAS CONDICIONES_Condiciones Complementarias TRDM_ANEXO No 10 CONDICIONES COMPLEMENTARIAS DEFINITIVO 01-06-11 ADENDA" xfId="78"/>
    <cellStyle name="_SLIP RCSP NUEVAS CONDICIONES_Condiciones Complementarias TRDM_ANEXO No 9 CONDICIONES BASICAS HABILITANTES" xfId="79"/>
    <cellStyle name="_SLIP RCSP NUEVAS CONDICIONES_Condiciones Complementarias TRDM_SUGERENCIA AJUSTE DEDUCIBLES  TRDM_15062011" xfId="80"/>
    <cellStyle name="_SLIP RCSP NUEVAS CONDICIONES_Condiciones Complementarias V7-1-10" xfId="81"/>
    <cellStyle name="_SLIP RCSP NUEVAS CONDICIONES_Condiciones Complementarias V7-1-10_ANEXO No 10 CONDICIONES COMPLEMENTARIAS DEFINITIVO 01-06-11 ADENDA" xfId="82"/>
    <cellStyle name="_SLIP RCSP NUEVAS CONDICIONES_Condiciones Complementarias V7-1-10_ANEXO No 9 CONDICIONES BASICAS HABILITANTES" xfId="83"/>
    <cellStyle name="_SLIP RCSP NUEVAS CONDICIONES_Condiciones Complementarias V7-1-10_SUGERENCIA AJUSTE DEDUCIBLES  TRDM_15062011" xfId="84"/>
    <cellStyle name="_SLIP RCSP NUEVAS CONDICIONES_SlipTecnico Grupo EEB - D&amp;O 6ene10" xfId="85"/>
    <cellStyle name="_SLIP RCSP NUEVAS CONDICIONES_SlipTecnico Grupo EEB - D&amp;O 6ene10_ANEXO No 10 CONDICIONES COMPLEMENTARIAS DEFINITIVO 01-06-11 ADENDA" xfId="86"/>
    <cellStyle name="_SLIP RCSP NUEVAS CONDICIONES_SlipTecnico Grupo EEB - D&amp;O 6ene10_ANEXO No 9 CONDICIONES BASICAS HABILITANTES" xfId="87"/>
    <cellStyle name="_SLIP RCSP NUEVAS CONDICIONES_SlipTecnico Grupo EEB - D&amp;O 6ene10_SUGERENCIA AJUSTE DEDUCIBLES  TRDM_15062011" xfId="88"/>
    <cellStyle name="_Slips RCSP (habilitantes) Secretaría" xfId="89"/>
    <cellStyle name="_Slips RCSP (habilitantes) Secretaría_Adenda Grupo 2 COMP MC" xfId="90"/>
    <cellStyle name="_Slips RCSP (habilitantes) Secretaría_Adenda Grupo 2 COMP MC_ANEXO No 10 CONDICIONES COMPLEMENTARIAS DEFINITIVO 01-06-11 ADENDA" xfId="91"/>
    <cellStyle name="_Slips RCSP (habilitantes) Secretaría_Adenda Grupo 2 COMP MC_ANEXO No 9 CONDICIONES BASICAS HABILITANTES" xfId="92"/>
    <cellStyle name="_Slips RCSP (habilitantes) Secretaría_Adenda Grupo 2 COMP MC_SUGERENCIA AJUSTE DEDUCIBLES  TRDM_15062011" xfId="93"/>
    <cellStyle name="_Slips RCSP (habilitantes) Secretaría_Adenda Grupo 2 COMP MCano" xfId="94"/>
    <cellStyle name="_Slips RCSP (habilitantes) Secretaría_Adenda Grupo 2 COMP MCano_ANEXO No 10 CONDICIONES COMPLEMENTARIAS DEFINITIVO 01-06-11 ADENDA" xfId="95"/>
    <cellStyle name="_Slips RCSP (habilitantes) Secretaría_Adenda Grupo 2 COMP MCano_ANEXO No 9 CONDICIONES BASICAS HABILITANTES" xfId="96"/>
    <cellStyle name="_Slips RCSP (habilitantes) Secretaría_Adenda Grupo 2 COMP MCano_SUGERENCIA AJUSTE DEDUCIBLES  TRDM_15062011" xfId="97"/>
    <cellStyle name="_Slips RCSP (habilitantes) Secretaría_Condiciones Complementarias TRDM" xfId="98"/>
    <cellStyle name="_Slips RCSP (habilitantes) Secretaría_Condiciones Complementarias TRDM_ANEXO No 10 CONDICIONES COMPLEMENTARIAS DEFINITIVO 01-06-11 ADENDA" xfId="99"/>
    <cellStyle name="_Slips RCSP (habilitantes) Secretaría_Condiciones Complementarias TRDM_ANEXO No 9 CONDICIONES BASICAS HABILITANTES" xfId="100"/>
    <cellStyle name="_Slips RCSP (habilitantes) Secretaría_Condiciones Complementarias TRDM_SUGERENCIA AJUSTE DEDUCIBLES  TRDM_15062011" xfId="101"/>
    <cellStyle name="_Slips RCSP (habilitantes) Secretaría_Condiciones Complementarias V7-1-10" xfId="102"/>
    <cellStyle name="_Slips RCSP (habilitantes) Secretaría_Condiciones Complementarias V7-1-10_ANEXO No 10 CONDICIONES COMPLEMENTARIAS DEFINITIVO 01-06-11 ADENDA" xfId="103"/>
    <cellStyle name="_Slips RCSP (habilitantes) Secretaría_Condiciones Complementarias V7-1-10_ANEXO No 9 CONDICIONES BASICAS HABILITANTES" xfId="104"/>
    <cellStyle name="_Slips RCSP (habilitantes) Secretaría_Condiciones Complementarias V7-1-10_SUGERENCIA AJUSTE DEDUCIBLES  TRDM_15062011" xfId="105"/>
    <cellStyle name="_Slips RCSP (habilitantes) Secretaría_SlipTecnico Grupo EEB - D&amp;O 6ene10" xfId="106"/>
    <cellStyle name="_Slips RCSP (habilitantes) Secretaría_SlipTecnico Grupo EEB - D&amp;O 6ene10_ANEXO No 10 CONDICIONES COMPLEMENTARIAS DEFINITIVO 01-06-11 ADENDA" xfId="107"/>
    <cellStyle name="_Slips RCSP (habilitantes) Secretaría_SlipTecnico Grupo EEB - D&amp;O 6ene10_ANEXO No 9 CONDICIONES BASICAS HABILITANTES" xfId="108"/>
    <cellStyle name="_Slips RCSP (habilitantes) Secretaría_SlipTecnico Grupo EEB - D&amp;O 6ene10_SUGERENCIA AJUSTE DEDUCIBLES  TRDM_15062011" xfId="109"/>
    <cellStyle name="_Terminos Solicitados." xfId="110"/>
    <cellStyle name="20% - Accent1" xfId="111"/>
    <cellStyle name="20% - Accent2" xfId="112"/>
    <cellStyle name="20% - Accent3" xfId="113"/>
    <cellStyle name="20% - Accent4" xfId="114"/>
    <cellStyle name="20% - Accent5" xfId="115"/>
    <cellStyle name="20% - Accent6" xfId="116"/>
    <cellStyle name="20% - Énfasis1 2" xfId="160"/>
    <cellStyle name="20% - Énfasis2 2" xfId="161"/>
    <cellStyle name="20% - Énfasis3 2" xfId="162"/>
    <cellStyle name="20% - Énfasis4 2" xfId="163"/>
    <cellStyle name="20% - Énfasis5 2" xfId="164"/>
    <cellStyle name="20% - Énfasis6 2" xfId="165"/>
    <cellStyle name="40% - Accent1" xfId="117"/>
    <cellStyle name="40% - Accent2" xfId="118"/>
    <cellStyle name="40% - Accent3" xfId="119"/>
    <cellStyle name="40% - Accent4" xfId="120"/>
    <cellStyle name="40% - Accent5" xfId="121"/>
    <cellStyle name="40% - Accent6" xfId="122"/>
    <cellStyle name="40% - Énfasis1 2" xfId="166"/>
    <cellStyle name="40% - Énfasis2 2" xfId="167"/>
    <cellStyle name="40% - Énfasis3 2" xfId="168"/>
    <cellStyle name="40% - Énfasis4 2" xfId="169"/>
    <cellStyle name="40% - Énfasis5 2" xfId="170"/>
    <cellStyle name="40% - Énfasis6 2" xfId="171"/>
    <cellStyle name="60% - Accent1" xfId="123"/>
    <cellStyle name="60% - Accent2" xfId="124"/>
    <cellStyle name="60% - Accent3" xfId="125"/>
    <cellStyle name="60% - Accent4" xfId="126"/>
    <cellStyle name="60% - Accent5" xfId="127"/>
    <cellStyle name="60% - Accent6" xfId="128"/>
    <cellStyle name="60% - Énfasis1 2" xfId="172"/>
    <cellStyle name="60% - Énfasis2 2" xfId="173"/>
    <cellStyle name="60% - Énfasis3 2" xfId="174"/>
    <cellStyle name="60% - Énfasis4 2" xfId="175"/>
    <cellStyle name="60% - Énfasis5 2" xfId="176"/>
    <cellStyle name="60% - Énfasis6 2" xfId="177"/>
    <cellStyle name="Accent1" xfId="129"/>
    <cellStyle name="Accent2" xfId="130"/>
    <cellStyle name="Accent3" xfId="131"/>
    <cellStyle name="Accent4" xfId="132"/>
    <cellStyle name="Accent5" xfId="133"/>
    <cellStyle name="Accent6" xfId="134"/>
    <cellStyle name="Bad" xfId="135"/>
    <cellStyle name="Buena 2" xfId="178"/>
    <cellStyle name="Calculation" xfId="136"/>
    <cellStyle name="Cálculo 2" xfId="179"/>
    <cellStyle name="Celda de comprobación 2" xfId="180"/>
    <cellStyle name="Celda vinculada 2" xfId="181"/>
    <cellStyle name="Check Cell" xfId="137"/>
    <cellStyle name="Encabezado 4 2" xfId="182"/>
    <cellStyle name="Énfasis1 2" xfId="183"/>
    <cellStyle name="Énfasis2 2" xfId="184"/>
    <cellStyle name="Énfasis3 2" xfId="185"/>
    <cellStyle name="Énfasis4 2" xfId="186"/>
    <cellStyle name="Énfasis5 2" xfId="187"/>
    <cellStyle name="Énfasis6 2" xfId="188"/>
    <cellStyle name="Entrada 2" xfId="189"/>
    <cellStyle name="Estilo 1" xfId="138"/>
    <cellStyle name="Euro" xfId="139"/>
    <cellStyle name="Explanatory Text" xfId="140"/>
    <cellStyle name="Good" xfId="141"/>
    <cellStyle name="Heading 1" xfId="142"/>
    <cellStyle name="Heading 2" xfId="143"/>
    <cellStyle name="Heading 3" xfId="144"/>
    <cellStyle name="Heading 4" xfId="145"/>
    <cellStyle name="Incorrecto 2" xfId="190"/>
    <cellStyle name="Input" xfId="146"/>
    <cellStyle name="Linked Cell" xfId="147"/>
    <cellStyle name="Millares" xfId="1" builtinId="3"/>
    <cellStyle name="Millares 2" xfId="158"/>
    <cellStyle name="Millares 3" xfId="159"/>
    <cellStyle name="Moneda 2" xfId="4"/>
    <cellStyle name="Moneda 2 2" xfId="191"/>
    <cellStyle name="Moneda 3" xfId="157"/>
    <cellStyle name="Neutral 2" xfId="192"/>
    <cellStyle name="Normal" xfId="0" builtinId="0"/>
    <cellStyle name="Normal 2" xfId="3"/>
    <cellStyle name="Normal 2 2" xfId="193"/>
    <cellStyle name="Normal 3" xfId="203"/>
    <cellStyle name="Normal_COND. COMPL. R.C.E." xfId="155"/>
    <cellStyle name="Normal_COND. COMPL.AUTOS" xfId="153"/>
    <cellStyle name="Normal_COND. COMPL.MANEJO" xfId="154"/>
    <cellStyle name="Normal_COND. COMPL.TRDM" xfId="148"/>
    <cellStyle name="Notas 2" xfId="194"/>
    <cellStyle name="Note" xfId="149"/>
    <cellStyle name="Output" xfId="150"/>
    <cellStyle name="Porcentaje" xfId="156" builtinId="5"/>
    <cellStyle name="rf" xfId="2"/>
    <cellStyle name="Salida 2" xfId="195"/>
    <cellStyle name="Texto de advertencia 2" xfId="196"/>
    <cellStyle name="Texto explicativo 2" xfId="197"/>
    <cellStyle name="Title" xfId="151"/>
    <cellStyle name="Título 1 2" xfId="199"/>
    <cellStyle name="Título 2 2" xfId="200"/>
    <cellStyle name="Título 3 2" xfId="201"/>
    <cellStyle name="Título 4" xfId="198"/>
    <cellStyle name="Total 2" xfId="202"/>
    <cellStyle name="Warning Text" xfId="1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911679</xdr:colOff>
      <xdr:row>0</xdr:row>
      <xdr:rowOff>149679</xdr:rowOff>
    </xdr:from>
    <xdr:to>
      <xdr:col>0</xdr:col>
      <xdr:colOff>2211524</xdr:colOff>
      <xdr:row>3</xdr:row>
      <xdr:rowOff>240847</xdr:rowOff>
    </xdr:to>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1679" y="149679"/>
          <a:ext cx="1299845" cy="8667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428625</xdr:colOff>
      <xdr:row>0</xdr:row>
      <xdr:rowOff>47625</xdr:rowOff>
    </xdr:from>
    <xdr:to>
      <xdr:col>0</xdr:col>
      <xdr:colOff>1728470</xdr:colOff>
      <xdr:row>3</xdr:row>
      <xdr:rowOff>85725</xdr:rowOff>
    </xdr:to>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8625" y="47625"/>
          <a:ext cx="1299845" cy="866775"/>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447675</xdr:colOff>
      <xdr:row>0</xdr:row>
      <xdr:rowOff>0</xdr:rowOff>
    </xdr:from>
    <xdr:to>
      <xdr:col>0</xdr:col>
      <xdr:colOff>1747520</xdr:colOff>
      <xdr:row>2</xdr:row>
      <xdr:rowOff>219075</xdr:rowOff>
    </xdr:to>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675" y="0"/>
          <a:ext cx="1299845" cy="8667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857249</xdr:colOff>
      <xdr:row>0</xdr:row>
      <xdr:rowOff>214314</xdr:rowOff>
    </xdr:from>
    <xdr:to>
      <xdr:col>0</xdr:col>
      <xdr:colOff>2157094</xdr:colOff>
      <xdr:row>3</xdr:row>
      <xdr:rowOff>307183</xdr:rowOff>
    </xdr:to>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49" y="214314"/>
          <a:ext cx="1299845" cy="8667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738188</xdr:colOff>
      <xdr:row>0</xdr:row>
      <xdr:rowOff>95250</xdr:rowOff>
    </xdr:from>
    <xdr:to>
      <xdr:col>0</xdr:col>
      <xdr:colOff>2038033</xdr:colOff>
      <xdr:row>3</xdr:row>
      <xdr:rowOff>188119</xdr:rowOff>
    </xdr:to>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8188" y="95250"/>
          <a:ext cx="1299845" cy="8667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797719</xdr:colOff>
      <xdr:row>0</xdr:row>
      <xdr:rowOff>130969</xdr:rowOff>
    </xdr:from>
    <xdr:to>
      <xdr:col>0</xdr:col>
      <xdr:colOff>2097564</xdr:colOff>
      <xdr:row>3</xdr:row>
      <xdr:rowOff>92869</xdr:rowOff>
    </xdr:to>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7719" y="130969"/>
          <a:ext cx="1299845" cy="86677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638175</xdr:colOff>
      <xdr:row>0</xdr:row>
      <xdr:rowOff>171450</xdr:rowOff>
    </xdr:from>
    <xdr:to>
      <xdr:col>1</xdr:col>
      <xdr:colOff>785495</xdr:colOff>
      <xdr:row>2</xdr:row>
      <xdr:rowOff>409575</xdr:rowOff>
    </xdr:to>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171450"/>
          <a:ext cx="1299845" cy="86677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784225</xdr:colOff>
      <xdr:row>0</xdr:row>
      <xdr:rowOff>368300</xdr:rowOff>
    </xdr:from>
    <xdr:to>
      <xdr:col>1</xdr:col>
      <xdr:colOff>1064895</xdr:colOff>
      <xdr:row>3</xdr:row>
      <xdr:rowOff>19050</xdr:rowOff>
    </xdr:to>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4225" y="368300"/>
          <a:ext cx="1296670" cy="86995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419100</xdr:colOff>
      <xdr:row>0</xdr:row>
      <xdr:rowOff>95250</xdr:rowOff>
    </xdr:from>
    <xdr:to>
      <xdr:col>0</xdr:col>
      <xdr:colOff>1718945</xdr:colOff>
      <xdr:row>2</xdr:row>
      <xdr:rowOff>123825</xdr:rowOff>
    </xdr:to>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9100" y="95250"/>
          <a:ext cx="1299845" cy="8667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1460500</xdr:colOff>
      <xdr:row>0</xdr:row>
      <xdr:rowOff>95250</xdr:rowOff>
    </xdr:from>
    <xdr:to>
      <xdr:col>0</xdr:col>
      <xdr:colOff>2760345</xdr:colOff>
      <xdr:row>3</xdr:row>
      <xdr:rowOff>184150</xdr:rowOff>
    </xdr:to>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60500" y="95250"/>
          <a:ext cx="1299845" cy="86677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251113</xdr:colOff>
      <xdr:row>0</xdr:row>
      <xdr:rowOff>0</xdr:rowOff>
    </xdr:from>
    <xdr:to>
      <xdr:col>1</xdr:col>
      <xdr:colOff>1550958</xdr:colOff>
      <xdr:row>2</xdr:row>
      <xdr:rowOff>260639</xdr:rowOff>
    </xdr:to>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8204" y="0"/>
          <a:ext cx="1299845" cy="86677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8"/>
  <sheetViews>
    <sheetView showGridLines="0" topLeftCell="C37" zoomScale="70" zoomScaleNormal="70" zoomScaleSheetLayoutView="50" workbookViewId="0">
      <selection activeCell="X48" sqref="X48"/>
    </sheetView>
  </sheetViews>
  <sheetFormatPr baseColWidth="10" defaultRowHeight="12.75" x14ac:dyDescent="0.2"/>
  <cols>
    <col min="1" max="1" width="50.5703125" style="38" customWidth="1"/>
    <col min="2" max="2" width="19.5703125" style="38" customWidth="1"/>
    <col min="3" max="3" width="46.140625" style="38" customWidth="1"/>
    <col min="4" max="4" width="12.7109375" style="38" customWidth="1"/>
    <col min="5" max="5" width="3.85546875" style="38" bestFit="1" customWidth="1"/>
    <col min="6" max="6" width="5" style="38" bestFit="1" customWidth="1"/>
    <col min="7" max="7" width="8.28515625" style="46" bestFit="1" customWidth="1"/>
    <col min="8" max="8" width="19.7109375" style="38" customWidth="1"/>
    <col min="9" max="9" width="15.7109375" style="38" customWidth="1"/>
    <col min="10" max="10" width="3.85546875" style="38" bestFit="1" customWidth="1"/>
    <col min="11" max="11" width="5" style="38" bestFit="1" customWidth="1"/>
    <col min="12" max="12" width="8.28515625" style="38" bestFit="1" customWidth="1"/>
    <col min="13" max="13" width="19.42578125" style="38" customWidth="1"/>
    <col min="14" max="14" width="14.42578125" style="38" customWidth="1"/>
    <col min="15" max="15" width="3.85546875" style="38" bestFit="1" customWidth="1"/>
    <col min="16" max="16" width="5" style="38" bestFit="1" customWidth="1"/>
    <col min="17" max="17" width="8.28515625" style="38" bestFit="1" customWidth="1"/>
    <col min="18" max="18" width="15.7109375" style="38" customWidth="1"/>
    <col min="19" max="19" width="11.42578125" style="38"/>
    <col min="20" max="20" width="3.85546875" style="38" bestFit="1" customWidth="1"/>
    <col min="21" max="21" width="5" style="38" bestFit="1" customWidth="1"/>
    <col min="22" max="22" width="8.28515625" style="38" bestFit="1" customWidth="1"/>
    <col min="23" max="23" width="23.42578125" style="38" customWidth="1"/>
    <col min="24" max="24" width="15.140625" style="38" customWidth="1"/>
    <col min="25" max="16384" width="11.42578125" style="38"/>
  </cols>
  <sheetData>
    <row r="1" spans="1:24" ht="21" customHeight="1" x14ac:dyDescent="0.2">
      <c r="A1" s="280" t="s">
        <v>136</v>
      </c>
      <c r="B1" s="281"/>
      <c r="C1" s="281"/>
      <c r="D1" s="281"/>
      <c r="E1" s="281"/>
      <c r="F1" s="281"/>
      <c r="G1" s="281"/>
      <c r="H1" s="281"/>
      <c r="I1" s="281"/>
      <c r="J1" s="281"/>
      <c r="K1" s="281"/>
      <c r="L1" s="281"/>
      <c r="M1" s="281"/>
      <c r="N1" s="281"/>
      <c r="O1" s="281"/>
      <c r="P1" s="281"/>
      <c r="Q1" s="281"/>
      <c r="R1" s="281"/>
      <c r="S1" s="281"/>
      <c r="T1" s="281"/>
      <c r="U1" s="281"/>
      <c r="V1" s="281"/>
      <c r="W1" s="281"/>
      <c r="X1" s="281"/>
    </row>
    <row r="2" spans="1:24" ht="20.25" customHeight="1" x14ac:dyDescent="0.2">
      <c r="A2" s="280" t="s">
        <v>307</v>
      </c>
      <c r="B2" s="281"/>
      <c r="C2" s="281"/>
      <c r="D2" s="281"/>
      <c r="E2" s="281"/>
      <c r="F2" s="281"/>
      <c r="G2" s="281"/>
      <c r="H2" s="281"/>
      <c r="I2" s="281"/>
      <c r="J2" s="281"/>
      <c r="K2" s="281"/>
      <c r="L2" s="281"/>
      <c r="M2" s="281"/>
      <c r="N2" s="281"/>
      <c r="O2" s="281"/>
      <c r="P2" s="281"/>
      <c r="Q2" s="281"/>
      <c r="R2" s="281"/>
      <c r="S2" s="281"/>
      <c r="T2" s="281"/>
      <c r="U2" s="281"/>
      <c r="V2" s="281"/>
      <c r="W2" s="281"/>
      <c r="X2" s="281"/>
    </row>
    <row r="3" spans="1:24" ht="19.5" customHeight="1" x14ac:dyDescent="0.2">
      <c r="A3" s="280" t="s">
        <v>66</v>
      </c>
      <c r="B3" s="281"/>
      <c r="C3" s="281"/>
      <c r="D3" s="281"/>
      <c r="E3" s="281"/>
      <c r="F3" s="281"/>
      <c r="G3" s="281"/>
      <c r="H3" s="281"/>
      <c r="I3" s="281"/>
      <c r="J3" s="281"/>
      <c r="K3" s="281"/>
      <c r="L3" s="281"/>
      <c r="M3" s="281"/>
      <c r="N3" s="281"/>
      <c r="O3" s="281"/>
      <c r="P3" s="281"/>
      <c r="Q3" s="281"/>
      <c r="R3" s="281"/>
      <c r="S3" s="281"/>
      <c r="T3" s="281"/>
      <c r="U3" s="281"/>
      <c r="V3" s="281"/>
      <c r="W3" s="281"/>
      <c r="X3" s="281"/>
    </row>
    <row r="4" spans="1:24" ht="23.25" customHeight="1" thickBot="1" x14ac:dyDescent="0.25">
      <c r="A4" s="282" t="s">
        <v>28</v>
      </c>
      <c r="B4" s="283"/>
      <c r="C4" s="283"/>
      <c r="D4" s="283"/>
      <c r="E4" s="283"/>
      <c r="F4" s="283"/>
      <c r="G4" s="283"/>
      <c r="H4" s="283"/>
      <c r="I4" s="283"/>
      <c r="J4" s="283"/>
      <c r="K4" s="283"/>
      <c r="L4" s="283"/>
      <c r="M4" s="283"/>
      <c r="N4" s="283"/>
      <c r="O4" s="283"/>
      <c r="P4" s="283"/>
      <c r="Q4" s="283"/>
      <c r="R4" s="283"/>
      <c r="S4" s="283"/>
      <c r="T4" s="283"/>
      <c r="U4" s="283"/>
      <c r="V4" s="283"/>
      <c r="W4" s="283"/>
      <c r="X4" s="283"/>
    </row>
    <row r="5" spans="1:24" ht="45.75" customHeight="1" thickBot="1" x14ac:dyDescent="0.25">
      <c r="A5" s="273" t="s">
        <v>0</v>
      </c>
      <c r="B5" s="273"/>
      <c r="C5" s="273"/>
      <c r="D5" s="270"/>
      <c r="E5" s="279" t="s">
        <v>319</v>
      </c>
      <c r="F5" s="271"/>
      <c r="G5" s="271"/>
      <c r="H5" s="271"/>
      <c r="I5" s="272"/>
      <c r="J5" s="270" t="s">
        <v>181</v>
      </c>
      <c r="K5" s="271"/>
      <c r="L5" s="271"/>
      <c r="M5" s="271"/>
      <c r="N5" s="272"/>
      <c r="O5" s="270" t="s">
        <v>182</v>
      </c>
      <c r="P5" s="271"/>
      <c r="Q5" s="271"/>
      <c r="R5" s="271"/>
      <c r="S5" s="272"/>
      <c r="T5" s="270" t="s">
        <v>320</v>
      </c>
      <c r="U5" s="271"/>
      <c r="V5" s="271"/>
      <c r="W5" s="271"/>
      <c r="X5" s="272"/>
    </row>
    <row r="6" spans="1:24" ht="23.25" customHeight="1" thickBot="1" x14ac:dyDescent="0.25">
      <c r="A6" s="273"/>
      <c r="B6" s="273"/>
      <c r="C6" s="273"/>
      <c r="D6" s="270"/>
      <c r="E6" s="273" t="s">
        <v>7</v>
      </c>
      <c r="F6" s="273"/>
      <c r="G6" s="274" t="s">
        <v>1</v>
      </c>
      <c r="H6" s="273" t="s">
        <v>2</v>
      </c>
      <c r="I6" s="273" t="s">
        <v>42</v>
      </c>
      <c r="J6" s="273" t="s">
        <v>7</v>
      </c>
      <c r="K6" s="273"/>
      <c r="L6" s="274" t="s">
        <v>1</v>
      </c>
      <c r="M6" s="273" t="s">
        <v>2</v>
      </c>
      <c r="N6" s="273" t="s">
        <v>42</v>
      </c>
      <c r="O6" s="273" t="s">
        <v>7</v>
      </c>
      <c r="P6" s="273"/>
      <c r="Q6" s="274" t="s">
        <v>1</v>
      </c>
      <c r="R6" s="273" t="s">
        <v>2</v>
      </c>
      <c r="S6" s="273" t="s">
        <v>42</v>
      </c>
      <c r="T6" s="273" t="s">
        <v>7</v>
      </c>
      <c r="U6" s="273"/>
      <c r="V6" s="274" t="s">
        <v>1</v>
      </c>
      <c r="W6" s="273" t="s">
        <v>2</v>
      </c>
      <c r="X6" s="273" t="s">
        <v>42</v>
      </c>
    </row>
    <row r="7" spans="1:24" ht="45.75" customHeight="1" thickBot="1" x14ac:dyDescent="0.25">
      <c r="A7" s="273" t="s">
        <v>8</v>
      </c>
      <c r="B7" s="273"/>
      <c r="C7" s="273"/>
      <c r="D7" s="50" t="s">
        <v>43</v>
      </c>
      <c r="E7" s="51" t="s">
        <v>3</v>
      </c>
      <c r="F7" s="51" t="s">
        <v>4</v>
      </c>
      <c r="G7" s="275"/>
      <c r="H7" s="276"/>
      <c r="I7" s="276"/>
      <c r="J7" s="51" t="s">
        <v>3</v>
      </c>
      <c r="K7" s="51" t="s">
        <v>4</v>
      </c>
      <c r="L7" s="275"/>
      <c r="M7" s="276"/>
      <c r="N7" s="276"/>
      <c r="O7" s="51" t="s">
        <v>3</v>
      </c>
      <c r="P7" s="51" t="s">
        <v>4</v>
      </c>
      <c r="Q7" s="275"/>
      <c r="R7" s="276"/>
      <c r="S7" s="276"/>
      <c r="T7" s="122" t="s">
        <v>3</v>
      </c>
      <c r="U7" s="122" t="s">
        <v>4</v>
      </c>
      <c r="V7" s="275"/>
      <c r="W7" s="276"/>
      <c r="X7" s="276"/>
    </row>
    <row r="8" spans="1:24" ht="34.5" customHeight="1" thickBot="1" x14ac:dyDescent="0.25">
      <c r="A8" s="284" t="s">
        <v>9</v>
      </c>
      <c r="B8" s="285"/>
      <c r="C8" s="286"/>
      <c r="D8" s="39" t="s">
        <v>48</v>
      </c>
      <c r="E8" s="40"/>
      <c r="F8" s="41"/>
      <c r="G8" s="42"/>
      <c r="H8" s="41"/>
      <c r="I8" s="43"/>
      <c r="J8" s="40"/>
      <c r="K8" s="41"/>
      <c r="L8" s="42"/>
      <c r="M8" s="41"/>
      <c r="N8" s="43"/>
      <c r="O8" s="40"/>
      <c r="P8" s="41"/>
      <c r="Q8" s="42"/>
      <c r="R8" s="41"/>
      <c r="S8" s="43"/>
      <c r="T8" s="40"/>
      <c r="U8" s="41"/>
      <c r="V8" s="42"/>
      <c r="W8" s="41"/>
      <c r="X8" s="43"/>
    </row>
    <row r="9" spans="1:24" ht="105" customHeight="1" x14ac:dyDescent="0.2">
      <c r="A9" s="293" t="s">
        <v>316</v>
      </c>
      <c r="B9" s="294"/>
      <c r="C9" s="295"/>
      <c r="D9" s="52">
        <v>50</v>
      </c>
      <c r="E9" s="52" t="s">
        <v>124</v>
      </c>
      <c r="F9" s="52"/>
      <c r="G9" s="52">
        <v>147</v>
      </c>
      <c r="H9" s="52" t="s">
        <v>321</v>
      </c>
      <c r="I9" s="52">
        <v>50</v>
      </c>
      <c r="J9" s="52" t="s">
        <v>124</v>
      </c>
      <c r="K9" s="52"/>
      <c r="L9" s="52">
        <v>272</v>
      </c>
      <c r="M9" s="52" t="s">
        <v>324</v>
      </c>
      <c r="N9" s="52">
        <v>50</v>
      </c>
      <c r="O9" s="52" t="s">
        <v>124</v>
      </c>
      <c r="P9" s="52"/>
      <c r="Q9" s="52">
        <v>111</v>
      </c>
      <c r="R9" s="52" t="s">
        <v>180</v>
      </c>
      <c r="S9" s="52">
        <v>50</v>
      </c>
      <c r="T9" s="52" t="s">
        <v>124</v>
      </c>
      <c r="U9" s="52"/>
      <c r="V9" s="52">
        <v>297</v>
      </c>
      <c r="W9" s="52" t="s">
        <v>399</v>
      </c>
      <c r="X9" s="52">
        <v>0</v>
      </c>
    </row>
    <row r="10" spans="1:24" ht="39.75" customHeight="1" x14ac:dyDescent="0.2">
      <c r="A10" s="290" t="s">
        <v>141</v>
      </c>
      <c r="B10" s="291"/>
      <c r="C10" s="292"/>
      <c r="D10" s="266">
        <v>10</v>
      </c>
      <c r="E10" s="268" t="s">
        <v>124</v>
      </c>
      <c r="F10" s="268"/>
      <c r="G10" s="268">
        <v>147</v>
      </c>
      <c r="H10" s="277" t="s">
        <v>322</v>
      </c>
      <c r="I10" s="268">
        <v>10</v>
      </c>
      <c r="J10" s="268" t="s">
        <v>124</v>
      </c>
      <c r="K10" s="266"/>
      <c r="L10" s="266">
        <v>272</v>
      </c>
      <c r="M10" s="277" t="s">
        <v>322</v>
      </c>
      <c r="N10" s="268">
        <v>10</v>
      </c>
      <c r="O10" s="266" t="s">
        <v>124</v>
      </c>
      <c r="P10" s="266"/>
      <c r="Q10" s="266">
        <v>111</v>
      </c>
      <c r="R10" s="268" t="s">
        <v>180</v>
      </c>
      <c r="S10" s="266">
        <v>10</v>
      </c>
      <c r="T10" s="266" t="s">
        <v>124</v>
      </c>
      <c r="U10" s="266"/>
      <c r="V10" s="266">
        <v>297</v>
      </c>
      <c r="W10" s="268" t="s">
        <v>180</v>
      </c>
      <c r="X10" s="266">
        <v>10</v>
      </c>
    </row>
    <row r="11" spans="1:24" ht="129.75" customHeight="1" x14ac:dyDescent="0.2">
      <c r="A11" s="296" t="s">
        <v>49</v>
      </c>
      <c r="B11" s="297"/>
      <c r="C11" s="298"/>
      <c r="D11" s="267"/>
      <c r="E11" s="269"/>
      <c r="F11" s="269"/>
      <c r="G11" s="269"/>
      <c r="H11" s="278"/>
      <c r="I11" s="269"/>
      <c r="J11" s="269"/>
      <c r="K11" s="267"/>
      <c r="L11" s="267"/>
      <c r="M11" s="278"/>
      <c r="N11" s="269"/>
      <c r="O11" s="267"/>
      <c r="P11" s="267"/>
      <c r="Q11" s="267"/>
      <c r="R11" s="269"/>
      <c r="S11" s="267"/>
      <c r="T11" s="267"/>
      <c r="U11" s="267"/>
      <c r="V11" s="267"/>
      <c r="W11" s="269"/>
      <c r="X11" s="267"/>
    </row>
    <row r="12" spans="1:24" ht="137.25" customHeight="1" x14ac:dyDescent="0.2">
      <c r="A12" s="302" t="s">
        <v>328</v>
      </c>
      <c r="B12" s="303"/>
      <c r="C12" s="304"/>
      <c r="D12" s="123">
        <v>10</v>
      </c>
      <c r="E12" s="123"/>
      <c r="F12" s="123" t="s">
        <v>124</v>
      </c>
      <c r="G12" s="123">
        <v>147</v>
      </c>
      <c r="H12" s="134" t="s">
        <v>179</v>
      </c>
      <c r="I12" s="123">
        <v>0</v>
      </c>
      <c r="J12" s="123" t="s">
        <v>124</v>
      </c>
      <c r="K12" s="123"/>
      <c r="L12" s="123">
        <v>272</v>
      </c>
      <c r="M12" s="124" t="s">
        <v>325</v>
      </c>
      <c r="N12" s="123">
        <v>10</v>
      </c>
      <c r="O12" s="123" t="s">
        <v>124</v>
      </c>
      <c r="P12" s="123"/>
      <c r="Q12" s="123">
        <v>111</v>
      </c>
      <c r="R12" s="134" t="s">
        <v>180</v>
      </c>
      <c r="S12" s="123">
        <v>10</v>
      </c>
      <c r="T12" s="123" t="s">
        <v>124</v>
      </c>
      <c r="U12" s="123"/>
      <c r="V12" s="123">
        <v>297</v>
      </c>
      <c r="W12" s="134" t="s">
        <v>180</v>
      </c>
      <c r="X12" s="123">
        <v>10</v>
      </c>
    </row>
    <row r="13" spans="1:24" ht="88.5" customHeight="1" x14ac:dyDescent="0.2">
      <c r="A13" s="299" t="s">
        <v>143</v>
      </c>
      <c r="B13" s="300"/>
      <c r="C13" s="301"/>
      <c r="D13" s="27">
        <v>30</v>
      </c>
      <c r="E13" s="27" t="s">
        <v>124</v>
      </c>
      <c r="F13" s="27"/>
      <c r="G13" s="27">
        <v>147</v>
      </c>
      <c r="H13" s="36" t="s">
        <v>180</v>
      </c>
      <c r="I13" s="123">
        <v>30</v>
      </c>
      <c r="J13" s="123" t="s">
        <v>124</v>
      </c>
      <c r="K13" s="27"/>
      <c r="L13" s="123">
        <v>272</v>
      </c>
      <c r="M13" s="36" t="s">
        <v>180</v>
      </c>
      <c r="N13" s="123">
        <v>30</v>
      </c>
      <c r="O13" s="124" t="s">
        <v>124</v>
      </c>
      <c r="P13" s="124"/>
      <c r="Q13" s="124">
        <v>111</v>
      </c>
      <c r="R13" s="134" t="s">
        <v>180</v>
      </c>
      <c r="S13" s="124">
        <v>30</v>
      </c>
      <c r="T13" s="124" t="s">
        <v>124</v>
      </c>
      <c r="U13" s="124"/>
      <c r="V13" s="124">
        <v>297</v>
      </c>
      <c r="W13" s="134" t="s">
        <v>180</v>
      </c>
      <c r="X13" s="124">
        <v>30</v>
      </c>
    </row>
    <row r="14" spans="1:24" ht="63.75" customHeight="1" x14ac:dyDescent="0.2">
      <c r="A14" s="287" t="s">
        <v>144</v>
      </c>
      <c r="B14" s="288"/>
      <c r="C14" s="289"/>
      <c r="D14" s="262">
        <v>20</v>
      </c>
      <c r="E14" s="262"/>
      <c r="F14" s="262" t="s">
        <v>124</v>
      </c>
      <c r="G14" s="262">
        <v>147</v>
      </c>
      <c r="H14" s="262" t="s">
        <v>178</v>
      </c>
      <c r="I14" s="262">
        <v>0</v>
      </c>
      <c r="J14" s="262" t="s">
        <v>124</v>
      </c>
      <c r="K14" s="262"/>
      <c r="L14" s="262">
        <v>272</v>
      </c>
      <c r="M14" s="262" t="s">
        <v>180</v>
      </c>
      <c r="N14" s="262">
        <v>20</v>
      </c>
      <c r="O14" s="262" t="s">
        <v>124</v>
      </c>
      <c r="P14" s="262"/>
      <c r="Q14" s="262">
        <v>111</v>
      </c>
      <c r="R14" s="262" t="s">
        <v>180</v>
      </c>
      <c r="S14" s="262">
        <v>20</v>
      </c>
      <c r="T14" s="262" t="s">
        <v>124</v>
      </c>
      <c r="U14" s="262"/>
      <c r="V14" s="262">
        <v>297</v>
      </c>
      <c r="W14" s="262" t="s">
        <v>180</v>
      </c>
      <c r="X14" s="262">
        <v>20</v>
      </c>
    </row>
    <row r="15" spans="1:24" ht="96" customHeight="1" x14ac:dyDescent="0.2">
      <c r="A15" s="311" t="s">
        <v>50</v>
      </c>
      <c r="B15" s="312"/>
      <c r="C15" s="313"/>
      <c r="D15" s="260"/>
      <c r="E15" s="260"/>
      <c r="F15" s="260"/>
      <c r="G15" s="260"/>
      <c r="H15" s="260"/>
      <c r="I15" s="260"/>
      <c r="J15" s="260"/>
      <c r="K15" s="260"/>
      <c r="L15" s="260"/>
      <c r="M15" s="260"/>
      <c r="N15" s="260"/>
      <c r="O15" s="260"/>
      <c r="P15" s="260"/>
      <c r="Q15" s="260"/>
      <c r="R15" s="260"/>
      <c r="S15" s="260"/>
      <c r="T15" s="260"/>
      <c r="U15" s="260"/>
      <c r="V15" s="260"/>
      <c r="W15" s="260"/>
      <c r="X15" s="260"/>
    </row>
    <row r="16" spans="1:24" ht="63" customHeight="1" x14ac:dyDescent="0.2">
      <c r="A16" s="311" t="s">
        <v>51</v>
      </c>
      <c r="B16" s="312"/>
      <c r="C16" s="313"/>
      <c r="D16" s="260"/>
      <c r="E16" s="260"/>
      <c r="F16" s="260"/>
      <c r="G16" s="260"/>
      <c r="H16" s="260"/>
      <c r="I16" s="260"/>
      <c r="J16" s="260"/>
      <c r="K16" s="260"/>
      <c r="L16" s="260"/>
      <c r="M16" s="260"/>
      <c r="N16" s="260"/>
      <c r="O16" s="260"/>
      <c r="P16" s="260"/>
      <c r="Q16" s="260"/>
      <c r="R16" s="260"/>
      <c r="S16" s="260"/>
      <c r="T16" s="260"/>
      <c r="U16" s="260"/>
      <c r="V16" s="260"/>
      <c r="W16" s="260"/>
      <c r="X16" s="260"/>
    </row>
    <row r="17" spans="1:24" ht="75.75" customHeight="1" x14ac:dyDescent="0.2">
      <c r="A17" s="296" t="s">
        <v>145</v>
      </c>
      <c r="B17" s="297"/>
      <c r="C17" s="298"/>
      <c r="D17" s="265"/>
      <c r="E17" s="265"/>
      <c r="F17" s="265"/>
      <c r="G17" s="265"/>
      <c r="H17" s="265"/>
      <c r="I17" s="265"/>
      <c r="J17" s="265"/>
      <c r="K17" s="265"/>
      <c r="L17" s="265"/>
      <c r="M17" s="265"/>
      <c r="N17" s="265"/>
      <c r="O17" s="265"/>
      <c r="P17" s="265"/>
      <c r="Q17" s="265"/>
      <c r="R17" s="265"/>
      <c r="S17" s="265"/>
      <c r="T17" s="265"/>
      <c r="U17" s="265"/>
      <c r="V17" s="265"/>
      <c r="W17" s="265"/>
      <c r="X17" s="265"/>
    </row>
    <row r="18" spans="1:24" ht="114" customHeight="1" x14ac:dyDescent="0.2">
      <c r="A18" s="317" t="s">
        <v>171</v>
      </c>
      <c r="B18" s="318"/>
      <c r="C18" s="319"/>
      <c r="D18" s="121">
        <v>20</v>
      </c>
      <c r="E18" s="121" t="s">
        <v>124</v>
      </c>
      <c r="F18" s="121"/>
      <c r="G18" s="121">
        <v>147</v>
      </c>
      <c r="H18" s="121" t="s">
        <v>322</v>
      </c>
      <c r="I18" s="121">
        <v>20</v>
      </c>
      <c r="J18" s="49" t="s">
        <v>124</v>
      </c>
      <c r="K18" s="49"/>
      <c r="L18" s="49">
        <v>272</v>
      </c>
      <c r="M18" s="125" t="s">
        <v>322</v>
      </c>
      <c r="N18" s="123">
        <v>20</v>
      </c>
      <c r="O18" s="49" t="s">
        <v>124</v>
      </c>
      <c r="P18" s="49"/>
      <c r="Q18" s="49">
        <v>111</v>
      </c>
      <c r="R18" s="125" t="s">
        <v>322</v>
      </c>
      <c r="S18" s="49">
        <v>20</v>
      </c>
      <c r="T18" s="121" t="s">
        <v>124</v>
      </c>
      <c r="U18" s="121"/>
      <c r="V18" s="121">
        <v>297</v>
      </c>
      <c r="W18" s="125" t="s">
        <v>322</v>
      </c>
      <c r="X18" s="121">
        <v>20</v>
      </c>
    </row>
    <row r="19" spans="1:24" ht="28.5" customHeight="1" x14ac:dyDescent="0.2">
      <c r="A19" s="290" t="s">
        <v>52</v>
      </c>
      <c r="B19" s="291"/>
      <c r="C19" s="292"/>
      <c r="D19" s="262">
        <v>10</v>
      </c>
      <c r="E19" s="262" t="s">
        <v>124</v>
      </c>
      <c r="F19" s="262"/>
      <c r="G19" s="262">
        <v>147</v>
      </c>
      <c r="H19" s="262" t="s">
        <v>322</v>
      </c>
      <c r="I19" s="262">
        <v>10</v>
      </c>
      <c r="J19" s="262" t="s">
        <v>124</v>
      </c>
      <c r="K19" s="262"/>
      <c r="L19" s="262">
        <v>273</v>
      </c>
      <c r="M19" s="262" t="s">
        <v>180</v>
      </c>
      <c r="N19" s="262">
        <v>10</v>
      </c>
      <c r="O19" s="262" t="s">
        <v>124</v>
      </c>
      <c r="P19" s="262"/>
      <c r="Q19" s="262">
        <v>112</v>
      </c>
      <c r="R19" s="262" t="s">
        <v>180</v>
      </c>
      <c r="S19" s="262">
        <v>10</v>
      </c>
      <c r="T19" s="262" t="s">
        <v>124</v>
      </c>
      <c r="U19" s="262"/>
      <c r="V19" s="262">
        <v>298</v>
      </c>
      <c r="W19" s="262" t="s">
        <v>180</v>
      </c>
      <c r="X19" s="262">
        <v>10</v>
      </c>
    </row>
    <row r="20" spans="1:24" ht="30.75" customHeight="1" x14ac:dyDescent="0.2">
      <c r="A20" s="311" t="s">
        <v>53</v>
      </c>
      <c r="B20" s="312"/>
      <c r="C20" s="313"/>
      <c r="D20" s="260"/>
      <c r="E20" s="260"/>
      <c r="F20" s="260"/>
      <c r="G20" s="260"/>
      <c r="H20" s="260"/>
      <c r="I20" s="260"/>
      <c r="J20" s="260"/>
      <c r="K20" s="260"/>
      <c r="L20" s="260"/>
      <c r="M20" s="260"/>
      <c r="N20" s="260"/>
      <c r="O20" s="260"/>
      <c r="P20" s="260"/>
      <c r="Q20" s="260"/>
      <c r="R20" s="260"/>
      <c r="S20" s="260"/>
      <c r="T20" s="260"/>
      <c r="U20" s="260"/>
      <c r="V20" s="260"/>
      <c r="W20" s="260"/>
      <c r="X20" s="260"/>
    </row>
    <row r="21" spans="1:24" ht="58.5" customHeight="1" x14ac:dyDescent="0.2">
      <c r="A21" s="311" t="s">
        <v>146</v>
      </c>
      <c r="B21" s="312"/>
      <c r="C21" s="313"/>
      <c r="D21" s="260"/>
      <c r="E21" s="260"/>
      <c r="F21" s="260"/>
      <c r="G21" s="260"/>
      <c r="H21" s="260"/>
      <c r="I21" s="260"/>
      <c r="J21" s="260"/>
      <c r="K21" s="260"/>
      <c r="L21" s="260"/>
      <c r="M21" s="260"/>
      <c r="N21" s="260"/>
      <c r="O21" s="260"/>
      <c r="P21" s="260"/>
      <c r="Q21" s="260"/>
      <c r="R21" s="260"/>
      <c r="S21" s="260"/>
      <c r="T21" s="260"/>
      <c r="U21" s="260"/>
      <c r="V21" s="260"/>
      <c r="W21" s="260"/>
      <c r="X21" s="260"/>
    </row>
    <row r="22" spans="1:24" ht="24.75" customHeight="1" x14ac:dyDescent="0.2">
      <c r="A22" s="311" t="s">
        <v>54</v>
      </c>
      <c r="B22" s="312"/>
      <c r="C22" s="313"/>
      <c r="D22" s="260"/>
      <c r="E22" s="260"/>
      <c r="F22" s="260"/>
      <c r="G22" s="260"/>
      <c r="H22" s="260"/>
      <c r="I22" s="260"/>
      <c r="J22" s="260"/>
      <c r="K22" s="260"/>
      <c r="L22" s="260"/>
      <c r="M22" s="260"/>
      <c r="N22" s="260"/>
      <c r="O22" s="260"/>
      <c r="P22" s="260"/>
      <c r="Q22" s="260"/>
      <c r="R22" s="260"/>
      <c r="S22" s="260"/>
      <c r="T22" s="260"/>
      <c r="U22" s="260"/>
      <c r="V22" s="260"/>
      <c r="W22" s="260"/>
      <c r="X22" s="260"/>
    </row>
    <row r="23" spans="1:24" ht="27" customHeight="1" x14ac:dyDescent="0.2">
      <c r="A23" s="311" t="s">
        <v>55</v>
      </c>
      <c r="B23" s="312"/>
      <c r="C23" s="313"/>
      <c r="D23" s="260"/>
      <c r="E23" s="260"/>
      <c r="F23" s="260"/>
      <c r="G23" s="260"/>
      <c r="H23" s="260"/>
      <c r="I23" s="260"/>
      <c r="J23" s="260"/>
      <c r="K23" s="260"/>
      <c r="L23" s="260"/>
      <c r="M23" s="260"/>
      <c r="N23" s="260"/>
      <c r="O23" s="260"/>
      <c r="P23" s="260"/>
      <c r="Q23" s="260"/>
      <c r="R23" s="260"/>
      <c r="S23" s="260"/>
      <c r="T23" s="260"/>
      <c r="U23" s="260"/>
      <c r="V23" s="260"/>
      <c r="W23" s="260"/>
      <c r="X23" s="260"/>
    </row>
    <row r="24" spans="1:24" ht="42" customHeight="1" x14ac:dyDescent="0.2">
      <c r="A24" s="296" t="s">
        <v>56</v>
      </c>
      <c r="B24" s="297"/>
      <c r="C24" s="298"/>
      <c r="D24" s="265"/>
      <c r="E24" s="265"/>
      <c r="F24" s="265"/>
      <c r="G24" s="265"/>
      <c r="H24" s="265"/>
      <c r="I24" s="265"/>
      <c r="J24" s="265"/>
      <c r="K24" s="265"/>
      <c r="L24" s="265"/>
      <c r="M24" s="265"/>
      <c r="N24" s="265"/>
      <c r="O24" s="265"/>
      <c r="P24" s="265"/>
      <c r="Q24" s="265"/>
      <c r="R24" s="265"/>
      <c r="S24" s="265"/>
      <c r="T24" s="265"/>
      <c r="U24" s="265"/>
      <c r="V24" s="265"/>
      <c r="W24" s="265"/>
      <c r="X24" s="265"/>
    </row>
    <row r="25" spans="1:24" ht="54.75" customHeight="1" x14ac:dyDescent="0.2">
      <c r="A25" s="323" t="s">
        <v>165</v>
      </c>
      <c r="B25" s="323"/>
      <c r="C25" s="323"/>
      <c r="D25" s="135">
        <v>10</v>
      </c>
      <c r="E25" s="135" t="s">
        <v>124</v>
      </c>
      <c r="F25" s="135"/>
      <c r="G25" s="135">
        <v>148</v>
      </c>
      <c r="H25" s="135" t="s">
        <v>322</v>
      </c>
      <c r="I25" s="135">
        <v>10</v>
      </c>
      <c r="J25" s="135" t="s">
        <v>124</v>
      </c>
      <c r="K25" s="135"/>
      <c r="L25" s="135">
        <v>273</v>
      </c>
      <c r="M25" s="135" t="s">
        <v>322</v>
      </c>
      <c r="N25" s="135">
        <v>10</v>
      </c>
      <c r="O25" s="135" t="s">
        <v>124</v>
      </c>
      <c r="P25" s="135"/>
      <c r="Q25" s="135">
        <v>112</v>
      </c>
      <c r="R25" s="135" t="s">
        <v>322</v>
      </c>
      <c r="S25" s="135">
        <v>10</v>
      </c>
      <c r="T25" s="135" t="s">
        <v>124</v>
      </c>
      <c r="U25" s="135"/>
      <c r="V25" s="135">
        <v>298</v>
      </c>
      <c r="W25" s="135" t="s">
        <v>322</v>
      </c>
      <c r="X25" s="135">
        <v>10</v>
      </c>
    </row>
    <row r="26" spans="1:24" s="44" customFormat="1" ht="26.25" hidden="1" customHeight="1" x14ac:dyDescent="0.2">
      <c r="D26" s="260">
        <v>10</v>
      </c>
      <c r="E26" s="260" t="s">
        <v>124</v>
      </c>
      <c r="F26" s="260"/>
      <c r="G26" s="260">
        <v>148</v>
      </c>
      <c r="H26" s="260" t="s">
        <v>180</v>
      </c>
      <c r="I26" s="260">
        <v>7</v>
      </c>
      <c r="J26" s="260" t="s">
        <v>124</v>
      </c>
      <c r="K26" s="260"/>
      <c r="L26" s="260">
        <v>273</v>
      </c>
      <c r="M26" s="260" t="s">
        <v>326</v>
      </c>
      <c r="N26" s="260">
        <v>10</v>
      </c>
      <c r="O26" s="260" t="s">
        <v>124</v>
      </c>
      <c r="P26" s="260"/>
      <c r="Q26" s="260">
        <v>112</v>
      </c>
      <c r="R26" s="260" t="s">
        <v>180</v>
      </c>
      <c r="S26" s="260">
        <v>7</v>
      </c>
      <c r="T26" s="260" t="s">
        <v>124</v>
      </c>
      <c r="U26" s="260"/>
      <c r="V26" s="260">
        <v>298</v>
      </c>
      <c r="W26" s="260" t="s">
        <v>400</v>
      </c>
      <c r="X26" s="260">
        <v>0</v>
      </c>
    </row>
    <row r="27" spans="1:24" ht="75.75" customHeight="1" x14ac:dyDescent="0.2">
      <c r="A27" s="290" t="s">
        <v>317</v>
      </c>
      <c r="B27" s="291"/>
      <c r="C27" s="292"/>
      <c r="D27" s="260"/>
      <c r="E27" s="260"/>
      <c r="F27" s="260"/>
      <c r="G27" s="260"/>
      <c r="H27" s="260"/>
      <c r="I27" s="260"/>
      <c r="J27" s="260"/>
      <c r="K27" s="260"/>
      <c r="L27" s="260"/>
      <c r="M27" s="260"/>
      <c r="N27" s="260"/>
      <c r="O27" s="260"/>
      <c r="P27" s="260"/>
      <c r="Q27" s="260"/>
      <c r="R27" s="260"/>
      <c r="S27" s="260"/>
      <c r="T27" s="260"/>
      <c r="U27" s="260"/>
      <c r="V27" s="260"/>
      <c r="W27" s="260"/>
      <c r="X27" s="260"/>
    </row>
    <row r="28" spans="1:24" ht="134.25" customHeight="1" x14ac:dyDescent="0.2">
      <c r="A28" s="296" t="s">
        <v>318</v>
      </c>
      <c r="B28" s="297"/>
      <c r="C28" s="298"/>
      <c r="D28" s="265"/>
      <c r="E28" s="265"/>
      <c r="F28" s="265"/>
      <c r="G28" s="265"/>
      <c r="H28" s="265"/>
      <c r="I28" s="265"/>
      <c r="J28" s="265"/>
      <c r="K28" s="265"/>
      <c r="L28" s="265"/>
      <c r="M28" s="265"/>
      <c r="N28" s="265"/>
      <c r="O28" s="265"/>
      <c r="P28" s="265"/>
      <c r="Q28" s="265"/>
      <c r="R28" s="265"/>
      <c r="S28" s="265"/>
      <c r="T28" s="265"/>
      <c r="U28" s="265"/>
      <c r="V28" s="265"/>
      <c r="W28" s="265"/>
      <c r="X28" s="265"/>
    </row>
    <row r="29" spans="1:24" ht="0.75" hidden="1" customHeight="1" x14ac:dyDescent="0.2">
      <c r="A29" s="327"/>
      <c r="B29" s="328"/>
      <c r="C29" s="329"/>
      <c r="D29" s="262">
        <v>10</v>
      </c>
      <c r="E29" s="262"/>
      <c r="F29" s="262" t="s">
        <v>124</v>
      </c>
      <c r="G29" s="262">
        <v>227</v>
      </c>
      <c r="H29" s="263" t="s">
        <v>179</v>
      </c>
      <c r="I29" s="262">
        <v>0</v>
      </c>
      <c r="J29" s="262"/>
      <c r="K29" s="262"/>
      <c r="M29" s="262"/>
      <c r="N29" s="262"/>
      <c r="O29" s="262"/>
      <c r="P29" s="262"/>
      <c r="Q29" s="262"/>
      <c r="R29" s="263"/>
      <c r="S29" s="262"/>
      <c r="T29" s="262"/>
      <c r="U29" s="262"/>
      <c r="V29" s="262"/>
      <c r="W29" s="263"/>
      <c r="X29" s="262"/>
    </row>
    <row r="30" spans="1:24" ht="35.25" hidden="1" customHeight="1" x14ac:dyDescent="0.2">
      <c r="A30" s="311"/>
      <c r="B30" s="312"/>
      <c r="C30" s="313"/>
      <c r="D30" s="260"/>
      <c r="E30" s="260"/>
      <c r="F30" s="260"/>
      <c r="G30" s="260"/>
      <c r="H30" s="264"/>
      <c r="I30" s="260"/>
      <c r="J30" s="260"/>
      <c r="K30" s="260"/>
      <c r="M30" s="260"/>
      <c r="N30" s="260"/>
      <c r="O30" s="260"/>
      <c r="P30" s="260"/>
      <c r="Q30" s="260"/>
      <c r="R30" s="264"/>
      <c r="S30" s="260"/>
      <c r="T30" s="260"/>
      <c r="U30" s="260"/>
      <c r="V30" s="260"/>
      <c r="W30" s="264"/>
      <c r="X30" s="260"/>
    </row>
    <row r="31" spans="1:24" ht="72" hidden="1" customHeight="1" x14ac:dyDescent="0.2">
      <c r="A31" s="311"/>
      <c r="B31" s="312"/>
      <c r="C31" s="313"/>
      <c r="D31" s="260"/>
      <c r="E31" s="260"/>
      <c r="F31" s="260"/>
      <c r="G31" s="260"/>
      <c r="H31" s="264"/>
      <c r="I31" s="260"/>
      <c r="J31" s="260"/>
      <c r="K31" s="260"/>
      <c r="M31" s="260"/>
      <c r="N31" s="260"/>
      <c r="O31" s="260"/>
      <c r="P31" s="260"/>
      <c r="Q31" s="260"/>
      <c r="R31" s="264"/>
      <c r="S31" s="260"/>
      <c r="T31" s="260"/>
      <c r="U31" s="260"/>
      <c r="V31" s="260"/>
      <c r="W31" s="264"/>
      <c r="X31" s="260"/>
    </row>
    <row r="32" spans="1:24" ht="0.75" hidden="1" customHeight="1" x14ac:dyDescent="0.2">
      <c r="A32" s="311"/>
      <c r="B32" s="312"/>
      <c r="C32" s="313"/>
      <c r="D32" s="260"/>
      <c r="E32" s="260"/>
      <c r="F32" s="260"/>
      <c r="G32" s="260"/>
      <c r="H32" s="260"/>
      <c r="I32" s="260"/>
      <c r="J32" s="260"/>
      <c r="K32" s="260"/>
      <c r="L32" s="260"/>
      <c r="M32" s="260"/>
      <c r="N32" s="260"/>
      <c r="O32" s="260"/>
      <c r="P32" s="260"/>
      <c r="Q32" s="260"/>
      <c r="R32" s="260"/>
      <c r="S32" s="260"/>
      <c r="T32" s="260"/>
      <c r="U32" s="260"/>
      <c r="V32" s="260"/>
      <c r="W32" s="260"/>
      <c r="X32" s="260"/>
    </row>
    <row r="33" spans="1:24" ht="73.5" hidden="1" customHeight="1" x14ac:dyDescent="0.2">
      <c r="A33" s="296"/>
      <c r="B33" s="297"/>
      <c r="C33" s="298"/>
      <c r="D33" s="265"/>
      <c r="E33" s="265"/>
      <c r="F33" s="265"/>
      <c r="G33" s="265"/>
      <c r="H33" s="265"/>
      <c r="I33" s="265"/>
      <c r="J33" s="265"/>
      <c r="K33" s="265"/>
      <c r="L33" s="265"/>
      <c r="M33" s="265"/>
      <c r="N33" s="265"/>
      <c r="O33" s="265"/>
      <c r="P33" s="265"/>
      <c r="Q33" s="265"/>
      <c r="R33" s="265"/>
      <c r="S33" s="265"/>
      <c r="T33" s="265"/>
      <c r="U33" s="265"/>
      <c r="V33" s="265"/>
      <c r="W33" s="265"/>
      <c r="X33" s="265"/>
    </row>
    <row r="34" spans="1:24" ht="22.5" customHeight="1" x14ac:dyDescent="0.2">
      <c r="A34" s="314" t="s">
        <v>59</v>
      </c>
      <c r="B34" s="315"/>
      <c r="C34" s="316"/>
      <c r="D34" s="260">
        <v>10</v>
      </c>
      <c r="E34" s="260" t="s">
        <v>124</v>
      </c>
      <c r="F34" s="260"/>
      <c r="G34" s="260">
        <v>148</v>
      </c>
      <c r="H34" s="260" t="s">
        <v>323</v>
      </c>
      <c r="I34" s="260">
        <v>5</v>
      </c>
      <c r="J34" s="260" t="s">
        <v>124</v>
      </c>
      <c r="K34" s="260"/>
      <c r="L34" s="260">
        <v>273</v>
      </c>
      <c r="M34" s="260" t="s">
        <v>327</v>
      </c>
      <c r="N34" s="260">
        <v>5</v>
      </c>
      <c r="O34" s="260" t="s">
        <v>124</v>
      </c>
      <c r="P34" s="260"/>
      <c r="Q34" s="260">
        <v>112</v>
      </c>
      <c r="R34" s="260" t="s">
        <v>330</v>
      </c>
      <c r="S34" s="260">
        <v>10</v>
      </c>
      <c r="T34" s="260" t="s">
        <v>11</v>
      </c>
      <c r="U34" s="260" t="s">
        <v>124</v>
      </c>
      <c r="V34" s="260">
        <v>298</v>
      </c>
      <c r="W34" s="260" t="s">
        <v>178</v>
      </c>
      <c r="X34" s="260">
        <v>0</v>
      </c>
    </row>
    <row r="35" spans="1:24" ht="57.75" customHeight="1" x14ac:dyDescent="0.2">
      <c r="A35" s="311" t="s">
        <v>147</v>
      </c>
      <c r="B35" s="312"/>
      <c r="C35" s="313"/>
      <c r="D35" s="260"/>
      <c r="E35" s="260"/>
      <c r="F35" s="260"/>
      <c r="G35" s="260"/>
      <c r="H35" s="260"/>
      <c r="I35" s="260"/>
      <c r="J35" s="260"/>
      <c r="K35" s="260"/>
      <c r="L35" s="260"/>
      <c r="M35" s="260"/>
      <c r="N35" s="260"/>
      <c r="O35" s="260"/>
      <c r="P35" s="260"/>
      <c r="Q35" s="260"/>
      <c r="R35" s="260"/>
      <c r="S35" s="260"/>
      <c r="T35" s="260"/>
      <c r="U35" s="260"/>
      <c r="V35" s="260"/>
      <c r="W35" s="260"/>
      <c r="X35" s="260"/>
    </row>
    <row r="36" spans="1:24" ht="26.25" customHeight="1" x14ac:dyDescent="0.2">
      <c r="A36" s="314" t="s">
        <v>60</v>
      </c>
      <c r="B36" s="315"/>
      <c r="C36" s="316"/>
      <c r="D36" s="260"/>
      <c r="E36" s="260"/>
      <c r="F36" s="260"/>
      <c r="G36" s="260"/>
      <c r="H36" s="260"/>
      <c r="I36" s="260"/>
      <c r="J36" s="260"/>
      <c r="K36" s="260"/>
      <c r="L36" s="260"/>
      <c r="M36" s="260"/>
      <c r="N36" s="260"/>
      <c r="O36" s="260"/>
      <c r="P36" s="260"/>
      <c r="Q36" s="260"/>
      <c r="R36" s="260"/>
      <c r="S36" s="260"/>
      <c r="T36" s="260"/>
      <c r="U36" s="260"/>
      <c r="V36" s="260"/>
      <c r="W36" s="260"/>
      <c r="X36" s="260"/>
    </row>
    <row r="37" spans="1:24" ht="18.75" customHeight="1" x14ac:dyDescent="0.2">
      <c r="A37" s="305" t="s">
        <v>114</v>
      </c>
      <c r="B37" s="306"/>
      <c r="C37" s="307"/>
      <c r="D37" s="260"/>
      <c r="E37" s="260"/>
      <c r="F37" s="260"/>
      <c r="G37" s="260"/>
      <c r="H37" s="260"/>
      <c r="I37" s="260"/>
      <c r="J37" s="260"/>
      <c r="K37" s="260"/>
      <c r="L37" s="260"/>
      <c r="M37" s="260"/>
      <c r="N37" s="260"/>
      <c r="O37" s="260"/>
      <c r="P37" s="260"/>
      <c r="Q37" s="260"/>
      <c r="R37" s="260"/>
      <c r="S37" s="260"/>
      <c r="T37" s="260"/>
      <c r="U37" s="260"/>
      <c r="V37" s="260"/>
      <c r="W37" s="260"/>
      <c r="X37" s="260"/>
    </row>
    <row r="38" spans="1:24" ht="21.75" customHeight="1" x14ac:dyDescent="0.2">
      <c r="A38" s="305" t="s">
        <v>115</v>
      </c>
      <c r="B38" s="306"/>
      <c r="C38" s="307"/>
      <c r="D38" s="260"/>
      <c r="E38" s="260"/>
      <c r="F38" s="260"/>
      <c r="G38" s="260"/>
      <c r="H38" s="260"/>
      <c r="I38" s="260"/>
      <c r="J38" s="260"/>
      <c r="K38" s="260"/>
      <c r="L38" s="260"/>
      <c r="M38" s="260"/>
      <c r="N38" s="260"/>
      <c r="O38" s="260"/>
      <c r="P38" s="260"/>
      <c r="Q38" s="260"/>
      <c r="R38" s="260"/>
      <c r="S38" s="260"/>
      <c r="T38" s="260"/>
      <c r="U38" s="260"/>
      <c r="V38" s="260"/>
      <c r="W38" s="260"/>
      <c r="X38" s="260"/>
    </row>
    <row r="39" spans="1:24" ht="26.25" customHeight="1" x14ac:dyDescent="0.2">
      <c r="A39" s="305" t="s">
        <v>116</v>
      </c>
      <c r="B39" s="306"/>
      <c r="C39" s="307"/>
      <c r="D39" s="260"/>
      <c r="E39" s="260"/>
      <c r="F39" s="260"/>
      <c r="G39" s="260"/>
      <c r="H39" s="260"/>
      <c r="I39" s="260"/>
      <c r="J39" s="260"/>
      <c r="K39" s="260"/>
      <c r="L39" s="260"/>
      <c r="M39" s="260"/>
      <c r="N39" s="260"/>
      <c r="O39" s="260"/>
      <c r="P39" s="260"/>
      <c r="Q39" s="260"/>
      <c r="R39" s="260"/>
      <c r="S39" s="260"/>
      <c r="T39" s="260"/>
      <c r="U39" s="260"/>
      <c r="V39" s="260"/>
      <c r="W39" s="260"/>
      <c r="X39" s="260"/>
    </row>
    <row r="40" spans="1:24" ht="54" customHeight="1" x14ac:dyDescent="0.2">
      <c r="A40" s="305" t="s">
        <v>117</v>
      </c>
      <c r="B40" s="306"/>
      <c r="C40" s="307"/>
      <c r="D40" s="260"/>
      <c r="E40" s="260"/>
      <c r="F40" s="260"/>
      <c r="G40" s="260"/>
      <c r="H40" s="260"/>
      <c r="I40" s="260"/>
      <c r="J40" s="260"/>
      <c r="K40" s="260"/>
      <c r="L40" s="260"/>
      <c r="M40" s="260"/>
      <c r="N40" s="260"/>
      <c r="O40" s="260"/>
      <c r="P40" s="260"/>
      <c r="Q40" s="260"/>
      <c r="R40" s="260"/>
      <c r="S40" s="260"/>
      <c r="T40" s="260"/>
      <c r="U40" s="260"/>
      <c r="V40" s="260"/>
      <c r="W40" s="260"/>
      <c r="X40" s="260"/>
    </row>
    <row r="41" spans="1:24" ht="33.75" customHeight="1" x14ac:dyDescent="0.2">
      <c r="A41" s="305" t="s">
        <v>139</v>
      </c>
      <c r="B41" s="306"/>
      <c r="C41" s="307"/>
      <c r="D41" s="260"/>
      <c r="E41" s="260"/>
      <c r="F41" s="260"/>
      <c r="G41" s="260"/>
      <c r="H41" s="260"/>
      <c r="I41" s="260"/>
      <c r="J41" s="260"/>
      <c r="K41" s="260"/>
      <c r="L41" s="260"/>
      <c r="M41" s="260"/>
      <c r="N41" s="260"/>
      <c r="O41" s="260"/>
      <c r="P41" s="260"/>
      <c r="Q41" s="260"/>
      <c r="R41" s="260"/>
      <c r="S41" s="260"/>
      <c r="T41" s="260"/>
      <c r="U41" s="260"/>
      <c r="V41" s="260"/>
      <c r="W41" s="260"/>
      <c r="X41" s="260"/>
    </row>
    <row r="42" spans="1:24" ht="32.25" customHeight="1" x14ac:dyDescent="0.2">
      <c r="A42" s="308" t="s">
        <v>61</v>
      </c>
      <c r="B42" s="309"/>
      <c r="C42" s="310"/>
      <c r="D42" s="260"/>
      <c r="E42" s="260"/>
      <c r="F42" s="260"/>
      <c r="G42" s="260"/>
      <c r="H42" s="260"/>
      <c r="I42" s="260"/>
      <c r="J42" s="260"/>
      <c r="K42" s="260"/>
      <c r="L42" s="260"/>
      <c r="M42" s="260"/>
      <c r="N42" s="260"/>
      <c r="O42" s="260"/>
      <c r="P42" s="260"/>
      <c r="Q42" s="260"/>
      <c r="R42" s="260"/>
      <c r="S42" s="260"/>
      <c r="T42" s="260"/>
      <c r="U42" s="260"/>
      <c r="V42" s="260"/>
      <c r="W42" s="260"/>
      <c r="X42" s="260"/>
    </row>
    <row r="43" spans="1:24" ht="54.75" customHeight="1" x14ac:dyDescent="0.2">
      <c r="A43" s="305" t="s">
        <v>140</v>
      </c>
      <c r="B43" s="306"/>
      <c r="C43" s="307"/>
      <c r="D43" s="260"/>
      <c r="E43" s="260"/>
      <c r="F43" s="260"/>
      <c r="G43" s="260"/>
      <c r="H43" s="260"/>
      <c r="I43" s="260"/>
      <c r="J43" s="260"/>
      <c r="K43" s="260"/>
      <c r="L43" s="260"/>
      <c r="M43" s="260"/>
      <c r="N43" s="260"/>
      <c r="O43" s="260"/>
      <c r="P43" s="260"/>
      <c r="Q43" s="260"/>
      <c r="R43" s="260"/>
      <c r="S43" s="260"/>
      <c r="T43" s="260"/>
      <c r="U43" s="260"/>
      <c r="V43" s="260"/>
      <c r="W43" s="260"/>
      <c r="X43" s="260"/>
    </row>
    <row r="44" spans="1:24" ht="33.75" customHeight="1" x14ac:dyDescent="0.2">
      <c r="A44" s="305" t="s">
        <v>62</v>
      </c>
      <c r="B44" s="306"/>
      <c r="C44" s="307"/>
      <c r="D44" s="260"/>
      <c r="E44" s="260"/>
      <c r="F44" s="260"/>
      <c r="G44" s="260"/>
      <c r="H44" s="260"/>
      <c r="I44" s="260"/>
      <c r="J44" s="260"/>
      <c r="K44" s="260"/>
      <c r="L44" s="260"/>
      <c r="M44" s="260"/>
      <c r="N44" s="260"/>
      <c r="O44" s="260"/>
      <c r="P44" s="260"/>
      <c r="Q44" s="260"/>
      <c r="R44" s="260"/>
      <c r="S44" s="260"/>
      <c r="T44" s="260"/>
      <c r="U44" s="260"/>
      <c r="V44" s="260"/>
      <c r="W44" s="260"/>
      <c r="X44" s="260"/>
    </row>
    <row r="45" spans="1:24" ht="50.25" customHeight="1" x14ac:dyDescent="0.2">
      <c r="A45" s="305" t="s">
        <v>142</v>
      </c>
      <c r="B45" s="306"/>
      <c r="C45" s="307"/>
      <c r="D45" s="260"/>
      <c r="E45" s="260"/>
      <c r="F45" s="260"/>
      <c r="G45" s="260"/>
      <c r="H45" s="260"/>
      <c r="I45" s="260"/>
      <c r="J45" s="260"/>
      <c r="K45" s="260"/>
      <c r="L45" s="260"/>
      <c r="M45" s="260"/>
      <c r="N45" s="260"/>
      <c r="O45" s="260"/>
      <c r="P45" s="260"/>
      <c r="Q45" s="260"/>
      <c r="R45" s="260"/>
      <c r="S45" s="260"/>
      <c r="T45" s="260"/>
      <c r="U45" s="260"/>
      <c r="V45" s="260"/>
      <c r="W45" s="260"/>
      <c r="X45" s="260"/>
    </row>
    <row r="46" spans="1:24" ht="21.75" customHeight="1" x14ac:dyDescent="0.2">
      <c r="A46" s="305" t="s">
        <v>63</v>
      </c>
      <c r="B46" s="306"/>
      <c r="C46" s="307"/>
      <c r="D46" s="260"/>
      <c r="E46" s="260"/>
      <c r="F46" s="260"/>
      <c r="G46" s="260"/>
      <c r="H46" s="260"/>
      <c r="I46" s="260"/>
      <c r="J46" s="260"/>
      <c r="K46" s="260"/>
      <c r="L46" s="260"/>
      <c r="M46" s="260"/>
      <c r="N46" s="260"/>
      <c r="O46" s="260"/>
      <c r="P46" s="260"/>
      <c r="Q46" s="260"/>
      <c r="R46" s="260"/>
      <c r="S46" s="260"/>
      <c r="T46" s="260"/>
      <c r="U46" s="260"/>
      <c r="V46" s="260"/>
      <c r="W46" s="260"/>
      <c r="X46" s="260"/>
    </row>
    <row r="47" spans="1:24" ht="54" customHeight="1" thickBot="1" x14ac:dyDescent="0.25">
      <c r="A47" s="324" t="s">
        <v>64</v>
      </c>
      <c r="B47" s="325"/>
      <c r="C47" s="326"/>
      <c r="D47" s="261"/>
      <c r="E47" s="261"/>
      <c r="F47" s="261"/>
      <c r="G47" s="261"/>
      <c r="H47" s="261"/>
      <c r="I47" s="261"/>
      <c r="J47" s="261"/>
      <c r="K47" s="261"/>
      <c r="L47" s="261"/>
      <c r="M47" s="261"/>
      <c r="N47" s="261"/>
      <c r="O47" s="261"/>
      <c r="P47" s="261"/>
      <c r="Q47" s="261"/>
      <c r="R47" s="261"/>
      <c r="S47" s="261"/>
      <c r="T47" s="261"/>
      <c r="U47" s="261"/>
      <c r="V47" s="261"/>
      <c r="W47" s="261"/>
      <c r="X47" s="261"/>
    </row>
    <row r="48" spans="1:24" ht="34.5" customHeight="1" thickBot="1" x14ac:dyDescent="0.25">
      <c r="A48" s="320" t="s">
        <v>65</v>
      </c>
      <c r="B48" s="321"/>
      <c r="C48" s="322"/>
      <c r="D48" s="45" t="s">
        <v>11</v>
      </c>
      <c r="E48" s="45"/>
      <c r="F48" s="45"/>
      <c r="G48" s="45"/>
      <c r="H48" s="45"/>
      <c r="I48" s="136">
        <f>SUM(I9:I47)</f>
        <v>142</v>
      </c>
      <c r="J48" s="45"/>
      <c r="K48" s="45"/>
      <c r="L48" s="45"/>
      <c r="M48" s="45"/>
      <c r="N48" s="136">
        <f>SUM(N9:N47)</f>
        <v>175</v>
      </c>
      <c r="O48" s="45"/>
      <c r="P48" s="45"/>
      <c r="Q48" s="45"/>
      <c r="R48" s="45"/>
      <c r="S48" s="45">
        <f>SUM(S9:S47)</f>
        <v>177</v>
      </c>
      <c r="T48" s="45"/>
      <c r="U48" s="45"/>
      <c r="V48" s="45"/>
      <c r="W48" s="45"/>
      <c r="X48" s="45">
        <f>SUM(X9:X47)</f>
        <v>110</v>
      </c>
    </row>
  </sheetData>
  <mergeCells count="212">
    <mergeCell ref="A48:C48"/>
    <mergeCell ref="A25:C25"/>
    <mergeCell ref="A27:C27"/>
    <mergeCell ref="D26:D28"/>
    <mergeCell ref="A28:C28"/>
    <mergeCell ref="D32:D33"/>
    <mergeCell ref="A32:C32"/>
    <mergeCell ref="A33:C33"/>
    <mergeCell ref="A38:C38"/>
    <mergeCell ref="A47:C47"/>
    <mergeCell ref="A29:C29"/>
    <mergeCell ref="D29:D31"/>
    <mergeCell ref="A30:C30"/>
    <mergeCell ref="A31:C31"/>
    <mergeCell ref="D34:D47"/>
    <mergeCell ref="A18:C18"/>
    <mergeCell ref="E14:E17"/>
    <mergeCell ref="E19:E24"/>
    <mergeCell ref="E26:E28"/>
    <mergeCell ref="E29:E31"/>
    <mergeCell ref="A16:C16"/>
    <mergeCell ref="A19:C19"/>
    <mergeCell ref="D19:D24"/>
    <mergeCell ref="A20:C20"/>
    <mergeCell ref="A21:C21"/>
    <mergeCell ref="A22:C22"/>
    <mergeCell ref="A23:C23"/>
    <mergeCell ref="A24:C24"/>
    <mergeCell ref="A15:C15"/>
    <mergeCell ref="A17:C17"/>
    <mergeCell ref="G34:G47"/>
    <mergeCell ref="H32:H33"/>
    <mergeCell ref="H34:H47"/>
    <mergeCell ref="I32:I33"/>
    <mergeCell ref="I34:I47"/>
    <mergeCell ref="A43:C43"/>
    <mergeCell ref="A44:C44"/>
    <mergeCell ref="A45:C45"/>
    <mergeCell ref="A46:C46"/>
    <mergeCell ref="A39:C39"/>
    <mergeCell ref="A40:C40"/>
    <mergeCell ref="A41:C41"/>
    <mergeCell ref="A42:C42"/>
    <mergeCell ref="A35:C35"/>
    <mergeCell ref="A36:C36"/>
    <mergeCell ref="A37:C37"/>
    <mergeCell ref="A34:C34"/>
    <mergeCell ref="F32:F33"/>
    <mergeCell ref="F34:F47"/>
    <mergeCell ref="E32:E33"/>
    <mergeCell ref="E34:E47"/>
    <mergeCell ref="G29:G31"/>
    <mergeCell ref="H29:H31"/>
    <mergeCell ref="I29:I31"/>
    <mergeCell ref="F26:F28"/>
    <mergeCell ref="G26:G28"/>
    <mergeCell ref="H26:H28"/>
    <mergeCell ref="I26:I28"/>
    <mergeCell ref="G32:G33"/>
    <mergeCell ref="E10:E11"/>
    <mergeCell ref="F10:F11"/>
    <mergeCell ref="G10:G11"/>
    <mergeCell ref="H10:H11"/>
    <mergeCell ref="I10:I11"/>
    <mergeCell ref="F19:F24"/>
    <mergeCell ref="G19:G24"/>
    <mergeCell ref="H19:H24"/>
    <mergeCell ref="I19:I24"/>
    <mergeCell ref="F14:F17"/>
    <mergeCell ref="G14:G17"/>
    <mergeCell ref="H14:H17"/>
    <mergeCell ref="I14:I17"/>
    <mergeCell ref="F29:F31"/>
    <mergeCell ref="A8:C8"/>
    <mergeCell ref="A5:D6"/>
    <mergeCell ref="A7:C7"/>
    <mergeCell ref="A14:C14"/>
    <mergeCell ref="A10:C10"/>
    <mergeCell ref="D10:D11"/>
    <mergeCell ref="A9:C9"/>
    <mergeCell ref="A11:C11"/>
    <mergeCell ref="A13:C13"/>
    <mergeCell ref="D14:D17"/>
    <mergeCell ref="A12:C12"/>
    <mergeCell ref="E6:F6"/>
    <mergeCell ref="G6:G7"/>
    <mergeCell ref="H6:H7"/>
    <mergeCell ref="I6:I7"/>
    <mergeCell ref="E5:I5"/>
    <mergeCell ref="A1:X1"/>
    <mergeCell ref="A2:X2"/>
    <mergeCell ref="A3:X3"/>
    <mergeCell ref="A4:X4"/>
    <mergeCell ref="T5:X5"/>
    <mergeCell ref="T6:U6"/>
    <mergeCell ref="V6:V7"/>
    <mergeCell ref="W6:W7"/>
    <mergeCell ref="X6:X7"/>
    <mergeCell ref="J10:J11"/>
    <mergeCell ref="K10:K11"/>
    <mergeCell ref="L10:L11"/>
    <mergeCell ref="M10:M11"/>
    <mergeCell ref="N10:N11"/>
    <mergeCell ref="J5:N5"/>
    <mergeCell ref="J6:K6"/>
    <mergeCell ref="L6:L7"/>
    <mergeCell ref="M6:M7"/>
    <mergeCell ref="N6:N7"/>
    <mergeCell ref="J19:J24"/>
    <mergeCell ref="K19:K24"/>
    <mergeCell ref="L19:L24"/>
    <mergeCell ref="M19:M24"/>
    <mergeCell ref="N19:N24"/>
    <mergeCell ref="J14:J17"/>
    <mergeCell ref="K14:K17"/>
    <mergeCell ref="L14:L17"/>
    <mergeCell ref="M14:M17"/>
    <mergeCell ref="N14:N17"/>
    <mergeCell ref="J29:J31"/>
    <mergeCell ref="K29:K31"/>
    <mergeCell ref="M29:M31"/>
    <mergeCell ref="N29:N31"/>
    <mergeCell ref="J26:J28"/>
    <mergeCell ref="K26:K28"/>
    <mergeCell ref="L26:L28"/>
    <mergeCell ref="M26:M28"/>
    <mergeCell ref="N26:N28"/>
    <mergeCell ref="J34:J47"/>
    <mergeCell ref="K34:K47"/>
    <mergeCell ref="L34:L47"/>
    <mergeCell ref="M34:M47"/>
    <mergeCell ref="N34:N47"/>
    <mergeCell ref="J32:J33"/>
    <mergeCell ref="K32:K33"/>
    <mergeCell ref="L32:L33"/>
    <mergeCell ref="M32:M33"/>
    <mergeCell ref="N32:N33"/>
    <mergeCell ref="O10:O11"/>
    <mergeCell ref="P10:P11"/>
    <mergeCell ref="Q10:Q11"/>
    <mergeCell ref="R10:R11"/>
    <mergeCell ref="S10:S11"/>
    <mergeCell ref="O5:S5"/>
    <mergeCell ref="O6:P6"/>
    <mergeCell ref="Q6:Q7"/>
    <mergeCell ref="R6:R7"/>
    <mergeCell ref="S6:S7"/>
    <mergeCell ref="O19:O24"/>
    <mergeCell ref="P19:P24"/>
    <mergeCell ref="Q19:Q24"/>
    <mergeCell ref="R19:R24"/>
    <mergeCell ref="S19:S24"/>
    <mergeCell ref="O14:O17"/>
    <mergeCell ref="P14:P17"/>
    <mergeCell ref="Q14:Q17"/>
    <mergeCell ref="R14:R17"/>
    <mergeCell ref="S14:S17"/>
    <mergeCell ref="O29:O31"/>
    <mergeCell ref="P29:P31"/>
    <mergeCell ref="Q29:Q31"/>
    <mergeCell ref="R29:R31"/>
    <mergeCell ref="S29:S31"/>
    <mergeCell ref="O26:O28"/>
    <mergeCell ref="P26:P28"/>
    <mergeCell ref="Q26:Q28"/>
    <mergeCell ref="R26:R28"/>
    <mergeCell ref="S26:S28"/>
    <mergeCell ref="O34:O47"/>
    <mergeCell ref="P34:P47"/>
    <mergeCell ref="Q34:Q47"/>
    <mergeCell ref="R34:R47"/>
    <mergeCell ref="S34:S47"/>
    <mergeCell ref="O32:O33"/>
    <mergeCell ref="P32:P33"/>
    <mergeCell ref="Q32:Q33"/>
    <mergeCell ref="R32:R33"/>
    <mergeCell ref="S32:S33"/>
    <mergeCell ref="T10:T11"/>
    <mergeCell ref="U10:U11"/>
    <mergeCell ref="V10:V11"/>
    <mergeCell ref="W10:W11"/>
    <mergeCell ref="X10:X11"/>
    <mergeCell ref="T14:T17"/>
    <mergeCell ref="U14:U17"/>
    <mergeCell ref="V14:V17"/>
    <mergeCell ref="W14:W17"/>
    <mergeCell ref="X14:X17"/>
    <mergeCell ref="T19:T24"/>
    <mergeCell ref="U19:U24"/>
    <mergeCell ref="V19:V24"/>
    <mergeCell ref="W19:W24"/>
    <mergeCell ref="X19:X24"/>
    <mergeCell ref="T26:T28"/>
    <mergeCell ref="U26:U28"/>
    <mergeCell ref="V26:V28"/>
    <mergeCell ref="W26:W28"/>
    <mergeCell ref="X26:X28"/>
    <mergeCell ref="T34:T47"/>
    <mergeCell ref="U34:U47"/>
    <mergeCell ref="V34:V47"/>
    <mergeCell ref="W34:W47"/>
    <mergeCell ref="X34:X47"/>
    <mergeCell ref="T29:T31"/>
    <mergeCell ref="U29:U31"/>
    <mergeCell ref="V29:V31"/>
    <mergeCell ref="W29:W31"/>
    <mergeCell ref="X29:X31"/>
    <mergeCell ref="T32:T33"/>
    <mergeCell ref="U32:U33"/>
    <mergeCell ref="V32:V33"/>
    <mergeCell ref="W32:W33"/>
    <mergeCell ref="X32:X33"/>
  </mergeCells>
  <phoneticPr fontId="4" type="noConversion"/>
  <printOptions horizontalCentered="1" verticalCentered="1"/>
  <pageMargins left="0.39370078740157483" right="0.31496062992125984" top="0.39370078740157483" bottom="0.39370078740157483" header="0" footer="0"/>
  <pageSetup paperSize="261" scale="58" fitToHeight="3" orientation="landscape" r:id="rId1"/>
  <headerFooter alignWithMargins="0">
    <oddFooter>&amp;LElaboró: JLT Valencia &amp; Iragorri
Revisó: dch - cbl
&amp;D&amp;C&amp;N</oddFooter>
  </headerFooter>
  <rowBreaks count="2" manualBreakCount="2">
    <brk id="8" max="18" man="1"/>
    <brk id="28" max="20" man="1"/>
  </rowBreaks>
  <colBreaks count="1" manualBreakCount="1">
    <brk id="6" max="51"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view="pageBreakPreview" zoomScaleNormal="100" workbookViewId="0">
      <selection activeCell="D34" sqref="D34"/>
    </sheetView>
  </sheetViews>
  <sheetFormatPr baseColWidth="10" defaultColWidth="20.28515625" defaultRowHeight="12.75" x14ac:dyDescent="0.2"/>
  <cols>
    <col min="1" max="1" width="58.5703125" style="75" customWidth="1"/>
    <col min="2" max="2" width="35.85546875" style="75" customWidth="1"/>
    <col min="3" max="3" width="26.85546875" style="75" customWidth="1"/>
    <col min="4" max="4" width="20.7109375" style="75" bestFit="1" customWidth="1"/>
    <col min="5" max="16384" width="20.28515625" style="75"/>
  </cols>
  <sheetData>
    <row r="1" spans="1:8" s="72" customFormat="1" ht="25.5" customHeight="1" x14ac:dyDescent="0.2">
      <c r="A1" s="711" t="s">
        <v>136</v>
      </c>
      <c r="B1" s="712"/>
      <c r="C1" s="712"/>
      <c r="D1" s="713"/>
      <c r="E1" s="703"/>
      <c r="F1" s="703"/>
      <c r="G1" s="703"/>
      <c r="H1" s="703"/>
    </row>
    <row r="2" spans="1:8" s="72" customFormat="1" ht="18.75" customHeight="1" x14ac:dyDescent="0.2">
      <c r="A2" s="705" t="s">
        <v>307</v>
      </c>
      <c r="B2" s="706"/>
      <c r="C2" s="706"/>
      <c r="D2" s="707"/>
      <c r="E2" s="704"/>
      <c r="F2" s="704"/>
      <c r="G2" s="704"/>
      <c r="H2" s="704"/>
    </row>
    <row r="3" spans="1:8" s="72" customFormat="1" ht="21" customHeight="1" x14ac:dyDescent="0.2">
      <c r="A3" s="705" t="s">
        <v>41</v>
      </c>
      <c r="B3" s="706"/>
      <c r="C3" s="706"/>
      <c r="D3" s="707"/>
    </row>
    <row r="4" spans="1:8" s="73" customFormat="1" ht="24.75" customHeight="1" thickBot="1" x14ac:dyDescent="0.25">
      <c r="A4" s="708" t="s">
        <v>118</v>
      </c>
      <c r="B4" s="709"/>
      <c r="C4" s="709"/>
      <c r="D4" s="710"/>
    </row>
    <row r="5" spans="1:8" ht="1.5" customHeight="1" thickBot="1" x14ac:dyDescent="0.25">
      <c r="A5" s="716" t="s">
        <v>21</v>
      </c>
      <c r="B5" s="717" t="s">
        <v>137</v>
      </c>
      <c r="C5" s="714" t="s">
        <v>22</v>
      </c>
      <c r="D5" s="716" t="s">
        <v>23</v>
      </c>
      <c r="E5" s="74"/>
    </row>
    <row r="6" spans="1:8" ht="36" hidden="1" customHeight="1" thickBot="1" x14ac:dyDescent="0.25">
      <c r="A6" s="716"/>
      <c r="B6" s="718"/>
      <c r="C6" s="715"/>
      <c r="D6" s="716"/>
      <c r="E6" s="74"/>
    </row>
    <row r="7" spans="1:8" ht="60" hidden="1" customHeight="1" thickBot="1" x14ac:dyDescent="0.25">
      <c r="A7" s="76" t="s">
        <v>24</v>
      </c>
      <c r="B7" s="77">
        <v>27300883</v>
      </c>
      <c r="C7" s="77">
        <f>SUM(B7:B7)/3</f>
        <v>9100294.333333334</v>
      </c>
      <c r="D7" s="78">
        <f>C7*D11/C11</f>
        <v>52.018788654973868</v>
      </c>
      <c r="F7" s="702"/>
      <c r="G7" s="702"/>
    </row>
    <row r="8" spans="1:8" ht="31.5" hidden="1" customHeight="1" thickBot="1" x14ac:dyDescent="0.25">
      <c r="A8" s="76" t="s">
        <v>122</v>
      </c>
      <c r="B8" s="79">
        <f>PRIMAS!E16</f>
        <v>0</v>
      </c>
      <c r="C8" s="77">
        <f>SUM(B8:B8)/3</f>
        <v>0</v>
      </c>
      <c r="D8" s="80">
        <f>C8*D11/C11</f>
        <v>0</v>
      </c>
      <c r="F8" s="702"/>
      <c r="G8" s="702"/>
    </row>
    <row r="9" spans="1:8" ht="60" hidden="1" customHeight="1" thickBot="1" x14ac:dyDescent="0.25">
      <c r="A9" s="76" t="s">
        <v>123</v>
      </c>
      <c r="B9" s="77">
        <v>19495627</v>
      </c>
      <c r="C9" s="77">
        <f>SUM(B9:B9)/2</f>
        <v>9747813.5</v>
      </c>
      <c r="D9" s="78">
        <f>D11*C9/C11</f>
        <v>55.720115386517108</v>
      </c>
    </row>
    <row r="10" spans="1:8" ht="60" hidden="1" customHeight="1" thickBot="1" x14ac:dyDescent="0.25">
      <c r="A10" s="76" t="s">
        <v>16</v>
      </c>
      <c r="B10" s="77">
        <v>5686225</v>
      </c>
      <c r="C10" s="77">
        <f>SUM(B10:B10)/2</f>
        <v>2843112.5</v>
      </c>
      <c r="D10" s="78">
        <f>D11*C10/C11</f>
        <v>16.251701631022087</v>
      </c>
    </row>
    <row r="11" spans="1:8" ht="29.25" hidden="1" customHeight="1" thickBot="1" x14ac:dyDescent="0.25">
      <c r="A11" s="81" t="s">
        <v>25</v>
      </c>
      <c r="B11" s="82">
        <f>SUM(B7:B10)</f>
        <v>52482735</v>
      </c>
      <c r="C11" s="82">
        <f>SUM(B11:B11)/3</f>
        <v>17494245</v>
      </c>
      <c r="D11" s="81">
        <v>100</v>
      </c>
    </row>
    <row r="12" spans="1:8" ht="60" hidden="1" customHeight="1" thickBot="1" x14ac:dyDescent="0.25">
      <c r="A12" s="716" t="s">
        <v>21</v>
      </c>
      <c r="B12" s="717" t="s">
        <v>190</v>
      </c>
      <c r="C12" s="714" t="s">
        <v>22</v>
      </c>
      <c r="D12" s="716" t="s">
        <v>23</v>
      </c>
    </row>
    <row r="13" spans="1:8" ht="22.5" hidden="1" customHeight="1" thickBot="1" x14ac:dyDescent="0.25">
      <c r="A13" s="716"/>
      <c r="B13" s="718"/>
      <c r="C13" s="715"/>
      <c r="D13" s="716"/>
    </row>
    <row r="14" spans="1:8" ht="60" hidden="1" customHeight="1" thickBot="1" x14ac:dyDescent="0.25">
      <c r="A14" s="76" t="s">
        <v>24</v>
      </c>
      <c r="B14" s="77">
        <v>10933841</v>
      </c>
      <c r="C14" s="77">
        <f>SUM(B14:B14)/3</f>
        <v>3644613.6666666665</v>
      </c>
      <c r="D14" s="78">
        <f>C14*D18/C18</f>
        <v>13.699109898228189</v>
      </c>
    </row>
    <row r="15" spans="1:8" ht="60" hidden="1" customHeight="1" thickBot="1" x14ac:dyDescent="0.25">
      <c r="A15" s="76" t="s">
        <v>122</v>
      </c>
      <c r="B15" s="79">
        <v>33508348</v>
      </c>
      <c r="C15" s="77">
        <f>SUM(B15:B15)/3</f>
        <v>11169449.333333334</v>
      </c>
      <c r="D15" s="80">
        <f>C15*D18/C18</f>
        <v>41.982917234673053</v>
      </c>
    </row>
    <row r="16" spans="1:8" ht="60" hidden="1" customHeight="1" thickBot="1" x14ac:dyDescent="0.25">
      <c r="A16" s="76" t="s">
        <v>123</v>
      </c>
      <c r="B16" s="77">
        <v>30318904</v>
      </c>
      <c r="C16" s="77">
        <f>SUM(B16:B16)/3</f>
        <v>10106301.333333334</v>
      </c>
      <c r="D16" s="78">
        <f>D18*C16/C18</f>
        <v>37.986833528110601</v>
      </c>
    </row>
    <row r="17" spans="1:5" ht="60" hidden="1" customHeight="1" thickBot="1" x14ac:dyDescent="0.25">
      <c r="A17" s="76" t="s">
        <v>16</v>
      </c>
      <c r="B17" s="77">
        <v>5053151</v>
      </c>
      <c r="C17" s="77">
        <f>SUM(B17:B17)/3</f>
        <v>1684383.6666666667</v>
      </c>
      <c r="D17" s="78">
        <f>D18*C17/C18</f>
        <v>6.3311393389881641</v>
      </c>
    </row>
    <row r="18" spans="1:5" ht="60" hidden="1" customHeight="1" thickBot="1" x14ac:dyDescent="0.25">
      <c r="A18" s="81" t="s">
        <v>25</v>
      </c>
      <c r="B18" s="82">
        <f>SUM(B14:B17)</f>
        <v>79814244</v>
      </c>
      <c r="C18" s="82">
        <f>SUM(B18:B18)/3</f>
        <v>26604748</v>
      </c>
      <c r="D18" s="81">
        <v>100</v>
      </c>
    </row>
    <row r="19" spans="1:5" ht="60" hidden="1" customHeight="1" thickBot="1" x14ac:dyDescent="0.25">
      <c r="A19" s="716" t="s">
        <v>21</v>
      </c>
      <c r="B19" s="717" t="s">
        <v>185</v>
      </c>
      <c r="C19" s="714" t="s">
        <v>22</v>
      </c>
      <c r="D19" s="716" t="s">
        <v>23</v>
      </c>
    </row>
    <row r="20" spans="1:5" ht="27" hidden="1" customHeight="1" thickBot="1" x14ac:dyDescent="0.25">
      <c r="A20" s="716"/>
      <c r="B20" s="718"/>
      <c r="C20" s="715"/>
      <c r="D20" s="716"/>
    </row>
    <row r="21" spans="1:5" ht="60" hidden="1" customHeight="1" thickBot="1" x14ac:dyDescent="0.25">
      <c r="A21" s="76" t="s">
        <v>24</v>
      </c>
      <c r="B21" s="77">
        <v>13530424</v>
      </c>
      <c r="C21" s="77">
        <f>SUM(B21:B21)/2</f>
        <v>6765212</v>
      </c>
      <c r="D21" s="78">
        <f>C21*D25/C25</f>
        <v>31.616988397933671</v>
      </c>
    </row>
    <row r="22" spans="1:5" ht="20.25" hidden="1" customHeight="1" thickBot="1" x14ac:dyDescent="0.25">
      <c r="A22" s="76" t="s">
        <v>122</v>
      </c>
      <c r="B22" s="79">
        <v>20199844</v>
      </c>
      <c r="C22" s="77">
        <f>SUM(B22:B22)/2</f>
        <v>10099922</v>
      </c>
      <c r="D22" s="80">
        <f>C22*D25/C25</f>
        <v>47.201642268421892</v>
      </c>
    </row>
    <row r="23" spans="1:5" ht="60" hidden="1" customHeight="1" thickBot="1" x14ac:dyDescent="0.25">
      <c r="A23" s="76" t="s">
        <v>123</v>
      </c>
      <c r="B23" s="77">
        <v>20307945</v>
      </c>
      <c r="C23" s="77">
        <f>SUM(B23:B23)/2</f>
        <v>10153972.5</v>
      </c>
      <c r="D23" s="78">
        <f>D25*C23/C25</f>
        <v>47.45424544351863</v>
      </c>
    </row>
    <row r="24" spans="1:5" ht="60" hidden="1" customHeight="1" thickBot="1" x14ac:dyDescent="0.25">
      <c r="A24" s="76" t="s">
        <v>16</v>
      </c>
      <c r="B24" s="77">
        <v>10153973</v>
      </c>
      <c r="C24" s="77">
        <f>SUM(B24:B24)/2</f>
        <v>5076986.5</v>
      </c>
      <c r="D24" s="78">
        <f>D25*C24/C25</f>
        <v>23.727123890125817</v>
      </c>
    </row>
    <row r="25" spans="1:5" ht="60" hidden="1" customHeight="1" thickBot="1" x14ac:dyDescent="0.25">
      <c r="A25" s="81" t="s">
        <v>25</v>
      </c>
      <c r="B25" s="82">
        <f>SUM(B21:B24)</f>
        <v>64192186</v>
      </c>
      <c r="C25" s="82">
        <f>SUM(B25:B25)/3</f>
        <v>21397395.333333332</v>
      </c>
      <c r="D25" s="81">
        <v>100</v>
      </c>
    </row>
    <row r="26" spans="1:5" ht="13.5" hidden="1" thickBot="1" x14ac:dyDescent="0.25"/>
    <row r="27" spans="1:5" ht="13.5" hidden="1" thickBot="1" x14ac:dyDescent="0.25">
      <c r="A27" s="75" t="s">
        <v>194</v>
      </c>
    </row>
    <row r="28" spans="1:5" ht="23.25" hidden="1" customHeight="1" thickBot="1" x14ac:dyDescent="0.25"/>
    <row r="29" spans="1:5" ht="13.5" thickBot="1" x14ac:dyDescent="0.25">
      <c r="A29" s="716" t="s">
        <v>21</v>
      </c>
      <c r="B29" s="717" t="s">
        <v>195</v>
      </c>
      <c r="C29" s="719" t="s">
        <v>22</v>
      </c>
      <c r="D29" s="716" t="s">
        <v>23</v>
      </c>
    </row>
    <row r="30" spans="1:5" ht="27" customHeight="1" thickBot="1" x14ac:dyDescent="0.25">
      <c r="A30" s="716"/>
      <c r="B30" s="718"/>
      <c r="C30" s="720"/>
      <c r="D30" s="716"/>
    </row>
    <row r="31" spans="1:5" ht="41.25" customHeight="1" thickBot="1" x14ac:dyDescent="0.25">
      <c r="A31" s="76" t="s">
        <v>24</v>
      </c>
      <c r="B31" s="77">
        <f>PRIMAS!E8+PRIMAS!I8+PRIMAS!M8+PRIMAS!Q8</f>
        <v>154825153</v>
      </c>
      <c r="C31" s="104">
        <f>B31/4</f>
        <v>38706288.25</v>
      </c>
      <c r="D31" s="209">
        <f>C31*D35/C35</f>
        <v>21.780882540511751</v>
      </c>
      <c r="E31" s="75" t="s">
        <v>11</v>
      </c>
    </row>
    <row r="32" spans="1:5" ht="33.75" customHeight="1" thickBot="1" x14ac:dyDescent="0.25">
      <c r="A32" s="76" t="s">
        <v>122</v>
      </c>
      <c r="B32" s="77">
        <f>PRIMAS!E15+PRIMAS!I15+PRIMAS!M15+PRIMAS!Q15</f>
        <v>273131229</v>
      </c>
      <c r="C32" s="104">
        <f>B32/4</f>
        <v>68282807.25</v>
      </c>
      <c r="D32" s="209">
        <f>C32*D35/C35</f>
        <v>38.424242454936355</v>
      </c>
      <c r="E32" s="75" t="s">
        <v>11</v>
      </c>
    </row>
    <row r="33" spans="1:5" ht="34.5" customHeight="1" thickBot="1" x14ac:dyDescent="0.25">
      <c r="A33" s="76" t="s">
        <v>123</v>
      </c>
      <c r="B33" s="77">
        <f>PRIMAS!E22+PRIMAS!I22+PRIMAS!M22+PRIMAS!Q22</f>
        <v>163350246</v>
      </c>
      <c r="C33" s="104">
        <f>B33/4</f>
        <v>40837561.5</v>
      </c>
      <c r="D33" s="209">
        <f>C33*D35/C35</f>
        <v>22.980197029675789</v>
      </c>
      <c r="E33" s="75" t="s">
        <v>11</v>
      </c>
    </row>
    <row r="34" spans="1:5" ht="36.75" customHeight="1" thickBot="1" x14ac:dyDescent="0.25">
      <c r="A34" s="76" t="s">
        <v>16</v>
      </c>
      <c r="B34" s="77">
        <f>PRIMAS!E29+PRIMAS!I29+PRIMAS!M29+PRIMAS!Q29</f>
        <v>119523857</v>
      </c>
      <c r="C34" s="104">
        <f>B34/4</f>
        <v>29880964.25</v>
      </c>
      <c r="D34" s="209">
        <f>C34*D35/C35</f>
        <v>16.814677974876105</v>
      </c>
      <c r="E34" s="75" t="s">
        <v>11</v>
      </c>
    </row>
    <row r="35" spans="1:5" ht="36.75" customHeight="1" thickBot="1" x14ac:dyDescent="0.25">
      <c r="A35" s="139" t="s">
        <v>25</v>
      </c>
      <c r="B35" s="210">
        <f>SUM(B31:B34)</f>
        <v>710830485</v>
      </c>
      <c r="C35" s="211">
        <f>B35/4</f>
        <v>177707621.25</v>
      </c>
      <c r="D35" s="139">
        <v>100</v>
      </c>
    </row>
    <row r="37" spans="1:5" x14ac:dyDescent="0.2">
      <c r="C37" s="75" t="s">
        <v>11</v>
      </c>
    </row>
    <row r="38" spans="1:5" x14ac:dyDescent="0.2">
      <c r="D38" s="75" t="s">
        <v>11</v>
      </c>
    </row>
  </sheetData>
  <sheetProtection algorithmName="SHA-512" hashValue="mLYHvgq4bsorAeohMfevAUD5ySpeom/PkdZQ+rBL8p4ecgV7jJxVc89KDDDMjtRKUO7dxBTB/n7bsu6b2IrgrQ==" saltValue="69jK7HyrF/yQL+so4lQHYw==" spinCount="100000" sheet="1" objects="1" scenarios="1"/>
  <mergeCells count="24">
    <mergeCell ref="A29:A30"/>
    <mergeCell ref="B29:B30"/>
    <mergeCell ref="C29:C30"/>
    <mergeCell ref="D29:D30"/>
    <mergeCell ref="A12:A13"/>
    <mergeCell ref="B12:B13"/>
    <mergeCell ref="C12:C13"/>
    <mergeCell ref="D12:D13"/>
    <mergeCell ref="A19:A20"/>
    <mergeCell ref="B19:B20"/>
    <mergeCell ref="C19:C20"/>
    <mergeCell ref="D19:D20"/>
    <mergeCell ref="F7:F8"/>
    <mergeCell ref="G7:G8"/>
    <mergeCell ref="E1:H1"/>
    <mergeCell ref="E2:H2"/>
    <mergeCell ref="A3:D3"/>
    <mergeCell ref="A4:D4"/>
    <mergeCell ref="A1:D1"/>
    <mergeCell ref="A2:D2"/>
    <mergeCell ref="C5:C6"/>
    <mergeCell ref="D5:D6"/>
    <mergeCell ref="A5:A6"/>
    <mergeCell ref="B5:B6"/>
  </mergeCells>
  <phoneticPr fontId="4" type="noConversion"/>
  <printOptions horizontalCentered="1"/>
  <pageMargins left="0.59055118110236227" right="0.31496062992125984" top="0.98425196850393704" bottom="0.98425196850393704" header="0" footer="0"/>
  <pageSetup scale="55" orientation="portrait" r:id="rId1"/>
  <headerFooter alignWithMargins="0">
    <oddFooter>&amp;LElaboró:
Revisó:
&amp;D&amp;C&amp;N</oddFooter>
  </headerFooter>
  <colBreaks count="1" manualBreakCount="1">
    <brk id="4"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tabSelected="1" view="pageBreakPreview" zoomScaleNormal="100" zoomScaleSheetLayoutView="100" workbookViewId="0">
      <selection activeCell="A4" sqref="A4:A6"/>
    </sheetView>
  </sheetViews>
  <sheetFormatPr baseColWidth="10" defaultColWidth="12.5703125" defaultRowHeight="12.75" x14ac:dyDescent="0.2"/>
  <cols>
    <col min="1" max="1" width="57.140625" style="53" customWidth="1"/>
    <col min="2" max="2" width="27.7109375" style="53" customWidth="1"/>
    <col min="3" max="3" width="13.28515625" style="53" customWidth="1"/>
    <col min="4" max="4" width="14.7109375" style="53" customWidth="1"/>
    <col min="5" max="5" width="22.85546875" style="53" customWidth="1"/>
    <col min="6" max="6" width="22.28515625" style="53" customWidth="1"/>
    <col min="7" max="7" width="15.85546875" style="53" customWidth="1"/>
    <col min="8" max="16384" width="12.5703125" style="53"/>
  </cols>
  <sheetData>
    <row r="1" spans="1:7" s="54" customFormat="1" ht="26.25" customHeight="1" x14ac:dyDescent="0.2">
      <c r="A1" s="721" t="s">
        <v>136</v>
      </c>
      <c r="B1" s="722"/>
      <c r="C1" s="722"/>
      <c r="D1" s="722"/>
      <c r="E1" s="722"/>
      <c r="F1" s="722"/>
      <c r="G1" s="723"/>
    </row>
    <row r="2" spans="1:7" s="55" customFormat="1" ht="24.75" customHeight="1" x14ac:dyDescent="0.2">
      <c r="A2" s="724" t="s">
        <v>307</v>
      </c>
      <c r="B2" s="725"/>
      <c r="C2" s="725"/>
      <c r="D2" s="725"/>
      <c r="E2" s="725"/>
      <c r="F2" s="725"/>
      <c r="G2" s="726"/>
    </row>
    <row r="3" spans="1:7" s="54" customFormat="1" ht="24.75" customHeight="1" thickBot="1" x14ac:dyDescent="0.25">
      <c r="A3" s="724" t="s">
        <v>170</v>
      </c>
      <c r="B3" s="725"/>
      <c r="C3" s="725"/>
      <c r="D3" s="725"/>
      <c r="E3" s="725"/>
      <c r="F3" s="725"/>
      <c r="G3" s="726"/>
    </row>
    <row r="4" spans="1:7" s="54" customFormat="1" ht="39" customHeight="1" x14ac:dyDescent="0.2">
      <c r="A4" s="727" t="s">
        <v>130</v>
      </c>
      <c r="B4" s="730" t="s">
        <v>131</v>
      </c>
      <c r="C4" s="730" t="s">
        <v>133</v>
      </c>
      <c r="D4" s="730"/>
      <c r="E4" s="730" t="s">
        <v>5</v>
      </c>
      <c r="F4" s="730" t="s">
        <v>2</v>
      </c>
      <c r="G4" s="733" t="s">
        <v>42</v>
      </c>
    </row>
    <row r="5" spans="1:7" s="54" customFormat="1" ht="39" customHeight="1" x14ac:dyDescent="0.2">
      <c r="A5" s="728"/>
      <c r="B5" s="731"/>
      <c r="C5" s="56"/>
      <c r="D5" s="56"/>
      <c r="E5" s="731"/>
      <c r="F5" s="731"/>
      <c r="G5" s="734"/>
    </row>
    <row r="6" spans="1:7" ht="39.75" customHeight="1" x14ac:dyDescent="0.2">
      <c r="A6" s="729"/>
      <c r="B6" s="732"/>
      <c r="C6" s="57" t="s">
        <v>134</v>
      </c>
      <c r="D6" s="57" t="s">
        <v>135</v>
      </c>
      <c r="E6" s="732"/>
      <c r="F6" s="732"/>
      <c r="G6" s="735"/>
    </row>
    <row r="7" spans="1:7" ht="38.25" hidden="1" customHeight="1" thickBot="1" x14ac:dyDescent="0.25">
      <c r="A7" s="58"/>
      <c r="B7" s="59"/>
      <c r="C7" s="59"/>
      <c r="D7" s="59"/>
      <c r="E7" s="59"/>
      <c r="F7" s="59"/>
      <c r="G7" s="60"/>
    </row>
    <row r="8" spans="1:7" ht="76.5" hidden="1" customHeight="1" thickBot="1" x14ac:dyDescent="0.25">
      <c r="A8" s="58"/>
      <c r="B8" s="59"/>
      <c r="C8" s="59"/>
      <c r="D8" s="59"/>
      <c r="E8" s="59"/>
      <c r="F8" s="59"/>
      <c r="G8" s="60"/>
    </row>
    <row r="9" spans="1:7" ht="76.5" hidden="1" customHeight="1" thickBot="1" x14ac:dyDescent="0.25">
      <c r="A9" s="58"/>
      <c r="B9" s="59"/>
      <c r="C9" s="59"/>
      <c r="D9" s="59"/>
      <c r="E9" s="59"/>
      <c r="F9" s="59"/>
      <c r="G9" s="60"/>
    </row>
    <row r="10" spans="1:7" ht="76.5" customHeight="1" x14ac:dyDescent="0.2">
      <c r="A10" s="57" t="s">
        <v>191</v>
      </c>
      <c r="B10" s="59" t="s">
        <v>132</v>
      </c>
      <c r="C10" s="83">
        <v>1</v>
      </c>
      <c r="D10" s="59"/>
      <c r="E10" s="59">
        <v>232</v>
      </c>
      <c r="F10" s="59" t="s">
        <v>166</v>
      </c>
      <c r="G10" s="60">
        <v>100</v>
      </c>
    </row>
    <row r="11" spans="1:7" ht="76.5" customHeight="1" thickBot="1" x14ac:dyDescent="0.25">
      <c r="A11" s="58" t="s">
        <v>192</v>
      </c>
      <c r="B11" s="59" t="s">
        <v>132</v>
      </c>
      <c r="C11" s="83">
        <v>1</v>
      </c>
      <c r="D11" s="59"/>
      <c r="E11" s="59">
        <v>95</v>
      </c>
      <c r="F11" s="59" t="s">
        <v>166</v>
      </c>
      <c r="G11" s="60">
        <v>100</v>
      </c>
    </row>
    <row r="12" spans="1:7" ht="72" customHeight="1" thickBot="1" x14ac:dyDescent="0.25">
      <c r="A12" s="61" t="s">
        <v>193</v>
      </c>
      <c r="B12" s="62" t="s">
        <v>132</v>
      </c>
      <c r="C12" s="63">
        <v>100</v>
      </c>
      <c r="D12" s="63"/>
      <c r="E12" s="64">
        <v>96</v>
      </c>
      <c r="F12" s="63" t="s">
        <v>166</v>
      </c>
      <c r="G12" s="65">
        <v>100</v>
      </c>
    </row>
    <row r="13" spans="1:7" x14ac:dyDescent="0.2">
      <c r="A13" s="66"/>
    </row>
  </sheetData>
  <sheetProtection algorithmName="SHA-512" hashValue="BPCooFcyr0bFkIYyy5p6dHiumbYGhUOv5yg/jmYwMFU6ykcNk1yrb0T+U2llrgHEvcrQV1HZ/xzvMwEu44k/lA==" saltValue="ZfkgEZGbeLMeSbJxbfDw0Q==" spinCount="100000" sheet="1" objects="1" scenarios="1"/>
  <mergeCells count="9">
    <mergeCell ref="A1:G1"/>
    <mergeCell ref="A2:G2"/>
    <mergeCell ref="A3:G3"/>
    <mergeCell ref="A4:A6"/>
    <mergeCell ref="B4:B6"/>
    <mergeCell ref="C4:D4"/>
    <mergeCell ref="E4:E6"/>
    <mergeCell ref="F4:F6"/>
    <mergeCell ref="G4:G6"/>
  </mergeCells>
  <pageMargins left="0.74803149606299213" right="0.74803149606299213" top="0.98425196850393704" bottom="0.98425196850393704" header="0" footer="0"/>
  <pageSetup scale="7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3"/>
  <sheetViews>
    <sheetView showGridLines="0" view="pageBreakPreview" topLeftCell="H53" zoomScale="80" zoomScaleNormal="100" zoomScaleSheetLayoutView="80" workbookViewId="0">
      <selection activeCell="I60" sqref="I60"/>
    </sheetView>
  </sheetViews>
  <sheetFormatPr baseColWidth="10" defaultRowHeight="12.75" x14ac:dyDescent="0.2"/>
  <cols>
    <col min="1" max="1" width="59.28515625" style="38" customWidth="1"/>
    <col min="2" max="2" width="45.28515625" style="38" customWidth="1"/>
    <col min="3" max="3" width="27.85546875" style="38" customWidth="1"/>
    <col min="4" max="4" width="14.5703125" style="38" customWidth="1"/>
    <col min="5" max="5" width="7.85546875" style="38" customWidth="1"/>
    <col min="6" max="6" width="8.7109375" style="38" customWidth="1"/>
    <col min="7" max="7" width="8.7109375" style="152" customWidth="1"/>
    <col min="8" max="8" width="20.28515625" style="38" customWidth="1"/>
    <col min="9" max="9" width="8.85546875" style="38" customWidth="1"/>
    <col min="10" max="10" width="7.85546875" style="38" customWidth="1"/>
    <col min="11" max="11" width="8.7109375" style="38" customWidth="1"/>
    <col min="12" max="12" width="8.7109375" style="152" customWidth="1"/>
    <col min="13" max="13" width="20.28515625" style="38" customWidth="1"/>
    <col min="14" max="17" width="8.85546875" style="38" customWidth="1"/>
    <col min="18" max="18" width="25.42578125" style="38" bestFit="1" customWidth="1"/>
    <col min="19" max="19" width="8.85546875" style="38" customWidth="1"/>
    <col min="20" max="20" width="7.85546875" style="38" customWidth="1"/>
    <col min="21" max="21" width="8.7109375" style="38" customWidth="1"/>
    <col min="22" max="22" width="8.7109375" style="152" customWidth="1"/>
    <col min="23" max="23" width="20.28515625" style="38" customWidth="1"/>
    <col min="24" max="24" width="8.85546875" style="38" customWidth="1"/>
    <col min="25" max="16384" width="11.42578125" style="38"/>
  </cols>
  <sheetData>
    <row r="1" spans="1:24" ht="21" customHeight="1" x14ac:dyDescent="0.2">
      <c r="A1" s="344" t="s">
        <v>136</v>
      </c>
      <c r="B1" s="345"/>
      <c r="C1" s="345"/>
      <c r="D1" s="345"/>
      <c r="E1" s="345"/>
      <c r="F1" s="345"/>
      <c r="G1" s="345"/>
      <c r="H1" s="345"/>
      <c r="I1" s="345"/>
      <c r="J1" s="345"/>
      <c r="K1" s="345"/>
      <c r="L1" s="345"/>
      <c r="M1" s="345"/>
      <c r="N1" s="345"/>
      <c r="O1" s="345"/>
      <c r="P1" s="345"/>
      <c r="Q1" s="345"/>
      <c r="R1" s="345"/>
      <c r="S1" s="345"/>
      <c r="T1" s="345"/>
      <c r="U1" s="345"/>
      <c r="V1" s="345"/>
      <c r="W1" s="345"/>
      <c r="X1" s="346"/>
    </row>
    <row r="2" spans="1:24" ht="20.25" customHeight="1" x14ac:dyDescent="0.2">
      <c r="A2" s="280" t="s">
        <v>307</v>
      </c>
      <c r="B2" s="281"/>
      <c r="C2" s="281"/>
      <c r="D2" s="281"/>
      <c r="E2" s="281"/>
      <c r="F2" s="281"/>
      <c r="G2" s="281"/>
      <c r="H2" s="281"/>
      <c r="I2" s="281"/>
      <c r="J2" s="281"/>
      <c r="K2" s="281"/>
      <c r="L2" s="281"/>
      <c r="M2" s="281"/>
      <c r="N2" s="281"/>
      <c r="O2" s="281"/>
      <c r="P2" s="281"/>
      <c r="Q2" s="281"/>
      <c r="R2" s="281"/>
      <c r="S2" s="281"/>
      <c r="T2" s="281"/>
      <c r="U2" s="281"/>
      <c r="V2" s="281"/>
      <c r="W2" s="281"/>
      <c r="X2" s="347"/>
    </row>
    <row r="3" spans="1:24" ht="19.5" customHeight="1" x14ac:dyDescent="0.2">
      <c r="A3" s="280" t="s">
        <v>183</v>
      </c>
      <c r="B3" s="281"/>
      <c r="C3" s="281"/>
      <c r="D3" s="281"/>
      <c r="E3" s="281"/>
      <c r="F3" s="281"/>
      <c r="G3" s="281"/>
      <c r="H3" s="281"/>
      <c r="I3" s="281"/>
      <c r="J3" s="281"/>
      <c r="K3" s="281"/>
      <c r="L3" s="281"/>
      <c r="M3" s="281"/>
      <c r="N3" s="281"/>
      <c r="O3" s="281"/>
      <c r="P3" s="281"/>
      <c r="Q3" s="281"/>
      <c r="R3" s="281"/>
      <c r="S3" s="281"/>
      <c r="T3" s="281"/>
      <c r="U3" s="281"/>
      <c r="V3" s="281"/>
      <c r="W3" s="281"/>
      <c r="X3" s="347"/>
    </row>
    <row r="4" spans="1:24" ht="45.75" customHeight="1" thickBot="1" x14ac:dyDescent="0.25">
      <c r="A4" s="282" t="s">
        <v>28</v>
      </c>
      <c r="B4" s="283"/>
      <c r="C4" s="283"/>
      <c r="D4" s="283"/>
      <c r="E4" s="283"/>
      <c r="F4" s="283"/>
      <c r="G4" s="283"/>
      <c r="H4" s="283"/>
      <c r="I4" s="283"/>
      <c r="J4" s="283"/>
      <c r="K4" s="283"/>
      <c r="L4" s="283"/>
      <c r="M4" s="283"/>
      <c r="N4" s="283"/>
      <c r="O4" s="283"/>
      <c r="P4" s="283"/>
      <c r="Q4" s="283"/>
      <c r="R4" s="283"/>
      <c r="S4" s="283"/>
      <c r="T4" s="283"/>
      <c r="U4" s="283"/>
      <c r="V4" s="283"/>
      <c r="W4" s="283"/>
      <c r="X4" s="348"/>
    </row>
    <row r="5" spans="1:24" ht="66" customHeight="1" thickBot="1" x14ac:dyDescent="0.25">
      <c r="A5" s="273" t="s">
        <v>0</v>
      </c>
      <c r="B5" s="273"/>
      <c r="C5" s="273"/>
      <c r="D5" s="270"/>
      <c r="E5" s="279" t="s">
        <v>319</v>
      </c>
      <c r="F5" s="271"/>
      <c r="G5" s="271"/>
      <c r="H5" s="271"/>
      <c r="I5" s="272"/>
      <c r="J5" s="279" t="s">
        <v>184</v>
      </c>
      <c r="K5" s="271"/>
      <c r="L5" s="271"/>
      <c r="M5" s="271"/>
      <c r="N5" s="272"/>
      <c r="O5" s="270" t="s">
        <v>185</v>
      </c>
      <c r="P5" s="271"/>
      <c r="Q5" s="271"/>
      <c r="R5" s="271"/>
      <c r="S5" s="272"/>
      <c r="T5" s="270" t="s">
        <v>320</v>
      </c>
      <c r="U5" s="271"/>
      <c r="V5" s="271"/>
      <c r="W5" s="271"/>
      <c r="X5" s="272"/>
    </row>
    <row r="6" spans="1:24" ht="23.25" customHeight="1" thickBot="1" x14ac:dyDescent="0.25">
      <c r="A6" s="273"/>
      <c r="B6" s="273"/>
      <c r="C6" s="273"/>
      <c r="D6" s="270"/>
      <c r="E6" s="273" t="s">
        <v>7</v>
      </c>
      <c r="F6" s="273"/>
      <c r="G6" s="336" t="s">
        <v>1</v>
      </c>
      <c r="H6" s="273" t="s">
        <v>2</v>
      </c>
      <c r="I6" s="273" t="s">
        <v>42</v>
      </c>
      <c r="J6" s="273" t="s">
        <v>7</v>
      </c>
      <c r="K6" s="273"/>
      <c r="L6" s="336" t="s">
        <v>1</v>
      </c>
      <c r="M6" s="273" t="s">
        <v>2</v>
      </c>
      <c r="N6" s="273" t="s">
        <v>42</v>
      </c>
      <c r="O6" s="273" t="s">
        <v>7</v>
      </c>
      <c r="P6" s="273"/>
      <c r="Q6" s="336" t="s">
        <v>1</v>
      </c>
      <c r="R6" s="273" t="s">
        <v>2</v>
      </c>
      <c r="S6" s="273" t="s">
        <v>42</v>
      </c>
      <c r="T6" s="273" t="s">
        <v>7</v>
      </c>
      <c r="U6" s="273"/>
      <c r="V6" s="336" t="s">
        <v>1</v>
      </c>
      <c r="W6" s="273" t="s">
        <v>2</v>
      </c>
      <c r="X6" s="273" t="s">
        <v>42</v>
      </c>
    </row>
    <row r="7" spans="1:24" ht="45.75" customHeight="1" thickBot="1" x14ac:dyDescent="0.25">
      <c r="A7" s="273" t="s">
        <v>8</v>
      </c>
      <c r="B7" s="273"/>
      <c r="C7" s="273"/>
      <c r="D7" s="126" t="s">
        <v>43</v>
      </c>
      <c r="E7" s="127" t="s">
        <v>3</v>
      </c>
      <c r="F7" s="127" t="s">
        <v>4</v>
      </c>
      <c r="G7" s="337"/>
      <c r="H7" s="276"/>
      <c r="I7" s="276"/>
      <c r="J7" s="127" t="s">
        <v>3</v>
      </c>
      <c r="K7" s="127" t="s">
        <v>4</v>
      </c>
      <c r="L7" s="337"/>
      <c r="M7" s="276"/>
      <c r="N7" s="276"/>
      <c r="O7" s="127" t="s">
        <v>3</v>
      </c>
      <c r="P7" s="127" t="s">
        <v>4</v>
      </c>
      <c r="Q7" s="337"/>
      <c r="R7" s="276"/>
      <c r="S7" s="276"/>
      <c r="T7" s="127" t="s">
        <v>3</v>
      </c>
      <c r="U7" s="127" t="s">
        <v>4</v>
      </c>
      <c r="V7" s="337"/>
      <c r="W7" s="276"/>
      <c r="X7" s="276"/>
    </row>
    <row r="8" spans="1:24" ht="34.5" customHeight="1" thickBot="1" x14ac:dyDescent="0.25">
      <c r="A8" s="284" t="s">
        <v>9</v>
      </c>
      <c r="B8" s="285"/>
      <c r="C8" s="286"/>
      <c r="D8" s="39" t="s">
        <v>48</v>
      </c>
      <c r="E8" s="40"/>
      <c r="F8" s="41"/>
      <c r="G8" s="146"/>
      <c r="H8" s="41"/>
      <c r="I8" s="43"/>
      <c r="J8" s="40"/>
      <c r="K8" s="41"/>
      <c r="L8" s="146"/>
      <c r="M8" s="41"/>
      <c r="N8" s="43"/>
      <c r="O8" s="40"/>
      <c r="P8" s="41"/>
      <c r="Q8" s="146"/>
      <c r="R8" s="41"/>
      <c r="S8" s="43"/>
      <c r="T8" s="40"/>
      <c r="U8" s="41"/>
      <c r="V8" s="146"/>
      <c r="W8" s="41"/>
      <c r="X8" s="43"/>
    </row>
    <row r="9" spans="1:24" ht="43.5" customHeight="1" x14ac:dyDescent="0.2">
      <c r="A9" s="359" t="s">
        <v>67</v>
      </c>
      <c r="B9" s="360"/>
      <c r="C9" s="361"/>
      <c r="D9" s="354">
        <v>50</v>
      </c>
      <c r="E9" s="349" t="s">
        <v>124</v>
      </c>
      <c r="F9" s="354"/>
      <c r="G9" s="354">
        <v>149</v>
      </c>
      <c r="H9" s="349" t="s">
        <v>335</v>
      </c>
      <c r="I9" s="354">
        <v>50</v>
      </c>
      <c r="J9" s="338" t="s">
        <v>11</v>
      </c>
      <c r="K9" s="338" t="s">
        <v>124</v>
      </c>
      <c r="L9" s="338">
        <v>286</v>
      </c>
      <c r="M9" s="341" t="s">
        <v>178</v>
      </c>
      <c r="N9" s="338">
        <v>0</v>
      </c>
      <c r="O9" s="338" t="s">
        <v>124</v>
      </c>
      <c r="P9" s="338"/>
      <c r="Q9" s="338">
        <v>116</v>
      </c>
      <c r="R9" s="341" t="s">
        <v>342</v>
      </c>
      <c r="S9" s="338">
        <v>20</v>
      </c>
      <c r="T9" s="338" t="s">
        <v>124</v>
      </c>
      <c r="U9" s="338"/>
      <c r="V9" s="338">
        <v>300</v>
      </c>
      <c r="W9" s="349" t="s">
        <v>335</v>
      </c>
      <c r="X9" s="338">
        <v>50</v>
      </c>
    </row>
    <row r="10" spans="1:24" ht="28.5" customHeight="1" x14ac:dyDescent="0.2">
      <c r="A10" s="352" t="s">
        <v>150</v>
      </c>
      <c r="B10" s="353"/>
      <c r="C10" s="353"/>
      <c r="D10" s="355"/>
      <c r="E10" s="350"/>
      <c r="F10" s="355"/>
      <c r="G10" s="355"/>
      <c r="H10" s="350"/>
      <c r="I10" s="355"/>
      <c r="J10" s="339"/>
      <c r="K10" s="339"/>
      <c r="L10" s="339"/>
      <c r="M10" s="342"/>
      <c r="N10" s="339"/>
      <c r="O10" s="339"/>
      <c r="P10" s="339"/>
      <c r="Q10" s="339"/>
      <c r="R10" s="342"/>
      <c r="S10" s="339"/>
      <c r="T10" s="339"/>
      <c r="U10" s="339"/>
      <c r="V10" s="339"/>
      <c r="W10" s="350"/>
      <c r="X10" s="339"/>
    </row>
    <row r="11" spans="1:24" ht="26.25" customHeight="1" x14ac:dyDescent="0.2">
      <c r="A11" s="352" t="s">
        <v>331</v>
      </c>
      <c r="B11" s="353"/>
      <c r="C11" s="353"/>
      <c r="D11" s="355"/>
      <c r="E11" s="350"/>
      <c r="F11" s="355"/>
      <c r="G11" s="355"/>
      <c r="H11" s="350"/>
      <c r="I11" s="355"/>
      <c r="J11" s="339"/>
      <c r="K11" s="339"/>
      <c r="L11" s="339"/>
      <c r="M11" s="342"/>
      <c r="N11" s="339"/>
      <c r="O11" s="339"/>
      <c r="P11" s="339"/>
      <c r="Q11" s="339"/>
      <c r="R11" s="342"/>
      <c r="S11" s="339"/>
      <c r="T11" s="339"/>
      <c r="U11" s="339"/>
      <c r="V11" s="339"/>
      <c r="W11" s="350"/>
      <c r="X11" s="339"/>
    </row>
    <row r="12" spans="1:24" ht="21.75" customHeight="1" x14ac:dyDescent="0.2">
      <c r="A12" s="352" t="s">
        <v>332</v>
      </c>
      <c r="B12" s="353"/>
      <c r="C12" s="353"/>
      <c r="D12" s="355"/>
      <c r="E12" s="350"/>
      <c r="F12" s="355"/>
      <c r="G12" s="355"/>
      <c r="H12" s="350"/>
      <c r="I12" s="355"/>
      <c r="J12" s="339"/>
      <c r="K12" s="339"/>
      <c r="L12" s="339"/>
      <c r="M12" s="342"/>
      <c r="N12" s="339"/>
      <c r="O12" s="339"/>
      <c r="P12" s="339"/>
      <c r="Q12" s="339"/>
      <c r="R12" s="342"/>
      <c r="S12" s="339"/>
      <c r="T12" s="339"/>
      <c r="U12" s="339"/>
      <c r="V12" s="339"/>
      <c r="W12" s="350"/>
      <c r="X12" s="339"/>
    </row>
    <row r="13" spans="1:24" ht="22.5" customHeight="1" x14ac:dyDescent="0.2">
      <c r="A13" s="352" t="s">
        <v>333</v>
      </c>
      <c r="B13" s="353"/>
      <c r="C13" s="353"/>
      <c r="D13" s="355"/>
      <c r="E13" s="350"/>
      <c r="F13" s="355"/>
      <c r="G13" s="355"/>
      <c r="H13" s="350"/>
      <c r="I13" s="355"/>
      <c r="J13" s="339"/>
      <c r="K13" s="339"/>
      <c r="L13" s="339"/>
      <c r="M13" s="342"/>
      <c r="N13" s="339"/>
      <c r="O13" s="339"/>
      <c r="P13" s="339"/>
      <c r="Q13" s="339"/>
      <c r="R13" s="342"/>
      <c r="S13" s="339"/>
      <c r="T13" s="339"/>
      <c r="U13" s="339"/>
      <c r="V13" s="339"/>
      <c r="W13" s="350"/>
      <c r="X13" s="339"/>
    </row>
    <row r="14" spans="1:24" ht="24.75" customHeight="1" x14ac:dyDescent="0.2">
      <c r="A14" s="352" t="s">
        <v>334</v>
      </c>
      <c r="B14" s="353"/>
      <c r="C14" s="353"/>
      <c r="D14" s="355"/>
      <c r="E14" s="350"/>
      <c r="F14" s="355"/>
      <c r="G14" s="355"/>
      <c r="H14" s="350"/>
      <c r="I14" s="355"/>
      <c r="J14" s="339"/>
      <c r="K14" s="339"/>
      <c r="L14" s="339"/>
      <c r="M14" s="342"/>
      <c r="N14" s="339"/>
      <c r="O14" s="339"/>
      <c r="P14" s="339"/>
      <c r="Q14" s="339"/>
      <c r="R14" s="342"/>
      <c r="S14" s="339"/>
      <c r="T14" s="339"/>
      <c r="U14" s="339"/>
      <c r="V14" s="339"/>
      <c r="W14" s="350"/>
      <c r="X14" s="339"/>
    </row>
    <row r="15" spans="1:24" ht="54" customHeight="1" x14ac:dyDescent="0.2">
      <c r="A15" s="357" t="s">
        <v>172</v>
      </c>
      <c r="B15" s="358"/>
      <c r="C15" s="358"/>
      <c r="D15" s="356"/>
      <c r="E15" s="351"/>
      <c r="F15" s="356"/>
      <c r="G15" s="356"/>
      <c r="H15" s="351"/>
      <c r="I15" s="356"/>
      <c r="J15" s="340"/>
      <c r="K15" s="340"/>
      <c r="L15" s="340"/>
      <c r="M15" s="343"/>
      <c r="N15" s="340"/>
      <c r="O15" s="340"/>
      <c r="P15" s="340"/>
      <c r="Q15" s="340"/>
      <c r="R15" s="343"/>
      <c r="S15" s="340"/>
      <c r="T15" s="340"/>
      <c r="U15" s="340"/>
      <c r="V15" s="340"/>
      <c r="W15" s="351"/>
      <c r="X15" s="340"/>
    </row>
    <row r="16" spans="1:24" ht="30" hidden="1" customHeight="1" x14ac:dyDescent="0.2">
      <c r="A16" s="352"/>
      <c r="B16" s="353"/>
      <c r="C16" s="353"/>
      <c r="D16" s="28"/>
      <c r="E16" s="28"/>
      <c r="F16" s="28"/>
      <c r="G16" s="28"/>
      <c r="H16" s="28"/>
      <c r="I16" s="28"/>
      <c r="J16" s="28"/>
      <c r="K16" s="28"/>
      <c r="L16" s="28"/>
      <c r="M16" s="28"/>
      <c r="N16" s="28"/>
      <c r="O16" s="28"/>
      <c r="P16" s="28"/>
      <c r="Q16" s="28"/>
      <c r="R16" s="28"/>
      <c r="S16" s="28"/>
      <c r="T16" s="28"/>
      <c r="U16" s="28"/>
      <c r="V16" s="28"/>
      <c r="W16" s="28"/>
      <c r="X16" s="28"/>
    </row>
    <row r="17" spans="1:24" ht="39.75" customHeight="1" x14ac:dyDescent="0.2">
      <c r="A17" s="359" t="s">
        <v>68</v>
      </c>
      <c r="B17" s="360"/>
      <c r="C17" s="361"/>
      <c r="D17" s="262">
        <v>20</v>
      </c>
      <c r="E17" s="262" t="s">
        <v>124</v>
      </c>
      <c r="F17" s="262"/>
      <c r="G17" s="262">
        <v>149</v>
      </c>
      <c r="H17" s="263" t="s">
        <v>336</v>
      </c>
      <c r="I17" s="262">
        <v>20</v>
      </c>
      <c r="J17" s="262" t="s">
        <v>124</v>
      </c>
      <c r="K17" s="262"/>
      <c r="L17" s="262">
        <v>286</v>
      </c>
      <c r="M17" s="263" t="s">
        <v>341</v>
      </c>
      <c r="N17" s="262">
        <v>20</v>
      </c>
      <c r="O17" s="262" t="s">
        <v>124</v>
      </c>
      <c r="P17" s="262"/>
      <c r="Q17" s="262">
        <v>116</v>
      </c>
      <c r="R17" s="263" t="s">
        <v>341</v>
      </c>
      <c r="S17" s="262">
        <v>20</v>
      </c>
      <c r="T17" s="262" t="s">
        <v>124</v>
      </c>
      <c r="U17" s="262"/>
      <c r="V17" s="262">
        <v>300</v>
      </c>
      <c r="W17" s="263" t="s">
        <v>341</v>
      </c>
      <c r="X17" s="262">
        <v>20</v>
      </c>
    </row>
    <row r="18" spans="1:24" ht="36" customHeight="1" x14ac:dyDescent="0.2">
      <c r="A18" s="366" t="s">
        <v>69</v>
      </c>
      <c r="B18" s="363"/>
      <c r="C18" s="364"/>
      <c r="D18" s="260"/>
      <c r="E18" s="260"/>
      <c r="F18" s="260"/>
      <c r="G18" s="260"/>
      <c r="H18" s="264"/>
      <c r="I18" s="260"/>
      <c r="J18" s="260"/>
      <c r="K18" s="260"/>
      <c r="L18" s="260"/>
      <c r="M18" s="264"/>
      <c r="N18" s="260"/>
      <c r="O18" s="260"/>
      <c r="P18" s="260"/>
      <c r="Q18" s="260"/>
      <c r="R18" s="264"/>
      <c r="S18" s="260"/>
      <c r="T18" s="260"/>
      <c r="U18" s="260"/>
      <c r="V18" s="260"/>
      <c r="W18" s="264"/>
      <c r="X18" s="260"/>
    </row>
    <row r="19" spans="1:24" ht="42.75" customHeight="1" x14ac:dyDescent="0.2">
      <c r="A19" s="362" t="s">
        <v>70</v>
      </c>
      <c r="B19" s="363"/>
      <c r="C19" s="364"/>
      <c r="D19" s="260"/>
      <c r="E19" s="260"/>
      <c r="F19" s="260"/>
      <c r="G19" s="260"/>
      <c r="H19" s="264"/>
      <c r="I19" s="260"/>
      <c r="J19" s="260"/>
      <c r="K19" s="260"/>
      <c r="L19" s="260"/>
      <c r="M19" s="264"/>
      <c r="N19" s="260"/>
      <c r="O19" s="260"/>
      <c r="P19" s="260"/>
      <c r="Q19" s="260"/>
      <c r="R19" s="264"/>
      <c r="S19" s="260"/>
      <c r="T19" s="260"/>
      <c r="U19" s="260"/>
      <c r="V19" s="260"/>
      <c r="W19" s="264"/>
      <c r="X19" s="260"/>
    </row>
    <row r="20" spans="1:24" ht="30" customHeight="1" x14ac:dyDescent="0.2">
      <c r="A20" s="362" t="s">
        <v>71</v>
      </c>
      <c r="B20" s="363" t="s">
        <v>72</v>
      </c>
      <c r="C20" s="364" t="s">
        <v>72</v>
      </c>
      <c r="D20" s="260"/>
      <c r="E20" s="260"/>
      <c r="F20" s="260"/>
      <c r="G20" s="260"/>
      <c r="H20" s="264"/>
      <c r="I20" s="260"/>
      <c r="J20" s="260"/>
      <c r="K20" s="260"/>
      <c r="L20" s="260"/>
      <c r="M20" s="264"/>
      <c r="N20" s="260"/>
      <c r="O20" s="260"/>
      <c r="P20" s="260"/>
      <c r="Q20" s="260"/>
      <c r="R20" s="264"/>
      <c r="S20" s="260"/>
      <c r="T20" s="260"/>
      <c r="U20" s="260"/>
      <c r="V20" s="260"/>
      <c r="W20" s="264"/>
      <c r="X20" s="260"/>
    </row>
    <row r="21" spans="1:24" ht="26.25" customHeight="1" x14ac:dyDescent="0.2">
      <c r="A21" s="365" t="s">
        <v>73</v>
      </c>
      <c r="B21" s="363"/>
      <c r="C21" s="364"/>
      <c r="D21" s="260"/>
      <c r="E21" s="260"/>
      <c r="F21" s="260"/>
      <c r="G21" s="260"/>
      <c r="H21" s="264"/>
      <c r="I21" s="260"/>
      <c r="J21" s="260"/>
      <c r="K21" s="260"/>
      <c r="L21" s="260"/>
      <c r="M21" s="264"/>
      <c r="N21" s="260"/>
      <c r="O21" s="260"/>
      <c r="P21" s="260"/>
      <c r="Q21" s="260"/>
      <c r="R21" s="264"/>
      <c r="S21" s="260"/>
      <c r="T21" s="260"/>
      <c r="U21" s="260"/>
      <c r="V21" s="260"/>
      <c r="W21" s="264"/>
      <c r="X21" s="260"/>
    </row>
    <row r="22" spans="1:24" ht="56.25" customHeight="1" x14ac:dyDescent="0.2">
      <c r="A22" s="362" t="s">
        <v>167</v>
      </c>
      <c r="B22" s="363" t="s">
        <v>148</v>
      </c>
      <c r="C22" s="364" t="s">
        <v>148</v>
      </c>
      <c r="D22" s="260"/>
      <c r="E22" s="260"/>
      <c r="F22" s="260"/>
      <c r="G22" s="260"/>
      <c r="H22" s="264"/>
      <c r="I22" s="260"/>
      <c r="J22" s="260"/>
      <c r="K22" s="260"/>
      <c r="L22" s="260"/>
      <c r="M22" s="264"/>
      <c r="N22" s="260"/>
      <c r="O22" s="260"/>
      <c r="P22" s="260"/>
      <c r="Q22" s="260"/>
      <c r="R22" s="264"/>
      <c r="S22" s="260"/>
      <c r="T22" s="260"/>
      <c r="U22" s="260"/>
      <c r="V22" s="260"/>
      <c r="W22" s="264"/>
      <c r="X22" s="260"/>
    </row>
    <row r="23" spans="1:24" ht="43.5" customHeight="1" x14ac:dyDescent="0.2">
      <c r="A23" s="362" t="s">
        <v>74</v>
      </c>
      <c r="B23" s="363" t="s">
        <v>75</v>
      </c>
      <c r="C23" s="364" t="s">
        <v>75</v>
      </c>
      <c r="D23" s="260"/>
      <c r="E23" s="260"/>
      <c r="F23" s="260"/>
      <c r="G23" s="260"/>
      <c r="H23" s="264"/>
      <c r="I23" s="260"/>
      <c r="J23" s="260"/>
      <c r="K23" s="260"/>
      <c r="L23" s="260"/>
      <c r="M23" s="264"/>
      <c r="N23" s="260"/>
      <c r="O23" s="260"/>
      <c r="P23" s="260"/>
      <c r="Q23" s="260"/>
      <c r="R23" s="264"/>
      <c r="S23" s="260"/>
      <c r="T23" s="260"/>
      <c r="U23" s="260"/>
      <c r="V23" s="260"/>
      <c r="W23" s="264"/>
      <c r="X23" s="260"/>
    </row>
    <row r="24" spans="1:24" ht="36" customHeight="1" x14ac:dyDescent="0.2">
      <c r="A24" s="367" t="s">
        <v>76</v>
      </c>
      <c r="B24" s="368" t="s">
        <v>77</v>
      </c>
      <c r="C24" s="369" t="s">
        <v>77</v>
      </c>
      <c r="D24" s="265"/>
      <c r="E24" s="265"/>
      <c r="F24" s="265"/>
      <c r="G24" s="265"/>
      <c r="H24" s="334"/>
      <c r="I24" s="265"/>
      <c r="J24" s="265"/>
      <c r="K24" s="265"/>
      <c r="L24" s="265"/>
      <c r="M24" s="334"/>
      <c r="N24" s="265"/>
      <c r="O24" s="265"/>
      <c r="P24" s="265"/>
      <c r="Q24" s="265"/>
      <c r="R24" s="334"/>
      <c r="S24" s="265"/>
      <c r="T24" s="265"/>
      <c r="U24" s="265"/>
      <c r="V24" s="265"/>
      <c r="W24" s="334"/>
      <c r="X24" s="265"/>
    </row>
    <row r="25" spans="1:24" ht="30.75" customHeight="1" x14ac:dyDescent="0.2">
      <c r="A25" s="359" t="s">
        <v>78</v>
      </c>
      <c r="B25" s="360"/>
      <c r="C25" s="361"/>
      <c r="D25" s="332">
        <v>20</v>
      </c>
      <c r="E25" s="332" t="s">
        <v>124</v>
      </c>
      <c r="F25" s="332"/>
      <c r="G25" s="332">
        <v>149</v>
      </c>
      <c r="H25" s="263" t="s">
        <v>336</v>
      </c>
      <c r="I25" s="332">
        <v>20</v>
      </c>
      <c r="J25" s="332" t="s">
        <v>124</v>
      </c>
      <c r="K25" s="332"/>
      <c r="L25" s="332">
        <v>286</v>
      </c>
      <c r="M25" s="263" t="s">
        <v>336</v>
      </c>
      <c r="N25" s="332">
        <v>20</v>
      </c>
      <c r="O25" s="332" t="s">
        <v>124</v>
      </c>
      <c r="P25" s="332"/>
      <c r="Q25" s="332">
        <v>116</v>
      </c>
      <c r="R25" s="263" t="s">
        <v>336</v>
      </c>
      <c r="S25" s="332">
        <v>20</v>
      </c>
      <c r="T25" s="332" t="s">
        <v>124</v>
      </c>
      <c r="U25" s="332"/>
      <c r="V25" s="332">
        <v>300</v>
      </c>
      <c r="W25" s="263" t="s">
        <v>336</v>
      </c>
      <c r="X25" s="332">
        <v>20</v>
      </c>
    </row>
    <row r="26" spans="1:24" ht="32.25" customHeight="1" x14ac:dyDescent="0.2">
      <c r="A26" s="366" t="s">
        <v>69</v>
      </c>
      <c r="B26" s="363"/>
      <c r="C26" s="364"/>
      <c r="D26" s="333"/>
      <c r="E26" s="333"/>
      <c r="F26" s="333"/>
      <c r="G26" s="333"/>
      <c r="H26" s="264"/>
      <c r="I26" s="333"/>
      <c r="J26" s="333"/>
      <c r="K26" s="333"/>
      <c r="L26" s="333"/>
      <c r="M26" s="264"/>
      <c r="N26" s="333"/>
      <c r="O26" s="333"/>
      <c r="P26" s="333"/>
      <c r="Q26" s="333"/>
      <c r="R26" s="264"/>
      <c r="S26" s="333"/>
      <c r="T26" s="333"/>
      <c r="U26" s="333"/>
      <c r="V26" s="333"/>
      <c r="W26" s="264"/>
      <c r="X26" s="333"/>
    </row>
    <row r="27" spans="1:24" ht="36" customHeight="1" x14ac:dyDescent="0.2">
      <c r="A27" s="362" t="s">
        <v>70</v>
      </c>
      <c r="B27" s="363"/>
      <c r="C27" s="364"/>
      <c r="D27" s="333"/>
      <c r="E27" s="333"/>
      <c r="F27" s="333"/>
      <c r="G27" s="333"/>
      <c r="H27" s="264"/>
      <c r="I27" s="333"/>
      <c r="J27" s="333"/>
      <c r="K27" s="333"/>
      <c r="L27" s="333"/>
      <c r="M27" s="264"/>
      <c r="N27" s="333"/>
      <c r="O27" s="333"/>
      <c r="P27" s="333"/>
      <c r="Q27" s="333"/>
      <c r="R27" s="264"/>
      <c r="S27" s="333"/>
      <c r="T27" s="333"/>
      <c r="U27" s="333"/>
      <c r="V27" s="333"/>
      <c r="W27" s="264"/>
      <c r="X27" s="333"/>
    </row>
    <row r="28" spans="1:24" ht="29.25" customHeight="1" x14ac:dyDescent="0.2">
      <c r="A28" s="362" t="s">
        <v>79</v>
      </c>
      <c r="B28" s="363" t="s">
        <v>72</v>
      </c>
      <c r="C28" s="364" t="s">
        <v>72</v>
      </c>
      <c r="D28" s="333"/>
      <c r="E28" s="333"/>
      <c r="F28" s="333"/>
      <c r="G28" s="333"/>
      <c r="H28" s="264"/>
      <c r="I28" s="333"/>
      <c r="J28" s="333"/>
      <c r="K28" s="333"/>
      <c r="L28" s="333"/>
      <c r="M28" s="264"/>
      <c r="N28" s="333"/>
      <c r="O28" s="333"/>
      <c r="P28" s="333"/>
      <c r="Q28" s="333"/>
      <c r="R28" s="264"/>
      <c r="S28" s="333"/>
      <c r="T28" s="333"/>
      <c r="U28" s="333"/>
      <c r="V28" s="333"/>
      <c r="W28" s="264"/>
      <c r="X28" s="333"/>
    </row>
    <row r="29" spans="1:24" ht="25.5" customHeight="1" x14ac:dyDescent="0.2">
      <c r="A29" s="365" t="s">
        <v>73</v>
      </c>
      <c r="B29" s="363"/>
      <c r="C29" s="364"/>
      <c r="D29" s="260"/>
      <c r="E29" s="260"/>
      <c r="F29" s="260"/>
      <c r="G29" s="260"/>
      <c r="H29" s="264"/>
      <c r="I29" s="260"/>
      <c r="J29" s="260"/>
      <c r="K29" s="260"/>
      <c r="L29" s="260"/>
      <c r="M29" s="264"/>
      <c r="N29" s="260"/>
      <c r="O29" s="260"/>
      <c r="P29" s="260"/>
      <c r="Q29" s="260"/>
      <c r="R29" s="264"/>
      <c r="S29" s="260"/>
      <c r="T29" s="260"/>
      <c r="U29" s="260"/>
      <c r="V29" s="260"/>
      <c r="W29" s="264"/>
      <c r="X29" s="260"/>
    </row>
    <row r="30" spans="1:24" ht="45.75" customHeight="1" x14ac:dyDescent="0.2">
      <c r="A30" s="362" t="s">
        <v>152</v>
      </c>
      <c r="B30" s="363" t="s">
        <v>148</v>
      </c>
      <c r="C30" s="364" t="s">
        <v>148</v>
      </c>
      <c r="D30" s="260"/>
      <c r="E30" s="260"/>
      <c r="F30" s="260"/>
      <c r="G30" s="260"/>
      <c r="H30" s="264"/>
      <c r="I30" s="260"/>
      <c r="J30" s="260"/>
      <c r="K30" s="260"/>
      <c r="L30" s="260"/>
      <c r="M30" s="264"/>
      <c r="N30" s="260"/>
      <c r="O30" s="260"/>
      <c r="P30" s="260"/>
      <c r="Q30" s="260"/>
      <c r="R30" s="264"/>
      <c r="S30" s="260"/>
      <c r="T30" s="260"/>
      <c r="U30" s="260"/>
      <c r="V30" s="260"/>
      <c r="W30" s="264"/>
      <c r="X30" s="260"/>
    </row>
    <row r="31" spans="1:24" ht="36.75" customHeight="1" x14ac:dyDescent="0.2">
      <c r="A31" s="362" t="s">
        <v>80</v>
      </c>
      <c r="B31" s="363" t="s">
        <v>75</v>
      </c>
      <c r="C31" s="364" t="s">
        <v>75</v>
      </c>
      <c r="D31" s="260"/>
      <c r="E31" s="260"/>
      <c r="F31" s="260"/>
      <c r="G31" s="260"/>
      <c r="H31" s="264"/>
      <c r="I31" s="260"/>
      <c r="J31" s="260"/>
      <c r="K31" s="260"/>
      <c r="L31" s="260"/>
      <c r="M31" s="264"/>
      <c r="N31" s="260"/>
      <c r="O31" s="260"/>
      <c r="P31" s="260"/>
      <c r="Q31" s="260"/>
      <c r="R31" s="264"/>
      <c r="S31" s="260"/>
      <c r="T31" s="260"/>
      <c r="U31" s="260"/>
      <c r="V31" s="260"/>
      <c r="W31" s="264"/>
      <c r="X31" s="260"/>
    </row>
    <row r="32" spans="1:24" ht="33" customHeight="1" x14ac:dyDescent="0.2">
      <c r="A32" s="367" t="s">
        <v>81</v>
      </c>
      <c r="B32" s="368" t="s">
        <v>77</v>
      </c>
      <c r="C32" s="369" t="s">
        <v>77</v>
      </c>
      <c r="D32" s="265"/>
      <c r="E32" s="265"/>
      <c r="F32" s="265"/>
      <c r="G32" s="265"/>
      <c r="H32" s="334"/>
      <c r="I32" s="265"/>
      <c r="J32" s="265"/>
      <c r="K32" s="265"/>
      <c r="L32" s="265"/>
      <c r="M32" s="334"/>
      <c r="N32" s="265"/>
      <c r="O32" s="265"/>
      <c r="P32" s="265"/>
      <c r="Q32" s="265"/>
      <c r="R32" s="334"/>
      <c r="S32" s="265"/>
      <c r="T32" s="265"/>
      <c r="U32" s="265"/>
      <c r="V32" s="265"/>
      <c r="W32" s="334"/>
      <c r="X32" s="265"/>
    </row>
    <row r="33" spans="1:24" ht="36.75" customHeight="1" x14ac:dyDescent="0.2">
      <c r="A33" s="359" t="s">
        <v>82</v>
      </c>
      <c r="B33" s="360"/>
      <c r="C33" s="361"/>
      <c r="D33" s="332">
        <v>20</v>
      </c>
      <c r="E33" s="332" t="s">
        <v>124</v>
      </c>
      <c r="F33" s="332"/>
      <c r="G33" s="332">
        <v>150</v>
      </c>
      <c r="H33" s="263" t="s">
        <v>336</v>
      </c>
      <c r="I33" s="332">
        <v>20</v>
      </c>
      <c r="J33" s="332" t="s">
        <v>124</v>
      </c>
      <c r="K33" s="332" t="s">
        <v>11</v>
      </c>
      <c r="L33" s="332">
        <v>287</v>
      </c>
      <c r="M33" s="263" t="s">
        <v>336</v>
      </c>
      <c r="N33" s="332">
        <v>20</v>
      </c>
      <c r="O33" s="332" t="s">
        <v>124</v>
      </c>
      <c r="P33" s="332"/>
      <c r="Q33" s="332" t="s">
        <v>343</v>
      </c>
      <c r="R33" s="263" t="s">
        <v>336</v>
      </c>
      <c r="S33" s="332">
        <v>20</v>
      </c>
      <c r="T33" s="332" t="s">
        <v>124</v>
      </c>
      <c r="U33" s="332"/>
      <c r="V33" s="332" t="s">
        <v>345</v>
      </c>
      <c r="W33" s="263" t="s">
        <v>336</v>
      </c>
      <c r="X33" s="332">
        <v>20</v>
      </c>
    </row>
    <row r="34" spans="1:24" ht="31.5" customHeight="1" x14ac:dyDescent="0.2">
      <c r="A34" s="366" t="s">
        <v>69</v>
      </c>
      <c r="B34" s="363"/>
      <c r="C34" s="364"/>
      <c r="D34" s="333"/>
      <c r="E34" s="333"/>
      <c r="F34" s="333"/>
      <c r="G34" s="333"/>
      <c r="H34" s="264"/>
      <c r="I34" s="333"/>
      <c r="J34" s="333"/>
      <c r="K34" s="333"/>
      <c r="L34" s="333"/>
      <c r="M34" s="264"/>
      <c r="N34" s="333"/>
      <c r="O34" s="333"/>
      <c r="P34" s="333"/>
      <c r="Q34" s="333"/>
      <c r="R34" s="264"/>
      <c r="S34" s="333"/>
      <c r="T34" s="333"/>
      <c r="U34" s="333"/>
      <c r="V34" s="333"/>
      <c r="W34" s="264"/>
      <c r="X34" s="333"/>
    </row>
    <row r="35" spans="1:24" ht="33.75" customHeight="1" x14ac:dyDescent="0.2">
      <c r="A35" s="362" t="s">
        <v>70</v>
      </c>
      <c r="B35" s="363"/>
      <c r="C35" s="364"/>
      <c r="D35" s="333"/>
      <c r="E35" s="333"/>
      <c r="F35" s="333"/>
      <c r="G35" s="333"/>
      <c r="H35" s="264"/>
      <c r="I35" s="333"/>
      <c r="J35" s="333"/>
      <c r="K35" s="333"/>
      <c r="L35" s="333"/>
      <c r="M35" s="264"/>
      <c r="N35" s="333"/>
      <c r="O35" s="333"/>
      <c r="P35" s="333"/>
      <c r="Q35" s="333"/>
      <c r="R35" s="264"/>
      <c r="S35" s="333"/>
      <c r="T35" s="333"/>
      <c r="U35" s="333"/>
      <c r="V35" s="333"/>
      <c r="W35" s="264"/>
      <c r="X35" s="333"/>
    </row>
    <row r="36" spans="1:24" ht="27" customHeight="1" x14ac:dyDescent="0.2">
      <c r="A36" s="362" t="s">
        <v>79</v>
      </c>
      <c r="B36" s="363" t="s">
        <v>72</v>
      </c>
      <c r="C36" s="364" t="s">
        <v>72</v>
      </c>
      <c r="D36" s="333"/>
      <c r="E36" s="333"/>
      <c r="F36" s="333"/>
      <c r="G36" s="333"/>
      <c r="H36" s="264"/>
      <c r="I36" s="333"/>
      <c r="J36" s="333"/>
      <c r="K36" s="333"/>
      <c r="L36" s="333"/>
      <c r="M36" s="264"/>
      <c r="N36" s="333"/>
      <c r="O36" s="333"/>
      <c r="P36" s="333"/>
      <c r="Q36" s="333"/>
      <c r="R36" s="264"/>
      <c r="S36" s="333"/>
      <c r="T36" s="333"/>
      <c r="U36" s="333"/>
      <c r="V36" s="333"/>
      <c r="W36" s="264"/>
      <c r="X36" s="333"/>
    </row>
    <row r="37" spans="1:24" ht="29.25" customHeight="1" x14ac:dyDescent="0.2">
      <c r="A37" s="365" t="s">
        <v>73</v>
      </c>
      <c r="B37" s="363"/>
      <c r="C37" s="364"/>
      <c r="D37" s="260"/>
      <c r="E37" s="260"/>
      <c r="F37" s="260"/>
      <c r="G37" s="260"/>
      <c r="H37" s="264"/>
      <c r="I37" s="260"/>
      <c r="J37" s="260"/>
      <c r="K37" s="260"/>
      <c r="L37" s="260"/>
      <c r="M37" s="264"/>
      <c r="N37" s="260"/>
      <c r="O37" s="260"/>
      <c r="P37" s="260"/>
      <c r="Q37" s="260"/>
      <c r="R37" s="264"/>
      <c r="S37" s="260"/>
      <c r="T37" s="260"/>
      <c r="U37" s="260"/>
      <c r="V37" s="260"/>
      <c r="W37" s="264"/>
      <c r="X37" s="260"/>
    </row>
    <row r="38" spans="1:24" ht="44.25" customHeight="1" x14ac:dyDescent="0.2">
      <c r="A38" s="362" t="s">
        <v>151</v>
      </c>
      <c r="B38" s="363" t="s">
        <v>148</v>
      </c>
      <c r="C38" s="364" t="s">
        <v>148</v>
      </c>
      <c r="D38" s="260"/>
      <c r="E38" s="260"/>
      <c r="F38" s="260"/>
      <c r="G38" s="260"/>
      <c r="H38" s="264"/>
      <c r="I38" s="260"/>
      <c r="J38" s="260"/>
      <c r="K38" s="260"/>
      <c r="L38" s="260"/>
      <c r="M38" s="264"/>
      <c r="N38" s="260"/>
      <c r="O38" s="260"/>
      <c r="P38" s="260"/>
      <c r="Q38" s="260"/>
      <c r="R38" s="264"/>
      <c r="S38" s="260"/>
      <c r="T38" s="260"/>
      <c r="U38" s="260"/>
      <c r="V38" s="260"/>
      <c r="W38" s="264"/>
      <c r="X38" s="260"/>
    </row>
    <row r="39" spans="1:24" ht="38.25" customHeight="1" x14ac:dyDescent="0.2">
      <c r="A39" s="362" t="s">
        <v>80</v>
      </c>
      <c r="B39" s="363" t="s">
        <v>75</v>
      </c>
      <c r="C39" s="364" t="s">
        <v>75</v>
      </c>
      <c r="D39" s="260"/>
      <c r="E39" s="260"/>
      <c r="F39" s="260"/>
      <c r="G39" s="260"/>
      <c r="H39" s="264"/>
      <c r="I39" s="260"/>
      <c r="J39" s="260"/>
      <c r="K39" s="260"/>
      <c r="L39" s="260"/>
      <c r="M39" s="264"/>
      <c r="N39" s="260"/>
      <c r="O39" s="260"/>
      <c r="P39" s="260"/>
      <c r="Q39" s="260"/>
      <c r="R39" s="264"/>
      <c r="S39" s="260"/>
      <c r="T39" s="260"/>
      <c r="U39" s="260"/>
      <c r="V39" s="260"/>
      <c r="W39" s="264"/>
      <c r="X39" s="260"/>
    </row>
    <row r="40" spans="1:24" ht="33" customHeight="1" x14ac:dyDescent="0.2">
      <c r="A40" s="367" t="s">
        <v>81</v>
      </c>
      <c r="B40" s="368" t="s">
        <v>77</v>
      </c>
      <c r="C40" s="369" t="s">
        <v>77</v>
      </c>
      <c r="D40" s="265"/>
      <c r="E40" s="265"/>
      <c r="F40" s="265"/>
      <c r="G40" s="265"/>
      <c r="H40" s="334"/>
      <c r="I40" s="265"/>
      <c r="J40" s="265"/>
      <c r="K40" s="265"/>
      <c r="L40" s="265"/>
      <c r="M40" s="334"/>
      <c r="N40" s="265"/>
      <c r="O40" s="265"/>
      <c r="P40" s="265"/>
      <c r="Q40" s="265"/>
      <c r="R40" s="334"/>
      <c r="S40" s="265"/>
      <c r="T40" s="265"/>
      <c r="U40" s="265"/>
      <c r="V40" s="265"/>
      <c r="W40" s="334"/>
      <c r="X40" s="265"/>
    </row>
    <row r="41" spans="1:24" ht="28.5" customHeight="1" x14ac:dyDescent="0.2">
      <c r="A41" s="382" t="s">
        <v>83</v>
      </c>
      <c r="B41" s="383"/>
      <c r="C41" s="383"/>
      <c r="D41" s="335">
        <v>10</v>
      </c>
      <c r="E41" s="335" t="s">
        <v>124</v>
      </c>
      <c r="F41" s="335"/>
      <c r="G41" s="335">
        <v>150</v>
      </c>
      <c r="H41" s="335" t="s">
        <v>337</v>
      </c>
      <c r="I41" s="335">
        <v>10</v>
      </c>
      <c r="J41" s="335" t="s">
        <v>124</v>
      </c>
      <c r="K41" s="335"/>
      <c r="L41" s="335">
        <v>287</v>
      </c>
      <c r="M41" s="335" t="s">
        <v>180</v>
      </c>
      <c r="N41" s="335">
        <v>10</v>
      </c>
      <c r="O41" s="335" t="s">
        <v>124</v>
      </c>
      <c r="P41" s="335"/>
      <c r="Q41" s="335">
        <v>117</v>
      </c>
      <c r="R41" s="335" t="s">
        <v>180</v>
      </c>
      <c r="S41" s="335">
        <v>10</v>
      </c>
      <c r="T41" s="335" t="s">
        <v>124</v>
      </c>
      <c r="U41" s="335"/>
      <c r="V41" s="335">
        <v>301</v>
      </c>
      <c r="W41" s="335" t="s">
        <v>180</v>
      </c>
      <c r="X41" s="335">
        <v>10</v>
      </c>
    </row>
    <row r="42" spans="1:24" ht="39.75" customHeight="1" x14ac:dyDescent="0.2">
      <c r="A42" s="384" t="s">
        <v>84</v>
      </c>
      <c r="B42" s="385"/>
      <c r="C42" s="385"/>
      <c r="D42" s="335"/>
      <c r="E42" s="335"/>
      <c r="F42" s="335"/>
      <c r="G42" s="335"/>
      <c r="H42" s="335"/>
      <c r="I42" s="335"/>
      <c r="J42" s="335"/>
      <c r="K42" s="335"/>
      <c r="L42" s="335"/>
      <c r="M42" s="335"/>
      <c r="N42" s="335"/>
      <c r="O42" s="335"/>
      <c r="P42" s="335"/>
      <c r="Q42" s="335"/>
      <c r="R42" s="335"/>
      <c r="S42" s="335"/>
      <c r="T42" s="335"/>
      <c r="U42" s="335"/>
      <c r="V42" s="335"/>
      <c r="W42" s="335"/>
      <c r="X42" s="335"/>
    </row>
    <row r="43" spans="1:24" ht="33.75" customHeight="1" x14ac:dyDescent="0.2">
      <c r="A43" s="384" t="s">
        <v>85</v>
      </c>
      <c r="B43" s="385"/>
      <c r="C43" s="385"/>
      <c r="D43" s="335"/>
      <c r="E43" s="335"/>
      <c r="F43" s="335"/>
      <c r="G43" s="335"/>
      <c r="H43" s="335"/>
      <c r="I43" s="335"/>
      <c r="J43" s="335"/>
      <c r="K43" s="335"/>
      <c r="L43" s="335"/>
      <c r="M43" s="335"/>
      <c r="N43" s="335"/>
      <c r="O43" s="335"/>
      <c r="P43" s="335"/>
      <c r="Q43" s="335"/>
      <c r="R43" s="335"/>
      <c r="S43" s="335"/>
      <c r="T43" s="335"/>
      <c r="U43" s="335"/>
      <c r="V43" s="335"/>
      <c r="W43" s="335"/>
      <c r="X43" s="335"/>
    </row>
    <row r="44" spans="1:24" ht="55.5" customHeight="1" x14ac:dyDescent="0.2">
      <c r="A44" s="357" t="s">
        <v>149</v>
      </c>
      <c r="B44" s="381"/>
      <c r="C44" s="381"/>
      <c r="D44" s="335"/>
      <c r="E44" s="335"/>
      <c r="F44" s="335"/>
      <c r="G44" s="335"/>
      <c r="H44" s="335"/>
      <c r="I44" s="335"/>
      <c r="J44" s="335"/>
      <c r="K44" s="335"/>
      <c r="L44" s="335"/>
      <c r="M44" s="335"/>
      <c r="N44" s="335"/>
      <c r="O44" s="335"/>
      <c r="P44" s="335"/>
      <c r="Q44" s="335"/>
      <c r="R44" s="335"/>
      <c r="S44" s="335"/>
      <c r="T44" s="335"/>
      <c r="U44" s="335"/>
      <c r="V44" s="335"/>
      <c r="W44" s="335"/>
      <c r="X44" s="335"/>
    </row>
    <row r="45" spans="1:24" ht="66.75" customHeight="1" x14ac:dyDescent="0.2">
      <c r="A45" s="371" t="s">
        <v>86</v>
      </c>
      <c r="B45" s="372"/>
      <c r="C45" s="372"/>
      <c r="D45" s="128">
        <v>10</v>
      </c>
      <c r="E45" s="128" t="s">
        <v>124</v>
      </c>
      <c r="F45" s="128"/>
      <c r="G45" s="128">
        <v>150</v>
      </c>
      <c r="H45" s="128" t="s">
        <v>338</v>
      </c>
      <c r="I45" s="128">
        <v>10</v>
      </c>
      <c r="J45" s="128" t="s">
        <v>11</v>
      </c>
      <c r="K45" s="128" t="s">
        <v>124</v>
      </c>
      <c r="L45" s="128">
        <v>287</v>
      </c>
      <c r="M45" s="128" t="s">
        <v>178</v>
      </c>
      <c r="N45" s="128">
        <v>0</v>
      </c>
      <c r="O45" s="128" t="s">
        <v>124</v>
      </c>
      <c r="P45" s="128"/>
      <c r="Q45" s="128">
        <v>117</v>
      </c>
      <c r="R45" s="128" t="s">
        <v>344</v>
      </c>
      <c r="S45" s="128">
        <v>2.5</v>
      </c>
      <c r="T45" s="128" t="s">
        <v>124</v>
      </c>
      <c r="U45" s="128"/>
      <c r="V45" s="128">
        <v>301</v>
      </c>
      <c r="W45" s="128" t="s">
        <v>344</v>
      </c>
      <c r="X45" s="128">
        <v>2.5</v>
      </c>
    </row>
    <row r="46" spans="1:24" ht="75.75" customHeight="1" x14ac:dyDescent="0.2">
      <c r="A46" s="387" t="s">
        <v>173</v>
      </c>
      <c r="B46" s="388"/>
      <c r="C46" s="389"/>
      <c r="D46" s="125">
        <v>10</v>
      </c>
      <c r="E46" s="125" t="s">
        <v>124</v>
      </c>
      <c r="F46" s="125"/>
      <c r="G46" s="125">
        <v>150</v>
      </c>
      <c r="H46" s="125" t="s">
        <v>329</v>
      </c>
      <c r="I46" s="125">
        <v>10</v>
      </c>
      <c r="J46" s="125" t="s">
        <v>124</v>
      </c>
      <c r="K46" s="125"/>
      <c r="L46" s="125">
        <v>287</v>
      </c>
      <c r="M46" s="125" t="s">
        <v>329</v>
      </c>
      <c r="N46" s="125">
        <v>10</v>
      </c>
      <c r="O46" s="125" t="s">
        <v>124</v>
      </c>
      <c r="P46" s="125"/>
      <c r="Q46" s="125">
        <v>117</v>
      </c>
      <c r="R46" s="125" t="s">
        <v>329</v>
      </c>
      <c r="S46" s="125">
        <v>10</v>
      </c>
      <c r="T46" s="125" t="s">
        <v>124</v>
      </c>
      <c r="U46" s="125"/>
      <c r="V46" s="125">
        <v>301</v>
      </c>
      <c r="W46" s="125" t="s">
        <v>329</v>
      </c>
      <c r="X46" s="125">
        <v>10</v>
      </c>
    </row>
    <row r="47" spans="1:24" ht="53.25" customHeight="1" x14ac:dyDescent="0.2">
      <c r="A47" s="382" t="s">
        <v>154</v>
      </c>
      <c r="B47" s="353"/>
      <c r="C47" s="353"/>
      <c r="D47" s="262">
        <v>10</v>
      </c>
      <c r="E47" s="262"/>
      <c r="F47" s="262" t="s">
        <v>124</v>
      </c>
      <c r="G47" s="262">
        <v>150</v>
      </c>
      <c r="H47" s="262" t="s">
        <v>178</v>
      </c>
      <c r="I47" s="262">
        <v>0</v>
      </c>
      <c r="J47" s="262" t="s">
        <v>124</v>
      </c>
      <c r="K47" s="262"/>
      <c r="L47" s="262">
        <v>288</v>
      </c>
      <c r="M47" s="262" t="s">
        <v>322</v>
      </c>
      <c r="N47" s="262">
        <v>10</v>
      </c>
      <c r="O47" s="262" t="s">
        <v>124</v>
      </c>
      <c r="P47" s="262"/>
      <c r="Q47" s="262">
        <v>117</v>
      </c>
      <c r="R47" s="262" t="s">
        <v>180</v>
      </c>
      <c r="S47" s="262">
        <v>10</v>
      </c>
      <c r="T47" s="262" t="s">
        <v>124</v>
      </c>
      <c r="U47" s="262"/>
      <c r="V47" s="262">
        <v>301</v>
      </c>
      <c r="W47" s="262" t="s">
        <v>180</v>
      </c>
      <c r="X47" s="262">
        <v>10</v>
      </c>
    </row>
    <row r="48" spans="1:24" ht="100.5" customHeight="1" x14ac:dyDescent="0.2">
      <c r="A48" s="384" t="s">
        <v>50</v>
      </c>
      <c r="B48" s="386"/>
      <c r="C48" s="386"/>
      <c r="D48" s="260"/>
      <c r="E48" s="260"/>
      <c r="F48" s="260"/>
      <c r="G48" s="260"/>
      <c r="H48" s="260"/>
      <c r="I48" s="260"/>
      <c r="J48" s="260"/>
      <c r="K48" s="260"/>
      <c r="L48" s="260"/>
      <c r="M48" s="260"/>
      <c r="N48" s="260"/>
      <c r="O48" s="260"/>
      <c r="P48" s="260"/>
      <c r="Q48" s="260"/>
      <c r="R48" s="260"/>
      <c r="S48" s="260"/>
      <c r="T48" s="260"/>
      <c r="U48" s="260"/>
      <c r="V48" s="260"/>
      <c r="W48" s="260"/>
      <c r="X48" s="260"/>
    </row>
    <row r="49" spans="1:24" ht="69.75" customHeight="1" x14ac:dyDescent="0.2">
      <c r="A49" s="384" t="s">
        <v>51</v>
      </c>
      <c r="B49" s="386"/>
      <c r="C49" s="386"/>
      <c r="D49" s="260"/>
      <c r="E49" s="260"/>
      <c r="F49" s="260"/>
      <c r="G49" s="260"/>
      <c r="H49" s="260"/>
      <c r="I49" s="260"/>
      <c r="J49" s="260"/>
      <c r="K49" s="260"/>
      <c r="L49" s="260"/>
      <c r="M49" s="260"/>
      <c r="N49" s="260"/>
      <c r="O49" s="260"/>
      <c r="P49" s="260"/>
      <c r="Q49" s="260"/>
      <c r="R49" s="260"/>
      <c r="S49" s="260"/>
      <c r="T49" s="260"/>
      <c r="U49" s="260"/>
      <c r="V49" s="260"/>
      <c r="W49" s="260"/>
      <c r="X49" s="260"/>
    </row>
    <row r="50" spans="1:24" ht="101.25" customHeight="1" x14ac:dyDescent="0.2">
      <c r="A50" s="357" t="s">
        <v>155</v>
      </c>
      <c r="B50" s="358"/>
      <c r="C50" s="358"/>
      <c r="D50" s="265"/>
      <c r="E50" s="265"/>
      <c r="F50" s="265"/>
      <c r="G50" s="265"/>
      <c r="H50" s="265"/>
      <c r="I50" s="265"/>
      <c r="J50" s="265"/>
      <c r="K50" s="265"/>
      <c r="L50" s="265"/>
      <c r="M50" s="265"/>
      <c r="N50" s="265"/>
      <c r="O50" s="265"/>
      <c r="P50" s="265"/>
      <c r="Q50" s="265"/>
      <c r="R50" s="265"/>
      <c r="S50" s="265"/>
      <c r="T50" s="265"/>
      <c r="U50" s="265"/>
      <c r="V50" s="265"/>
      <c r="W50" s="265"/>
      <c r="X50" s="265"/>
    </row>
    <row r="51" spans="1:24" ht="35.25" customHeight="1" x14ac:dyDescent="0.2">
      <c r="A51" s="382" t="s">
        <v>87</v>
      </c>
      <c r="B51" s="383"/>
      <c r="C51" s="383"/>
      <c r="D51" s="262">
        <v>10</v>
      </c>
      <c r="E51" s="262" t="s">
        <v>124</v>
      </c>
      <c r="F51" s="262"/>
      <c r="G51" s="262">
        <v>150</v>
      </c>
      <c r="H51" s="262" t="s">
        <v>339</v>
      </c>
      <c r="I51" s="262">
        <v>10</v>
      </c>
      <c r="J51" s="262"/>
      <c r="K51" s="262" t="s">
        <v>124</v>
      </c>
      <c r="L51" s="262">
        <v>288</v>
      </c>
      <c r="M51" s="262" t="s">
        <v>178</v>
      </c>
      <c r="N51" s="262">
        <v>0</v>
      </c>
      <c r="O51" s="262" t="s">
        <v>124</v>
      </c>
      <c r="P51" s="262"/>
      <c r="Q51" s="262">
        <v>117</v>
      </c>
      <c r="R51" s="262" t="s">
        <v>180</v>
      </c>
      <c r="S51" s="262">
        <v>10</v>
      </c>
      <c r="T51" s="262" t="s">
        <v>124</v>
      </c>
      <c r="U51" s="262"/>
      <c r="V51" s="262">
        <v>301</v>
      </c>
      <c r="W51" s="262" t="s">
        <v>180</v>
      </c>
      <c r="X51" s="262">
        <v>10</v>
      </c>
    </row>
    <row r="52" spans="1:24" ht="102" customHeight="1" x14ac:dyDescent="0.2">
      <c r="A52" s="357" t="s">
        <v>88</v>
      </c>
      <c r="B52" s="358"/>
      <c r="C52" s="358"/>
      <c r="D52" s="265"/>
      <c r="E52" s="265"/>
      <c r="F52" s="265"/>
      <c r="G52" s="265"/>
      <c r="H52" s="265"/>
      <c r="I52" s="265"/>
      <c r="J52" s="265"/>
      <c r="K52" s="265"/>
      <c r="L52" s="265"/>
      <c r="M52" s="265"/>
      <c r="N52" s="265"/>
      <c r="O52" s="265"/>
      <c r="P52" s="265"/>
      <c r="Q52" s="265"/>
      <c r="R52" s="265"/>
      <c r="S52" s="265"/>
      <c r="T52" s="265"/>
      <c r="U52" s="265"/>
      <c r="V52" s="265"/>
      <c r="W52" s="265"/>
      <c r="X52" s="265"/>
    </row>
    <row r="53" spans="1:24" ht="22.5" customHeight="1" x14ac:dyDescent="0.2">
      <c r="A53" s="382" t="s">
        <v>89</v>
      </c>
      <c r="B53" s="383"/>
      <c r="C53" s="383"/>
      <c r="D53" s="335">
        <v>10</v>
      </c>
      <c r="E53" s="262" t="s">
        <v>124</v>
      </c>
      <c r="F53" s="262"/>
      <c r="G53" s="262">
        <v>150</v>
      </c>
      <c r="H53" s="262" t="s">
        <v>322</v>
      </c>
      <c r="I53" s="262">
        <v>10</v>
      </c>
      <c r="J53" s="262" t="s">
        <v>124</v>
      </c>
      <c r="K53" s="262"/>
      <c r="L53" s="262">
        <v>288</v>
      </c>
      <c r="M53" s="262" t="s">
        <v>180</v>
      </c>
      <c r="N53" s="262">
        <v>10</v>
      </c>
      <c r="O53" s="262" t="s">
        <v>124</v>
      </c>
      <c r="P53" s="262"/>
      <c r="Q53" s="262">
        <v>117</v>
      </c>
      <c r="R53" s="262" t="s">
        <v>180</v>
      </c>
      <c r="S53" s="262">
        <v>10</v>
      </c>
      <c r="T53" s="262" t="s">
        <v>124</v>
      </c>
      <c r="U53" s="262"/>
      <c r="V53" s="262">
        <v>301</v>
      </c>
      <c r="W53" s="262" t="s">
        <v>180</v>
      </c>
      <c r="X53" s="262">
        <v>10</v>
      </c>
    </row>
    <row r="54" spans="1:24" ht="75.75" customHeight="1" x14ac:dyDescent="0.2">
      <c r="A54" s="357" t="s">
        <v>90</v>
      </c>
      <c r="B54" s="358"/>
      <c r="C54" s="358"/>
      <c r="D54" s="335"/>
      <c r="E54" s="265"/>
      <c r="F54" s="265"/>
      <c r="G54" s="265"/>
      <c r="H54" s="265"/>
      <c r="I54" s="265"/>
      <c r="J54" s="265"/>
      <c r="K54" s="265"/>
      <c r="L54" s="265"/>
      <c r="M54" s="265"/>
      <c r="N54" s="265"/>
      <c r="O54" s="265"/>
      <c r="P54" s="265"/>
      <c r="Q54" s="265"/>
      <c r="R54" s="265"/>
      <c r="S54" s="265"/>
      <c r="T54" s="265"/>
      <c r="U54" s="265"/>
      <c r="V54" s="265"/>
      <c r="W54" s="265"/>
      <c r="X54" s="265"/>
    </row>
    <row r="55" spans="1:24" ht="48" customHeight="1" x14ac:dyDescent="0.2">
      <c r="A55" s="371" t="s">
        <v>91</v>
      </c>
      <c r="B55" s="372"/>
      <c r="C55" s="372"/>
      <c r="D55" s="128">
        <v>5</v>
      </c>
      <c r="E55" s="128" t="s">
        <v>124</v>
      </c>
      <c r="F55" s="128"/>
      <c r="G55" s="128">
        <v>151</v>
      </c>
      <c r="H55" s="128" t="s">
        <v>340</v>
      </c>
      <c r="I55" s="128">
        <v>5</v>
      </c>
      <c r="J55" s="128"/>
      <c r="K55" s="128" t="s">
        <v>124</v>
      </c>
      <c r="L55" s="128">
        <v>288</v>
      </c>
      <c r="M55" s="128" t="s">
        <v>178</v>
      </c>
      <c r="N55" s="128">
        <v>0</v>
      </c>
      <c r="O55" s="128" t="s">
        <v>124</v>
      </c>
      <c r="P55" s="128"/>
      <c r="Q55" s="128">
        <v>117</v>
      </c>
      <c r="R55" s="128" t="s">
        <v>340</v>
      </c>
      <c r="S55" s="128">
        <v>5</v>
      </c>
      <c r="T55" s="128" t="s">
        <v>124</v>
      </c>
      <c r="U55" s="128"/>
      <c r="V55" s="128">
        <v>301</v>
      </c>
      <c r="W55" s="128" t="s">
        <v>340</v>
      </c>
      <c r="X55" s="128">
        <v>5</v>
      </c>
    </row>
    <row r="56" spans="1:24" ht="35.25" customHeight="1" x14ac:dyDescent="0.2">
      <c r="A56" s="371" t="s">
        <v>92</v>
      </c>
      <c r="B56" s="372"/>
      <c r="C56" s="372"/>
      <c r="D56" s="27">
        <v>5</v>
      </c>
      <c r="E56" s="128" t="s">
        <v>124</v>
      </c>
      <c r="F56" s="128"/>
      <c r="G56" s="128">
        <v>151</v>
      </c>
      <c r="H56" s="128" t="s">
        <v>322</v>
      </c>
      <c r="I56" s="128">
        <v>5</v>
      </c>
      <c r="J56" s="128" t="s">
        <v>124</v>
      </c>
      <c r="K56" s="128"/>
      <c r="L56" s="128">
        <v>288</v>
      </c>
      <c r="M56" s="128" t="s">
        <v>180</v>
      </c>
      <c r="N56" s="128">
        <v>5</v>
      </c>
      <c r="O56" s="128" t="s">
        <v>124</v>
      </c>
      <c r="P56" s="128"/>
      <c r="Q56" s="128">
        <v>117</v>
      </c>
      <c r="R56" s="128" t="s">
        <v>180</v>
      </c>
      <c r="S56" s="128">
        <v>5</v>
      </c>
      <c r="T56" s="128" t="s">
        <v>124</v>
      </c>
      <c r="U56" s="128"/>
      <c r="V56" s="128">
        <v>302</v>
      </c>
      <c r="W56" s="128" t="s">
        <v>180</v>
      </c>
      <c r="X56" s="128">
        <v>5</v>
      </c>
    </row>
    <row r="57" spans="1:24" ht="38.25" customHeight="1" x14ac:dyDescent="0.2">
      <c r="A57" s="371" t="s">
        <v>93</v>
      </c>
      <c r="B57" s="372"/>
      <c r="C57" s="372"/>
      <c r="D57" s="27">
        <v>10</v>
      </c>
      <c r="E57" s="128" t="s">
        <v>124</v>
      </c>
      <c r="F57" s="128"/>
      <c r="G57" s="128">
        <v>151</v>
      </c>
      <c r="H57" s="128" t="s">
        <v>180</v>
      </c>
      <c r="I57" s="128">
        <v>10</v>
      </c>
      <c r="J57" s="128" t="s">
        <v>124</v>
      </c>
      <c r="K57" s="128"/>
      <c r="L57" s="128">
        <v>288</v>
      </c>
      <c r="M57" s="128" t="s">
        <v>180</v>
      </c>
      <c r="N57" s="128">
        <v>10</v>
      </c>
      <c r="O57" s="128" t="s">
        <v>124</v>
      </c>
      <c r="P57" s="128"/>
      <c r="Q57" s="128">
        <v>118</v>
      </c>
      <c r="R57" s="128" t="s">
        <v>180</v>
      </c>
      <c r="S57" s="128">
        <v>10</v>
      </c>
      <c r="T57" s="128" t="s">
        <v>124</v>
      </c>
      <c r="U57" s="128"/>
      <c r="V57" s="128">
        <v>302</v>
      </c>
      <c r="W57" s="128" t="s">
        <v>180</v>
      </c>
      <c r="X57" s="128">
        <v>10</v>
      </c>
    </row>
    <row r="58" spans="1:24" ht="30" customHeight="1" x14ac:dyDescent="0.2">
      <c r="A58" s="373" t="s">
        <v>94</v>
      </c>
      <c r="B58" s="374"/>
      <c r="C58" s="374"/>
      <c r="D58" s="262">
        <v>5</v>
      </c>
      <c r="E58" s="330" t="s">
        <v>124</v>
      </c>
      <c r="F58" s="330"/>
      <c r="G58" s="330">
        <v>151</v>
      </c>
      <c r="H58" s="330" t="s">
        <v>180</v>
      </c>
      <c r="I58" s="330">
        <v>5</v>
      </c>
      <c r="J58" s="330" t="s">
        <v>124</v>
      </c>
      <c r="K58" s="330"/>
      <c r="L58" s="330">
        <v>288</v>
      </c>
      <c r="M58" s="330" t="s">
        <v>180</v>
      </c>
      <c r="N58" s="330">
        <v>5</v>
      </c>
      <c r="O58" s="330" t="s">
        <v>124</v>
      </c>
      <c r="P58" s="330"/>
      <c r="Q58" s="330">
        <v>118</v>
      </c>
      <c r="R58" s="330" t="s">
        <v>322</v>
      </c>
      <c r="S58" s="330">
        <v>5</v>
      </c>
      <c r="T58" s="330" t="s">
        <v>124</v>
      </c>
      <c r="U58" s="330"/>
      <c r="V58" s="330">
        <v>302</v>
      </c>
      <c r="W58" s="330" t="s">
        <v>180</v>
      </c>
      <c r="X58" s="330">
        <v>5</v>
      </c>
    </row>
    <row r="59" spans="1:24" ht="73.5" customHeight="1" x14ac:dyDescent="0.2">
      <c r="A59" s="375" t="s">
        <v>95</v>
      </c>
      <c r="B59" s="376"/>
      <c r="C59" s="376"/>
      <c r="D59" s="265"/>
      <c r="E59" s="331"/>
      <c r="F59" s="331"/>
      <c r="G59" s="331"/>
      <c r="H59" s="331"/>
      <c r="I59" s="331"/>
      <c r="J59" s="331"/>
      <c r="K59" s="331"/>
      <c r="L59" s="331"/>
      <c r="M59" s="331"/>
      <c r="N59" s="331"/>
      <c r="O59" s="331"/>
      <c r="P59" s="331"/>
      <c r="Q59" s="331"/>
      <c r="R59" s="331"/>
      <c r="S59" s="331"/>
      <c r="T59" s="331"/>
      <c r="U59" s="331"/>
      <c r="V59" s="331"/>
      <c r="W59" s="331"/>
      <c r="X59" s="331"/>
    </row>
    <row r="60" spans="1:24" ht="36" customHeight="1" thickBot="1" x14ac:dyDescent="0.25">
      <c r="A60" s="377" t="s">
        <v>96</v>
      </c>
      <c r="B60" s="378"/>
      <c r="C60" s="378"/>
      <c r="D60" s="29">
        <v>5</v>
      </c>
      <c r="E60" s="128" t="s">
        <v>124</v>
      </c>
      <c r="F60" s="128"/>
      <c r="G60" s="128">
        <v>151</v>
      </c>
      <c r="H60" s="120" t="s">
        <v>180</v>
      </c>
      <c r="I60" s="128">
        <v>5</v>
      </c>
      <c r="J60" s="128" t="s">
        <v>124</v>
      </c>
      <c r="K60" s="128"/>
      <c r="L60" s="128">
        <v>288</v>
      </c>
      <c r="M60" s="128" t="s">
        <v>180</v>
      </c>
      <c r="N60" s="128">
        <v>5</v>
      </c>
      <c r="O60" s="128" t="s">
        <v>124</v>
      </c>
      <c r="P60" s="128"/>
      <c r="Q60" s="128">
        <v>118</v>
      </c>
      <c r="R60" s="128" t="s">
        <v>180</v>
      </c>
      <c r="S60" s="128">
        <v>5</v>
      </c>
      <c r="T60" s="128" t="s">
        <v>124</v>
      </c>
      <c r="U60" s="128"/>
      <c r="V60" s="128">
        <v>302</v>
      </c>
      <c r="W60" s="128" t="s">
        <v>180</v>
      </c>
      <c r="X60" s="128">
        <v>5</v>
      </c>
    </row>
    <row r="61" spans="1:24" ht="24.75" customHeight="1" thickBot="1" x14ac:dyDescent="0.25">
      <c r="A61" s="379" t="s">
        <v>65</v>
      </c>
      <c r="B61" s="379"/>
      <c r="C61" s="379"/>
      <c r="D61" s="45"/>
      <c r="E61" s="30" t="s">
        <v>11</v>
      </c>
      <c r="F61" s="30" t="s">
        <v>11</v>
      </c>
      <c r="G61" s="30" t="s">
        <v>11</v>
      </c>
      <c r="H61" s="30" t="s">
        <v>11</v>
      </c>
      <c r="I61" s="45">
        <f>SUM(I9:I60)</f>
        <v>190</v>
      </c>
      <c r="J61" s="30" t="s">
        <v>11</v>
      </c>
      <c r="K61" s="30" t="s">
        <v>11</v>
      </c>
      <c r="L61" s="30" t="s">
        <v>11</v>
      </c>
      <c r="M61" s="30" t="s">
        <v>11</v>
      </c>
      <c r="N61" s="45">
        <f>SUM(N9:N60)</f>
        <v>125</v>
      </c>
      <c r="O61" s="30" t="s">
        <v>11</v>
      </c>
      <c r="P61" s="30" t="s">
        <v>11</v>
      </c>
      <c r="Q61" s="30" t="s">
        <v>11</v>
      </c>
      <c r="R61" s="30" t="s">
        <v>11</v>
      </c>
      <c r="S61" s="45">
        <f>SUM(S9:S60)</f>
        <v>162.5</v>
      </c>
      <c r="T61" s="30" t="s">
        <v>11</v>
      </c>
      <c r="U61" s="30" t="s">
        <v>11</v>
      </c>
      <c r="V61" s="30" t="s">
        <v>11</v>
      </c>
      <c r="W61" s="30" t="s">
        <v>11</v>
      </c>
      <c r="X61" s="45">
        <f>SUM(X9:X60)</f>
        <v>192.5</v>
      </c>
    </row>
    <row r="62" spans="1:24" ht="25.5" customHeight="1" x14ac:dyDescent="0.2">
      <c r="A62" s="380" t="s">
        <v>46</v>
      </c>
      <c r="B62" s="380"/>
      <c r="C62" s="380"/>
      <c r="D62" s="380"/>
      <c r="E62" s="71"/>
      <c r="F62" s="71"/>
      <c r="G62" s="147"/>
      <c r="H62" s="71"/>
      <c r="I62" s="148"/>
      <c r="J62" s="71"/>
      <c r="K62" s="71"/>
      <c r="L62" s="147"/>
      <c r="M62" s="71"/>
      <c r="N62" s="148"/>
      <c r="O62" s="71"/>
      <c r="P62" s="71"/>
      <c r="Q62" s="147"/>
      <c r="R62" s="71"/>
      <c r="S62" s="148"/>
      <c r="T62" s="71"/>
      <c r="U62" s="71"/>
      <c r="V62" s="147"/>
      <c r="W62" s="71"/>
      <c r="X62" s="148"/>
    </row>
    <row r="63" spans="1:24" ht="44.25" customHeight="1" thickBot="1" x14ac:dyDescent="0.25">
      <c r="A63" s="370" t="s">
        <v>153</v>
      </c>
      <c r="B63" s="370"/>
      <c r="C63" s="370"/>
      <c r="D63" s="370"/>
      <c r="E63" s="149"/>
      <c r="F63" s="149"/>
      <c r="G63" s="150"/>
      <c r="H63" s="149"/>
      <c r="I63" s="151"/>
      <c r="J63" s="149"/>
      <c r="K63" s="149"/>
      <c r="L63" s="150"/>
      <c r="M63" s="149"/>
      <c r="N63" s="151"/>
      <c r="O63" s="149"/>
      <c r="P63" s="149"/>
      <c r="Q63" s="150"/>
      <c r="R63" s="149"/>
      <c r="S63" s="151"/>
      <c r="T63" s="149"/>
      <c r="U63" s="149"/>
      <c r="V63" s="150"/>
      <c r="W63" s="149"/>
      <c r="X63" s="151"/>
    </row>
  </sheetData>
  <sheetProtection algorithmName="SHA-512" hashValue="ZHPuNdYhK1RuB/JlaQKe4zCLr9fn7HbMxrBwxRb7fuT4d34UMaAbbbiUWieOV+4bSTIL8+M8NMJEQCqXI8wzwg==" saltValue="tdK9QM/pHg4wWzmUpV7ZVQ==" spinCount="100000" sheet="1" objects="1" scenarios="1"/>
  <mergeCells count="271">
    <mergeCell ref="H17:H24"/>
    <mergeCell ref="H25:H32"/>
    <mergeCell ref="H33:H40"/>
    <mergeCell ref="H41:H44"/>
    <mergeCell ref="H47:H50"/>
    <mergeCell ref="H51:H52"/>
    <mergeCell ref="H53:H54"/>
    <mergeCell ref="H58:H59"/>
    <mergeCell ref="I9:I15"/>
    <mergeCell ref="I17:I24"/>
    <mergeCell ref="I25:I32"/>
    <mergeCell ref="I33:I40"/>
    <mergeCell ref="I41:I44"/>
    <mergeCell ref="I47:I50"/>
    <mergeCell ref="I51:I52"/>
    <mergeCell ref="I53:I54"/>
    <mergeCell ref="I58:I59"/>
    <mergeCell ref="F17:F24"/>
    <mergeCell ref="F25:F32"/>
    <mergeCell ref="F33:F40"/>
    <mergeCell ref="F41:F44"/>
    <mergeCell ref="F47:F50"/>
    <mergeCell ref="F51:F52"/>
    <mergeCell ref="F53:F54"/>
    <mergeCell ref="F58:F59"/>
    <mergeCell ref="G9:G15"/>
    <mergeCell ref="G17:G24"/>
    <mergeCell ref="G25:G32"/>
    <mergeCell ref="G33:G40"/>
    <mergeCell ref="G41:G44"/>
    <mergeCell ref="G47:G50"/>
    <mergeCell ref="G51:G52"/>
    <mergeCell ref="G53:G54"/>
    <mergeCell ref="G58:G59"/>
    <mergeCell ref="E17:E24"/>
    <mergeCell ref="E25:E32"/>
    <mergeCell ref="E33:E40"/>
    <mergeCell ref="E41:E44"/>
    <mergeCell ref="E47:E50"/>
    <mergeCell ref="E51:E52"/>
    <mergeCell ref="E53:E54"/>
    <mergeCell ref="E58:E59"/>
    <mergeCell ref="A52:C52"/>
    <mergeCell ref="A53:C53"/>
    <mergeCell ref="D53:D54"/>
    <mergeCell ref="A54:C54"/>
    <mergeCell ref="D51:D52"/>
    <mergeCell ref="A51:C51"/>
    <mergeCell ref="A55:C55"/>
    <mergeCell ref="A39:C39"/>
    <mergeCell ref="D47:D50"/>
    <mergeCell ref="A48:C48"/>
    <mergeCell ref="A49:C49"/>
    <mergeCell ref="A47:C47"/>
    <mergeCell ref="A46:C46"/>
    <mergeCell ref="A50:C50"/>
    <mergeCell ref="D41:D44"/>
    <mergeCell ref="A45:C45"/>
    <mergeCell ref="A40:C40"/>
    <mergeCell ref="D33:D40"/>
    <mergeCell ref="A33:C33"/>
    <mergeCell ref="A37:C37"/>
    <mergeCell ref="A34:C34"/>
    <mergeCell ref="A44:C44"/>
    <mergeCell ref="A41:C41"/>
    <mergeCell ref="A35:C35"/>
    <mergeCell ref="A38:C38"/>
    <mergeCell ref="A36:C36"/>
    <mergeCell ref="A42:C42"/>
    <mergeCell ref="A43:C43"/>
    <mergeCell ref="A63:D63"/>
    <mergeCell ref="A57:C57"/>
    <mergeCell ref="A58:C58"/>
    <mergeCell ref="A59:C59"/>
    <mergeCell ref="A60:C60"/>
    <mergeCell ref="D58:D59"/>
    <mergeCell ref="A61:C61"/>
    <mergeCell ref="A62:D62"/>
    <mergeCell ref="A56:C56"/>
    <mergeCell ref="A30:C30"/>
    <mergeCell ref="A28:C28"/>
    <mergeCell ref="A29:C29"/>
    <mergeCell ref="D25:D32"/>
    <mergeCell ref="A26:C26"/>
    <mergeCell ref="A32:C32"/>
    <mergeCell ref="A31:C31"/>
    <mergeCell ref="A17:C17"/>
    <mergeCell ref="A16:C16"/>
    <mergeCell ref="D17:D24"/>
    <mergeCell ref="A18:C18"/>
    <mergeCell ref="A19:C19"/>
    <mergeCell ref="A20:C20"/>
    <mergeCell ref="A21:C21"/>
    <mergeCell ref="A22:C22"/>
    <mergeCell ref="A27:C27"/>
    <mergeCell ref="A23:C23"/>
    <mergeCell ref="A24:C24"/>
    <mergeCell ref="A25:C25"/>
    <mergeCell ref="E9:E15"/>
    <mergeCell ref="A8:C8"/>
    <mergeCell ref="A5:D6"/>
    <mergeCell ref="E5:I5"/>
    <mergeCell ref="E6:F6"/>
    <mergeCell ref="A7:C7"/>
    <mergeCell ref="G6:G7"/>
    <mergeCell ref="H6:H7"/>
    <mergeCell ref="I6:I7"/>
    <mergeCell ref="A10:C10"/>
    <mergeCell ref="A11:C11"/>
    <mergeCell ref="A12:C12"/>
    <mergeCell ref="A13:C13"/>
    <mergeCell ref="D9:D15"/>
    <mergeCell ref="A14:C14"/>
    <mergeCell ref="A15:C15"/>
    <mergeCell ref="A9:C9"/>
    <mergeCell ref="F9:F15"/>
    <mergeCell ref="H9:H15"/>
    <mergeCell ref="J5:N5"/>
    <mergeCell ref="J6:K6"/>
    <mergeCell ref="L6:L7"/>
    <mergeCell ref="M6:M7"/>
    <mergeCell ref="N6:N7"/>
    <mergeCell ref="J9:J15"/>
    <mergeCell ref="K9:K15"/>
    <mergeCell ref="L9:L15"/>
    <mergeCell ref="M9:M15"/>
    <mergeCell ref="N9:N15"/>
    <mergeCell ref="J17:J24"/>
    <mergeCell ref="K17:K24"/>
    <mergeCell ref="L17:L24"/>
    <mergeCell ref="M17:M24"/>
    <mergeCell ref="N17:N24"/>
    <mergeCell ref="J25:J32"/>
    <mergeCell ref="K25:K32"/>
    <mergeCell ref="L25:L32"/>
    <mergeCell ref="M25:M32"/>
    <mergeCell ref="N25:N32"/>
    <mergeCell ref="J33:J40"/>
    <mergeCell ref="K33:K40"/>
    <mergeCell ref="L33:L40"/>
    <mergeCell ref="M33:M40"/>
    <mergeCell ref="N33:N40"/>
    <mergeCell ref="J41:J44"/>
    <mergeCell ref="K41:K44"/>
    <mergeCell ref="L41:L44"/>
    <mergeCell ref="M41:M44"/>
    <mergeCell ref="N41:N44"/>
    <mergeCell ref="J47:J50"/>
    <mergeCell ref="K47:K50"/>
    <mergeCell ref="L47:L50"/>
    <mergeCell ref="M47:M50"/>
    <mergeCell ref="N47:N50"/>
    <mergeCell ref="J51:J52"/>
    <mergeCell ref="K51:K52"/>
    <mergeCell ref="L51:L52"/>
    <mergeCell ref="M51:M52"/>
    <mergeCell ref="N51:N52"/>
    <mergeCell ref="J53:J54"/>
    <mergeCell ref="K53:K54"/>
    <mergeCell ref="L53:L54"/>
    <mergeCell ref="M53:M54"/>
    <mergeCell ref="N53:N54"/>
    <mergeCell ref="J58:J59"/>
    <mergeCell ref="K58:K59"/>
    <mergeCell ref="L58:L59"/>
    <mergeCell ref="M58:M59"/>
    <mergeCell ref="N58:N59"/>
    <mergeCell ref="T6:U6"/>
    <mergeCell ref="V6:V7"/>
    <mergeCell ref="W6:W7"/>
    <mergeCell ref="X6:X7"/>
    <mergeCell ref="T9:T15"/>
    <mergeCell ref="U9:U15"/>
    <mergeCell ref="V9:V15"/>
    <mergeCell ref="W9:W15"/>
    <mergeCell ref="X9:X15"/>
    <mergeCell ref="X17:X24"/>
    <mergeCell ref="T58:T59"/>
    <mergeCell ref="U58:U59"/>
    <mergeCell ref="V58:V59"/>
    <mergeCell ref="W58:W59"/>
    <mergeCell ref="X58:X59"/>
    <mergeCell ref="T47:T50"/>
    <mergeCell ref="U47:U50"/>
    <mergeCell ref="V47:V50"/>
    <mergeCell ref="W47:W50"/>
    <mergeCell ref="X47:X50"/>
    <mergeCell ref="T51:T52"/>
    <mergeCell ref="U51:U52"/>
    <mergeCell ref="V51:V52"/>
    <mergeCell ref="W51:W52"/>
    <mergeCell ref="X51:X52"/>
    <mergeCell ref="T25:T32"/>
    <mergeCell ref="U25:U32"/>
    <mergeCell ref="V25:V32"/>
    <mergeCell ref="W25:W32"/>
    <mergeCell ref="X25:X32"/>
    <mergeCell ref="T5:X5"/>
    <mergeCell ref="A1:X1"/>
    <mergeCell ref="A2:X2"/>
    <mergeCell ref="A3:X3"/>
    <mergeCell ref="A4:X4"/>
    <mergeCell ref="T53:T54"/>
    <mergeCell ref="U53:U54"/>
    <mergeCell ref="V53:V54"/>
    <mergeCell ref="W53:W54"/>
    <mergeCell ref="X53:X54"/>
    <mergeCell ref="T33:T40"/>
    <mergeCell ref="U33:U40"/>
    <mergeCell ref="V33:V40"/>
    <mergeCell ref="W33:W40"/>
    <mergeCell ref="X33:X40"/>
    <mergeCell ref="T41:T44"/>
    <mergeCell ref="U41:U44"/>
    <mergeCell ref="V41:V44"/>
    <mergeCell ref="W41:W44"/>
    <mergeCell ref="X41:X44"/>
    <mergeCell ref="T17:T24"/>
    <mergeCell ref="U17:U24"/>
    <mergeCell ref="V17:V24"/>
    <mergeCell ref="W17:W24"/>
    <mergeCell ref="O5:S5"/>
    <mergeCell ref="O6:P6"/>
    <mergeCell ref="Q6:Q7"/>
    <mergeCell ref="R6:R7"/>
    <mergeCell ref="S6:S7"/>
    <mergeCell ref="O9:O15"/>
    <mergeCell ref="P9:P15"/>
    <mergeCell ref="Q9:Q15"/>
    <mergeCell ref="R9:R15"/>
    <mergeCell ref="S9:S15"/>
    <mergeCell ref="O17:O24"/>
    <mergeCell ref="P17:P24"/>
    <mergeCell ref="Q17:Q24"/>
    <mergeCell ref="R17:R24"/>
    <mergeCell ref="S17:S24"/>
    <mergeCell ref="O25:O32"/>
    <mergeCell ref="P25:P32"/>
    <mergeCell ref="Q25:Q32"/>
    <mergeCell ref="R25:R32"/>
    <mergeCell ref="S25:S32"/>
    <mergeCell ref="O33:O40"/>
    <mergeCell ref="P33:P40"/>
    <mergeCell ref="Q33:Q40"/>
    <mergeCell ref="R33:R40"/>
    <mergeCell ref="S33:S40"/>
    <mergeCell ref="O41:O44"/>
    <mergeCell ref="P41:P44"/>
    <mergeCell ref="Q41:Q44"/>
    <mergeCell ref="R41:R44"/>
    <mergeCell ref="S41:S44"/>
    <mergeCell ref="O47:O50"/>
    <mergeCell ref="P47:P50"/>
    <mergeCell ref="Q47:Q50"/>
    <mergeCell ref="R47:R50"/>
    <mergeCell ref="S47:S50"/>
    <mergeCell ref="O51:O52"/>
    <mergeCell ref="P51:P52"/>
    <mergeCell ref="Q51:Q52"/>
    <mergeCell ref="R51:R52"/>
    <mergeCell ref="S51:S52"/>
    <mergeCell ref="O53:O54"/>
    <mergeCell ref="P53:P54"/>
    <mergeCell ref="Q53:Q54"/>
    <mergeCell ref="R53:R54"/>
    <mergeCell ref="S53:S54"/>
    <mergeCell ref="O58:O59"/>
    <mergeCell ref="P58:P59"/>
    <mergeCell ref="Q58:Q59"/>
    <mergeCell ref="R58:R59"/>
    <mergeCell ref="S58:S59"/>
  </mergeCells>
  <printOptions horizontalCentered="1" verticalCentered="1"/>
  <pageMargins left="0.39370078740157483" right="0.31496062992125984" top="0.39370078740157483" bottom="0.39370078740157483" header="0" footer="0"/>
  <pageSetup scale="35" orientation="landscape" r:id="rId1"/>
  <headerFooter alignWithMargins="0">
    <oddFooter>&amp;LElaboró: JLT Valencia &amp; Iragorri
Revisó: dch -cbl
&amp;D&amp;C&amp;N</oddFooter>
  </headerFooter>
  <rowBreaks count="1" manualBreakCount="1">
    <brk id="40" max="1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0"/>
  <sheetViews>
    <sheetView showGridLines="0" view="pageBreakPreview" topLeftCell="J24" zoomScale="80" zoomScaleNormal="100" zoomScaleSheetLayoutView="80" workbookViewId="0">
      <selection activeCell="A33" sqref="A33"/>
    </sheetView>
  </sheetViews>
  <sheetFormatPr baseColWidth="10" defaultRowHeight="12.75" x14ac:dyDescent="0.2"/>
  <cols>
    <col min="1" max="1" width="73" style="38" customWidth="1"/>
    <col min="2" max="2" width="27" style="38" customWidth="1"/>
    <col min="3" max="3" width="22" style="38" customWidth="1"/>
    <col min="4" max="4" width="14.5703125" style="38" customWidth="1"/>
    <col min="5" max="5" width="8.28515625" style="38" customWidth="1"/>
    <col min="6" max="6" width="8.7109375" style="38" customWidth="1"/>
    <col min="7" max="7" width="10.28515625" style="46" customWidth="1"/>
    <col min="8" max="8" width="27" style="38" customWidth="1"/>
    <col min="9" max="9" width="14.42578125" style="38" customWidth="1"/>
    <col min="10" max="10" width="8.28515625" style="38" customWidth="1"/>
    <col min="11" max="11" width="8.7109375" style="38" customWidth="1"/>
    <col min="12" max="12" width="10.28515625" style="46" customWidth="1"/>
    <col min="13" max="13" width="27" style="38" customWidth="1"/>
    <col min="14" max="17" width="14.42578125" style="38" customWidth="1"/>
    <col min="18" max="18" width="15.140625" style="38" customWidth="1"/>
    <col min="19" max="19" width="14.42578125" style="38" customWidth="1"/>
    <col min="20" max="20" width="8.28515625" style="38" customWidth="1"/>
    <col min="21" max="21" width="8.7109375" style="38" customWidth="1"/>
    <col min="22" max="22" width="10.28515625" style="46" customWidth="1"/>
    <col min="23" max="23" width="27" style="38" customWidth="1"/>
    <col min="24" max="24" width="14.42578125" style="38" customWidth="1"/>
    <col min="25" max="27" width="11.42578125" style="38"/>
    <col min="28" max="28" width="15.7109375" style="38" bestFit="1" customWidth="1"/>
    <col min="29" max="16384" width="11.42578125" style="38"/>
  </cols>
  <sheetData>
    <row r="1" spans="1:29" ht="21" customHeight="1" x14ac:dyDescent="0.2">
      <c r="A1" s="344" t="s">
        <v>136</v>
      </c>
      <c r="B1" s="345"/>
      <c r="C1" s="345"/>
      <c r="D1" s="345"/>
      <c r="E1" s="345"/>
      <c r="F1" s="345"/>
      <c r="G1" s="345"/>
      <c r="H1" s="345"/>
      <c r="I1" s="345"/>
      <c r="J1" s="345"/>
      <c r="K1" s="345"/>
      <c r="L1" s="345"/>
      <c r="M1" s="345"/>
      <c r="N1" s="345"/>
      <c r="O1" s="345"/>
      <c r="P1" s="345"/>
      <c r="Q1" s="345"/>
      <c r="R1" s="345"/>
      <c r="S1" s="345"/>
      <c r="T1" s="345"/>
      <c r="U1" s="345"/>
      <c r="V1" s="345"/>
      <c r="W1" s="345"/>
      <c r="X1" s="346"/>
    </row>
    <row r="2" spans="1:29" ht="20.25" customHeight="1" x14ac:dyDescent="0.2">
      <c r="A2" s="280" t="s">
        <v>307</v>
      </c>
      <c r="B2" s="281"/>
      <c r="C2" s="281"/>
      <c r="D2" s="281"/>
      <c r="E2" s="281"/>
      <c r="F2" s="281"/>
      <c r="G2" s="281"/>
      <c r="H2" s="281"/>
      <c r="I2" s="281"/>
      <c r="J2" s="281"/>
      <c r="K2" s="281"/>
      <c r="L2" s="281"/>
      <c r="M2" s="281"/>
      <c r="N2" s="281"/>
      <c r="O2" s="281"/>
      <c r="P2" s="281"/>
      <c r="Q2" s="281"/>
      <c r="R2" s="281"/>
      <c r="S2" s="281"/>
      <c r="T2" s="281"/>
      <c r="U2" s="281"/>
      <c r="V2" s="281"/>
      <c r="W2" s="281"/>
      <c r="X2" s="347"/>
    </row>
    <row r="3" spans="1:29" ht="19.5" customHeight="1" x14ac:dyDescent="0.2">
      <c r="A3" s="280" t="s">
        <v>168</v>
      </c>
      <c r="B3" s="281"/>
      <c r="C3" s="281"/>
      <c r="D3" s="281"/>
      <c r="E3" s="281"/>
      <c r="F3" s="281"/>
      <c r="G3" s="281"/>
      <c r="H3" s="281"/>
      <c r="I3" s="281"/>
      <c r="J3" s="281"/>
      <c r="K3" s="281"/>
      <c r="L3" s="281"/>
      <c r="M3" s="281"/>
      <c r="N3" s="281"/>
      <c r="O3" s="281"/>
      <c r="P3" s="281"/>
      <c r="Q3" s="281"/>
      <c r="R3" s="281"/>
      <c r="S3" s="281"/>
      <c r="T3" s="281"/>
      <c r="U3" s="281"/>
      <c r="V3" s="281"/>
      <c r="W3" s="281"/>
      <c r="X3" s="347"/>
    </row>
    <row r="4" spans="1:29" ht="23.25" customHeight="1" thickBot="1" x14ac:dyDescent="0.25">
      <c r="A4" s="282" t="s">
        <v>28</v>
      </c>
      <c r="B4" s="283"/>
      <c r="C4" s="283"/>
      <c r="D4" s="283"/>
      <c r="E4" s="283"/>
      <c r="F4" s="283"/>
      <c r="G4" s="283"/>
      <c r="H4" s="283"/>
      <c r="I4" s="283"/>
      <c r="J4" s="283"/>
      <c r="K4" s="283"/>
      <c r="L4" s="283"/>
      <c r="M4" s="283"/>
      <c r="N4" s="283"/>
      <c r="O4" s="283"/>
      <c r="P4" s="283"/>
      <c r="Q4" s="283"/>
      <c r="R4" s="283"/>
      <c r="S4" s="283"/>
      <c r="T4" s="283"/>
      <c r="U4" s="283"/>
      <c r="V4" s="283"/>
      <c r="W4" s="283"/>
      <c r="X4" s="348"/>
    </row>
    <row r="5" spans="1:29" ht="36" customHeight="1" thickBot="1" x14ac:dyDescent="0.25">
      <c r="A5" s="273" t="s">
        <v>0</v>
      </c>
      <c r="B5" s="273"/>
      <c r="C5" s="273"/>
      <c r="D5" s="270"/>
      <c r="E5" s="279" t="s">
        <v>319</v>
      </c>
      <c r="F5" s="271"/>
      <c r="G5" s="271"/>
      <c r="H5" s="271"/>
      <c r="I5" s="272"/>
      <c r="J5" s="279" t="s">
        <v>186</v>
      </c>
      <c r="K5" s="271"/>
      <c r="L5" s="271"/>
      <c r="M5" s="271"/>
      <c r="N5" s="272"/>
      <c r="O5" s="270" t="s">
        <v>187</v>
      </c>
      <c r="P5" s="271"/>
      <c r="Q5" s="271"/>
      <c r="R5" s="271"/>
      <c r="S5" s="272"/>
      <c r="T5" s="270" t="s">
        <v>320</v>
      </c>
      <c r="U5" s="271"/>
      <c r="V5" s="271"/>
      <c r="W5" s="271"/>
      <c r="X5" s="272"/>
    </row>
    <row r="6" spans="1:29" ht="26.25" customHeight="1" thickBot="1" x14ac:dyDescent="0.25">
      <c r="A6" s="273"/>
      <c r="B6" s="273"/>
      <c r="C6" s="273"/>
      <c r="D6" s="270"/>
      <c r="E6" s="273" t="s">
        <v>7</v>
      </c>
      <c r="F6" s="273"/>
      <c r="G6" s="274" t="s">
        <v>1</v>
      </c>
      <c r="H6" s="273" t="s">
        <v>2</v>
      </c>
      <c r="I6" s="273" t="s">
        <v>42</v>
      </c>
      <c r="J6" s="273" t="s">
        <v>7</v>
      </c>
      <c r="K6" s="273"/>
      <c r="L6" s="274" t="s">
        <v>1</v>
      </c>
      <c r="M6" s="273" t="s">
        <v>2</v>
      </c>
      <c r="N6" s="273" t="s">
        <v>42</v>
      </c>
      <c r="O6" s="273" t="s">
        <v>7</v>
      </c>
      <c r="P6" s="273"/>
      <c r="Q6" s="274" t="s">
        <v>1</v>
      </c>
      <c r="R6" s="273" t="s">
        <v>2</v>
      </c>
      <c r="S6" s="273" t="s">
        <v>42</v>
      </c>
      <c r="T6" s="273" t="s">
        <v>7</v>
      </c>
      <c r="U6" s="273"/>
      <c r="V6" s="274" t="s">
        <v>1</v>
      </c>
      <c r="W6" s="273" t="s">
        <v>2</v>
      </c>
      <c r="X6" s="273" t="s">
        <v>42</v>
      </c>
      <c r="AB6" s="153" t="s">
        <v>11</v>
      </c>
      <c r="AC6" s="38" t="s">
        <v>11</v>
      </c>
    </row>
    <row r="7" spans="1:29" ht="45.75" customHeight="1" thickBot="1" x14ac:dyDescent="0.25">
      <c r="A7" s="273" t="s">
        <v>8</v>
      </c>
      <c r="B7" s="273"/>
      <c r="C7" s="273"/>
      <c r="D7" s="126" t="s">
        <v>43</v>
      </c>
      <c r="E7" s="127" t="s">
        <v>3</v>
      </c>
      <c r="F7" s="127" t="s">
        <v>4</v>
      </c>
      <c r="G7" s="275"/>
      <c r="H7" s="276"/>
      <c r="I7" s="276"/>
      <c r="J7" s="127" t="s">
        <v>3</v>
      </c>
      <c r="K7" s="127" t="s">
        <v>4</v>
      </c>
      <c r="L7" s="275"/>
      <c r="M7" s="276"/>
      <c r="N7" s="276"/>
      <c r="O7" s="127" t="s">
        <v>3</v>
      </c>
      <c r="P7" s="127" t="s">
        <v>4</v>
      </c>
      <c r="Q7" s="275"/>
      <c r="R7" s="276"/>
      <c r="S7" s="276"/>
      <c r="T7" s="127" t="s">
        <v>3</v>
      </c>
      <c r="U7" s="127" t="s">
        <v>4</v>
      </c>
      <c r="V7" s="275"/>
      <c r="W7" s="276"/>
      <c r="X7" s="276"/>
      <c r="AB7" s="153" t="s">
        <v>11</v>
      </c>
      <c r="AC7" s="38" t="s">
        <v>11</v>
      </c>
    </row>
    <row r="8" spans="1:29" ht="34.5" customHeight="1" thickBot="1" x14ac:dyDescent="0.25">
      <c r="A8" s="284" t="s">
        <v>9</v>
      </c>
      <c r="B8" s="285"/>
      <c r="C8" s="286"/>
      <c r="D8" s="154" t="s">
        <v>48</v>
      </c>
      <c r="E8" s="40"/>
      <c r="F8" s="41"/>
      <c r="G8" s="42"/>
      <c r="H8" s="41"/>
      <c r="I8" s="43"/>
      <c r="J8" s="40"/>
      <c r="K8" s="41"/>
      <c r="L8" s="42"/>
      <c r="M8" s="41"/>
      <c r="N8" s="43"/>
      <c r="O8" s="40"/>
      <c r="P8" s="41"/>
      <c r="Q8" s="42"/>
      <c r="R8" s="41"/>
      <c r="S8" s="43"/>
      <c r="T8" s="40"/>
      <c r="U8" s="41"/>
      <c r="V8" s="42"/>
      <c r="W8" s="41"/>
      <c r="X8" s="43"/>
      <c r="AB8" s="38" t="s">
        <v>11</v>
      </c>
    </row>
    <row r="9" spans="1:29" ht="42" customHeight="1" x14ac:dyDescent="0.2">
      <c r="A9" s="413" t="s">
        <v>308</v>
      </c>
      <c r="B9" s="414"/>
      <c r="C9" s="415"/>
      <c r="D9" s="399">
        <v>60</v>
      </c>
      <c r="E9" s="390" t="s">
        <v>124</v>
      </c>
      <c r="F9" s="390"/>
      <c r="G9" s="390">
        <v>152</v>
      </c>
      <c r="H9" s="393" t="s">
        <v>346</v>
      </c>
      <c r="I9" s="390">
        <v>7</v>
      </c>
      <c r="J9" s="390" t="s">
        <v>124</v>
      </c>
      <c r="K9" s="390"/>
      <c r="L9" s="390">
        <v>279</v>
      </c>
      <c r="M9" s="393" t="s">
        <v>348</v>
      </c>
      <c r="N9" s="390">
        <v>60</v>
      </c>
      <c r="O9" s="390" t="s">
        <v>124</v>
      </c>
      <c r="P9" s="390"/>
      <c r="Q9" s="390">
        <v>114</v>
      </c>
      <c r="R9" s="393" t="s">
        <v>351</v>
      </c>
      <c r="S9" s="390">
        <v>10</v>
      </c>
      <c r="T9" s="390" t="s">
        <v>124</v>
      </c>
      <c r="U9" s="390"/>
      <c r="V9" s="390">
        <v>303</v>
      </c>
      <c r="W9" s="393" t="s">
        <v>348</v>
      </c>
      <c r="X9" s="390">
        <v>60</v>
      </c>
    </row>
    <row r="10" spans="1:29" ht="22.5" customHeight="1" x14ac:dyDescent="0.2">
      <c r="A10" s="416" t="s">
        <v>97</v>
      </c>
      <c r="B10" s="412"/>
      <c r="C10" s="31" t="s">
        <v>98</v>
      </c>
      <c r="D10" s="400"/>
      <c r="E10" s="391"/>
      <c r="F10" s="391"/>
      <c r="G10" s="391"/>
      <c r="H10" s="394"/>
      <c r="I10" s="391"/>
      <c r="J10" s="391"/>
      <c r="K10" s="391"/>
      <c r="L10" s="391"/>
      <c r="M10" s="394"/>
      <c r="N10" s="391"/>
      <c r="O10" s="391"/>
      <c r="P10" s="391"/>
      <c r="Q10" s="391"/>
      <c r="R10" s="394"/>
      <c r="S10" s="391"/>
      <c r="T10" s="391"/>
      <c r="U10" s="391"/>
      <c r="V10" s="391"/>
      <c r="W10" s="394"/>
      <c r="X10" s="391"/>
    </row>
    <row r="11" spans="1:29" ht="21" customHeight="1" x14ac:dyDescent="0.2">
      <c r="A11" s="411">
        <v>150000000</v>
      </c>
      <c r="B11" s="412"/>
      <c r="C11" s="31" t="s">
        <v>99</v>
      </c>
      <c r="D11" s="400"/>
      <c r="E11" s="391"/>
      <c r="F11" s="391"/>
      <c r="G11" s="391"/>
      <c r="H11" s="394"/>
      <c r="I11" s="391"/>
      <c r="J11" s="391"/>
      <c r="K11" s="391"/>
      <c r="L11" s="391"/>
      <c r="M11" s="394"/>
      <c r="N11" s="391"/>
      <c r="O11" s="391"/>
      <c r="P11" s="391"/>
      <c r="Q11" s="391"/>
      <c r="R11" s="394"/>
      <c r="S11" s="391"/>
      <c r="T11" s="391"/>
      <c r="U11" s="391"/>
      <c r="V11" s="391"/>
      <c r="W11" s="394"/>
      <c r="X11" s="391"/>
    </row>
    <row r="12" spans="1:29" ht="20.25" customHeight="1" x14ac:dyDescent="0.2">
      <c r="A12" s="411">
        <v>200000000</v>
      </c>
      <c r="B12" s="412"/>
      <c r="C12" s="31" t="s">
        <v>174</v>
      </c>
      <c r="D12" s="400"/>
      <c r="E12" s="391"/>
      <c r="F12" s="391"/>
      <c r="G12" s="391"/>
      <c r="H12" s="394"/>
      <c r="I12" s="391"/>
      <c r="J12" s="391"/>
      <c r="K12" s="391"/>
      <c r="L12" s="391"/>
      <c r="M12" s="394"/>
      <c r="N12" s="391"/>
      <c r="O12" s="391"/>
      <c r="P12" s="391"/>
      <c r="Q12" s="391"/>
      <c r="R12" s="394"/>
      <c r="S12" s="391"/>
      <c r="T12" s="391"/>
      <c r="U12" s="391"/>
      <c r="V12" s="391"/>
      <c r="W12" s="394"/>
      <c r="X12" s="391"/>
    </row>
    <row r="13" spans="1:29" ht="20.25" customHeight="1" x14ac:dyDescent="0.2">
      <c r="A13" s="411">
        <v>250000000</v>
      </c>
      <c r="B13" s="412"/>
      <c r="C13" s="31" t="s">
        <v>175</v>
      </c>
      <c r="D13" s="400"/>
      <c r="E13" s="391"/>
      <c r="F13" s="391"/>
      <c r="G13" s="391"/>
      <c r="H13" s="394"/>
      <c r="I13" s="391"/>
      <c r="J13" s="391"/>
      <c r="K13" s="391"/>
      <c r="L13" s="391"/>
      <c r="M13" s="394"/>
      <c r="N13" s="391"/>
      <c r="O13" s="391"/>
      <c r="P13" s="391"/>
      <c r="Q13" s="391"/>
      <c r="R13" s="394"/>
      <c r="S13" s="391"/>
      <c r="T13" s="391"/>
      <c r="U13" s="391"/>
      <c r="V13" s="391"/>
      <c r="W13" s="394"/>
      <c r="X13" s="391"/>
    </row>
    <row r="14" spans="1:29" ht="21.75" customHeight="1" x14ac:dyDescent="0.2">
      <c r="A14" s="411">
        <v>300000000</v>
      </c>
      <c r="B14" s="412"/>
      <c r="C14" s="31" t="s">
        <v>156</v>
      </c>
      <c r="D14" s="400"/>
      <c r="E14" s="391"/>
      <c r="F14" s="391"/>
      <c r="G14" s="391"/>
      <c r="H14" s="395"/>
      <c r="I14" s="391"/>
      <c r="J14" s="391"/>
      <c r="K14" s="391"/>
      <c r="L14" s="391"/>
      <c r="M14" s="395"/>
      <c r="N14" s="391"/>
      <c r="O14" s="391"/>
      <c r="P14" s="391"/>
      <c r="Q14" s="391"/>
      <c r="R14" s="395"/>
      <c r="S14" s="391"/>
      <c r="T14" s="391"/>
      <c r="U14" s="391"/>
      <c r="V14" s="391"/>
      <c r="W14" s="395"/>
      <c r="X14" s="391"/>
    </row>
    <row r="15" spans="1:29" ht="25.5" customHeight="1" x14ac:dyDescent="0.2">
      <c r="A15" s="405" t="s">
        <v>100</v>
      </c>
      <c r="B15" s="406"/>
      <c r="C15" s="407"/>
      <c r="D15" s="399">
        <v>20</v>
      </c>
      <c r="E15" s="390" t="s">
        <v>124</v>
      </c>
      <c r="F15" s="390"/>
      <c r="G15" s="390">
        <v>152</v>
      </c>
      <c r="H15" s="390" t="s">
        <v>347</v>
      </c>
      <c r="I15" s="390">
        <v>20</v>
      </c>
      <c r="J15" s="390" t="s">
        <v>124</v>
      </c>
      <c r="K15" s="390"/>
      <c r="L15" s="390">
        <v>279</v>
      </c>
      <c r="M15" s="390" t="s">
        <v>322</v>
      </c>
      <c r="N15" s="390">
        <v>20</v>
      </c>
      <c r="O15" s="390" t="s">
        <v>124</v>
      </c>
      <c r="P15" s="390"/>
      <c r="Q15" s="390">
        <v>114</v>
      </c>
      <c r="R15" s="390" t="s">
        <v>322</v>
      </c>
      <c r="S15" s="390">
        <v>20</v>
      </c>
      <c r="T15" s="390" t="s">
        <v>124</v>
      </c>
      <c r="U15" s="390"/>
      <c r="V15" s="390">
        <v>303</v>
      </c>
      <c r="W15" s="390" t="s">
        <v>337</v>
      </c>
      <c r="X15" s="390">
        <v>20</v>
      </c>
    </row>
    <row r="16" spans="1:29" ht="62.25" customHeight="1" x14ac:dyDescent="0.2">
      <c r="A16" s="402" t="s">
        <v>101</v>
      </c>
      <c r="B16" s="403"/>
      <c r="C16" s="404"/>
      <c r="D16" s="401"/>
      <c r="E16" s="392"/>
      <c r="F16" s="392"/>
      <c r="G16" s="392"/>
      <c r="H16" s="392"/>
      <c r="I16" s="392"/>
      <c r="J16" s="392"/>
      <c r="K16" s="392"/>
      <c r="L16" s="392"/>
      <c r="M16" s="392"/>
      <c r="N16" s="392"/>
      <c r="O16" s="392"/>
      <c r="P16" s="392"/>
      <c r="Q16" s="392"/>
      <c r="R16" s="392"/>
      <c r="S16" s="392"/>
      <c r="T16" s="392"/>
      <c r="U16" s="392"/>
      <c r="V16" s="392"/>
      <c r="W16" s="392"/>
      <c r="X16" s="392"/>
    </row>
    <row r="17" spans="1:24" ht="71.25" x14ac:dyDescent="0.2">
      <c r="A17" s="417" t="s">
        <v>102</v>
      </c>
      <c r="B17" s="418"/>
      <c r="C17" s="419"/>
      <c r="D17" s="32">
        <v>20</v>
      </c>
      <c r="E17" s="156" t="s">
        <v>124</v>
      </c>
      <c r="F17" s="32"/>
      <c r="G17" s="156">
        <v>152</v>
      </c>
      <c r="H17" s="156" t="s">
        <v>180</v>
      </c>
      <c r="I17" s="156">
        <v>20</v>
      </c>
      <c r="J17" s="156" t="s">
        <v>124</v>
      </c>
      <c r="K17" s="156"/>
      <c r="L17" s="156">
        <v>279</v>
      </c>
      <c r="M17" s="156" t="s">
        <v>349</v>
      </c>
      <c r="N17" s="156">
        <v>5</v>
      </c>
      <c r="O17" s="156" t="s">
        <v>124</v>
      </c>
      <c r="P17" s="156"/>
      <c r="Q17" s="156">
        <v>114</v>
      </c>
      <c r="R17" s="156" t="s">
        <v>352</v>
      </c>
      <c r="S17" s="156">
        <v>20</v>
      </c>
      <c r="T17" s="156" t="s">
        <v>124</v>
      </c>
      <c r="U17" s="156"/>
      <c r="V17" s="156">
        <v>303</v>
      </c>
      <c r="W17" s="156" t="s">
        <v>352</v>
      </c>
      <c r="X17" s="156">
        <v>20</v>
      </c>
    </row>
    <row r="18" spans="1:24" ht="28.5" customHeight="1" x14ac:dyDescent="0.2">
      <c r="A18" s="405" t="s">
        <v>103</v>
      </c>
      <c r="B18" s="406"/>
      <c r="C18" s="407"/>
      <c r="D18" s="399">
        <v>20</v>
      </c>
      <c r="E18" s="396" t="s">
        <v>124</v>
      </c>
      <c r="F18" s="399"/>
      <c r="G18" s="396">
        <v>152</v>
      </c>
      <c r="H18" s="396" t="s">
        <v>180</v>
      </c>
      <c r="I18" s="396">
        <v>20</v>
      </c>
      <c r="J18" s="396" t="s">
        <v>124</v>
      </c>
      <c r="K18" s="390"/>
      <c r="L18" s="390">
        <v>279</v>
      </c>
      <c r="M18" s="390" t="s">
        <v>350</v>
      </c>
      <c r="N18" s="390">
        <v>20</v>
      </c>
      <c r="O18" s="390" t="s">
        <v>124</v>
      </c>
      <c r="P18" s="390"/>
      <c r="Q18" s="390">
        <v>114</v>
      </c>
      <c r="R18" s="390" t="s">
        <v>350</v>
      </c>
      <c r="S18" s="390">
        <v>20</v>
      </c>
      <c r="T18" s="390" t="s">
        <v>124</v>
      </c>
      <c r="U18" s="390"/>
      <c r="V18" s="390">
        <v>303</v>
      </c>
      <c r="W18" s="390" t="s">
        <v>350</v>
      </c>
      <c r="X18" s="390">
        <v>20</v>
      </c>
    </row>
    <row r="19" spans="1:24" ht="68.25" customHeight="1" x14ac:dyDescent="0.2">
      <c r="A19" s="402" t="s">
        <v>104</v>
      </c>
      <c r="B19" s="403"/>
      <c r="C19" s="404"/>
      <c r="D19" s="401"/>
      <c r="E19" s="395"/>
      <c r="F19" s="401"/>
      <c r="G19" s="395"/>
      <c r="H19" s="395"/>
      <c r="I19" s="395"/>
      <c r="J19" s="395"/>
      <c r="K19" s="392"/>
      <c r="L19" s="392"/>
      <c r="M19" s="392"/>
      <c r="N19" s="392"/>
      <c r="O19" s="392"/>
      <c r="P19" s="392"/>
      <c r="Q19" s="392"/>
      <c r="R19" s="392"/>
      <c r="S19" s="392"/>
      <c r="T19" s="392"/>
      <c r="U19" s="392"/>
      <c r="V19" s="392"/>
      <c r="W19" s="392"/>
      <c r="X19" s="392"/>
    </row>
    <row r="20" spans="1:24" ht="21.75" customHeight="1" x14ac:dyDescent="0.2">
      <c r="A20" s="405" t="s">
        <v>105</v>
      </c>
      <c r="B20" s="406"/>
      <c r="C20" s="407"/>
      <c r="D20" s="399">
        <v>20</v>
      </c>
      <c r="E20" s="390" t="s">
        <v>124</v>
      </c>
      <c r="F20" s="390"/>
      <c r="G20" s="390">
        <v>152</v>
      </c>
      <c r="H20" s="390" t="s">
        <v>180</v>
      </c>
      <c r="I20" s="390">
        <v>20</v>
      </c>
      <c r="J20" s="396" t="s">
        <v>124</v>
      </c>
      <c r="K20" s="397"/>
      <c r="L20" s="397">
        <v>279</v>
      </c>
      <c r="M20" s="390" t="s">
        <v>350</v>
      </c>
      <c r="N20" s="396">
        <v>20</v>
      </c>
      <c r="O20" s="390" t="s">
        <v>124</v>
      </c>
      <c r="P20" s="390"/>
      <c r="Q20" s="390">
        <v>114</v>
      </c>
      <c r="R20" s="390" t="s">
        <v>350</v>
      </c>
      <c r="S20" s="390">
        <v>20</v>
      </c>
      <c r="T20" s="390" t="s">
        <v>124</v>
      </c>
      <c r="U20" s="390"/>
      <c r="V20" s="390">
        <v>303</v>
      </c>
      <c r="W20" s="390" t="s">
        <v>350</v>
      </c>
      <c r="X20" s="390">
        <v>20</v>
      </c>
    </row>
    <row r="21" spans="1:24" ht="60" customHeight="1" x14ac:dyDescent="0.2">
      <c r="A21" s="402" t="s">
        <v>106</v>
      </c>
      <c r="B21" s="403"/>
      <c r="C21" s="404"/>
      <c r="D21" s="401"/>
      <c r="E21" s="392"/>
      <c r="F21" s="392"/>
      <c r="G21" s="392"/>
      <c r="H21" s="392"/>
      <c r="I21" s="392"/>
      <c r="J21" s="395"/>
      <c r="K21" s="398"/>
      <c r="L21" s="398"/>
      <c r="M21" s="392"/>
      <c r="N21" s="395"/>
      <c r="O21" s="392"/>
      <c r="P21" s="392"/>
      <c r="Q21" s="392"/>
      <c r="R21" s="392"/>
      <c r="S21" s="392"/>
      <c r="T21" s="392"/>
      <c r="U21" s="392"/>
      <c r="V21" s="392"/>
      <c r="W21" s="392"/>
      <c r="X21" s="392"/>
    </row>
    <row r="22" spans="1:24" ht="60.75" customHeight="1" x14ac:dyDescent="0.2">
      <c r="A22" s="405" t="s">
        <v>157</v>
      </c>
      <c r="B22" s="406"/>
      <c r="C22" s="407"/>
      <c r="D22" s="399">
        <v>20</v>
      </c>
      <c r="E22" s="390" t="s">
        <v>124</v>
      </c>
      <c r="F22" s="390"/>
      <c r="G22" s="390">
        <v>152</v>
      </c>
      <c r="H22" s="390" t="s">
        <v>322</v>
      </c>
      <c r="I22" s="390">
        <v>20</v>
      </c>
      <c r="J22" s="390" t="s">
        <v>124</v>
      </c>
      <c r="K22" s="390"/>
      <c r="L22" s="390">
        <v>279</v>
      </c>
      <c r="M22" s="390" t="s">
        <v>180</v>
      </c>
      <c r="N22" s="390">
        <v>20</v>
      </c>
      <c r="O22" s="390" t="s">
        <v>124</v>
      </c>
      <c r="P22" s="390"/>
      <c r="Q22" s="390">
        <v>114</v>
      </c>
      <c r="R22" s="390" t="s">
        <v>180</v>
      </c>
      <c r="S22" s="390">
        <v>20</v>
      </c>
      <c r="T22" s="390"/>
      <c r="U22" s="390" t="s">
        <v>124</v>
      </c>
      <c r="V22" s="390">
        <v>303</v>
      </c>
      <c r="W22" s="390" t="s">
        <v>178</v>
      </c>
      <c r="X22" s="390">
        <v>0</v>
      </c>
    </row>
    <row r="23" spans="1:24" ht="104.25" customHeight="1" x14ac:dyDescent="0.2">
      <c r="A23" s="408" t="s">
        <v>50</v>
      </c>
      <c r="B23" s="409"/>
      <c r="C23" s="410"/>
      <c r="D23" s="400"/>
      <c r="E23" s="391"/>
      <c r="F23" s="391"/>
      <c r="G23" s="391"/>
      <c r="H23" s="391"/>
      <c r="I23" s="391"/>
      <c r="J23" s="391"/>
      <c r="K23" s="391"/>
      <c r="L23" s="391"/>
      <c r="M23" s="391"/>
      <c r="N23" s="391"/>
      <c r="O23" s="391"/>
      <c r="P23" s="391"/>
      <c r="Q23" s="391"/>
      <c r="R23" s="391"/>
      <c r="S23" s="391"/>
      <c r="T23" s="391"/>
      <c r="U23" s="391"/>
      <c r="V23" s="391"/>
      <c r="W23" s="391"/>
      <c r="X23" s="391"/>
    </row>
    <row r="24" spans="1:24" ht="48" customHeight="1" x14ac:dyDescent="0.2">
      <c r="A24" s="408" t="s">
        <v>51</v>
      </c>
      <c r="B24" s="409"/>
      <c r="C24" s="410"/>
      <c r="D24" s="400"/>
      <c r="E24" s="391"/>
      <c r="F24" s="391"/>
      <c r="G24" s="391"/>
      <c r="H24" s="391"/>
      <c r="I24" s="391"/>
      <c r="J24" s="391"/>
      <c r="K24" s="391"/>
      <c r="L24" s="391"/>
      <c r="M24" s="391"/>
      <c r="N24" s="391"/>
      <c r="O24" s="391"/>
      <c r="P24" s="391"/>
      <c r="Q24" s="391"/>
      <c r="R24" s="391"/>
      <c r="S24" s="391"/>
      <c r="T24" s="391"/>
      <c r="U24" s="391"/>
      <c r="V24" s="391"/>
      <c r="W24" s="391"/>
      <c r="X24" s="391"/>
    </row>
    <row r="25" spans="1:24" ht="93" customHeight="1" x14ac:dyDescent="0.2">
      <c r="A25" s="402" t="s">
        <v>158</v>
      </c>
      <c r="B25" s="403"/>
      <c r="C25" s="404"/>
      <c r="D25" s="401"/>
      <c r="E25" s="392"/>
      <c r="F25" s="392"/>
      <c r="G25" s="392"/>
      <c r="H25" s="392"/>
      <c r="I25" s="392"/>
      <c r="J25" s="392"/>
      <c r="K25" s="392"/>
      <c r="L25" s="392"/>
      <c r="M25" s="392"/>
      <c r="N25" s="392"/>
      <c r="O25" s="392"/>
      <c r="P25" s="392"/>
      <c r="Q25" s="392"/>
      <c r="R25" s="392"/>
      <c r="S25" s="392"/>
      <c r="T25" s="392"/>
      <c r="U25" s="392"/>
      <c r="V25" s="392"/>
      <c r="W25" s="392"/>
      <c r="X25" s="392"/>
    </row>
    <row r="26" spans="1:24" ht="26.25" customHeight="1" x14ac:dyDescent="0.2">
      <c r="A26" s="405" t="s">
        <v>57</v>
      </c>
      <c r="B26" s="406"/>
      <c r="C26" s="407"/>
      <c r="D26" s="399">
        <v>20</v>
      </c>
      <c r="E26" s="390" t="s">
        <v>124</v>
      </c>
      <c r="F26" s="390"/>
      <c r="G26" s="390">
        <v>152</v>
      </c>
      <c r="H26" s="390" t="s">
        <v>180</v>
      </c>
      <c r="I26" s="390">
        <v>20</v>
      </c>
      <c r="J26" s="390" t="s">
        <v>124</v>
      </c>
      <c r="K26" s="390"/>
      <c r="L26" s="390">
        <v>280</v>
      </c>
      <c r="M26" s="390" t="s">
        <v>180</v>
      </c>
      <c r="N26" s="390">
        <v>20</v>
      </c>
      <c r="O26" s="390" t="s">
        <v>124</v>
      </c>
      <c r="P26" s="390"/>
      <c r="Q26" s="390">
        <v>114</v>
      </c>
      <c r="R26" s="390" t="s">
        <v>180</v>
      </c>
      <c r="S26" s="390">
        <v>20</v>
      </c>
      <c r="T26" s="390" t="s">
        <v>124</v>
      </c>
      <c r="U26" s="390"/>
      <c r="V26" s="390">
        <v>303</v>
      </c>
      <c r="W26" s="390" t="s">
        <v>322</v>
      </c>
      <c r="X26" s="390">
        <v>20</v>
      </c>
    </row>
    <row r="27" spans="1:24" ht="64.5" customHeight="1" x14ac:dyDescent="0.2">
      <c r="A27" s="408" t="s">
        <v>107</v>
      </c>
      <c r="B27" s="409"/>
      <c r="C27" s="410"/>
      <c r="D27" s="400"/>
      <c r="E27" s="391"/>
      <c r="F27" s="391"/>
      <c r="G27" s="391"/>
      <c r="H27" s="391"/>
      <c r="I27" s="391"/>
      <c r="J27" s="391"/>
      <c r="K27" s="391"/>
      <c r="L27" s="391"/>
      <c r="M27" s="391"/>
      <c r="N27" s="391"/>
      <c r="O27" s="391"/>
      <c r="P27" s="391"/>
      <c r="Q27" s="391"/>
      <c r="R27" s="391"/>
      <c r="S27" s="391"/>
      <c r="T27" s="391"/>
      <c r="U27" s="391"/>
      <c r="V27" s="391"/>
      <c r="W27" s="391"/>
      <c r="X27" s="391"/>
    </row>
    <row r="28" spans="1:24" ht="54" customHeight="1" x14ac:dyDescent="0.2">
      <c r="A28" s="402" t="s">
        <v>58</v>
      </c>
      <c r="B28" s="403"/>
      <c r="C28" s="404"/>
      <c r="D28" s="401"/>
      <c r="E28" s="392"/>
      <c r="F28" s="392"/>
      <c r="G28" s="392"/>
      <c r="H28" s="392"/>
      <c r="I28" s="392"/>
      <c r="J28" s="392"/>
      <c r="K28" s="392"/>
      <c r="L28" s="392"/>
      <c r="M28" s="392"/>
      <c r="N28" s="392"/>
      <c r="O28" s="392"/>
      <c r="P28" s="392"/>
      <c r="Q28" s="392"/>
      <c r="R28" s="392"/>
      <c r="S28" s="392"/>
      <c r="T28" s="392"/>
      <c r="U28" s="392"/>
      <c r="V28" s="392"/>
      <c r="W28" s="392"/>
      <c r="X28" s="392"/>
    </row>
    <row r="29" spans="1:24" ht="48" customHeight="1" thickBot="1" x14ac:dyDescent="0.25">
      <c r="A29" s="417" t="s">
        <v>108</v>
      </c>
      <c r="B29" s="418"/>
      <c r="C29" s="419"/>
      <c r="D29" s="33">
        <v>20</v>
      </c>
      <c r="E29" s="157" t="s">
        <v>124</v>
      </c>
      <c r="F29" s="157"/>
      <c r="G29" s="157">
        <v>152</v>
      </c>
      <c r="H29" s="157" t="s">
        <v>180</v>
      </c>
      <c r="I29" s="157">
        <v>20</v>
      </c>
      <c r="J29" s="157" t="s">
        <v>124</v>
      </c>
      <c r="K29" s="157"/>
      <c r="L29" s="157">
        <v>280</v>
      </c>
      <c r="M29" s="157" t="s">
        <v>180</v>
      </c>
      <c r="N29" s="157">
        <v>20</v>
      </c>
      <c r="O29" s="157" t="s">
        <v>124</v>
      </c>
      <c r="P29" s="157"/>
      <c r="Q29" s="157">
        <v>114</v>
      </c>
      <c r="R29" s="157" t="s">
        <v>322</v>
      </c>
      <c r="S29" s="157">
        <v>20</v>
      </c>
      <c r="T29" s="157"/>
      <c r="U29" s="157" t="s">
        <v>124</v>
      </c>
      <c r="V29" s="157">
        <v>303</v>
      </c>
      <c r="W29" s="157" t="s">
        <v>178</v>
      </c>
      <c r="X29" s="157">
        <v>0</v>
      </c>
    </row>
    <row r="30" spans="1:24" ht="33.75" customHeight="1" thickBot="1" x14ac:dyDescent="0.25">
      <c r="A30" s="420" t="s">
        <v>65</v>
      </c>
      <c r="B30" s="421"/>
      <c r="C30" s="422"/>
      <c r="D30" s="45" t="s">
        <v>11</v>
      </c>
      <c r="E30" s="155"/>
      <c r="F30" s="155"/>
      <c r="G30" s="155"/>
      <c r="H30" s="155"/>
      <c r="I30" s="136">
        <f>SUM(I9:I29)</f>
        <v>147</v>
      </c>
      <c r="J30" s="155"/>
      <c r="K30" s="155"/>
      <c r="L30" s="155"/>
      <c r="M30" s="155"/>
      <c r="N30" s="136">
        <f>SUM(N9:N29)</f>
        <v>185</v>
      </c>
      <c r="O30" s="155"/>
      <c r="P30" s="155"/>
      <c r="Q30" s="155"/>
      <c r="R30" s="155"/>
      <c r="S30" s="136">
        <f>SUM(S9:S29)</f>
        <v>150</v>
      </c>
      <c r="T30" s="155"/>
      <c r="U30" s="155"/>
      <c r="V30" s="155"/>
      <c r="W30" s="155"/>
      <c r="X30" s="136">
        <f>SUM(X9:X29)</f>
        <v>160</v>
      </c>
    </row>
  </sheetData>
  <sheetProtection algorithmName="SHA-512" hashValue="xBdcDXvK8ZPpsOqa3QbhjHpkHuTu90Wd0K7k11kQOS8gFnwtqp3j2vlhtc+308Y20DzdKlVol4YSEzSS+fdmEA==" saltValue="Qurf7F2dgw6etSxeCFc5ng==" spinCount="100000" sheet="1" objects="1" scenarios="1"/>
  <mergeCells count="175">
    <mergeCell ref="I26:I28"/>
    <mergeCell ref="F26:F28"/>
    <mergeCell ref="G9:G14"/>
    <mergeCell ref="G15:G16"/>
    <mergeCell ref="G18:G19"/>
    <mergeCell ref="G20:G21"/>
    <mergeCell ref="G22:G25"/>
    <mergeCell ref="G26:G28"/>
    <mergeCell ref="H9:H14"/>
    <mergeCell ref="H15:H16"/>
    <mergeCell ref="H18:H19"/>
    <mergeCell ref="H20:H21"/>
    <mergeCell ref="H22:H25"/>
    <mergeCell ref="H26:H28"/>
    <mergeCell ref="F18:F19"/>
    <mergeCell ref="F20:F21"/>
    <mergeCell ref="F22:F25"/>
    <mergeCell ref="I18:I19"/>
    <mergeCell ref="I20:I21"/>
    <mergeCell ref="I22:I25"/>
    <mergeCell ref="F9:F14"/>
    <mergeCell ref="F15:F16"/>
    <mergeCell ref="I9:I14"/>
    <mergeCell ref="I15:I16"/>
    <mergeCell ref="A29:C29"/>
    <mergeCell ref="A30:C30"/>
    <mergeCell ref="A19:C19"/>
    <mergeCell ref="A20:C20"/>
    <mergeCell ref="A22:C22"/>
    <mergeCell ref="A23:C23"/>
    <mergeCell ref="A24:C24"/>
    <mergeCell ref="A25:C25"/>
    <mergeCell ref="A28:C28"/>
    <mergeCell ref="D26:D28"/>
    <mergeCell ref="D9:D14"/>
    <mergeCell ref="A21:C21"/>
    <mergeCell ref="A26:C26"/>
    <mergeCell ref="A27:C27"/>
    <mergeCell ref="E26:E28"/>
    <mergeCell ref="A16:C16"/>
    <mergeCell ref="A13:B13"/>
    <mergeCell ref="A9:C9"/>
    <mergeCell ref="A10:B10"/>
    <mergeCell ref="A12:B12"/>
    <mergeCell ref="A15:C15"/>
    <mergeCell ref="A17:C17"/>
    <mergeCell ref="D15:D16"/>
    <mergeCell ref="D18:D19"/>
    <mergeCell ref="D20:D21"/>
    <mergeCell ref="A11:B11"/>
    <mergeCell ref="A14:B14"/>
    <mergeCell ref="A18:C18"/>
    <mergeCell ref="E9:E14"/>
    <mergeCell ref="E15:E16"/>
    <mergeCell ref="E18:E19"/>
    <mergeCell ref="E20:E21"/>
    <mergeCell ref="D22:D25"/>
    <mergeCell ref="E22:E25"/>
    <mergeCell ref="J5:N5"/>
    <mergeCell ref="J6:K6"/>
    <mergeCell ref="L6:L7"/>
    <mergeCell ref="M6:M7"/>
    <mergeCell ref="N6:N7"/>
    <mergeCell ref="A8:C8"/>
    <mergeCell ref="A5:D6"/>
    <mergeCell ref="E5:I5"/>
    <mergeCell ref="E6:F6"/>
    <mergeCell ref="A7:C7"/>
    <mergeCell ref="G6:G7"/>
    <mergeCell ref="H6:H7"/>
    <mergeCell ref="I6:I7"/>
    <mergeCell ref="M18:M19"/>
    <mergeCell ref="A1:X1"/>
    <mergeCell ref="A2:X2"/>
    <mergeCell ref="A3:X3"/>
    <mergeCell ref="A4:X4"/>
    <mergeCell ref="N18:N19"/>
    <mergeCell ref="J15:J16"/>
    <mergeCell ref="K15:K16"/>
    <mergeCell ref="L15:L16"/>
    <mergeCell ref="M15:M16"/>
    <mergeCell ref="N15:N16"/>
    <mergeCell ref="J9:J14"/>
    <mergeCell ref="K9:K14"/>
    <mergeCell ref="L9:L14"/>
    <mergeCell ref="M9:M14"/>
    <mergeCell ref="N9:N14"/>
    <mergeCell ref="T5:X5"/>
    <mergeCell ref="T6:U6"/>
    <mergeCell ref="V6:V7"/>
    <mergeCell ref="W6:W7"/>
    <mergeCell ref="X6:X7"/>
    <mergeCell ref="T15:T16"/>
    <mergeCell ref="U15:U16"/>
    <mergeCell ref="V15:V16"/>
    <mergeCell ref="W15:W16"/>
    <mergeCell ref="X15:X16"/>
    <mergeCell ref="T9:T14"/>
    <mergeCell ref="U9:U14"/>
    <mergeCell ref="V9:V14"/>
    <mergeCell ref="W9:W14"/>
    <mergeCell ref="X9:X14"/>
    <mergeCell ref="J26:J28"/>
    <mergeCell ref="K26:K28"/>
    <mergeCell ref="L26:L28"/>
    <mergeCell ref="M26:M28"/>
    <mergeCell ref="N26:N28"/>
    <mergeCell ref="J22:J25"/>
    <mergeCell ref="K22:K25"/>
    <mergeCell ref="L22:L25"/>
    <mergeCell ref="M22:M25"/>
    <mergeCell ref="N22:N25"/>
    <mergeCell ref="J20:J21"/>
    <mergeCell ref="K20:K21"/>
    <mergeCell ref="L20:L21"/>
    <mergeCell ref="M20:M21"/>
    <mergeCell ref="N20:N21"/>
    <mergeCell ref="J18:J19"/>
    <mergeCell ref="K18:K19"/>
    <mergeCell ref="L18:L19"/>
    <mergeCell ref="T20:T21"/>
    <mergeCell ref="U20:U21"/>
    <mergeCell ref="V20:V21"/>
    <mergeCell ref="W20:W21"/>
    <mergeCell ref="X20:X21"/>
    <mergeCell ref="T18:T19"/>
    <mergeCell ref="U18:U19"/>
    <mergeCell ref="V18:V19"/>
    <mergeCell ref="W18:W19"/>
    <mergeCell ref="X18:X19"/>
    <mergeCell ref="T26:T28"/>
    <mergeCell ref="U26:U28"/>
    <mergeCell ref="V26:V28"/>
    <mergeCell ref="W26:W28"/>
    <mergeCell ref="X26:X28"/>
    <mergeCell ref="T22:T25"/>
    <mergeCell ref="U22:U25"/>
    <mergeCell ref="V22:V25"/>
    <mergeCell ref="W22:W25"/>
    <mergeCell ref="X22:X25"/>
    <mergeCell ref="O5:S5"/>
    <mergeCell ref="O6:P6"/>
    <mergeCell ref="Q6:Q7"/>
    <mergeCell ref="R6:R7"/>
    <mergeCell ref="S6:S7"/>
    <mergeCell ref="O9:O14"/>
    <mergeCell ref="P9:P14"/>
    <mergeCell ref="Q9:Q14"/>
    <mergeCell ref="R9:R14"/>
    <mergeCell ref="S9:S14"/>
    <mergeCell ref="O15:O16"/>
    <mergeCell ref="P15:P16"/>
    <mergeCell ref="Q15:Q16"/>
    <mergeCell ref="R15:R16"/>
    <mergeCell ref="S15:S16"/>
    <mergeCell ref="O18:O19"/>
    <mergeCell ref="P18:P19"/>
    <mergeCell ref="Q18:Q19"/>
    <mergeCell ref="R18:R19"/>
    <mergeCell ref="S18:S19"/>
    <mergeCell ref="O26:O28"/>
    <mergeCell ref="P26:P28"/>
    <mergeCell ref="Q26:Q28"/>
    <mergeCell ref="R26:R28"/>
    <mergeCell ref="S26:S28"/>
    <mergeCell ref="O20:O21"/>
    <mergeCell ref="P20:P21"/>
    <mergeCell ref="Q20:Q21"/>
    <mergeCell ref="R20:R21"/>
    <mergeCell ref="S20:S21"/>
    <mergeCell ref="O22:O25"/>
    <mergeCell ref="P22:P25"/>
    <mergeCell ref="Q22:Q25"/>
    <mergeCell ref="R22:R25"/>
    <mergeCell ref="S22:S25"/>
  </mergeCells>
  <printOptions horizontalCentered="1" verticalCentered="1"/>
  <pageMargins left="0.19685039370078741" right="0.11811023622047245" top="0.98425196850393704" bottom="0.59055118110236227" header="0" footer="0"/>
  <pageSetup scale="35" orientation="landscape" r:id="rId1"/>
  <headerFooter alignWithMargins="0">
    <oddFooter>&amp;LElaboró: JLT Valencia &amp; Iragorri
Revisó: dch -cbl
&amp;D&amp;C&amp;N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8"/>
  <sheetViews>
    <sheetView showGridLines="0" view="pageBreakPreview" topLeftCell="A19" zoomScale="80" zoomScaleNormal="100" zoomScaleSheetLayoutView="80" workbookViewId="0">
      <selection activeCell="I28" sqref="I28"/>
    </sheetView>
  </sheetViews>
  <sheetFormatPr baseColWidth="10" defaultRowHeight="12.75" x14ac:dyDescent="0.2"/>
  <cols>
    <col min="1" max="1" width="73.140625" style="38" customWidth="1"/>
    <col min="2" max="2" width="23.5703125" style="38" customWidth="1"/>
    <col min="3" max="3" width="22" style="38" customWidth="1"/>
    <col min="4" max="4" width="14.5703125" style="38" customWidth="1"/>
    <col min="5" max="5" width="9.140625" style="164" customWidth="1"/>
    <col min="6" max="6" width="7.42578125" style="164" customWidth="1"/>
    <col min="7" max="7" width="8.7109375" style="165" customWidth="1"/>
    <col min="8" max="8" width="28.7109375" style="38" customWidth="1"/>
    <col min="9" max="9" width="14.140625" style="38" customWidth="1"/>
    <col min="10" max="10" width="9.140625" style="164" customWidth="1"/>
    <col min="11" max="11" width="7.42578125" style="164" customWidth="1"/>
    <col min="12" max="12" width="8.7109375" style="165" customWidth="1"/>
    <col min="13" max="13" width="28.7109375" style="38" customWidth="1"/>
    <col min="14" max="19" width="14.140625" style="38" customWidth="1"/>
    <col min="20" max="20" width="9.140625" style="164" customWidth="1"/>
    <col min="21" max="21" width="7.42578125" style="164" customWidth="1"/>
    <col min="22" max="22" width="8.7109375" style="165" customWidth="1"/>
    <col min="23" max="23" width="28.7109375" style="38" customWidth="1"/>
    <col min="24" max="25" width="14.140625" style="38" customWidth="1"/>
    <col min="26" max="16384" width="11.42578125" style="38"/>
  </cols>
  <sheetData>
    <row r="1" spans="1:25" ht="21" customHeight="1" x14ac:dyDescent="0.2">
      <c r="A1" s="280" t="s">
        <v>136</v>
      </c>
      <c r="B1" s="281"/>
      <c r="C1" s="281"/>
      <c r="D1" s="281"/>
      <c r="E1" s="281"/>
      <c r="F1" s="281"/>
      <c r="G1" s="281"/>
      <c r="H1" s="281"/>
      <c r="I1" s="281"/>
      <c r="J1" s="281"/>
      <c r="K1" s="281"/>
      <c r="L1" s="281"/>
      <c r="M1" s="281"/>
      <c r="N1" s="281"/>
      <c r="O1" s="281"/>
      <c r="P1" s="281"/>
      <c r="Q1" s="281"/>
      <c r="R1" s="281"/>
      <c r="S1" s="281"/>
      <c r="T1" s="281"/>
      <c r="U1" s="281"/>
      <c r="V1" s="281"/>
      <c r="W1" s="281"/>
      <c r="X1" s="281"/>
    </row>
    <row r="2" spans="1:25" ht="20.25" customHeight="1" x14ac:dyDescent="0.2">
      <c r="A2" s="280" t="s">
        <v>307</v>
      </c>
      <c r="B2" s="281"/>
      <c r="C2" s="281"/>
      <c r="D2" s="281"/>
      <c r="E2" s="281"/>
      <c r="F2" s="281"/>
      <c r="G2" s="281"/>
      <c r="H2" s="281"/>
      <c r="I2" s="281"/>
      <c r="J2" s="281"/>
      <c r="K2" s="281"/>
      <c r="L2" s="281"/>
      <c r="M2" s="281"/>
      <c r="N2" s="281"/>
      <c r="O2" s="281"/>
      <c r="P2" s="281"/>
      <c r="Q2" s="281"/>
      <c r="R2" s="281"/>
      <c r="S2" s="281"/>
      <c r="T2" s="281"/>
      <c r="U2" s="281"/>
      <c r="V2" s="281"/>
      <c r="W2" s="281"/>
      <c r="X2" s="281"/>
    </row>
    <row r="3" spans="1:25" ht="30" customHeight="1" x14ac:dyDescent="0.2">
      <c r="A3" s="280" t="s">
        <v>169</v>
      </c>
      <c r="B3" s="281"/>
      <c r="C3" s="281"/>
      <c r="D3" s="281"/>
      <c r="E3" s="281"/>
      <c r="F3" s="281"/>
      <c r="G3" s="281"/>
      <c r="H3" s="281"/>
      <c r="I3" s="281"/>
      <c r="J3" s="281"/>
      <c r="K3" s="281"/>
      <c r="L3" s="281"/>
      <c r="M3" s="281"/>
      <c r="N3" s="281"/>
      <c r="O3" s="281"/>
      <c r="P3" s="281"/>
      <c r="Q3" s="281"/>
      <c r="R3" s="281"/>
      <c r="S3" s="281"/>
      <c r="T3" s="281"/>
      <c r="U3" s="281"/>
      <c r="V3" s="281"/>
      <c r="W3" s="281"/>
      <c r="X3" s="281"/>
    </row>
    <row r="4" spans="1:25" ht="23.25" customHeight="1" thickBot="1" x14ac:dyDescent="0.25">
      <c r="A4" s="282" t="s">
        <v>28</v>
      </c>
      <c r="B4" s="283"/>
      <c r="C4" s="283"/>
      <c r="D4" s="283"/>
      <c r="E4" s="283"/>
      <c r="F4" s="283"/>
      <c r="G4" s="283"/>
      <c r="H4" s="283"/>
      <c r="I4" s="283"/>
      <c r="J4" s="283"/>
      <c r="K4" s="283"/>
      <c r="L4" s="283"/>
      <c r="M4" s="283"/>
      <c r="N4" s="283"/>
      <c r="O4" s="283"/>
      <c r="P4" s="283"/>
      <c r="Q4" s="283"/>
      <c r="R4" s="283"/>
      <c r="S4" s="283"/>
      <c r="T4" s="283"/>
      <c r="U4" s="283"/>
      <c r="V4" s="283"/>
      <c r="W4" s="283"/>
      <c r="X4" s="283"/>
    </row>
    <row r="5" spans="1:25" ht="53.25" customHeight="1" thickBot="1" x14ac:dyDescent="0.25">
      <c r="A5" s="273" t="s">
        <v>0</v>
      </c>
      <c r="B5" s="273"/>
      <c r="C5" s="273"/>
      <c r="D5" s="270"/>
      <c r="E5" s="279" t="s">
        <v>319</v>
      </c>
      <c r="F5" s="271"/>
      <c r="G5" s="271"/>
      <c r="H5" s="271"/>
      <c r="I5" s="272"/>
      <c r="J5" s="279" t="s">
        <v>186</v>
      </c>
      <c r="K5" s="271"/>
      <c r="L5" s="271"/>
      <c r="M5" s="271"/>
      <c r="N5" s="272"/>
      <c r="O5" s="270" t="s">
        <v>187</v>
      </c>
      <c r="P5" s="271"/>
      <c r="Q5" s="271"/>
      <c r="R5" s="271"/>
      <c r="S5" s="272"/>
      <c r="T5" s="270" t="s">
        <v>320</v>
      </c>
      <c r="U5" s="271"/>
      <c r="V5" s="271"/>
      <c r="W5" s="271"/>
      <c r="X5" s="272"/>
      <c r="Y5" s="158"/>
    </row>
    <row r="6" spans="1:25" ht="31.5" customHeight="1" thickBot="1" x14ac:dyDescent="0.25">
      <c r="A6" s="273"/>
      <c r="B6" s="273"/>
      <c r="C6" s="273"/>
      <c r="D6" s="270"/>
      <c r="E6" s="273" t="s">
        <v>7</v>
      </c>
      <c r="F6" s="273"/>
      <c r="G6" s="274" t="s">
        <v>1</v>
      </c>
      <c r="H6" s="273" t="s">
        <v>2</v>
      </c>
      <c r="I6" s="273" t="s">
        <v>42</v>
      </c>
      <c r="J6" s="273" t="s">
        <v>7</v>
      </c>
      <c r="K6" s="273"/>
      <c r="L6" s="274" t="s">
        <v>1</v>
      </c>
      <c r="M6" s="273" t="s">
        <v>2</v>
      </c>
      <c r="N6" s="273" t="s">
        <v>42</v>
      </c>
      <c r="O6" s="273" t="s">
        <v>7</v>
      </c>
      <c r="P6" s="273"/>
      <c r="Q6" s="274" t="s">
        <v>1</v>
      </c>
      <c r="R6" s="273" t="s">
        <v>2</v>
      </c>
      <c r="S6" s="273" t="s">
        <v>42</v>
      </c>
      <c r="T6" s="273" t="s">
        <v>7</v>
      </c>
      <c r="U6" s="273"/>
      <c r="V6" s="274" t="s">
        <v>1</v>
      </c>
      <c r="W6" s="273" t="s">
        <v>2</v>
      </c>
      <c r="X6" s="273" t="s">
        <v>42</v>
      </c>
      <c r="Y6" s="159"/>
    </row>
    <row r="7" spans="1:25" ht="45.75" customHeight="1" thickBot="1" x14ac:dyDescent="0.25">
      <c r="A7" s="273" t="s">
        <v>8</v>
      </c>
      <c r="B7" s="273"/>
      <c r="C7" s="273"/>
      <c r="D7" s="126" t="s">
        <v>43</v>
      </c>
      <c r="E7" s="127" t="s">
        <v>3</v>
      </c>
      <c r="F7" s="127" t="s">
        <v>4</v>
      </c>
      <c r="G7" s="275"/>
      <c r="H7" s="276"/>
      <c r="I7" s="276"/>
      <c r="J7" s="127" t="s">
        <v>3</v>
      </c>
      <c r="K7" s="127" t="s">
        <v>4</v>
      </c>
      <c r="L7" s="275"/>
      <c r="M7" s="276"/>
      <c r="N7" s="276"/>
      <c r="O7" s="127" t="s">
        <v>3</v>
      </c>
      <c r="P7" s="127" t="s">
        <v>4</v>
      </c>
      <c r="Q7" s="275"/>
      <c r="R7" s="276"/>
      <c r="S7" s="276"/>
      <c r="T7" s="127" t="s">
        <v>3</v>
      </c>
      <c r="U7" s="127" t="s">
        <v>4</v>
      </c>
      <c r="V7" s="275"/>
      <c r="W7" s="276"/>
      <c r="X7" s="276"/>
      <c r="Y7" s="159"/>
    </row>
    <row r="8" spans="1:25" ht="34.5" customHeight="1" thickBot="1" x14ac:dyDescent="0.25">
      <c r="A8" s="284" t="s">
        <v>9</v>
      </c>
      <c r="B8" s="285"/>
      <c r="C8" s="286"/>
      <c r="D8" s="154" t="s">
        <v>48</v>
      </c>
      <c r="E8" s="160"/>
      <c r="F8" s="133"/>
      <c r="G8" s="161"/>
      <c r="H8" s="41"/>
      <c r="I8" s="43"/>
      <c r="J8" s="160"/>
      <c r="K8" s="133"/>
      <c r="L8" s="161"/>
      <c r="M8" s="41"/>
      <c r="N8" s="43"/>
      <c r="O8" s="160"/>
      <c r="P8" s="133"/>
      <c r="Q8" s="161"/>
      <c r="R8" s="41"/>
      <c r="S8" s="43"/>
      <c r="T8" s="160"/>
      <c r="U8" s="133"/>
      <c r="V8" s="161"/>
      <c r="W8" s="41"/>
      <c r="X8" s="43"/>
      <c r="Y8" s="71"/>
    </row>
    <row r="9" spans="1:25" ht="41.25" customHeight="1" x14ac:dyDescent="0.2">
      <c r="A9" s="432" t="s">
        <v>177</v>
      </c>
      <c r="B9" s="433"/>
      <c r="C9" s="434"/>
      <c r="D9" s="262">
        <v>100</v>
      </c>
      <c r="E9" s="262" t="s">
        <v>11</v>
      </c>
      <c r="F9" s="262" t="s">
        <v>124</v>
      </c>
      <c r="G9" s="262">
        <v>153</v>
      </c>
      <c r="H9" s="262" t="s">
        <v>178</v>
      </c>
      <c r="I9" s="262">
        <v>0</v>
      </c>
      <c r="J9" s="426" t="s">
        <v>124</v>
      </c>
      <c r="K9" s="423"/>
      <c r="L9" s="423">
        <v>283</v>
      </c>
      <c r="M9" s="423" t="s">
        <v>355</v>
      </c>
      <c r="N9" s="423">
        <v>100</v>
      </c>
      <c r="O9" s="426" t="s">
        <v>124</v>
      </c>
      <c r="P9" s="423"/>
      <c r="Q9" s="426">
        <v>115</v>
      </c>
      <c r="R9" s="423" t="s">
        <v>358</v>
      </c>
      <c r="S9" s="423">
        <v>30</v>
      </c>
      <c r="T9" s="262" t="s">
        <v>124</v>
      </c>
      <c r="U9" s="262"/>
      <c r="V9" s="262">
        <v>304</v>
      </c>
      <c r="W9" s="423" t="s">
        <v>360</v>
      </c>
      <c r="X9" s="262">
        <v>0</v>
      </c>
      <c r="Y9" s="47"/>
    </row>
    <row r="10" spans="1:25" ht="27.75" customHeight="1" x14ac:dyDescent="0.2">
      <c r="A10" s="435" t="s">
        <v>97</v>
      </c>
      <c r="B10" s="436"/>
      <c r="C10" s="34" t="s">
        <v>98</v>
      </c>
      <c r="D10" s="260"/>
      <c r="E10" s="260"/>
      <c r="F10" s="260"/>
      <c r="G10" s="260"/>
      <c r="H10" s="260"/>
      <c r="I10" s="260"/>
      <c r="J10" s="427"/>
      <c r="K10" s="424"/>
      <c r="L10" s="424"/>
      <c r="M10" s="424"/>
      <c r="N10" s="424"/>
      <c r="O10" s="427"/>
      <c r="P10" s="424"/>
      <c r="Q10" s="427"/>
      <c r="R10" s="424"/>
      <c r="S10" s="424"/>
      <c r="T10" s="260"/>
      <c r="U10" s="260"/>
      <c r="V10" s="260"/>
      <c r="W10" s="424"/>
      <c r="X10" s="260"/>
      <c r="Y10" s="47"/>
    </row>
    <row r="11" spans="1:25" ht="18.75" customHeight="1" x14ac:dyDescent="0.2">
      <c r="A11" s="428">
        <v>3000000000</v>
      </c>
      <c r="B11" s="429"/>
      <c r="C11" s="34" t="s">
        <v>109</v>
      </c>
      <c r="D11" s="260"/>
      <c r="E11" s="260"/>
      <c r="F11" s="260"/>
      <c r="G11" s="260"/>
      <c r="H11" s="260"/>
      <c r="I11" s="260"/>
      <c r="J11" s="427"/>
      <c r="K11" s="424"/>
      <c r="L11" s="424"/>
      <c r="M11" s="424"/>
      <c r="N11" s="424"/>
      <c r="O11" s="427"/>
      <c r="P11" s="424"/>
      <c r="Q11" s="427"/>
      <c r="R11" s="424"/>
      <c r="S11" s="424"/>
      <c r="T11" s="260"/>
      <c r="U11" s="260"/>
      <c r="V11" s="260"/>
      <c r="W11" s="424"/>
      <c r="X11" s="260"/>
      <c r="Y11" s="47"/>
    </row>
    <row r="12" spans="1:25" ht="21" customHeight="1" x14ac:dyDescent="0.2">
      <c r="A12" s="428">
        <v>4000000000</v>
      </c>
      <c r="B12" s="429"/>
      <c r="C12" s="34" t="s">
        <v>156</v>
      </c>
      <c r="D12" s="260"/>
      <c r="E12" s="260"/>
      <c r="F12" s="260"/>
      <c r="G12" s="260"/>
      <c r="H12" s="260"/>
      <c r="I12" s="260"/>
      <c r="J12" s="427"/>
      <c r="K12" s="424"/>
      <c r="L12" s="424"/>
      <c r="M12" s="424"/>
      <c r="N12" s="424"/>
      <c r="O12" s="427"/>
      <c r="P12" s="424"/>
      <c r="Q12" s="427"/>
      <c r="R12" s="424"/>
      <c r="S12" s="424"/>
      <c r="T12" s="260"/>
      <c r="U12" s="260"/>
      <c r="V12" s="260"/>
      <c r="W12" s="424"/>
      <c r="X12" s="260"/>
      <c r="Y12" s="47"/>
    </row>
    <row r="13" spans="1:25" ht="24.75" customHeight="1" x14ac:dyDescent="0.2">
      <c r="A13" s="428">
        <v>5000000000</v>
      </c>
      <c r="B13" s="429"/>
      <c r="C13" s="34" t="s">
        <v>159</v>
      </c>
      <c r="D13" s="265"/>
      <c r="E13" s="265"/>
      <c r="F13" s="265"/>
      <c r="G13" s="265"/>
      <c r="H13" s="265"/>
      <c r="I13" s="265"/>
      <c r="J13" s="331"/>
      <c r="K13" s="425"/>
      <c r="L13" s="425"/>
      <c r="M13" s="425"/>
      <c r="N13" s="425"/>
      <c r="O13" s="331"/>
      <c r="P13" s="425"/>
      <c r="Q13" s="331"/>
      <c r="R13" s="425"/>
      <c r="S13" s="425"/>
      <c r="T13" s="265"/>
      <c r="U13" s="265"/>
      <c r="V13" s="265"/>
      <c r="W13" s="425"/>
      <c r="X13" s="265"/>
      <c r="Y13" s="47"/>
    </row>
    <row r="14" spans="1:25" ht="71.25" x14ac:dyDescent="0.2">
      <c r="A14" s="430" t="s">
        <v>110</v>
      </c>
      <c r="B14" s="431"/>
      <c r="C14" s="431"/>
      <c r="D14" s="128">
        <v>10</v>
      </c>
      <c r="E14" s="128" t="s">
        <v>124</v>
      </c>
      <c r="F14" s="128"/>
      <c r="G14" s="128">
        <v>153</v>
      </c>
      <c r="H14" s="128" t="s">
        <v>180</v>
      </c>
      <c r="I14" s="128">
        <v>10</v>
      </c>
      <c r="J14" s="128" t="s">
        <v>124</v>
      </c>
      <c r="K14" s="128"/>
      <c r="L14" s="27">
        <v>283</v>
      </c>
      <c r="M14" s="128" t="s">
        <v>356</v>
      </c>
      <c r="N14" s="27">
        <v>10</v>
      </c>
      <c r="O14" s="128" t="s">
        <v>124</v>
      </c>
      <c r="P14" s="128"/>
      <c r="Q14" s="128">
        <v>115</v>
      </c>
      <c r="R14" s="128" t="s">
        <v>356</v>
      </c>
      <c r="S14" s="128">
        <v>10</v>
      </c>
      <c r="T14" s="128" t="s">
        <v>124</v>
      </c>
      <c r="U14" s="128"/>
      <c r="V14" s="128">
        <v>304</v>
      </c>
      <c r="W14" s="128" t="s">
        <v>356</v>
      </c>
      <c r="X14" s="128">
        <v>10</v>
      </c>
      <c r="Y14" s="47"/>
    </row>
    <row r="15" spans="1:25" ht="61.5" customHeight="1" x14ac:dyDescent="0.2">
      <c r="A15" s="430" t="s">
        <v>111</v>
      </c>
      <c r="B15" s="431"/>
      <c r="C15" s="431"/>
      <c r="D15" s="128">
        <v>10</v>
      </c>
      <c r="E15" s="128" t="s">
        <v>124</v>
      </c>
      <c r="F15" s="128"/>
      <c r="G15" s="128">
        <v>153</v>
      </c>
      <c r="H15" s="128" t="s">
        <v>180</v>
      </c>
      <c r="I15" s="128">
        <v>10</v>
      </c>
      <c r="J15" s="128" t="s">
        <v>124</v>
      </c>
      <c r="K15" s="128"/>
      <c r="L15" s="27">
        <v>283</v>
      </c>
      <c r="M15" s="128" t="s">
        <v>357</v>
      </c>
      <c r="N15" s="27">
        <v>1.5</v>
      </c>
      <c r="O15" s="128" t="s">
        <v>124</v>
      </c>
      <c r="P15" s="128"/>
      <c r="Q15" s="128">
        <v>115</v>
      </c>
      <c r="R15" s="128" t="s">
        <v>180</v>
      </c>
      <c r="S15" s="128">
        <v>10</v>
      </c>
      <c r="T15" s="128" t="s">
        <v>124</v>
      </c>
      <c r="U15" s="128"/>
      <c r="V15" s="128">
        <v>304</v>
      </c>
      <c r="W15" s="128" t="s">
        <v>361</v>
      </c>
      <c r="X15" s="128">
        <v>5</v>
      </c>
      <c r="Y15" s="47"/>
    </row>
    <row r="16" spans="1:25" ht="85.5" x14ac:dyDescent="0.2">
      <c r="A16" s="430" t="s">
        <v>112</v>
      </c>
      <c r="B16" s="431"/>
      <c r="C16" s="431"/>
      <c r="D16" s="128">
        <v>10</v>
      </c>
      <c r="E16" s="128" t="s">
        <v>124</v>
      </c>
      <c r="F16" s="128"/>
      <c r="G16" s="128">
        <v>153</v>
      </c>
      <c r="H16" s="128" t="s">
        <v>353</v>
      </c>
      <c r="I16" s="128">
        <v>1</v>
      </c>
      <c r="J16" s="128" t="s">
        <v>124</v>
      </c>
      <c r="K16" s="128"/>
      <c r="L16" s="27">
        <v>283</v>
      </c>
      <c r="M16" s="128" t="s">
        <v>180</v>
      </c>
      <c r="N16" s="27">
        <v>10</v>
      </c>
      <c r="O16" s="128" t="s">
        <v>124</v>
      </c>
      <c r="P16" s="128"/>
      <c r="Q16" s="128">
        <v>115</v>
      </c>
      <c r="R16" s="128" t="s">
        <v>359</v>
      </c>
      <c r="S16" s="128">
        <v>10</v>
      </c>
      <c r="T16" s="128" t="s">
        <v>124</v>
      </c>
      <c r="U16" s="128"/>
      <c r="V16" s="128">
        <v>304</v>
      </c>
      <c r="W16" s="128" t="s">
        <v>362</v>
      </c>
      <c r="X16" s="128">
        <v>10</v>
      </c>
      <c r="Y16" s="47"/>
    </row>
    <row r="17" spans="1:25" ht="28.5" customHeight="1" x14ac:dyDescent="0.2">
      <c r="A17" s="439" t="s">
        <v>160</v>
      </c>
      <c r="B17" s="440"/>
      <c r="C17" s="440"/>
      <c r="D17" s="262">
        <v>20</v>
      </c>
      <c r="E17" s="262" t="s">
        <v>124</v>
      </c>
      <c r="F17" s="262"/>
      <c r="G17" s="262">
        <v>153</v>
      </c>
      <c r="H17" s="262" t="s">
        <v>180</v>
      </c>
      <c r="I17" s="262">
        <v>20</v>
      </c>
      <c r="J17" s="262" t="s">
        <v>124</v>
      </c>
      <c r="K17" s="262"/>
      <c r="L17" s="262">
        <v>283</v>
      </c>
      <c r="M17" s="262" t="s">
        <v>180</v>
      </c>
      <c r="N17" s="262">
        <v>20</v>
      </c>
      <c r="O17" s="262" t="s">
        <v>124</v>
      </c>
      <c r="P17" s="262"/>
      <c r="Q17" s="262">
        <v>115</v>
      </c>
      <c r="R17" s="262" t="s">
        <v>180</v>
      </c>
      <c r="S17" s="262">
        <v>20</v>
      </c>
      <c r="T17" s="262" t="s">
        <v>124</v>
      </c>
      <c r="U17" s="262"/>
      <c r="V17" s="262"/>
      <c r="W17" s="262" t="s">
        <v>363</v>
      </c>
      <c r="X17" s="262">
        <v>4</v>
      </c>
      <c r="Y17" s="47"/>
    </row>
    <row r="18" spans="1:25" ht="93.75" customHeight="1" x14ac:dyDescent="0.2">
      <c r="A18" s="444" t="s">
        <v>161</v>
      </c>
      <c r="B18" s="445"/>
      <c r="C18" s="445"/>
      <c r="D18" s="265"/>
      <c r="E18" s="265"/>
      <c r="F18" s="265"/>
      <c r="G18" s="265"/>
      <c r="H18" s="265"/>
      <c r="I18" s="265"/>
      <c r="J18" s="265"/>
      <c r="K18" s="265"/>
      <c r="L18" s="265"/>
      <c r="M18" s="265"/>
      <c r="N18" s="265"/>
      <c r="O18" s="265"/>
      <c r="P18" s="265"/>
      <c r="Q18" s="265"/>
      <c r="R18" s="265"/>
      <c r="S18" s="265"/>
      <c r="T18" s="265"/>
      <c r="U18" s="265"/>
      <c r="V18" s="265"/>
      <c r="W18" s="265"/>
      <c r="X18" s="265"/>
      <c r="Y18" s="47"/>
    </row>
    <row r="19" spans="1:25" ht="60" customHeight="1" x14ac:dyDescent="0.2">
      <c r="A19" s="439" t="s">
        <v>157</v>
      </c>
      <c r="B19" s="446"/>
      <c r="C19" s="446"/>
      <c r="D19" s="262">
        <v>20</v>
      </c>
      <c r="E19" s="262" t="s">
        <v>124</v>
      </c>
      <c r="F19" s="262"/>
      <c r="G19" s="262">
        <v>153</v>
      </c>
      <c r="H19" s="262" t="s">
        <v>180</v>
      </c>
      <c r="I19" s="262">
        <v>20</v>
      </c>
      <c r="J19" s="262" t="s">
        <v>124</v>
      </c>
      <c r="K19" s="262"/>
      <c r="L19" s="262">
        <v>283</v>
      </c>
      <c r="M19" s="262" t="s">
        <v>180</v>
      </c>
      <c r="N19" s="262">
        <v>20</v>
      </c>
      <c r="O19" s="262" t="s">
        <v>124</v>
      </c>
      <c r="P19" s="262"/>
      <c r="Q19" s="262">
        <v>115</v>
      </c>
      <c r="R19" s="262" t="s">
        <v>180</v>
      </c>
      <c r="S19" s="262">
        <v>20</v>
      </c>
      <c r="T19" s="262" t="s">
        <v>124</v>
      </c>
      <c r="U19" s="262"/>
      <c r="V19" s="262">
        <v>304</v>
      </c>
      <c r="W19" s="262" t="s">
        <v>180</v>
      </c>
      <c r="X19" s="262">
        <v>20</v>
      </c>
      <c r="Y19" s="47"/>
    </row>
    <row r="20" spans="1:25" ht="87.75" customHeight="1" x14ac:dyDescent="0.2">
      <c r="A20" s="437" t="s">
        <v>163</v>
      </c>
      <c r="B20" s="438"/>
      <c r="C20" s="438"/>
      <c r="D20" s="260"/>
      <c r="E20" s="260"/>
      <c r="F20" s="260"/>
      <c r="G20" s="260"/>
      <c r="H20" s="260"/>
      <c r="I20" s="260"/>
      <c r="J20" s="260"/>
      <c r="K20" s="260"/>
      <c r="L20" s="260"/>
      <c r="M20" s="260"/>
      <c r="N20" s="260"/>
      <c r="O20" s="260"/>
      <c r="P20" s="260"/>
      <c r="Q20" s="260"/>
      <c r="R20" s="260"/>
      <c r="S20" s="260"/>
      <c r="T20" s="260"/>
      <c r="U20" s="260"/>
      <c r="V20" s="260"/>
      <c r="W20" s="260"/>
      <c r="X20" s="260"/>
      <c r="Y20" s="47"/>
    </row>
    <row r="21" spans="1:25" ht="60" customHeight="1" x14ac:dyDescent="0.2">
      <c r="A21" s="437" t="s">
        <v>51</v>
      </c>
      <c r="B21" s="438"/>
      <c r="C21" s="438"/>
      <c r="D21" s="260"/>
      <c r="E21" s="260"/>
      <c r="F21" s="260"/>
      <c r="G21" s="260"/>
      <c r="H21" s="260"/>
      <c r="I21" s="260"/>
      <c r="J21" s="260"/>
      <c r="K21" s="260"/>
      <c r="L21" s="260"/>
      <c r="M21" s="260"/>
      <c r="N21" s="260"/>
      <c r="O21" s="260"/>
      <c r="P21" s="260"/>
      <c r="Q21" s="260"/>
      <c r="R21" s="260"/>
      <c r="S21" s="260"/>
      <c r="T21" s="260"/>
      <c r="U21" s="260"/>
      <c r="V21" s="260"/>
      <c r="W21" s="260"/>
      <c r="X21" s="260"/>
      <c r="Y21" s="47"/>
    </row>
    <row r="22" spans="1:25" ht="80.25" customHeight="1" x14ac:dyDescent="0.2">
      <c r="A22" s="444" t="s">
        <v>158</v>
      </c>
      <c r="B22" s="445"/>
      <c r="C22" s="445"/>
      <c r="D22" s="265"/>
      <c r="E22" s="265"/>
      <c r="F22" s="265"/>
      <c r="G22" s="265"/>
      <c r="H22" s="265"/>
      <c r="I22" s="265"/>
      <c r="J22" s="265"/>
      <c r="K22" s="265"/>
      <c r="L22" s="265"/>
      <c r="M22" s="265"/>
      <c r="N22" s="265"/>
      <c r="O22" s="265"/>
      <c r="P22" s="265"/>
      <c r="Q22" s="265"/>
      <c r="R22" s="265"/>
      <c r="S22" s="265"/>
      <c r="T22" s="265"/>
      <c r="U22" s="265"/>
      <c r="V22" s="265"/>
      <c r="W22" s="265"/>
      <c r="X22" s="265"/>
      <c r="Y22" s="47"/>
    </row>
    <row r="23" spans="1:25" ht="25.5" customHeight="1" x14ac:dyDescent="0.2">
      <c r="A23" s="439" t="s">
        <v>113</v>
      </c>
      <c r="B23" s="440"/>
      <c r="C23" s="440"/>
      <c r="D23" s="335">
        <v>15</v>
      </c>
      <c r="E23" s="335" t="s">
        <v>124</v>
      </c>
      <c r="F23" s="335"/>
      <c r="G23" s="335">
        <v>153</v>
      </c>
      <c r="H23" s="335" t="s">
        <v>180</v>
      </c>
      <c r="I23" s="335">
        <v>15</v>
      </c>
      <c r="J23" s="335" t="s">
        <v>124</v>
      </c>
      <c r="K23" s="335"/>
      <c r="L23" s="335">
        <v>283</v>
      </c>
      <c r="M23" s="335" t="s">
        <v>180</v>
      </c>
      <c r="N23" s="335">
        <v>15</v>
      </c>
      <c r="O23" s="335" t="s">
        <v>124</v>
      </c>
      <c r="P23" s="335"/>
      <c r="Q23" s="335">
        <v>115</v>
      </c>
      <c r="R23" s="335" t="s">
        <v>180</v>
      </c>
      <c r="S23" s="335">
        <v>15</v>
      </c>
      <c r="T23" s="335" t="s">
        <v>124</v>
      </c>
      <c r="U23" s="335"/>
      <c r="V23" s="335">
        <v>304</v>
      </c>
      <c r="W23" s="335" t="s">
        <v>365</v>
      </c>
      <c r="X23" s="335">
        <v>3</v>
      </c>
      <c r="Y23" s="47"/>
    </row>
    <row r="24" spans="1:25" ht="60.75" customHeight="1" x14ac:dyDescent="0.2">
      <c r="A24" s="437" t="s">
        <v>164</v>
      </c>
      <c r="B24" s="438"/>
      <c r="C24" s="438"/>
      <c r="D24" s="335"/>
      <c r="E24" s="335"/>
      <c r="F24" s="335"/>
      <c r="G24" s="335"/>
      <c r="H24" s="335"/>
      <c r="I24" s="335"/>
      <c r="J24" s="335"/>
      <c r="K24" s="335"/>
      <c r="L24" s="335"/>
      <c r="M24" s="335"/>
      <c r="N24" s="335"/>
      <c r="O24" s="335"/>
      <c r="P24" s="335"/>
      <c r="Q24" s="335"/>
      <c r="R24" s="335"/>
      <c r="S24" s="335"/>
      <c r="T24" s="335"/>
      <c r="U24" s="335"/>
      <c r="V24" s="335"/>
      <c r="W24" s="335"/>
      <c r="X24" s="335"/>
      <c r="Y24" s="47"/>
    </row>
    <row r="25" spans="1:25" ht="57.75" customHeight="1" x14ac:dyDescent="0.2">
      <c r="A25" s="444" t="s">
        <v>162</v>
      </c>
      <c r="B25" s="445"/>
      <c r="C25" s="445"/>
      <c r="D25" s="335"/>
      <c r="E25" s="335"/>
      <c r="F25" s="335"/>
      <c r="G25" s="335"/>
      <c r="H25" s="335"/>
      <c r="I25" s="335"/>
      <c r="J25" s="335"/>
      <c r="K25" s="335"/>
      <c r="L25" s="335"/>
      <c r="M25" s="335"/>
      <c r="N25" s="335"/>
      <c r="O25" s="335"/>
      <c r="P25" s="335"/>
      <c r="Q25" s="335"/>
      <c r="R25" s="335"/>
      <c r="S25" s="335"/>
      <c r="T25" s="335"/>
      <c r="U25" s="335"/>
      <c r="V25" s="335"/>
      <c r="W25" s="335"/>
      <c r="X25" s="335"/>
      <c r="Y25" s="47"/>
    </row>
    <row r="26" spans="1:25" ht="57.75" customHeight="1" x14ac:dyDescent="0.2">
      <c r="A26" s="112" t="s">
        <v>309</v>
      </c>
      <c r="B26" s="129"/>
      <c r="C26" s="129"/>
      <c r="D26" s="125">
        <v>10</v>
      </c>
      <c r="E26" s="125"/>
      <c r="F26" s="125" t="s">
        <v>124</v>
      </c>
      <c r="G26" s="125">
        <v>153</v>
      </c>
      <c r="H26" s="125" t="s">
        <v>178</v>
      </c>
      <c r="I26" s="125">
        <v>0</v>
      </c>
      <c r="J26" s="125" t="s">
        <v>124</v>
      </c>
      <c r="K26" s="125"/>
      <c r="L26" s="125">
        <v>284</v>
      </c>
      <c r="M26" s="125" t="s">
        <v>180</v>
      </c>
      <c r="N26" s="125">
        <v>10</v>
      </c>
      <c r="O26" s="125" t="s">
        <v>124</v>
      </c>
      <c r="P26" s="125"/>
      <c r="Q26" s="125">
        <v>115</v>
      </c>
      <c r="R26" s="125" t="s">
        <v>180</v>
      </c>
      <c r="S26" s="125">
        <v>10</v>
      </c>
      <c r="T26" s="125" t="s">
        <v>124</v>
      </c>
      <c r="U26" s="125"/>
      <c r="V26" s="125">
        <v>304</v>
      </c>
      <c r="W26" s="125" t="s">
        <v>364</v>
      </c>
      <c r="X26" s="125">
        <v>5</v>
      </c>
      <c r="Y26" s="47"/>
    </row>
    <row r="27" spans="1:25" ht="45" customHeight="1" thickBot="1" x14ac:dyDescent="0.25">
      <c r="A27" s="439" t="s">
        <v>188</v>
      </c>
      <c r="B27" s="440"/>
      <c r="C27" s="440"/>
      <c r="D27" s="35">
        <v>5</v>
      </c>
      <c r="E27" s="37" t="s">
        <v>124</v>
      </c>
      <c r="F27" s="35"/>
      <c r="G27" s="35">
        <v>153</v>
      </c>
      <c r="H27" s="35" t="s">
        <v>354</v>
      </c>
      <c r="I27" s="259" t="s">
        <v>398</v>
      </c>
      <c r="J27" s="37" t="s">
        <v>124</v>
      </c>
      <c r="K27" s="35"/>
      <c r="L27" s="125">
        <v>284</v>
      </c>
      <c r="M27" s="125" t="s">
        <v>180</v>
      </c>
      <c r="N27" s="35">
        <v>5</v>
      </c>
      <c r="O27" s="37" t="s">
        <v>124</v>
      </c>
      <c r="P27" s="35"/>
      <c r="Q27" s="35">
        <v>115</v>
      </c>
      <c r="R27" s="35" t="s">
        <v>180</v>
      </c>
      <c r="S27" s="35">
        <v>5</v>
      </c>
      <c r="T27" s="37" t="s">
        <v>124</v>
      </c>
      <c r="U27" s="35"/>
      <c r="V27" s="35">
        <v>304</v>
      </c>
      <c r="W27" s="35" t="s">
        <v>180</v>
      </c>
      <c r="X27" s="35">
        <v>5</v>
      </c>
      <c r="Y27" s="48"/>
    </row>
    <row r="28" spans="1:25" ht="35.25" customHeight="1" thickBot="1" x14ac:dyDescent="0.25">
      <c r="A28" s="441" t="s">
        <v>65</v>
      </c>
      <c r="B28" s="442"/>
      <c r="C28" s="443"/>
      <c r="D28" s="45" t="s">
        <v>11</v>
      </c>
      <c r="E28" s="162"/>
      <c r="F28" s="162"/>
      <c r="G28" s="162"/>
      <c r="H28" s="162"/>
      <c r="I28" s="258">
        <f>SUM(I9:I27)+0.25</f>
        <v>76.25</v>
      </c>
      <c r="J28" s="162"/>
      <c r="K28" s="162"/>
      <c r="L28" s="162"/>
      <c r="M28" s="162"/>
      <c r="N28" s="45">
        <f>SUM(N9:N27)</f>
        <v>191.5</v>
      </c>
      <c r="O28" s="162"/>
      <c r="P28" s="162"/>
      <c r="Q28" s="162"/>
      <c r="R28" s="162"/>
      <c r="S28" s="45">
        <v>200</v>
      </c>
      <c r="T28" s="162"/>
      <c r="U28" s="162"/>
      <c r="V28" s="162"/>
      <c r="W28" s="162"/>
      <c r="X28" s="45">
        <f>SUM(X9:X27)</f>
        <v>62</v>
      </c>
      <c r="Y28" s="163"/>
    </row>
  </sheetData>
  <mergeCells count="130">
    <mergeCell ref="O23:O25"/>
    <mergeCell ref="P23:P25"/>
    <mergeCell ref="Q23:Q25"/>
    <mergeCell ref="R23:R25"/>
    <mergeCell ref="S23:S25"/>
    <mergeCell ref="O17:O18"/>
    <mergeCell ref="P17:P18"/>
    <mergeCell ref="Q17:Q18"/>
    <mergeCell ref="R17:R18"/>
    <mergeCell ref="S17:S18"/>
    <mergeCell ref="O19:O22"/>
    <mergeCell ref="P19:P22"/>
    <mergeCell ref="Q19:Q22"/>
    <mergeCell ref="R19:R22"/>
    <mergeCell ref="S19:S22"/>
    <mergeCell ref="O5:S5"/>
    <mergeCell ref="O6:P6"/>
    <mergeCell ref="Q6:Q7"/>
    <mergeCell ref="R6:R7"/>
    <mergeCell ref="S6:S7"/>
    <mergeCell ref="O9:O13"/>
    <mergeCell ref="P9:P13"/>
    <mergeCell ref="Q9:Q13"/>
    <mergeCell ref="R9:R13"/>
    <mergeCell ref="S9:S13"/>
    <mergeCell ref="A28:C28"/>
    <mergeCell ref="G23:G25"/>
    <mergeCell ref="H9:H13"/>
    <mergeCell ref="H17:H18"/>
    <mergeCell ref="H19:H22"/>
    <mergeCell ref="H23:H25"/>
    <mergeCell ref="A20:C20"/>
    <mergeCell ref="A21:C21"/>
    <mergeCell ref="A22:C22"/>
    <mergeCell ref="A23:C23"/>
    <mergeCell ref="A27:C27"/>
    <mergeCell ref="A18:C18"/>
    <mergeCell ref="A25:C25"/>
    <mergeCell ref="A19:C19"/>
    <mergeCell ref="D19:D22"/>
    <mergeCell ref="I9:I13"/>
    <mergeCell ref="I17:I18"/>
    <mergeCell ref="I19:I22"/>
    <mergeCell ref="I23:I25"/>
    <mergeCell ref="A9:C9"/>
    <mergeCell ref="D9:D13"/>
    <mergeCell ref="A10:B10"/>
    <mergeCell ref="A11:B11"/>
    <mergeCell ref="E9:E13"/>
    <mergeCell ref="E17:E18"/>
    <mergeCell ref="E19:E22"/>
    <mergeCell ref="E23:E25"/>
    <mergeCell ref="F9:F13"/>
    <mergeCell ref="F17:F18"/>
    <mergeCell ref="F19:F22"/>
    <mergeCell ref="F23:F25"/>
    <mergeCell ref="G9:G13"/>
    <mergeCell ref="G17:G18"/>
    <mergeCell ref="G19:G22"/>
    <mergeCell ref="A16:C16"/>
    <mergeCell ref="A24:C24"/>
    <mergeCell ref="D23:D25"/>
    <mergeCell ref="A17:C17"/>
    <mergeCell ref="D17:D18"/>
    <mergeCell ref="A1:X1"/>
    <mergeCell ref="A2:X2"/>
    <mergeCell ref="A3:X3"/>
    <mergeCell ref="A4:X4"/>
    <mergeCell ref="A13:B13"/>
    <mergeCell ref="A12:B12"/>
    <mergeCell ref="A14:C14"/>
    <mergeCell ref="A15:C15"/>
    <mergeCell ref="A5:D6"/>
    <mergeCell ref="A8:C8"/>
    <mergeCell ref="N9:N13"/>
    <mergeCell ref="J5:N5"/>
    <mergeCell ref="J6:K6"/>
    <mergeCell ref="L6:L7"/>
    <mergeCell ref="M6:M7"/>
    <mergeCell ref="N6:N7"/>
    <mergeCell ref="E5:I5"/>
    <mergeCell ref="E6:F6"/>
    <mergeCell ref="A7:C7"/>
    <mergeCell ref="G6:G7"/>
    <mergeCell ref="H6:H7"/>
    <mergeCell ref="I6:I7"/>
    <mergeCell ref="T5:X5"/>
    <mergeCell ref="T6:U6"/>
    <mergeCell ref="V6:V7"/>
    <mergeCell ref="W6:W7"/>
    <mergeCell ref="X6:X7"/>
    <mergeCell ref="J23:J25"/>
    <mergeCell ref="K23:K25"/>
    <mergeCell ref="L23:L25"/>
    <mergeCell ref="M23:M25"/>
    <mergeCell ref="N23:N25"/>
    <mergeCell ref="J19:J22"/>
    <mergeCell ref="K19:K22"/>
    <mergeCell ref="L19:L22"/>
    <mergeCell ref="M19:M22"/>
    <mergeCell ref="N19:N22"/>
    <mergeCell ref="J17:J18"/>
    <mergeCell ref="K17:K18"/>
    <mergeCell ref="L17:L18"/>
    <mergeCell ref="M17:M18"/>
    <mergeCell ref="N17:N18"/>
    <mergeCell ref="J9:J13"/>
    <mergeCell ref="K9:K13"/>
    <mergeCell ref="L9:L13"/>
    <mergeCell ref="M9:M13"/>
    <mergeCell ref="T17:T18"/>
    <mergeCell ref="U17:U18"/>
    <mergeCell ref="V17:V18"/>
    <mergeCell ref="W17:W18"/>
    <mergeCell ref="X17:X18"/>
    <mergeCell ref="T9:T13"/>
    <mergeCell ref="U9:U13"/>
    <mergeCell ref="V9:V13"/>
    <mergeCell ref="W9:W13"/>
    <mergeCell ref="X9:X13"/>
    <mergeCell ref="T23:T25"/>
    <mergeCell ref="U23:U25"/>
    <mergeCell ref="V23:V25"/>
    <mergeCell ref="W23:W25"/>
    <mergeCell ref="X23:X25"/>
    <mergeCell ref="T19:T22"/>
    <mergeCell ref="U19:U22"/>
    <mergeCell ref="V19:V22"/>
    <mergeCell ref="W19:W22"/>
    <mergeCell ref="X19:X22"/>
  </mergeCells>
  <printOptions horizontalCentered="1" verticalCentered="1"/>
  <pageMargins left="0.23622047244094491" right="0.23622047244094491" top="0.74803149606299213" bottom="0.74803149606299213" header="0.31496062992125984" footer="0.31496062992125984"/>
  <pageSetup scale="40" orientation="landscape" r:id="rId1"/>
  <headerFooter alignWithMargins="0">
    <oddFooter>&amp;LElaboró: JLT Valencia &amp; Iragorri
Revisó: dch - cbl
&amp;D&amp;C&amp;N</oddFooter>
  </headerFooter>
  <colBreaks count="1" manualBreakCount="1">
    <brk id="24" max="26"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2"/>
  <sheetViews>
    <sheetView showGridLines="0" view="pageBreakPreview" topLeftCell="C23" zoomScaleNormal="83" zoomScaleSheetLayoutView="100" workbookViewId="0">
      <selection activeCell="E23" sqref="E23:F23"/>
    </sheetView>
  </sheetViews>
  <sheetFormatPr baseColWidth="10" defaultRowHeight="9.75" customHeight="1" x14ac:dyDescent="0.2"/>
  <cols>
    <col min="1" max="1" width="17.28515625" style="246" customWidth="1"/>
    <col min="2" max="2" width="63.5703125" style="246" customWidth="1"/>
    <col min="3" max="3" width="43.42578125" style="246" customWidth="1"/>
    <col min="4" max="4" width="15.5703125" style="88" bestFit="1" customWidth="1"/>
    <col min="5" max="5" width="55.5703125" style="246" customWidth="1"/>
    <col min="6" max="6" width="20.42578125" style="246" hidden="1" customWidth="1"/>
    <col min="7" max="7" width="10.140625" style="246" bestFit="1" customWidth="1"/>
    <col min="8" max="8" width="36.5703125" style="246" bestFit="1" customWidth="1"/>
    <col min="9" max="9" width="18.140625" style="246" bestFit="1" customWidth="1"/>
    <col min="10" max="10" width="11.42578125" style="246"/>
    <col min="11" max="11" width="52.42578125" style="246" customWidth="1"/>
    <col min="12" max="16384" width="11.42578125" style="246"/>
  </cols>
  <sheetData>
    <row r="1" spans="1:20" ht="26.25" customHeight="1" x14ac:dyDescent="0.2">
      <c r="A1" s="280" t="s">
        <v>136</v>
      </c>
      <c r="B1" s="281"/>
      <c r="C1" s="281"/>
      <c r="D1" s="281"/>
      <c r="E1" s="281"/>
      <c r="F1" s="86"/>
      <c r="G1" s="86"/>
      <c r="H1" s="86"/>
      <c r="I1" s="86"/>
      <c r="J1" s="86"/>
      <c r="K1" s="86"/>
      <c r="L1" s="86"/>
      <c r="M1" s="86"/>
      <c r="N1" s="86"/>
      <c r="O1" s="86"/>
      <c r="P1" s="86"/>
      <c r="Q1" s="86"/>
      <c r="R1" s="86"/>
      <c r="S1" s="86"/>
      <c r="T1" s="86"/>
    </row>
    <row r="2" spans="1:20" ht="23.25" customHeight="1" x14ac:dyDescent="0.2">
      <c r="A2" s="280" t="s">
        <v>307</v>
      </c>
      <c r="B2" s="281"/>
      <c r="C2" s="281"/>
      <c r="D2" s="281"/>
      <c r="E2" s="281"/>
      <c r="F2" s="86"/>
      <c r="G2" s="86"/>
      <c r="H2" s="86"/>
      <c r="I2" s="86"/>
      <c r="J2" s="86"/>
      <c r="K2" s="86"/>
      <c r="L2" s="86"/>
      <c r="M2" s="86"/>
      <c r="N2" s="86"/>
      <c r="O2" s="86"/>
      <c r="P2" s="86"/>
      <c r="Q2" s="86"/>
      <c r="R2" s="86"/>
      <c r="S2" s="86"/>
      <c r="T2" s="86"/>
    </row>
    <row r="3" spans="1:20" ht="43.5" customHeight="1" x14ac:dyDescent="0.2">
      <c r="A3" s="280" t="s">
        <v>215</v>
      </c>
      <c r="B3" s="281"/>
      <c r="C3" s="281"/>
      <c r="D3" s="281"/>
      <c r="E3" s="281"/>
      <c r="F3" s="86"/>
      <c r="G3" s="86"/>
      <c r="H3" s="86"/>
      <c r="I3" s="86"/>
      <c r="J3" s="86"/>
      <c r="K3" s="86"/>
      <c r="L3" s="86"/>
      <c r="M3" s="86"/>
      <c r="N3" s="86"/>
      <c r="O3" s="86"/>
      <c r="P3" s="86"/>
      <c r="Q3" s="86"/>
      <c r="R3" s="86"/>
      <c r="S3" s="86"/>
      <c r="T3" s="86"/>
    </row>
    <row r="4" spans="1:20" ht="21" customHeight="1" thickBot="1" x14ac:dyDescent="0.25">
      <c r="A4" s="282" t="s">
        <v>28</v>
      </c>
      <c r="B4" s="283"/>
      <c r="C4" s="283"/>
      <c r="D4" s="283"/>
      <c r="E4" s="283"/>
      <c r="F4" s="87"/>
      <c r="G4" s="87"/>
      <c r="H4" s="87"/>
      <c r="I4" s="87"/>
      <c r="J4" s="87"/>
      <c r="K4" s="87"/>
      <c r="L4" s="87"/>
      <c r="M4" s="87"/>
      <c r="N4" s="87"/>
      <c r="O4" s="87"/>
      <c r="P4" s="87"/>
      <c r="Q4" s="87"/>
      <c r="R4" s="87"/>
      <c r="S4" s="87"/>
      <c r="T4" s="87"/>
    </row>
    <row r="5" spans="1:20" ht="21" customHeight="1" thickBot="1" x14ac:dyDescent="0.25">
      <c r="A5" s="137"/>
      <c r="B5" s="138"/>
      <c r="C5" s="138"/>
      <c r="D5" s="138"/>
      <c r="E5" s="344" t="s">
        <v>320</v>
      </c>
      <c r="F5" s="345"/>
      <c r="G5" s="517"/>
      <c r="H5" s="344" t="s">
        <v>371</v>
      </c>
      <c r="I5" s="345"/>
      <c r="J5" s="86"/>
      <c r="K5" s="86"/>
      <c r="L5" s="86"/>
      <c r="M5" s="86"/>
      <c r="N5" s="86"/>
      <c r="O5" s="86"/>
      <c r="P5" s="86"/>
      <c r="Q5" s="86"/>
      <c r="R5" s="86"/>
      <c r="S5" s="86"/>
      <c r="T5" s="86"/>
    </row>
    <row r="6" spans="1:20" ht="32.25" customHeight="1" x14ac:dyDescent="0.2">
      <c r="A6" s="515" t="s">
        <v>9</v>
      </c>
      <c r="B6" s="516"/>
      <c r="C6" s="516"/>
      <c r="D6" s="238" t="s">
        <v>48</v>
      </c>
      <c r="E6" s="234" t="s">
        <v>216</v>
      </c>
      <c r="F6" s="233"/>
      <c r="G6" s="230" t="s">
        <v>374</v>
      </c>
      <c r="H6" s="234" t="s">
        <v>216</v>
      </c>
      <c r="I6" s="235" t="s">
        <v>374</v>
      </c>
    </row>
    <row r="7" spans="1:20" ht="98.25" customHeight="1" x14ac:dyDescent="0.2">
      <c r="A7" s="512" t="s">
        <v>217</v>
      </c>
      <c r="B7" s="451"/>
      <c r="C7" s="496"/>
      <c r="D7" s="513">
        <v>20</v>
      </c>
      <c r="E7" s="478" t="s">
        <v>379</v>
      </c>
      <c r="F7" s="233"/>
      <c r="G7" s="458">
        <v>0</v>
      </c>
      <c r="H7" s="251" t="s">
        <v>376</v>
      </c>
      <c r="I7" s="458">
        <v>0</v>
      </c>
    </row>
    <row r="8" spans="1:20" ht="80.25" customHeight="1" thickBot="1" x14ac:dyDescent="0.25">
      <c r="A8" s="514" t="s">
        <v>218</v>
      </c>
      <c r="B8" s="456"/>
      <c r="C8" s="457"/>
      <c r="D8" s="513"/>
      <c r="E8" s="478"/>
      <c r="F8" s="233"/>
      <c r="G8" s="458"/>
      <c r="H8" s="251"/>
      <c r="I8" s="458"/>
    </row>
    <row r="9" spans="1:20" ht="36.75" customHeight="1" x14ac:dyDescent="0.2">
      <c r="A9" s="450" t="s">
        <v>219</v>
      </c>
      <c r="B9" s="508"/>
      <c r="C9" s="509"/>
      <c r="D9" s="482">
        <v>50</v>
      </c>
      <c r="E9" s="233"/>
      <c r="F9" s="233"/>
      <c r="G9" s="229"/>
      <c r="H9" s="233"/>
      <c r="I9" s="243"/>
    </row>
    <row r="10" spans="1:20" ht="29.25" customHeight="1" x14ac:dyDescent="0.2">
      <c r="A10" s="498" t="s">
        <v>220</v>
      </c>
      <c r="B10" s="499"/>
      <c r="C10" s="251" t="s">
        <v>98</v>
      </c>
      <c r="D10" s="482"/>
      <c r="E10" s="233"/>
      <c r="F10" s="233"/>
      <c r="G10" s="228"/>
      <c r="H10" s="233"/>
      <c r="I10" s="242"/>
    </row>
    <row r="11" spans="1:20" ht="33.75" customHeight="1" x14ac:dyDescent="0.2">
      <c r="A11" s="500" t="s">
        <v>224</v>
      </c>
      <c r="B11" s="501"/>
      <c r="C11" s="251" t="s">
        <v>222</v>
      </c>
      <c r="D11" s="482"/>
      <c r="E11" s="232" t="s">
        <v>380</v>
      </c>
      <c r="F11" s="232"/>
      <c r="G11" s="227">
        <v>20</v>
      </c>
      <c r="H11" s="232" t="s">
        <v>377</v>
      </c>
      <c r="I11" s="241">
        <v>20</v>
      </c>
    </row>
    <row r="12" spans="1:20" ht="31.5" customHeight="1" x14ac:dyDescent="0.2">
      <c r="A12" s="500" t="s">
        <v>225</v>
      </c>
      <c r="B12" s="501"/>
      <c r="C12" s="251" t="s">
        <v>311</v>
      </c>
      <c r="D12" s="482"/>
      <c r="E12" s="232"/>
      <c r="F12" s="233"/>
      <c r="G12" s="227"/>
      <c r="H12" s="232"/>
      <c r="I12" s="241"/>
    </row>
    <row r="13" spans="1:20" ht="31.5" customHeight="1" thickBot="1" x14ac:dyDescent="0.25">
      <c r="A13" s="500" t="s">
        <v>221</v>
      </c>
      <c r="B13" s="501"/>
      <c r="C13" s="251" t="s">
        <v>175</v>
      </c>
      <c r="D13" s="482"/>
      <c r="E13" s="231"/>
      <c r="F13" s="233"/>
      <c r="G13" s="226"/>
      <c r="H13" s="231"/>
      <c r="I13" s="240"/>
    </row>
    <row r="14" spans="1:20" ht="39" customHeight="1" x14ac:dyDescent="0.2">
      <c r="A14" s="450" t="s">
        <v>312</v>
      </c>
      <c r="B14" s="508"/>
      <c r="C14" s="509"/>
      <c r="D14" s="497">
        <v>60</v>
      </c>
      <c r="E14" s="233"/>
      <c r="F14" s="233"/>
      <c r="G14" s="229"/>
      <c r="H14" s="233"/>
      <c r="I14" s="243"/>
    </row>
    <row r="15" spans="1:20" ht="28.5" customHeight="1" x14ac:dyDescent="0.2">
      <c r="A15" s="510" t="s">
        <v>223</v>
      </c>
      <c r="B15" s="511"/>
      <c r="C15" s="251" t="s">
        <v>98</v>
      </c>
      <c r="D15" s="497"/>
      <c r="E15" s="233"/>
      <c r="F15" s="233"/>
      <c r="G15" s="228"/>
      <c r="H15" s="233"/>
      <c r="I15" s="242"/>
    </row>
    <row r="16" spans="1:20" ht="28.5" customHeight="1" x14ac:dyDescent="0.2">
      <c r="A16" s="500" t="s">
        <v>224</v>
      </c>
      <c r="B16" s="501"/>
      <c r="C16" s="251" t="s">
        <v>222</v>
      </c>
      <c r="D16" s="497"/>
      <c r="E16" s="233" t="s">
        <v>380</v>
      </c>
      <c r="F16" s="233"/>
      <c r="G16" s="228">
        <v>20</v>
      </c>
      <c r="H16" s="233" t="s">
        <v>378</v>
      </c>
      <c r="I16" s="242">
        <v>20</v>
      </c>
    </row>
    <row r="17" spans="1:11" ht="27" customHeight="1" x14ac:dyDescent="0.2">
      <c r="A17" s="500" t="s">
        <v>225</v>
      </c>
      <c r="B17" s="501"/>
      <c r="C17" s="251" t="s">
        <v>311</v>
      </c>
      <c r="D17" s="497"/>
      <c r="E17" s="233"/>
      <c r="F17" s="233"/>
      <c r="G17" s="228"/>
      <c r="H17" s="233"/>
      <c r="I17" s="242"/>
    </row>
    <row r="18" spans="1:11" ht="31.5" customHeight="1" thickBot="1" x14ac:dyDescent="0.25">
      <c r="A18" s="500" t="s">
        <v>221</v>
      </c>
      <c r="B18" s="501"/>
      <c r="C18" s="251" t="s">
        <v>156</v>
      </c>
      <c r="D18" s="497"/>
      <c r="E18" s="233"/>
      <c r="F18" s="233"/>
      <c r="G18" s="228"/>
      <c r="H18" s="233"/>
      <c r="I18" s="242"/>
    </row>
    <row r="19" spans="1:11" ht="49.5" customHeight="1" x14ac:dyDescent="0.2">
      <c r="A19" s="450" t="s">
        <v>226</v>
      </c>
      <c r="B19" s="451"/>
      <c r="C19" s="496"/>
      <c r="D19" s="497">
        <v>30</v>
      </c>
      <c r="E19" s="233"/>
      <c r="F19" s="233"/>
      <c r="G19" s="229"/>
      <c r="H19" s="233"/>
      <c r="I19" s="223"/>
    </row>
    <row r="20" spans="1:11" ht="31.5" customHeight="1" x14ac:dyDescent="0.2">
      <c r="A20" s="498" t="s">
        <v>227</v>
      </c>
      <c r="B20" s="499"/>
      <c r="C20" s="251" t="s">
        <v>98</v>
      </c>
      <c r="D20" s="497"/>
      <c r="E20" s="233"/>
      <c r="F20" s="233"/>
      <c r="G20" s="228"/>
      <c r="H20" s="233"/>
      <c r="I20" s="222"/>
    </row>
    <row r="21" spans="1:11" ht="33" customHeight="1" x14ac:dyDescent="0.2">
      <c r="A21" s="500" t="s">
        <v>313</v>
      </c>
      <c r="B21" s="501"/>
      <c r="C21" s="251" t="s">
        <v>109</v>
      </c>
      <c r="D21" s="497"/>
      <c r="E21" s="233" t="s">
        <v>381</v>
      </c>
      <c r="F21" s="233"/>
      <c r="G21" s="228">
        <v>0</v>
      </c>
      <c r="H21" s="233" t="s">
        <v>383</v>
      </c>
      <c r="I21" s="222">
        <v>0</v>
      </c>
    </row>
    <row r="22" spans="1:11" ht="28.5" customHeight="1" x14ac:dyDescent="0.2">
      <c r="A22" s="502" t="s">
        <v>228</v>
      </c>
      <c r="B22" s="503"/>
      <c r="C22" s="504"/>
      <c r="D22" s="497"/>
      <c r="E22" s="233"/>
      <c r="F22" s="233"/>
      <c r="G22" s="228"/>
      <c r="H22" s="233"/>
      <c r="I22" s="222"/>
    </row>
    <row r="23" spans="1:11" ht="53.25" customHeight="1" x14ac:dyDescent="0.2">
      <c r="A23" s="505" t="s">
        <v>229</v>
      </c>
      <c r="B23" s="506"/>
      <c r="C23" s="507"/>
      <c r="D23" s="497"/>
      <c r="E23" s="486"/>
      <c r="F23" s="486"/>
      <c r="H23" s="233"/>
    </row>
    <row r="24" spans="1:11" ht="36.75" customHeight="1" x14ac:dyDescent="0.2">
      <c r="A24" s="487" t="s">
        <v>230</v>
      </c>
      <c r="B24" s="488"/>
      <c r="C24" s="489"/>
      <c r="D24" s="497"/>
      <c r="E24" s="233"/>
      <c r="F24" s="233"/>
      <c r="G24" s="253"/>
      <c r="H24" s="233"/>
      <c r="I24" s="222"/>
    </row>
    <row r="25" spans="1:11" ht="23.25" customHeight="1" x14ac:dyDescent="0.2">
      <c r="A25" s="450" t="s">
        <v>231</v>
      </c>
      <c r="B25" s="490"/>
      <c r="C25" s="491"/>
      <c r="D25" s="482">
        <v>10</v>
      </c>
      <c r="E25" s="478" t="s">
        <v>178</v>
      </c>
      <c r="F25" s="233"/>
      <c r="G25" s="462">
        <v>0</v>
      </c>
      <c r="H25" s="251"/>
      <c r="I25" s="248"/>
      <c r="J25" s="248"/>
      <c r="K25" s="248"/>
    </row>
    <row r="26" spans="1:11" ht="58.5" customHeight="1" x14ac:dyDescent="0.2">
      <c r="A26" s="452" t="s">
        <v>232</v>
      </c>
      <c r="B26" s="453"/>
      <c r="C26" s="454"/>
      <c r="D26" s="492"/>
      <c r="E26" s="478"/>
      <c r="F26" s="208"/>
      <c r="G26" s="458"/>
      <c r="H26" s="251"/>
      <c r="I26" s="471"/>
      <c r="J26" s="471"/>
      <c r="K26" s="471"/>
    </row>
    <row r="27" spans="1:11" ht="24" customHeight="1" x14ac:dyDescent="0.2">
      <c r="A27" s="468" t="s">
        <v>60</v>
      </c>
      <c r="B27" s="469"/>
      <c r="C27" s="470"/>
      <c r="D27" s="492"/>
      <c r="E27" s="478"/>
      <c r="F27" s="233"/>
      <c r="G27" s="458"/>
      <c r="H27" s="251"/>
      <c r="I27" s="453"/>
      <c r="J27" s="453"/>
      <c r="K27" s="453"/>
    </row>
    <row r="28" spans="1:11" ht="23.25" customHeight="1" x14ac:dyDescent="0.2">
      <c r="A28" s="472" t="s">
        <v>114</v>
      </c>
      <c r="B28" s="464"/>
      <c r="C28" s="473"/>
      <c r="D28" s="492"/>
      <c r="E28" s="478"/>
      <c r="F28" s="208"/>
      <c r="G28" s="458"/>
      <c r="H28" s="251"/>
      <c r="I28" s="471"/>
      <c r="J28" s="471"/>
      <c r="K28" s="471"/>
    </row>
    <row r="29" spans="1:11" ht="21.75" customHeight="1" x14ac:dyDescent="0.2">
      <c r="A29" s="472" t="s">
        <v>115</v>
      </c>
      <c r="B29" s="464"/>
      <c r="C29" s="473"/>
      <c r="D29" s="492"/>
      <c r="E29" s="478"/>
      <c r="F29" s="233"/>
      <c r="G29" s="458"/>
      <c r="H29" s="251"/>
      <c r="I29" s="464"/>
      <c r="J29" s="464"/>
      <c r="K29" s="464"/>
    </row>
    <row r="30" spans="1:11" ht="24.75" customHeight="1" x14ac:dyDescent="0.2">
      <c r="A30" s="472" t="s">
        <v>116</v>
      </c>
      <c r="B30" s="464"/>
      <c r="C30" s="473"/>
      <c r="D30" s="492"/>
      <c r="E30" s="478"/>
      <c r="F30" s="250"/>
      <c r="G30" s="458"/>
      <c r="H30" s="251"/>
      <c r="I30" s="249"/>
      <c r="J30" s="249"/>
      <c r="K30" s="249"/>
    </row>
    <row r="31" spans="1:11" ht="48" customHeight="1" x14ac:dyDescent="0.2">
      <c r="A31" s="452" t="s">
        <v>117</v>
      </c>
      <c r="B31" s="453"/>
      <c r="C31" s="454"/>
      <c r="D31" s="492"/>
      <c r="E31" s="478"/>
      <c r="F31" s="250"/>
      <c r="G31" s="458"/>
      <c r="H31" s="251"/>
      <c r="I31" s="249"/>
      <c r="J31" s="249"/>
      <c r="K31" s="249"/>
    </row>
    <row r="32" spans="1:11" ht="52.5" customHeight="1" x14ac:dyDescent="0.2">
      <c r="A32" s="452" t="s">
        <v>233</v>
      </c>
      <c r="B32" s="453"/>
      <c r="C32" s="454"/>
      <c r="D32" s="492"/>
      <c r="E32" s="478"/>
      <c r="F32" s="250"/>
      <c r="G32" s="458"/>
      <c r="H32" s="251"/>
      <c r="I32" s="249"/>
      <c r="J32" s="249"/>
      <c r="K32" s="249"/>
    </row>
    <row r="33" spans="1:11" ht="58.5" customHeight="1" x14ac:dyDescent="0.2">
      <c r="A33" s="452" t="s">
        <v>234</v>
      </c>
      <c r="B33" s="453"/>
      <c r="C33" s="454"/>
      <c r="D33" s="492"/>
      <c r="E33" s="478"/>
      <c r="F33" s="233"/>
      <c r="G33" s="458"/>
      <c r="H33" s="251"/>
      <c r="I33" s="464">
        <v>0</v>
      </c>
      <c r="J33" s="464"/>
      <c r="K33" s="464"/>
    </row>
    <row r="34" spans="1:11" ht="78" customHeight="1" thickBot="1" x14ac:dyDescent="0.25">
      <c r="A34" s="465" t="s">
        <v>235</v>
      </c>
      <c r="B34" s="466"/>
      <c r="C34" s="467"/>
      <c r="D34" s="492"/>
      <c r="E34" s="478"/>
      <c r="F34" s="252"/>
      <c r="G34" s="458"/>
      <c r="H34" s="251"/>
      <c r="I34" s="249"/>
      <c r="J34" s="249"/>
      <c r="K34" s="249"/>
    </row>
    <row r="35" spans="1:11" ht="32.25" customHeight="1" x14ac:dyDescent="0.2">
      <c r="A35" s="468" t="s">
        <v>61</v>
      </c>
      <c r="B35" s="469"/>
      <c r="C35" s="470"/>
      <c r="D35" s="492"/>
      <c r="E35" s="478"/>
      <c r="F35" s="250"/>
      <c r="G35" s="458"/>
      <c r="H35" s="251"/>
      <c r="I35" s="249"/>
      <c r="J35" s="249"/>
      <c r="K35" s="249"/>
    </row>
    <row r="36" spans="1:11" ht="39" customHeight="1" x14ac:dyDescent="0.2">
      <c r="A36" s="472" t="s">
        <v>236</v>
      </c>
      <c r="B36" s="464"/>
      <c r="C36" s="473"/>
      <c r="D36" s="492"/>
      <c r="E36" s="478"/>
      <c r="F36" s="250"/>
      <c r="G36" s="458"/>
      <c r="H36" s="251"/>
      <c r="I36" s="249"/>
      <c r="J36" s="249"/>
      <c r="K36" s="249"/>
    </row>
    <row r="37" spans="1:11" ht="54" customHeight="1" x14ac:dyDescent="0.2">
      <c r="A37" s="472" t="s">
        <v>237</v>
      </c>
      <c r="B37" s="464"/>
      <c r="C37" s="473"/>
      <c r="D37" s="492"/>
      <c r="E37" s="478"/>
      <c r="F37" s="250"/>
      <c r="G37" s="458"/>
      <c r="H37" s="251"/>
      <c r="I37" s="249"/>
      <c r="J37" s="249"/>
      <c r="K37" s="249"/>
    </row>
    <row r="38" spans="1:11" ht="29.25" customHeight="1" x14ac:dyDescent="0.2">
      <c r="A38" s="493" t="s">
        <v>63</v>
      </c>
      <c r="B38" s="494"/>
      <c r="C38" s="495"/>
      <c r="D38" s="492"/>
      <c r="E38" s="478"/>
      <c r="F38" s="250"/>
      <c r="G38" s="458"/>
      <c r="H38" s="251"/>
      <c r="I38" s="249"/>
      <c r="J38" s="249"/>
      <c r="K38" s="249"/>
    </row>
    <row r="39" spans="1:11" ht="25.5" customHeight="1" x14ac:dyDescent="0.2">
      <c r="A39" s="484" t="s">
        <v>238</v>
      </c>
      <c r="B39" s="485"/>
      <c r="C39" s="485"/>
      <c r="D39" s="482"/>
      <c r="E39" s="478" t="s">
        <v>382</v>
      </c>
      <c r="F39" s="233"/>
      <c r="G39" s="463">
        <v>0</v>
      </c>
      <c r="H39" s="251"/>
      <c r="I39" s="477"/>
      <c r="J39" s="477"/>
      <c r="K39" s="477"/>
    </row>
    <row r="40" spans="1:11" ht="63" customHeight="1" x14ac:dyDescent="0.2">
      <c r="A40" s="452" t="s">
        <v>239</v>
      </c>
      <c r="B40" s="453"/>
      <c r="C40" s="454"/>
      <c r="D40" s="482"/>
      <c r="E40" s="478"/>
      <c r="F40" s="250"/>
      <c r="G40" s="463"/>
      <c r="H40" s="251"/>
      <c r="I40" s="249">
        <v>0</v>
      </c>
      <c r="J40" s="249"/>
      <c r="K40" s="249"/>
    </row>
    <row r="41" spans="1:11" ht="53.25" customHeight="1" thickBot="1" x14ac:dyDescent="0.25">
      <c r="A41" s="455" t="s">
        <v>240</v>
      </c>
      <c r="B41" s="456"/>
      <c r="C41" s="457"/>
      <c r="D41" s="482"/>
      <c r="E41" s="478"/>
      <c r="F41" s="250"/>
      <c r="G41" s="463"/>
      <c r="H41" s="251"/>
      <c r="I41" s="249"/>
      <c r="J41" s="249"/>
      <c r="K41" s="249"/>
    </row>
    <row r="42" spans="1:11" ht="51" customHeight="1" x14ac:dyDescent="0.2">
      <c r="A42" s="459" t="s">
        <v>384</v>
      </c>
      <c r="B42" s="460"/>
      <c r="C42" s="461"/>
      <c r="D42" s="237">
        <v>20</v>
      </c>
      <c r="E42" s="233" t="s">
        <v>381</v>
      </c>
      <c r="F42" s="208"/>
      <c r="G42" s="248">
        <v>0</v>
      </c>
      <c r="H42" s="233"/>
      <c r="I42" s="228"/>
    </row>
    <row r="43" spans="1:11" ht="53.25" customHeight="1" x14ac:dyDescent="0.2">
      <c r="A43" s="478" t="s">
        <v>314</v>
      </c>
      <c r="B43" s="478"/>
      <c r="C43" s="478"/>
      <c r="D43" s="236">
        <v>10</v>
      </c>
      <c r="E43" s="95" t="s">
        <v>381</v>
      </c>
      <c r="F43" s="250"/>
      <c r="G43" s="225">
        <v>0</v>
      </c>
      <c r="H43" s="95"/>
      <c r="I43" s="245" t="s">
        <v>11</v>
      </c>
      <c r="J43" s="249"/>
      <c r="K43" s="249"/>
    </row>
    <row r="44" spans="1:11" ht="59.25" customHeight="1" x14ac:dyDescent="0.2">
      <c r="A44" s="479" t="s">
        <v>241</v>
      </c>
      <c r="B44" s="480"/>
      <c r="C44" s="481"/>
      <c r="D44" s="482">
        <v>10</v>
      </c>
      <c r="E44" s="478" t="s">
        <v>381</v>
      </c>
      <c r="F44" s="233"/>
      <c r="G44" s="458">
        <v>0</v>
      </c>
      <c r="H44" s="251"/>
      <c r="I44" s="458">
        <v>0</v>
      </c>
    </row>
    <row r="45" spans="1:11" ht="94.5" customHeight="1" x14ac:dyDescent="0.2">
      <c r="A45" s="483" t="s">
        <v>50</v>
      </c>
      <c r="B45" s="480"/>
      <c r="C45" s="481"/>
      <c r="D45" s="482"/>
      <c r="E45" s="478"/>
      <c r="F45" s="208"/>
      <c r="G45" s="458"/>
      <c r="H45" s="251"/>
      <c r="I45" s="458"/>
    </row>
    <row r="46" spans="1:11" ht="54" customHeight="1" x14ac:dyDescent="0.2">
      <c r="A46" s="483" t="s">
        <v>242</v>
      </c>
      <c r="B46" s="480"/>
      <c r="C46" s="481"/>
      <c r="D46" s="482"/>
      <c r="E46" s="478"/>
      <c r="F46" s="208"/>
      <c r="G46" s="458"/>
      <c r="H46" s="251"/>
      <c r="I46" s="458"/>
    </row>
    <row r="47" spans="1:11" ht="77.25" customHeight="1" x14ac:dyDescent="0.2">
      <c r="A47" s="483" t="s">
        <v>243</v>
      </c>
      <c r="B47" s="480"/>
      <c r="C47" s="481"/>
      <c r="D47" s="482"/>
      <c r="E47" s="478"/>
      <c r="F47" s="233"/>
      <c r="G47" s="458"/>
      <c r="H47" s="251"/>
      <c r="I47" s="458"/>
    </row>
    <row r="48" spans="1:11" ht="32.25" customHeight="1" x14ac:dyDescent="0.2">
      <c r="A48" s="450" t="s">
        <v>385</v>
      </c>
      <c r="B48" s="451"/>
      <c r="C48" s="451"/>
      <c r="D48" s="236">
        <v>10</v>
      </c>
      <c r="E48" s="251"/>
      <c r="F48" s="233"/>
      <c r="G48" s="207"/>
      <c r="H48" s="251"/>
      <c r="I48" s="207"/>
    </row>
    <row r="49" spans="1:9" ht="52.5" customHeight="1" x14ac:dyDescent="0.2">
      <c r="A49" s="452" t="s">
        <v>375</v>
      </c>
      <c r="B49" s="453"/>
      <c r="C49" s="454"/>
      <c r="D49" s="236"/>
      <c r="E49" s="251" t="s">
        <v>381</v>
      </c>
      <c r="F49" s="233"/>
      <c r="G49" s="207">
        <v>0</v>
      </c>
      <c r="H49" s="251" t="s">
        <v>387</v>
      </c>
      <c r="I49" s="207">
        <v>0</v>
      </c>
    </row>
    <row r="50" spans="1:9" ht="66" customHeight="1" x14ac:dyDescent="0.2">
      <c r="A50" s="455" t="s">
        <v>386</v>
      </c>
      <c r="B50" s="456"/>
      <c r="C50" s="457"/>
      <c r="D50" s="236"/>
      <c r="E50" s="251"/>
      <c r="F50" s="233"/>
      <c r="G50" s="207"/>
      <c r="H50" s="251"/>
      <c r="I50" s="207"/>
    </row>
    <row r="51" spans="1:9" ht="38.25" customHeight="1" thickBot="1" x14ac:dyDescent="0.25">
      <c r="A51" s="447" t="s">
        <v>65</v>
      </c>
      <c r="B51" s="448"/>
      <c r="C51" s="449"/>
      <c r="D51" s="236"/>
      <c r="E51" s="208"/>
      <c r="F51" s="208"/>
      <c r="G51" s="224">
        <v>40</v>
      </c>
      <c r="H51" s="208"/>
      <c r="I51" s="239">
        <v>40</v>
      </c>
    </row>
    <row r="52" spans="1:9" ht="68.25" customHeight="1" x14ac:dyDescent="0.2"/>
    <row r="53" spans="1:9" ht="68.25" customHeight="1" x14ac:dyDescent="0.2"/>
    <row r="54" spans="1:9" ht="68.25" customHeight="1" x14ac:dyDescent="0.2"/>
    <row r="55" spans="1:9" ht="68.25" customHeight="1" x14ac:dyDescent="0.2"/>
    <row r="56" spans="1:9" ht="68.25" customHeight="1" x14ac:dyDescent="0.2"/>
    <row r="57" spans="1:9" ht="68.25" customHeight="1" x14ac:dyDescent="0.2"/>
    <row r="58" spans="1:9" ht="68.25" customHeight="1" x14ac:dyDescent="0.2"/>
    <row r="59" spans="1:9" ht="68.25" customHeight="1" x14ac:dyDescent="0.2"/>
    <row r="60" spans="1:9" ht="68.25" customHeight="1" x14ac:dyDescent="0.2"/>
    <row r="61" spans="1:9" ht="68.25" customHeight="1" x14ac:dyDescent="0.2">
      <c r="A61" s="474"/>
      <c r="B61" s="475"/>
      <c r="C61" s="476"/>
    </row>
    <row r="62" spans="1:9" ht="68.25" customHeight="1" x14ac:dyDescent="0.2">
      <c r="A62" s="455"/>
      <c r="B62" s="456"/>
      <c r="C62" s="457"/>
    </row>
    <row r="63" spans="1:9" ht="28.5" customHeight="1" x14ac:dyDescent="0.2"/>
    <row r="64" spans="1:9" ht="14.25" customHeight="1" x14ac:dyDescent="0.2"/>
    <row r="65" ht="14.25" customHeight="1" x14ac:dyDescent="0.2"/>
    <row r="66" ht="28.5" customHeight="1" x14ac:dyDescent="0.2"/>
    <row r="67" ht="14.25" customHeight="1" x14ac:dyDescent="0.2"/>
    <row r="68" ht="42.75" customHeight="1" x14ac:dyDescent="0.2"/>
    <row r="69" ht="42.75" customHeight="1" x14ac:dyDescent="0.2"/>
    <row r="70" ht="57" customHeight="1" x14ac:dyDescent="0.2"/>
    <row r="72" ht="14.25" customHeight="1" x14ac:dyDescent="0.2"/>
    <row r="74" ht="57" customHeight="1" x14ac:dyDescent="0.2"/>
    <row r="75" ht="28.5" customHeight="1" x14ac:dyDescent="0.2"/>
    <row r="76" ht="57" customHeight="1" x14ac:dyDescent="0.2"/>
    <row r="78" ht="14.25" customHeight="1" x14ac:dyDescent="0.2"/>
    <row r="80" ht="28.5" customHeight="1" x14ac:dyDescent="0.2"/>
    <row r="82" ht="42.75" customHeight="1" x14ac:dyDescent="0.2"/>
  </sheetData>
  <sheetProtection algorithmName="SHA-512" hashValue="eVpAN6MVTMC99ugBQZViYkt2OKeVrTL5Jw7PqlYJsCuIBIm7kM7wHbcgdJN1BrIFhx6Di+pa+Hhx9dHU65TNEQ==" saltValue="CKY+fgz1SBa3x/Tp+Te0Iw==" spinCount="100000" sheet="1" objects="1" scenarios="1"/>
  <mergeCells count="78">
    <mergeCell ref="A7:C7"/>
    <mergeCell ref="D7:D8"/>
    <mergeCell ref="E7:E8"/>
    <mergeCell ref="A8:C8"/>
    <mergeCell ref="A1:E1"/>
    <mergeCell ref="A2:E2"/>
    <mergeCell ref="A3:E3"/>
    <mergeCell ref="A4:E4"/>
    <mergeCell ref="A6:C6"/>
    <mergeCell ref="E5:G5"/>
    <mergeCell ref="A9:C9"/>
    <mergeCell ref="D9:D13"/>
    <mergeCell ref="A10:B10"/>
    <mergeCell ref="A11:B11"/>
    <mergeCell ref="A12:B12"/>
    <mergeCell ref="A13:B13"/>
    <mergeCell ref="A14:C14"/>
    <mergeCell ref="D14:D18"/>
    <mergeCell ref="A15:B15"/>
    <mergeCell ref="A16:B16"/>
    <mergeCell ref="A17:B17"/>
    <mergeCell ref="A18:B18"/>
    <mergeCell ref="A19:C19"/>
    <mergeCell ref="D19:D24"/>
    <mergeCell ref="A20:B20"/>
    <mergeCell ref="A21:B21"/>
    <mergeCell ref="A22:C22"/>
    <mergeCell ref="A23:C23"/>
    <mergeCell ref="E23:F23"/>
    <mergeCell ref="A24:C24"/>
    <mergeCell ref="A25:C25"/>
    <mergeCell ref="D25:D38"/>
    <mergeCell ref="E25:E38"/>
    <mergeCell ref="A26:C26"/>
    <mergeCell ref="A30:C30"/>
    <mergeCell ref="A31:C31"/>
    <mergeCell ref="A32:C32"/>
    <mergeCell ref="A33:C33"/>
    <mergeCell ref="A38:C38"/>
    <mergeCell ref="A29:C29"/>
    <mergeCell ref="A37:C37"/>
    <mergeCell ref="A36:C36"/>
    <mergeCell ref="A61:C61"/>
    <mergeCell ref="A62:C62"/>
    <mergeCell ref="I39:K39"/>
    <mergeCell ref="A40:C40"/>
    <mergeCell ref="A41:C41"/>
    <mergeCell ref="A43:C43"/>
    <mergeCell ref="A44:C44"/>
    <mergeCell ref="D44:D47"/>
    <mergeCell ref="E44:E47"/>
    <mergeCell ref="A45:C45"/>
    <mergeCell ref="A46:C46"/>
    <mergeCell ref="A47:C47"/>
    <mergeCell ref="E39:E41"/>
    <mergeCell ref="A39:C39"/>
    <mergeCell ref="D39:D41"/>
    <mergeCell ref="I26:K26"/>
    <mergeCell ref="A27:C27"/>
    <mergeCell ref="I27:K27"/>
    <mergeCell ref="A28:C28"/>
    <mergeCell ref="I28:K28"/>
    <mergeCell ref="H5:I5"/>
    <mergeCell ref="A51:C51"/>
    <mergeCell ref="A48:C48"/>
    <mergeCell ref="A49:C49"/>
    <mergeCell ref="A50:C50"/>
    <mergeCell ref="I7:I8"/>
    <mergeCell ref="I44:I47"/>
    <mergeCell ref="A42:C42"/>
    <mergeCell ref="G7:G8"/>
    <mergeCell ref="G25:G38"/>
    <mergeCell ref="G39:G41"/>
    <mergeCell ref="G44:G47"/>
    <mergeCell ref="I29:K29"/>
    <mergeCell ref="I33:K33"/>
    <mergeCell ref="A34:C34"/>
    <mergeCell ref="A35:C35"/>
  </mergeCells>
  <printOptions horizontalCentered="1" verticalCentered="1"/>
  <pageMargins left="0.19685039370078741" right="0.19685039370078741" top="0.59055118110236227" bottom="0.59055118110236227" header="0" footer="0.39370078740157483"/>
  <pageSetup scale="50" orientation="portrait" r:id="rId1"/>
  <headerFooter alignWithMargins="0">
    <oddFooter>&amp;L       RCSP&amp;CHOJA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showGridLines="0" view="pageBreakPreview" topLeftCell="C38" zoomScaleNormal="75" zoomScaleSheetLayoutView="100" workbookViewId="0">
      <selection activeCell="H49" sqref="H49"/>
    </sheetView>
  </sheetViews>
  <sheetFormatPr baseColWidth="10" defaultRowHeight="47.25" customHeight="1" x14ac:dyDescent="0.2"/>
  <cols>
    <col min="1" max="1" width="15.28515625" style="89" customWidth="1"/>
    <col min="2" max="2" width="72.42578125" style="89" customWidth="1"/>
    <col min="3" max="3" width="38.5703125" style="89" customWidth="1"/>
    <col min="4" max="4" width="15.5703125" style="247" bestFit="1" customWidth="1"/>
    <col min="5" max="5" width="35.28515625" style="89" customWidth="1"/>
    <col min="6" max="6" width="14.5703125" style="89" bestFit="1" customWidth="1"/>
    <col min="7" max="7" width="35.28515625" style="89" customWidth="1"/>
    <col min="8" max="8" width="10.140625" style="89" bestFit="1" customWidth="1"/>
    <col min="9" max="16384" width="11.42578125" style="89"/>
  </cols>
  <sheetData>
    <row r="1" spans="1:8" ht="36" customHeight="1" x14ac:dyDescent="0.2">
      <c r="A1" s="598" t="s">
        <v>136</v>
      </c>
      <c r="B1" s="599"/>
      <c r="C1" s="599"/>
      <c r="D1" s="599"/>
      <c r="E1" s="599"/>
      <c r="F1" s="142"/>
      <c r="G1" s="619"/>
      <c r="H1" s="619"/>
    </row>
    <row r="2" spans="1:8" s="90" customFormat="1" ht="33.75" customHeight="1" x14ac:dyDescent="0.2">
      <c r="A2" s="600" t="s">
        <v>307</v>
      </c>
      <c r="B2" s="601"/>
      <c r="C2" s="601"/>
      <c r="D2" s="601"/>
      <c r="E2" s="601"/>
      <c r="F2" s="142"/>
      <c r="G2" s="619"/>
      <c r="H2" s="619"/>
    </row>
    <row r="3" spans="1:8" ht="26.25" customHeight="1" x14ac:dyDescent="0.2">
      <c r="A3" s="600" t="s">
        <v>244</v>
      </c>
      <c r="B3" s="601"/>
      <c r="C3" s="601"/>
      <c r="D3" s="601"/>
      <c r="E3" s="601"/>
      <c r="F3" s="142"/>
      <c r="G3" s="619"/>
      <c r="H3" s="619"/>
    </row>
    <row r="4" spans="1:8" ht="24" customHeight="1" thickBot="1" x14ac:dyDescent="0.25">
      <c r="A4" s="602" t="s">
        <v>295</v>
      </c>
      <c r="B4" s="603"/>
      <c r="C4" s="603"/>
      <c r="D4" s="603"/>
      <c r="E4" s="603"/>
      <c r="F4" s="143"/>
      <c r="G4" s="620"/>
      <c r="H4" s="620"/>
    </row>
    <row r="5" spans="1:8" ht="24" customHeight="1" thickBot="1" x14ac:dyDescent="0.25">
      <c r="A5" s="141"/>
      <c r="B5" s="142"/>
      <c r="C5" s="142"/>
      <c r="D5" s="142"/>
      <c r="E5" s="606" t="s">
        <v>373</v>
      </c>
      <c r="F5" s="607"/>
      <c r="G5" s="621" t="s">
        <v>371</v>
      </c>
      <c r="H5" s="622"/>
    </row>
    <row r="6" spans="1:8" ht="27.75" customHeight="1" thickBot="1" x14ac:dyDescent="0.25">
      <c r="A6" s="604" t="s">
        <v>9</v>
      </c>
      <c r="B6" s="605"/>
      <c r="C6" s="605"/>
      <c r="D6" s="212" t="s">
        <v>48</v>
      </c>
      <c r="E6" s="217" t="s">
        <v>216</v>
      </c>
      <c r="F6" s="154" t="s">
        <v>374</v>
      </c>
      <c r="G6" s="217" t="s">
        <v>216</v>
      </c>
      <c r="H6" s="154" t="s">
        <v>374</v>
      </c>
    </row>
    <row r="7" spans="1:8" ht="34.5" customHeight="1" x14ac:dyDescent="0.2">
      <c r="A7" s="592" t="s">
        <v>245</v>
      </c>
      <c r="B7" s="593"/>
      <c r="C7" s="594"/>
      <c r="D7" s="608">
        <v>50</v>
      </c>
      <c r="E7" s="610" t="s">
        <v>389</v>
      </c>
      <c r="F7" s="520">
        <v>25</v>
      </c>
      <c r="G7" s="614" t="s">
        <v>393</v>
      </c>
      <c r="H7" s="520">
        <v>0</v>
      </c>
    </row>
    <row r="8" spans="1:8" ht="23.25" customHeight="1" x14ac:dyDescent="0.2">
      <c r="A8" s="539" t="s">
        <v>97</v>
      </c>
      <c r="B8" s="612"/>
      <c r="C8" s="91" t="s">
        <v>98</v>
      </c>
      <c r="D8" s="609"/>
      <c r="E8" s="610"/>
      <c r="F8" s="520"/>
      <c r="G8" s="610"/>
      <c r="H8" s="520"/>
    </row>
    <row r="9" spans="1:8" ht="21.75" customHeight="1" x14ac:dyDescent="0.2">
      <c r="A9" s="613">
        <v>12000000000</v>
      </c>
      <c r="B9" s="612"/>
      <c r="C9" s="91" t="s">
        <v>174</v>
      </c>
      <c r="D9" s="609"/>
      <c r="E9" s="610"/>
      <c r="F9" s="520"/>
      <c r="G9" s="610"/>
      <c r="H9" s="520"/>
    </row>
    <row r="10" spans="1:8" ht="23.25" customHeight="1" thickBot="1" x14ac:dyDescent="0.25">
      <c r="A10" s="613">
        <v>14000000000</v>
      </c>
      <c r="B10" s="612"/>
      <c r="C10" s="91" t="s">
        <v>175</v>
      </c>
      <c r="D10" s="609"/>
      <c r="E10" s="611"/>
      <c r="F10" s="521"/>
      <c r="G10" s="611"/>
      <c r="H10" s="521"/>
    </row>
    <row r="11" spans="1:8" ht="38.25" customHeight="1" thickBot="1" x14ac:dyDescent="0.25">
      <c r="A11" s="592" t="s">
        <v>246</v>
      </c>
      <c r="B11" s="593"/>
      <c r="C11" s="594"/>
      <c r="D11" s="144">
        <v>10</v>
      </c>
      <c r="E11" s="92" t="s">
        <v>390</v>
      </c>
      <c r="F11" s="215">
        <v>10</v>
      </c>
      <c r="G11" s="92" t="s">
        <v>393</v>
      </c>
      <c r="H11" s="215">
        <v>0</v>
      </c>
    </row>
    <row r="12" spans="1:8" ht="53.25" customHeight="1" thickBot="1" x14ac:dyDescent="0.25">
      <c r="A12" s="592" t="s">
        <v>247</v>
      </c>
      <c r="B12" s="593"/>
      <c r="C12" s="594"/>
      <c r="D12" s="144">
        <v>20</v>
      </c>
      <c r="E12" s="92" t="s">
        <v>390</v>
      </c>
      <c r="F12" s="215">
        <v>20</v>
      </c>
      <c r="G12" s="92" t="s">
        <v>393</v>
      </c>
      <c r="H12" s="215">
        <v>0</v>
      </c>
    </row>
    <row r="13" spans="1:8" ht="39" customHeight="1" x14ac:dyDescent="0.2">
      <c r="A13" s="592" t="s">
        <v>315</v>
      </c>
      <c r="B13" s="593"/>
      <c r="C13" s="594"/>
      <c r="D13" s="144">
        <v>30</v>
      </c>
      <c r="E13" s="92" t="s">
        <v>391</v>
      </c>
      <c r="F13" s="215">
        <v>30</v>
      </c>
      <c r="G13" s="92" t="s">
        <v>394</v>
      </c>
      <c r="H13" s="215">
        <v>30</v>
      </c>
    </row>
    <row r="14" spans="1:8" ht="42.75" customHeight="1" thickBot="1" x14ac:dyDescent="0.25">
      <c r="A14" s="595" t="s">
        <v>248</v>
      </c>
      <c r="B14" s="596"/>
      <c r="C14" s="596"/>
      <c r="D14" s="93">
        <v>20</v>
      </c>
      <c r="E14" s="92" t="s">
        <v>390</v>
      </c>
      <c r="F14" s="215">
        <v>20</v>
      </c>
      <c r="G14" s="92" t="s">
        <v>394</v>
      </c>
      <c r="H14" s="215">
        <v>20</v>
      </c>
    </row>
    <row r="15" spans="1:8" ht="24.75" customHeight="1" x14ac:dyDescent="0.2">
      <c r="A15" s="581" t="s">
        <v>249</v>
      </c>
      <c r="B15" s="591"/>
      <c r="C15" s="591"/>
      <c r="D15" s="553">
        <v>10</v>
      </c>
      <c r="E15" s="572" t="s">
        <v>390</v>
      </c>
      <c r="F15" s="522">
        <v>10</v>
      </c>
      <c r="G15" s="615" t="s">
        <v>393</v>
      </c>
      <c r="H15" s="522">
        <v>0</v>
      </c>
    </row>
    <row r="16" spans="1:8" ht="68.25" customHeight="1" x14ac:dyDescent="0.2">
      <c r="A16" s="575" t="s">
        <v>250</v>
      </c>
      <c r="B16" s="576"/>
      <c r="C16" s="577"/>
      <c r="D16" s="554"/>
      <c r="E16" s="573"/>
      <c r="F16" s="522"/>
      <c r="G16" s="616"/>
      <c r="H16" s="522"/>
    </row>
    <row r="17" spans="1:8" ht="99.75" customHeight="1" thickBot="1" x14ac:dyDescent="0.25">
      <c r="A17" s="578" t="s">
        <v>251</v>
      </c>
      <c r="B17" s="579"/>
      <c r="C17" s="580"/>
      <c r="D17" s="597"/>
      <c r="E17" s="574"/>
      <c r="F17" s="522"/>
      <c r="G17" s="617"/>
      <c r="H17" s="522"/>
    </row>
    <row r="18" spans="1:8" ht="60" customHeight="1" x14ac:dyDescent="0.2">
      <c r="A18" s="581" t="s">
        <v>252</v>
      </c>
      <c r="B18" s="582"/>
      <c r="C18" s="582"/>
      <c r="D18" s="583">
        <v>20</v>
      </c>
      <c r="E18" s="586" t="s">
        <v>390</v>
      </c>
      <c r="F18" s="518">
        <v>20</v>
      </c>
      <c r="G18" s="618" t="s">
        <v>393</v>
      </c>
      <c r="H18" s="518">
        <v>0</v>
      </c>
    </row>
    <row r="19" spans="1:8" ht="93" customHeight="1" x14ac:dyDescent="0.2">
      <c r="A19" s="587" t="s">
        <v>50</v>
      </c>
      <c r="B19" s="588"/>
      <c r="C19" s="588"/>
      <c r="D19" s="584"/>
      <c r="E19" s="586"/>
      <c r="F19" s="519"/>
      <c r="G19" s="546"/>
      <c r="H19" s="519"/>
    </row>
    <row r="20" spans="1:8" ht="42" customHeight="1" x14ac:dyDescent="0.2">
      <c r="A20" s="587" t="s">
        <v>51</v>
      </c>
      <c r="B20" s="588"/>
      <c r="C20" s="588"/>
      <c r="D20" s="584"/>
      <c r="E20" s="586"/>
      <c r="F20" s="519"/>
      <c r="G20" s="546"/>
      <c r="H20" s="519"/>
    </row>
    <row r="21" spans="1:8" ht="76.5" customHeight="1" thickBot="1" x14ac:dyDescent="0.25">
      <c r="A21" s="589" t="s">
        <v>243</v>
      </c>
      <c r="B21" s="590"/>
      <c r="C21" s="590"/>
      <c r="D21" s="585"/>
      <c r="E21" s="586"/>
      <c r="F21" s="523"/>
      <c r="G21" s="547"/>
      <c r="H21" s="523"/>
    </row>
    <row r="22" spans="1:8" ht="39.75" customHeight="1" thickBot="1" x14ac:dyDescent="0.25">
      <c r="A22" s="548" t="s">
        <v>253</v>
      </c>
      <c r="B22" s="549"/>
      <c r="C22" s="549"/>
      <c r="D22" s="94">
        <v>20</v>
      </c>
      <c r="E22" s="92" t="s">
        <v>180</v>
      </c>
      <c r="F22" s="216">
        <v>20</v>
      </c>
      <c r="G22" s="90" t="s">
        <v>393</v>
      </c>
      <c r="H22" s="216">
        <v>0</v>
      </c>
    </row>
    <row r="23" spans="1:8" ht="30" customHeight="1" thickBot="1" x14ac:dyDescent="0.25">
      <c r="A23" s="550" t="s">
        <v>254</v>
      </c>
      <c r="B23" s="551"/>
      <c r="C23" s="552"/>
      <c r="D23" s="553">
        <v>20</v>
      </c>
      <c r="E23" s="555" t="s">
        <v>392</v>
      </c>
      <c r="F23" s="518">
        <v>20</v>
      </c>
      <c r="G23" s="615" t="s">
        <v>393</v>
      </c>
      <c r="H23" s="518">
        <v>0</v>
      </c>
    </row>
    <row r="24" spans="1:8" ht="30" customHeight="1" x14ac:dyDescent="0.2">
      <c r="A24" s="557" t="s">
        <v>255</v>
      </c>
      <c r="B24" s="558"/>
      <c r="C24" s="559"/>
      <c r="D24" s="554"/>
      <c r="E24" s="556"/>
      <c r="F24" s="519"/>
      <c r="G24" s="616"/>
      <c r="H24" s="519"/>
    </row>
    <row r="25" spans="1:8" ht="36.75" customHeight="1" x14ac:dyDescent="0.2">
      <c r="A25" s="560" t="s">
        <v>256</v>
      </c>
      <c r="B25" s="561"/>
      <c r="C25" s="562"/>
      <c r="D25" s="554"/>
      <c r="E25" s="556"/>
      <c r="F25" s="519"/>
      <c r="G25" s="616"/>
      <c r="H25" s="519"/>
    </row>
    <row r="26" spans="1:8" ht="58.5" customHeight="1" x14ac:dyDescent="0.2">
      <c r="A26" s="563" t="s">
        <v>257</v>
      </c>
      <c r="B26" s="564"/>
      <c r="C26" s="565"/>
      <c r="D26" s="554"/>
      <c r="E26" s="556"/>
      <c r="F26" s="519"/>
      <c r="G26" s="616"/>
      <c r="H26" s="519"/>
    </row>
    <row r="27" spans="1:8" ht="79.5" customHeight="1" thickBot="1" x14ac:dyDescent="0.25">
      <c r="A27" s="566" t="s">
        <v>258</v>
      </c>
      <c r="B27" s="567"/>
      <c r="C27" s="568"/>
      <c r="D27" s="554"/>
      <c r="E27" s="556"/>
      <c r="F27" s="519"/>
      <c r="G27" s="616"/>
      <c r="H27" s="519"/>
    </row>
    <row r="28" spans="1:8" ht="65.25" customHeight="1" x14ac:dyDescent="0.2">
      <c r="A28" s="569" t="s">
        <v>259</v>
      </c>
      <c r="B28" s="570"/>
      <c r="C28" s="571"/>
      <c r="D28" s="554"/>
      <c r="E28" s="556"/>
      <c r="F28" s="519"/>
      <c r="G28" s="616"/>
      <c r="H28" s="519"/>
    </row>
    <row r="29" spans="1:8" ht="66" customHeight="1" thickBot="1" x14ac:dyDescent="0.25">
      <c r="A29" s="563" t="s">
        <v>260</v>
      </c>
      <c r="B29" s="564"/>
      <c r="C29" s="565"/>
      <c r="D29" s="554"/>
      <c r="E29" s="556"/>
      <c r="F29" s="519"/>
      <c r="G29" s="616"/>
      <c r="H29" s="519"/>
    </row>
    <row r="30" spans="1:8" ht="28.5" customHeight="1" thickBot="1" x14ac:dyDescent="0.25">
      <c r="A30" s="542" t="s">
        <v>65</v>
      </c>
      <c r="B30" s="542"/>
      <c r="C30" s="543"/>
      <c r="D30" s="218" t="s">
        <v>11</v>
      </c>
      <c r="E30" s="219"/>
      <c r="F30" s="220">
        <f>SUM(F7:F29)</f>
        <v>175</v>
      </c>
      <c r="G30" s="219"/>
      <c r="H30" s="244">
        <f>SUM(H7:H29)</f>
        <v>50</v>
      </c>
    </row>
    <row r="31" spans="1:8" ht="33.75" customHeight="1" x14ac:dyDescent="0.2">
      <c r="A31" s="213" t="s">
        <v>261</v>
      </c>
      <c r="B31" s="544" t="s">
        <v>262</v>
      </c>
      <c r="C31" s="545"/>
      <c r="D31" s="545"/>
      <c r="E31" s="546"/>
      <c r="F31" s="145"/>
      <c r="G31" s="546"/>
      <c r="H31" s="546"/>
    </row>
    <row r="32" spans="1:8" ht="55.5" customHeight="1" x14ac:dyDescent="0.2">
      <c r="A32" s="531" t="s">
        <v>263</v>
      </c>
      <c r="B32" s="532"/>
      <c r="C32" s="532"/>
      <c r="D32" s="532"/>
      <c r="E32" s="547"/>
      <c r="F32" s="140"/>
      <c r="G32" s="547"/>
      <c r="H32" s="547"/>
    </row>
    <row r="33" spans="1:8" ht="25.5" customHeight="1" x14ac:dyDescent="0.2">
      <c r="A33" s="531" t="s">
        <v>264</v>
      </c>
      <c r="B33" s="532"/>
      <c r="C33" s="532"/>
      <c r="D33" s="533"/>
      <c r="E33" s="117"/>
      <c r="F33" s="113"/>
      <c r="G33" s="113"/>
      <c r="H33" s="113"/>
    </row>
    <row r="34" spans="1:8" ht="26.25" customHeight="1" x14ac:dyDescent="0.2">
      <c r="A34" s="214" t="s">
        <v>265</v>
      </c>
      <c r="B34" s="531" t="s">
        <v>266</v>
      </c>
      <c r="C34" s="532"/>
      <c r="D34" s="533"/>
      <c r="E34" s="118"/>
      <c r="F34" s="114"/>
      <c r="G34" s="114"/>
      <c r="H34" s="114"/>
    </row>
    <row r="35" spans="1:8" ht="30" customHeight="1" x14ac:dyDescent="0.2">
      <c r="A35" s="214" t="s">
        <v>267</v>
      </c>
      <c r="B35" s="531" t="s">
        <v>268</v>
      </c>
      <c r="C35" s="532"/>
      <c r="D35" s="533"/>
      <c r="E35" s="118"/>
      <c r="F35" s="114"/>
      <c r="G35" s="114"/>
      <c r="H35" s="114"/>
    </row>
    <row r="36" spans="1:8" ht="29.25" customHeight="1" x14ac:dyDescent="0.2">
      <c r="A36" s="531" t="s">
        <v>269</v>
      </c>
      <c r="B36" s="532"/>
      <c r="C36" s="532"/>
      <c r="D36" s="533"/>
      <c r="E36" s="118"/>
      <c r="F36" s="114"/>
      <c r="G36" s="114"/>
      <c r="H36" s="114"/>
    </row>
    <row r="37" spans="1:8" ht="41.25" customHeight="1" x14ac:dyDescent="0.2">
      <c r="A37" s="539" t="s">
        <v>270</v>
      </c>
      <c r="B37" s="540"/>
      <c r="C37" s="540"/>
      <c r="D37" s="541"/>
      <c r="E37" s="118"/>
      <c r="F37" s="114"/>
      <c r="G37" s="114"/>
      <c r="H37" s="114"/>
    </row>
    <row r="38" spans="1:8" ht="39" customHeight="1" x14ac:dyDescent="0.2">
      <c r="A38" s="539" t="s">
        <v>271</v>
      </c>
      <c r="B38" s="540"/>
      <c r="C38" s="540"/>
      <c r="D38" s="541"/>
      <c r="E38" s="118"/>
      <c r="F38" s="114"/>
      <c r="G38" s="114"/>
      <c r="H38" s="114"/>
    </row>
    <row r="39" spans="1:8" ht="37.5" customHeight="1" x14ac:dyDescent="0.2">
      <c r="A39" s="539" t="s">
        <v>272</v>
      </c>
      <c r="B39" s="540"/>
      <c r="C39" s="540"/>
      <c r="D39" s="541"/>
      <c r="E39" s="118"/>
      <c r="F39" s="114"/>
      <c r="G39" s="114"/>
      <c r="H39" s="114"/>
    </row>
    <row r="40" spans="1:8" ht="56.25" customHeight="1" x14ac:dyDescent="0.2">
      <c r="A40" s="539" t="s">
        <v>273</v>
      </c>
      <c r="B40" s="540"/>
      <c r="C40" s="540"/>
      <c r="D40" s="541"/>
      <c r="E40" s="118"/>
      <c r="F40" s="114"/>
      <c r="G40" s="114"/>
      <c r="H40" s="114"/>
    </row>
    <row r="41" spans="1:8" ht="25.5" customHeight="1" x14ac:dyDescent="0.2">
      <c r="A41" s="214" t="s">
        <v>274</v>
      </c>
      <c r="B41" s="531" t="s">
        <v>275</v>
      </c>
      <c r="C41" s="532"/>
      <c r="D41" s="533"/>
      <c r="E41" s="118"/>
      <c r="F41" s="114"/>
      <c r="G41" s="114"/>
      <c r="H41" s="114"/>
    </row>
    <row r="42" spans="1:8" ht="32.25" customHeight="1" x14ac:dyDescent="0.2">
      <c r="A42" s="531" t="s">
        <v>293</v>
      </c>
      <c r="B42" s="532"/>
      <c r="C42" s="532"/>
      <c r="D42" s="533"/>
      <c r="E42" s="118"/>
      <c r="F42" s="114"/>
      <c r="G42" s="114"/>
      <c r="H42" s="114"/>
    </row>
    <row r="43" spans="1:8" ht="33" customHeight="1" x14ac:dyDescent="0.2">
      <c r="A43" s="536" t="s">
        <v>276</v>
      </c>
      <c r="B43" s="536"/>
      <c r="C43" s="537" t="s">
        <v>277</v>
      </c>
      <c r="D43" s="538"/>
      <c r="E43" s="119"/>
      <c r="F43" s="115"/>
      <c r="G43" s="115"/>
      <c r="H43" s="115"/>
    </row>
    <row r="44" spans="1:8" ht="23.25" customHeight="1" x14ac:dyDescent="0.2">
      <c r="A44" s="530" t="s">
        <v>278</v>
      </c>
      <c r="B44" s="530"/>
      <c r="C44" s="529" t="s">
        <v>294</v>
      </c>
      <c r="D44" s="528"/>
      <c r="E44" s="92"/>
      <c r="F44" s="92"/>
      <c r="G44" s="92"/>
      <c r="H44" s="92"/>
    </row>
    <row r="45" spans="1:8" ht="23.25" customHeight="1" x14ac:dyDescent="0.2">
      <c r="A45" s="530" t="s">
        <v>279</v>
      </c>
      <c r="B45" s="530"/>
      <c r="C45" s="529" t="s">
        <v>176</v>
      </c>
      <c r="D45" s="528"/>
      <c r="E45" s="92"/>
      <c r="F45" s="92"/>
      <c r="G45" s="92"/>
      <c r="H45" s="92"/>
    </row>
    <row r="46" spans="1:8" ht="28.5" x14ac:dyDescent="0.2">
      <c r="A46" s="530" t="s">
        <v>280</v>
      </c>
      <c r="B46" s="530"/>
      <c r="C46" s="529" t="s">
        <v>175</v>
      </c>
      <c r="D46" s="528"/>
      <c r="E46" s="92" t="s">
        <v>395</v>
      </c>
      <c r="F46" s="92">
        <v>50</v>
      </c>
      <c r="G46" s="92"/>
      <c r="H46" s="92"/>
    </row>
    <row r="47" spans="1:8" ht="22.5" customHeight="1" x14ac:dyDescent="0.2">
      <c r="A47" s="530" t="s">
        <v>282</v>
      </c>
      <c r="B47" s="530"/>
      <c r="C47" s="529" t="s">
        <v>174</v>
      </c>
      <c r="D47" s="528"/>
      <c r="E47" s="92"/>
      <c r="F47" s="92"/>
      <c r="G47" s="92"/>
      <c r="H47" s="92"/>
    </row>
    <row r="48" spans="1:8" ht="36.75" customHeight="1" x14ac:dyDescent="0.2">
      <c r="A48" s="530" t="s">
        <v>283</v>
      </c>
      <c r="B48" s="530"/>
      <c r="C48" s="529" t="s">
        <v>284</v>
      </c>
      <c r="D48" s="528"/>
      <c r="E48" s="92"/>
      <c r="F48" s="92"/>
      <c r="G48" s="92" t="s">
        <v>397</v>
      </c>
      <c r="H48" s="257">
        <v>-10</v>
      </c>
    </row>
    <row r="49" spans="1:8" ht="21.75" customHeight="1" x14ac:dyDescent="0.2">
      <c r="A49" s="531" t="s">
        <v>285</v>
      </c>
      <c r="B49" s="532"/>
      <c r="C49" s="532"/>
      <c r="D49" s="533"/>
      <c r="G49" s="116"/>
      <c r="H49" s="92"/>
    </row>
    <row r="50" spans="1:8" ht="23.25" customHeight="1" x14ac:dyDescent="0.2">
      <c r="A50" s="534" t="s">
        <v>278</v>
      </c>
      <c r="B50" s="535"/>
      <c r="C50" s="529" t="s">
        <v>159</v>
      </c>
      <c r="D50" s="528"/>
      <c r="E50" s="92" t="s">
        <v>180</v>
      </c>
      <c r="F50" s="92">
        <v>100</v>
      </c>
      <c r="G50" s="92"/>
      <c r="H50" s="92"/>
    </row>
    <row r="51" spans="1:8" ht="28.5" x14ac:dyDescent="0.2">
      <c r="A51" s="525" t="s">
        <v>286</v>
      </c>
      <c r="B51" s="526"/>
      <c r="C51" s="527" t="s">
        <v>287</v>
      </c>
      <c r="D51" s="528"/>
      <c r="E51" s="92"/>
      <c r="F51" s="92"/>
      <c r="G51" s="92" t="s">
        <v>396</v>
      </c>
      <c r="H51" s="92">
        <v>80</v>
      </c>
    </row>
    <row r="52" spans="1:8" ht="21.75" customHeight="1" x14ac:dyDescent="0.2">
      <c r="A52" s="525" t="s">
        <v>288</v>
      </c>
      <c r="B52" s="526"/>
      <c r="C52" s="527" t="s">
        <v>281</v>
      </c>
      <c r="D52" s="528"/>
      <c r="E52" s="92"/>
      <c r="F52" s="92"/>
      <c r="G52" s="92"/>
      <c r="H52" s="92"/>
    </row>
    <row r="53" spans="1:8" ht="21.75" customHeight="1" x14ac:dyDescent="0.2">
      <c r="A53" s="525" t="s">
        <v>289</v>
      </c>
      <c r="B53" s="526"/>
      <c r="C53" s="527" t="s">
        <v>175</v>
      </c>
      <c r="D53" s="528"/>
      <c r="E53" s="92"/>
      <c r="F53" s="92"/>
      <c r="G53" s="92"/>
      <c r="H53" s="92"/>
    </row>
    <row r="54" spans="1:8" ht="36" customHeight="1" x14ac:dyDescent="0.2">
      <c r="A54" s="525" t="s">
        <v>290</v>
      </c>
      <c r="B54" s="526"/>
      <c r="C54" s="529" t="s">
        <v>291</v>
      </c>
      <c r="D54" s="528"/>
      <c r="E54" s="92"/>
      <c r="F54" s="92"/>
      <c r="G54" s="92"/>
      <c r="H54" s="92"/>
    </row>
    <row r="55" spans="1:8" ht="47.25" customHeight="1" x14ac:dyDescent="0.2">
      <c r="A55" s="524" t="s">
        <v>292</v>
      </c>
      <c r="B55" s="524"/>
      <c r="C55" s="524"/>
      <c r="D55" s="524"/>
      <c r="E55" s="92"/>
      <c r="F55" s="221">
        <f>F46+F50</f>
        <v>150</v>
      </c>
      <c r="G55" s="92"/>
      <c r="H55" s="221">
        <f>H48+H51</f>
        <v>70</v>
      </c>
    </row>
  </sheetData>
  <mergeCells count="91">
    <mergeCell ref="G1:H4"/>
    <mergeCell ref="H7:H10"/>
    <mergeCell ref="H15:H17"/>
    <mergeCell ref="H18:H21"/>
    <mergeCell ref="H23:H29"/>
    <mergeCell ref="G5:H5"/>
    <mergeCell ref="H31:H32"/>
    <mergeCell ref="G7:G10"/>
    <mergeCell ref="G15:G17"/>
    <mergeCell ref="G18:G21"/>
    <mergeCell ref="G23:G29"/>
    <mergeCell ref="G31:G32"/>
    <mergeCell ref="A7:C7"/>
    <mergeCell ref="D7:D10"/>
    <mergeCell ref="E7:E10"/>
    <mergeCell ref="A8:B8"/>
    <mergeCell ref="A9:B9"/>
    <mergeCell ref="A10:B10"/>
    <mergeCell ref="A1:E1"/>
    <mergeCell ref="A2:E2"/>
    <mergeCell ref="A3:E3"/>
    <mergeCell ref="A4:E4"/>
    <mergeCell ref="A6:C6"/>
    <mergeCell ref="E5:F5"/>
    <mergeCell ref="A11:C11"/>
    <mergeCell ref="A12:C12"/>
    <mergeCell ref="A13:C13"/>
    <mergeCell ref="A14:C14"/>
    <mergeCell ref="D15:D17"/>
    <mergeCell ref="E15:E17"/>
    <mergeCell ref="A16:C16"/>
    <mergeCell ref="A17:C17"/>
    <mergeCell ref="A18:C18"/>
    <mergeCell ref="D18:D21"/>
    <mergeCell ref="E18:E21"/>
    <mergeCell ref="A19:C19"/>
    <mergeCell ref="A20:C20"/>
    <mergeCell ref="A21:C21"/>
    <mergeCell ref="A15:C15"/>
    <mergeCell ref="A22:C22"/>
    <mergeCell ref="A23:C23"/>
    <mergeCell ref="D23:D29"/>
    <mergeCell ref="E23:E29"/>
    <mergeCell ref="A24:C24"/>
    <mergeCell ref="A25:C25"/>
    <mergeCell ref="A26:C26"/>
    <mergeCell ref="A27:C27"/>
    <mergeCell ref="A28:C28"/>
    <mergeCell ref="A29:C29"/>
    <mergeCell ref="A40:D40"/>
    <mergeCell ref="A30:C30"/>
    <mergeCell ref="B31:D31"/>
    <mergeCell ref="E31:E32"/>
    <mergeCell ref="A32:D32"/>
    <mergeCell ref="A33:D33"/>
    <mergeCell ref="B34:D34"/>
    <mergeCell ref="B35:D35"/>
    <mergeCell ref="A36:D36"/>
    <mergeCell ref="A37:D37"/>
    <mergeCell ref="A38:D38"/>
    <mergeCell ref="A39:D39"/>
    <mergeCell ref="A49:D49"/>
    <mergeCell ref="A50:B50"/>
    <mergeCell ref="C50:D50"/>
    <mergeCell ref="B41:D41"/>
    <mergeCell ref="A42:D42"/>
    <mergeCell ref="A43:B43"/>
    <mergeCell ref="C43:D43"/>
    <mergeCell ref="A44:B44"/>
    <mergeCell ref="C44:D44"/>
    <mergeCell ref="C46:D46"/>
    <mergeCell ref="A47:B47"/>
    <mergeCell ref="C47:D47"/>
    <mergeCell ref="A48:B48"/>
    <mergeCell ref="C48:D48"/>
    <mergeCell ref="F23:F29"/>
    <mergeCell ref="F7:F10"/>
    <mergeCell ref="F15:F17"/>
    <mergeCell ref="F18:F21"/>
    <mergeCell ref="A55:D55"/>
    <mergeCell ref="A52:B52"/>
    <mergeCell ref="C52:D52"/>
    <mergeCell ref="A53:B53"/>
    <mergeCell ref="C53:D53"/>
    <mergeCell ref="A54:B54"/>
    <mergeCell ref="C54:D54"/>
    <mergeCell ref="A51:B51"/>
    <mergeCell ref="C51:D51"/>
    <mergeCell ref="A45:B45"/>
    <mergeCell ref="C45:D45"/>
    <mergeCell ref="A46:B46"/>
  </mergeCells>
  <pageMargins left="0.55118110236220474" right="0.55118110236220474" top="0.78740157480314965" bottom="0.78740157480314965" header="0" footer="0"/>
  <pageSetup scale="38"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2"/>
  <sheetViews>
    <sheetView view="pageBreakPreview" topLeftCell="A41" workbookViewId="0">
      <selection activeCell="B56" sqref="B56"/>
    </sheetView>
  </sheetViews>
  <sheetFormatPr baseColWidth="10" defaultColWidth="11.42578125" defaultRowHeight="33" customHeight="1" x14ac:dyDescent="0.2"/>
  <cols>
    <col min="1" max="1" width="45" style="167" bestFit="1" customWidth="1"/>
    <col min="2" max="2" width="24.140625" style="167" bestFit="1" customWidth="1"/>
    <col min="3" max="3" width="8.5703125" style="167" bestFit="1" customWidth="1"/>
    <col min="4" max="4" width="9" style="195" bestFit="1" customWidth="1"/>
    <col min="5" max="5" width="22.85546875" style="167" bestFit="1" customWidth="1"/>
    <col min="6" max="6" width="24.140625" style="167" bestFit="1" customWidth="1"/>
    <col min="7" max="7" width="8.28515625" style="195" bestFit="1" customWidth="1"/>
    <col min="8" max="8" width="9" style="167" bestFit="1" customWidth="1"/>
    <col min="9" max="9" width="22.85546875" style="167" bestFit="1" customWidth="1"/>
    <col min="10" max="10" width="24.140625" style="167" bestFit="1" customWidth="1"/>
    <col min="11" max="11" width="8.28515625" style="167" bestFit="1" customWidth="1"/>
    <col min="12" max="12" width="9" style="167" bestFit="1" customWidth="1"/>
    <col min="13" max="13" width="22.85546875" style="167" bestFit="1" customWidth="1"/>
    <col min="14" max="14" width="24.140625" style="167" bestFit="1" customWidth="1"/>
    <col min="15" max="15" width="5.85546875" style="195" bestFit="1" customWidth="1"/>
    <col min="16" max="16" width="9" style="167" bestFit="1" customWidth="1"/>
    <col min="17" max="17" width="20.5703125" style="167" customWidth="1"/>
    <col min="18" max="18" width="19.42578125" style="167" bestFit="1" customWidth="1"/>
    <col min="19" max="16384" width="11.42578125" style="167"/>
  </cols>
  <sheetData>
    <row r="1" spans="1:28" ht="33" customHeight="1" x14ac:dyDescent="0.25">
      <c r="A1" s="623" t="s">
        <v>196</v>
      </c>
      <c r="B1" s="623"/>
      <c r="C1" s="623"/>
      <c r="D1" s="623"/>
      <c r="E1" s="623"/>
      <c r="F1" s="623"/>
      <c r="G1" s="623"/>
      <c r="H1" s="623"/>
      <c r="I1" s="623"/>
      <c r="J1" s="623"/>
      <c r="K1" s="623"/>
      <c r="L1" s="623"/>
      <c r="M1" s="623"/>
      <c r="N1" s="623"/>
      <c r="O1" s="623"/>
      <c r="P1" s="623"/>
      <c r="Q1" s="623"/>
      <c r="R1" s="166"/>
      <c r="S1" s="166"/>
      <c r="T1" s="166"/>
      <c r="U1" s="166"/>
      <c r="V1" s="166"/>
      <c r="W1" s="166"/>
      <c r="X1" s="166"/>
      <c r="Y1" s="166"/>
      <c r="Z1" s="166"/>
      <c r="AA1" s="166"/>
      <c r="AB1" s="166"/>
    </row>
    <row r="2" spans="1:28" ht="33" customHeight="1" x14ac:dyDescent="0.2">
      <c r="A2" s="623" t="s">
        <v>310</v>
      </c>
      <c r="B2" s="623"/>
      <c r="C2" s="623"/>
      <c r="D2" s="623"/>
      <c r="E2" s="623"/>
      <c r="F2" s="623"/>
      <c r="G2" s="623"/>
      <c r="H2" s="623"/>
      <c r="I2" s="623"/>
      <c r="J2" s="623"/>
      <c r="K2" s="623"/>
      <c r="L2" s="623"/>
      <c r="M2" s="623"/>
      <c r="N2" s="623"/>
      <c r="O2" s="623"/>
      <c r="P2" s="623"/>
      <c r="Q2" s="623"/>
      <c r="R2" s="196"/>
      <c r="S2" s="196"/>
      <c r="T2" s="196"/>
      <c r="U2" s="196"/>
      <c r="V2" s="196"/>
      <c r="W2" s="196"/>
      <c r="X2" s="196"/>
      <c r="Y2" s="196"/>
      <c r="Z2" s="196"/>
      <c r="AA2" s="196"/>
      <c r="AB2" s="196"/>
    </row>
    <row r="3" spans="1:28" ht="34.5" customHeight="1" thickBot="1" x14ac:dyDescent="0.3">
      <c r="A3" s="624" t="s">
        <v>197</v>
      </c>
      <c r="B3" s="624"/>
      <c r="C3" s="624"/>
      <c r="D3" s="624"/>
      <c r="E3" s="624"/>
      <c r="F3" s="624"/>
      <c r="G3" s="624"/>
      <c r="H3" s="624"/>
      <c r="I3" s="624"/>
      <c r="J3" s="624"/>
      <c r="K3" s="624"/>
      <c r="L3" s="624"/>
      <c r="M3" s="624"/>
      <c r="N3" s="624"/>
      <c r="O3" s="624"/>
      <c r="P3" s="624"/>
      <c r="Q3" s="624"/>
      <c r="R3" s="168"/>
      <c r="S3" s="168"/>
      <c r="T3" s="168"/>
      <c r="U3" s="168"/>
      <c r="V3" s="168"/>
      <c r="W3" s="168"/>
      <c r="X3" s="168"/>
      <c r="Y3" s="168"/>
      <c r="Z3" s="168"/>
      <c r="AA3" s="168"/>
      <c r="AB3" s="168"/>
    </row>
    <row r="4" spans="1:28" ht="33" customHeight="1" thickBot="1" x14ac:dyDescent="0.25">
      <c r="A4" s="625" t="s">
        <v>198</v>
      </c>
      <c r="B4" s="626"/>
      <c r="C4" s="626"/>
      <c r="D4" s="626"/>
      <c r="E4" s="626"/>
      <c r="F4" s="626"/>
      <c r="G4" s="626"/>
      <c r="H4" s="626"/>
      <c r="I4" s="626"/>
      <c r="J4" s="626"/>
      <c r="K4" s="626"/>
      <c r="L4" s="626"/>
      <c r="M4" s="626"/>
      <c r="N4" s="626"/>
      <c r="O4" s="626"/>
      <c r="P4" s="626"/>
      <c r="Q4" s="626"/>
    </row>
    <row r="5" spans="1:28" s="169" customFormat="1" ht="33" customHeight="1" thickBot="1" x14ac:dyDescent="0.25">
      <c r="A5" s="627" t="s">
        <v>19</v>
      </c>
      <c r="B5" s="630" t="s">
        <v>366</v>
      </c>
      <c r="C5" s="631"/>
      <c r="D5" s="632"/>
      <c r="E5" s="633"/>
      <c r="F5" s="630" t="s">
        <v>199</v>
      </c>
      <c r="G5" s="631"/>
      <c r="H5" s="632"/>
      <c r="I5" s="633"/>
      <c r="J5" s="640" t="s">
        <v>200</v>
      </c>
      <c r="K5" s="641"/>
      <c r="L5" s="642"/>
      <c r="M5" s="643"/>
      <c r="N5" s="270" t="s">
        <v>320</v>
      </c>
      <c r="O5" s="271"/>
      <c r="P5" s="271"/>
      <c r="Q5" s="271"/>
    </row>
    <row r="6" spans="1:28" s="169" customFormat="1" ht="33" customHeight="1" thickBot="1" x14ac:dyDescent="0.25">
      <c r="A6" s="628"/>
      <c r="B6" s="634" t="s">
        <v>201</v>
      </c>
      <c r="C6" s="636" t="s">
        <v>202</v>
      </c>
      <c r="D6" s="637"/>
      <c r="E6" s="638" t="s">
        <v>203</v>
      </c>
      <c r="F6" s="650" t="s">
        <v>201</v>
      </c>
      <c r="G6" s="636" t="s">
        <v>125</v>
      </c>
      <c r="H6" s="637"/>
      <c r="I6" s="638" t="s">
        <v>126</v>
      </c>
      <c r="J6" s="650" t="s">
        <v>201</v>
      </c>
      <c r="K6" s="636" t="s">
        <v>125</v>
      </c>
      <c r="L6" s="637"/>
      <c r="M6" s="638" t="s">
        <v>126</v>
      </c>
      <c r="N6" s="650" t="s">
        <v>201</v>
      </c>
      <c r="O6" s="636" t="s">
        <v>125</v>
      </c>
      <c r="P6" s="637"/>
      <c r="Q6" s="638" t="s">
        <v>126</v>
      </c>
    </row>
    <row r="7" spans="1:28" ht="33" customHeight="1" thickBot="1" x14ac:dyDescent="0.25">
      <c r="A7" s="629"/>
      <c r="B7" s="635"/>
      <c r="C7" s="170" t="s">
        <v>44</v>
      </c>
      <c r="D7" s="171" t="s">
        <v>45</v>
      </c>
      <c r="E7" s="639"/>
      <c r="F7" s="651"/>
      <c r="G7" s="170" t="s">
        <v>44</v>
      </c>
      <c r="H7" s="171" t="s">
        <v>45</v>
      </c>
      <c r="I7" s="639"/>
      <c r="J7" s="651"/>
      <c r="K7" s="170" t="s">
        <v>44</v>
      </c>
      <c r="L7" s="171" t="s">
        <v>45</v>
      </c>
      <c r="M7" s="639"/>
      <c r="N7" s="651"/>
      <c r="O7" s="170" t="s">
        <v>44</v>
      </c>
      <c r="P7" s="171" t="s">
        <v>45</v>
      </c>
      <c r="Q7" s="639"/>
    </row>
    <row r="8" spans="1:28" s="179" customFormat="1" ht="33" customHeight="1" thickBot="1" x14ac:dyDescent="0.25">
      <c r="A8" s="172" t="s">
        <v>204</v>
      </c>
      <c r="B8" s="173">
        <v>10469840795</v>
      </c>
      <c r="C8" s="174"/>
      <c r="D8" s="174" t="s">
        <v>205</v>
      </c>
      <c r="E8" s="197">
        <v>45606536</v>
      </c>
      <c r="F8" s="175">
        <v>10469840795</v>
      </c>
      <c r="G8" s="176"/>
      <c r="H8" s="177" t="s">
        <v>205</v>
      </c>
      <c r="I8" s="178">
        <v>33620534</v>
      </c>
      <c r="J8" s="175">
        <v>10469840795</v>
      </c>
      <c r="K8" s="176"/>
      <c r="L8" s="177" t="s">
        <v>205</v>
      </c>
      <c r="M8" s="178">
        <v>40512786</v>
      </c>
      <c r="N8" s="175">
        <v>10469840795</v>
      </c>
      <c r="O8" s="176"/>
      <c r="P8" s="177" t="s">
        <v>205</v>
      </c>
      <c r="Q8" s="178">
        <v>35085297</v>
      </c>
      <c r="R8" s="255"/>
    </row>
    <row r="9" spans="1:28" s="179" customFormat="1" ht="33" customHeight="1" thickBot="1" x14ac:dyDescent="0.25">
      <c r="A9" s="180" t="s">
        <v>20</v>
      </c>
      <c r="B9" s="181">
        <v>10469840795</v>
      </c>
      <c r="C9" s="180"/>
      <c r="D9" s="182"/>
      <c r="E9" s="181"/>
      <c r="F9" s="181">
        <v>10469840795</v>
      </c>
      <c r="G9" s="182"/>
      <c r="H9" s="180"/>
      <c r="I9" s="178" t="s">
        <v>11</v>
      </c>
      <c r="J9" s="181">
        <v>10469840795</v>
      </c>
      <c r="K9" s="182"/>
      <c r="L9" s="180"/>
      <c r="M9" s="178" t="s">
        <v>11</v>
      </c>
      <c r="N9" s="181">
        <v>10469840795</v>
      </c>
      <c r="O9" s="182"/>
      <c r="P9" s="180"/>
      <c r="Q9" s="178" t="s">
        <v>11</v>
      </c>
    </row>
    <row r="10" spans="1:28" s="179" customFormat="1" ht="33" customHeight="1" thickBot="1" x14ac:dyDescent="0.25">
      <c r="A10" s="180" t="s">
        <v>36</v>
      </c>
      <c r="B10" s="644" t="s">
        <v>367</v>
      </c>
      <c r="C10" s="645"/>
      <c r="D10" s="645"/>
      <c r="E10" s="646"/>
      <c r="F10" s="644" t="s">
        <v>368</v>
      </c>
      <c r="G10" s="645"/>
      <c r="H10" s="645"/>
      <c r="I10" s="646"/>
      <c r="J10" s="644" t="s">
        <v>368</v>
      </c>
      <c r="K10" s="645"/>
      <c r="L10" s="645"/>
      <c r="M10" s="646"/>
      <c r="N10" s="644" t="s">
        <v>368</v>
      </c>
      <c r="O10" s="645"/>
      <c r="P10" s="645"/>
      <c r="Q10" s="646"/>
    </row>
    <row r="11" spans="1:28" ht="33" customHeight="1" thickBot="1" x14ac:dyDescent="0.25">
      <c r="A11" s="183" t="s">
        <v>29</v>
      </c>
      <c r="B11" s="669">
        <f>I8*F11/E8</f>
        <v>368.59337442335021</v>
      </c>
      <c r="C11" s="670"/>
      <c r="D11" s="670"/>
      <c r="E11" s="671"/>
      <c r="F11" s="647">
        <v>500</v>
      </c>
      <c r="G11" s="648"/>
      <c r="H11" s="648"/>
      <c r="I11" s="649"/>
      <c r="J11" s="669">
        <f>I8*F11/M8</f>
        <v>414.93732373774543</v>
      </c>
      <c r="K11" s="670"/>
      <c r="L11" s="670"/>
      <c r="M11" s="671"/>
      <c r="N11" s="669">
        <f>I8*F11/Q8</f>
        <v>479.12568618130837</v>
      </c>
      <c r="O11" s="670"/>
      <c r="P11" s="670"/>
      <c r="Q11" s="671"/>
    </row>
    <row r="12" spans="1:28" s="84" customFormat="1" ht="33" customHeight="1" thickBot="1" x14ac:dyDescent="0.25">
      <c r="A12" s="655" t="s">
        <v>206</v>
      </c>
      <c r="B12" s="656"/>
      <c r="C12" s="656"/>
      <c r="D12" s="656"/>
      <c r="E12" s="656"/>
      <c r="F12" s="656"/>
      <c r="G12" s="656"/>
      <c r="H12" s="656"/>
      <c r="I12" s="656"/>
      <c r="J12" s="656"/>
      <c r="K12" s="656"/>
      <c r="L12" s="656"/>
      <c r="M12" s="656"/>
      <c r="N12" s="656"/>
      <c r="O12" s="656"/>
      <c r="P12" s="656"/>
      <c r="Q12" s="656"/>
    </row>
    <row r="13" spans="1:28" s="84" customFormat="1" ht="33" customHeight="1" thickBot="1" x14ac:dyDescent="0.25">
      <c r="A13" s="627" t="s">
        <v>19</v>
      </c>
      <c r="B13" s="650" t="s">
        <v>201</v>
      </c>
      <c r="C13" s="657" t="s">
        <v>202</v>
      </c>
      <c r="D13" s="658"/>
      <c r="E13" s="638" t="s">
        <v>126</v>
      </c>
      <c r="F13" s="650" t="s">
        <v>207</v>
      </c>
      <c r="G13" s="657" t="s">
        <v>125</v>
      </c>
      <c r="H13" s="658"/>
      <c r="I13" s="638" t="s">
        <v>126</v>
      </c>
      <c r="J13" s="650" t="s">
        <v>207</v>
      </c>
      <c r="K13" s="657" t="s">
        <v>125</v>
      </c>
      <c r="L13" s="658"/>
      <c r="M13" s="638" t="s">
        <v>126</v>
      </c>
      <c r="N13" s="650" t="s">
        <v>207</v>
      </c>
      <c r="O13" s="657" t="s">
        <v>125</v>
      </c>
      <c r="P13" s="658"/>
      <c r="Q13" s="638" t="s">
        <v>126</v>
      </c>
    </row>
    <row r="14" spans="1:28" s="84" customFormat="1" ht="33" customHeight="1" thickBot="1" x14ac:dyDescent="0.25">
      <c r="A14" s="629"/>
      <c r="B14" s="651"/>
      <c r="C14" s="170" t="s">
        <v>44</v>
      </c>
      <c r="D14" s="171" t="s">
        <v>45</v>
      </c>
      <c r="E14" s="639"/>
      <c r="F14" s="651"/>
      <c r="G14" s="170" t="s">
        <v>44</v>
      </c>
      <c r="H14" s="171" t="s">
        <v>44</v>
      </c>
      <c r="I14" s="639"/>
      <c r="J14" s="651"/>
      <c r="K14" s="170" t="s">
        <v>44</v>
      </c>
      <c r="L14" s="171" t="s">
        <v>44</v>
      </c>
      <c r="M14" s="639"/>
      <c r="N14" s="651"/>
      <c r="O14" s="170" t="s">
        <v>44</v>
      </c>
      <c r="P14" s="171" t="s">
        <v>44</v>
      </c>
      <c r="Q14" s="639"/>
    </row>
    <row r="15" spans="1:28" s="169" customFormat="1" ht="33" customHeight="1" thickBot="1" x14ac:dyDescent="0.25">
      <c r="A15" s="184" t="s">
        <v>208</v>
      </c>
      <c r="B15" s="173">
        <v>962700000</v>
      </c>
      <c r="C15" s="198">
        <v>0.03</v>
      </c>
      <c r="D15" s="174"/>
      <c r="E15" s="199">
        <v>67187492</v>
      </c>
      <c r="F15" s="173">
        <v>962700000</v>
      </c>
      <c r="G15" s="176" t="s">
        <v>11</v>
      </c>
      <c r="H15" s="177" t="s">
        <v>205</v>
      </c>
      <c r="I15" s="200">
        <v>71568753</v>
      </c>
      <c r="J15" s="173">
        <v>962700000</v>
      </c>
      <c r="K15" s="201">
        <v>0.03</v>
      </c>
      <c r="L15" s="177" t="s">
        <v>11</v>
      </c>
      <c r="M15" s="200">
        <v>67187492</v>
      </c>
      <c r="N15" s="173">
        <v>962700000</v>
      </c>
      <c r="O15" s="176" t="s">
        <v>209</v>
      </c>
      <c r="P15" s="177"/>
      <c r="Q15" s="178">
        <v>67187492</v>
      </c>
      <c r="R15" s="256"/>
    </row>
    <row r="16" spans="1:28" s="169" customFormat="1" ht="33" customHeight="1" thickBot="1" x14ac:dyDescent="0.25">
      <c r="A16" s="180" t="s">
        <v>30</v>
      </c>
      <c r="B16" s="173">
        <f>B15</f>
        <v>962700000</v>
      </c>
      <c r="C16" s="185"/>
      <c r="D16" s="185"/>
      <c r="E16" s="186"/>
      <c r="F16" s="173">
        <f>F15</f>
        <v>962700000</v>
      </c>
      <c r="G16" s="185"/>
      <c r="H16" s="185"/>
      <c r="I16" s="178" t="s">
        <v>11</v>
      </c>
      <c r="J16" s="173">
        <f>J15</f>
        <v>962700000</v>
      </c>
      <c r="K16" s="185"/>
      <c r="L16" s="185"/>
      <c r="M16" s="178" t="s">
        <v>11</v>
      </c>
      <c r="N16" s="173">
        <f>N15</f>
        <v>962700000</v>
      </c>
      <c r="O16" s="185"/>
      <c r="P16" s="185"/>
      <c r="Q16" s="178" t="s">
        <v>11</v>
      </c>
    </row>
    <row r="17" spans="1:18" s="169" customFormat="1" ht="33" customHeight="1" thickBot="1" x14ac:dyDescent="0.25">
      <c r="A17" s="180" t="s">
        <v>36</v>
      </c>
      <c r="B17" s="644" t="s">
        <v>367</v>
      </c>
      <c r="C17" s="645"/>
      <c r="D17" s="645"/>
      <c r="E17" s="646"/>
      <c r="F17" s="644" t="s">
        <v>367</v>
      </c>
      <c r="G17" s="645"/>
      <c r="H17" s="645"/>
      <c r="I17" s="646"/>
      <c r="J17" s="644" t="s">
        <v>367</v>
      </c>
      <c r="K17" s="645"/>
      <c r="L17" s="645"/>
      <c r="M17" s="646"/>
      <c r="N17" s="644" t="s">
        <v>367</v>
      </c>
      <c r="O17" s="645"/>
      <c r="P17" s="645"/>
      <c r="Q17" s="646"/>
    </row>
    <row r="18" spans="1:18" s="84" customFormat="1" ht="33" customHeight="1" thickBot="1" x14ac:dyDescent="0.25">
      <c r="A18" s="183" t="s">
        <v>29</v>
      </c>
      <c r="B18" s="652">
        <v>700</v>
      </c>
      <c r="C18" s="653"/>
      <c r="D18" s="653"/>
      <c r="E18" s="654"/>
      <c r="F18" s="669">
        <f>E15*B18/I15</f>
        <v>657.14774155698922</v>
      </c>
      <c r="G18" s="670"/>
      <c r="H18" s="670"/>
      <c r="I18" s="671"/>
      <c r="J18" s="652">
        <v>700</v>
      </c>
      <c r="K18" s="653"/>
      <c r="L18" s="653"/>
      <c r="M18" s="654"/>
      <c r="N18" s="187"/>
      <c r="O18" s="188">
        <v>700</v>
      </c>
      <c r="P18" s="188"/>
      <c r="Q18" s="189"/>
    </row>
    <row r="19" spans="1:18" s="84" customFormat="1" ht="23.25" customHeight="1" thickBot="1" x14ac:dyDescent="0.25">
      <c r="A19" s="659" t="s">
        <v>210</v>
      </c>
      <c r="B19" s="660"/>
      <c r="C19" s="660"/>
      <c r="D19" s="660"/>
      <c r="E19" s="660"/>
      <c r="F19" s="660"/>
      <c r="G19" s="660"/>
      <c r="H19" s="660"/>
      <c r="I19" s="660"/>
      <c r="J19" s="132"/>
      <c r="K19" s="132"/>
      <c r="L19" s="132"/>
      <c r="M19" s="132"/>
    </row>
    <row r="20" spans="1:18" ht="33" customHeight="1" thickBot="1" x14ac:dyDescent="0.25">
      <c r="A20" s="627" t="s">
        <v>19</v>
      </c>
      <c r="B20" s="650" t="s">
        <v>207</v>
      </c>
      <c r="C20" s="657" t="s">
        <v>125</v>
      </c>
      <c r="D20" s="658"/>
      <c r="E20" s="638" t="s">
        <v>126</v>
      </c>
      <c r="F20" s="650" t="s">
        <v>207</v>
      </c>
      <c r="G20" s="657" t="s">
        <v>125</v>
      </c>
      <c r="H20" s="658"/>
      <c r="I20" s="638" t="s">
        <v>126</v>
      </c>
      <c r="J20" s="650" t="s">
        <v>207</v>
      </c>
      <c r="K20" s="657" t="s">
        <v>125</v>
      </c>
      <c r="L20" s="658"/>
      <c r="M20" s="638" t="s">
        <v>126</v>
      </c>
      <c r="N20" s="650" t="s">
        <v>207</v>
      </c>
      <c r="O20" s="657" t="s">
        <v>125</v>
      </c>
      <c r="P20" s="658"/>
      <c r="Q20" s="638" t="s">
        <v>126</v>
      </c>
    </row>
    <row r="21" spans="1:18" ht="33" customHeight="1" thickBot="1" x14ac:dyDescent="0.25">
      <c r="A21" s="629"/>
      <c r="B21" s="651"/>
      <c r="C21" s="170" t="s">
        <v>44</v>
      </c>
      <c r="D21" s="171" t="s">
        <v>45</v>
      </c>
      <c r="E21" s="639"/>
      <c r="F21" s="651"/>
      <c r="G21" s="170" t="s">
        <v>44</v>
      </c>
      <c r="H21" s="171" t="s">
        <v>45</v>
      </c>
      <c r="I21" s="639"/>
      <c r="J21" s="651"/>
      <c r="K21" s="170" t="s">
        <v>44</v>
      </c>
      <c r="L21" s="171" t="s">
        <v>45</v>
      </c>
      <c r="M21" s="639"/>
      <c r="N21" s="651"/>
      <c r="O21" s="170" t="s">
        <v>44</v>
      </c>
      <c r="P21" s="171" t="s">
        <v>45</v>
      </c>
      <c r="Q21" s="639"/>
    </row>
    <row r="22" spans="1:18" s="179" customFormat="1" ht="33" customHeight="1" thickBot="1" x14ac:dyDescent="0.25">
      <c r="A22" s="184" t="s">
        <v>208</v>
      </c>
      <c r="B22" s="173">
        <v>500000000</v>
      </c>
      <c r="C22" s="198">
        <v>0.03</v>
      </c>
      <c r="D22" s="174"/>
      <c r="E22" s="173">
        <v>34895342</v>
      </c>
      <c r="F22" s="173">
        <v>500000000</v>
      </c>
      <c r="G22" s="202">
        <v>4.8000000000000001E-2</v>
      </c>
      <c r="H22" s="177"/>
      <c r="I22" s="178">
        <v>55756274</v>
      </c>
      <c r="J22" s="173">
        <v>500000000</v>
      </c>
      <c r="K22" s="202">
        <v>2.5000000000000001E-2</v>
      </c>
      <c r="L22" s="177"/>
      <c r="M22" s="178">
        <v>37803288</v>
      </c>
      <c r="N22" s="173">
        <v>500000000</v>
      </c>
      <c r="O22" s="176">
        <v>3</v>
      </c>
      <c r="P22" s="177"/>
      <c r="Q22" s="178">
        <v>34895342</v>
      </c>
      <c r="R22" s="255"/>
    </row>
    <row r="23" spans="1:18" s="169" customFormat="1" ht="33" customHeight="1" thickBot="1" x14ac:dyDescent="0.25">
      <c r="A23" s="190" t="s">
        <v>211</v>
      </c>
      <c r="B23" s="173">
        <v>500000000</v>
      </c>
      <c r="C23" s="191"/>
      <c r="D23" s="191"/>
      <c r="E23" s="192"/>
      <c r="F23" s="173">
        <v>500000000</v>
      </c>
      <c r="G23" s="191"/>
      <c r="H23" s="191"/>
      <c r="I23" s="193" t="s">
        <v>11</v>
      </c>
      <c r="J23" s="173">
        <v>500000000</v>
      </c>
      <c r="K23" s="191"/>
      <c r="L23" s="191"/>
      <c r="M23" s="193" t="s">
        <v>11</v>
      </c>
      <c r="N23" s="173">
        <v>500000000</v>
      </c>
      <c r="O23" s="191"/>
      <c r="P23" s="191"/>
      <c r="Q23" s="193" t="s">
        <v>369</v>
      </c>
    </row>
    <row r="24" spans="1:18" s="169" customFormat="1" ht="33" customHeight="1" thickBot="1" x14ac:dyDescent="0.25">
      <c r="A24" s="194" t="s">
        <v>36</v>
      </c>
      <c r="B24" s="644" t="s">
        <v>367</v>
      </c>
      <c r="C24" s="645"/>
      <c r="D24" s="645"/>
      <c r="E24" s="646"/>
      <c r="F24" s="644" t="s">
        <v>367</v>
      </c>
      <c r="G24" s="645"/>
      <c r="H24" s="645"/>
      <c r="I24" s="646"/>
      <c r="J24" s="644" t="s">
        <v>367</v>
      </c>
      <c r="K24" s="645"/>
      <c r="L24" s="645"/>
      <c r="M24" s="646"/>
      <c r="N24" s="644" t="s">
        <v>367</v>
      </c>
      <c r="O24" s="645"/>
      <c r="P24" s="645"/>
      <c r="Q24" s="646"/>
    </row>
    <row r="25" spans="1:18" s="169" customFormat="1" ht="33" customHeight="1" x14ac:dyDescent="0.2">
      <c r="A25" s="194" t="s">
        <v>29</v>
      </c>
      <c r="B25" s="661">
        <v>500</v>
      </c>
      <c r="C25" s="662"/>
      <c r="D25" s="662"/>
      <c r="E25" s="663"/>
      <c r="F25" s="737">
        <f>E22*B25/I22</f>
        <v>312.92749224957174</v>
      </c>
      <c r="G25" s="738"/>
      <c r="H25" s="738"/>
      <c r="I25" s="739"/>
      <c r="J25" s="737">
        <f>E22*B25/M22</f>
        <v>461.53845136433637</v>
      </c>
      <c r="K25" s="738"/>
      <c r="L25" s="738"/>
      <c r="M25" s="739"/>
      <c r="N25" s="661">
        <v>500</v>
      </c>
      <c r="O25" s="662"/>
      <c r="P25" s="662"/>
      <c r="Q25" s="663"/>
    </row>
    <row r="26" spans="1:18" ht="28.5" customHeight="1" thickBot="1" x14ac:dyDescent="0.25">
      <c r="A26" s="664" t="s">
        <v>212</v>
      </c>
      <c r="B26" s="665"/>
      <c r="C26" s="665"/>
      <c r="D26" s="665"/>
      <c r="E26" s="665"/>
      <c r="F26" s="665"/>
      <c r="G26" s="665"/>
      <c r="H26" s="665"/>
      <c r="I26" s="665"/>
      <c r="J26" s="132"/>
      <c r="K26" s="132"/>
      <c r="L26" s="132"/>
      <c r="M26" s="132"/>
      <c r="O26" s="167"/>
    </row>
    <row r="27" spans="1:18" ht="51.75" customHeight="1" thickBot="1" x14ac:dyDescent="0.25">
      <c r="A27" s="627" t="s">
        <v>19</v>
      </c>
      <c r="B27" s="650" t="s">
        <v>207</v>
      </c>
      <c r="C27" s="657"/>
      <c r="D27" s="658"/>
      <c r="E27" s="638" t="s">
        <v>126</v>
      </c>
      <c r="F27" s="650" t="s">
        <v>207</v>
      </c>
      <c r="G27" s="657"/>
      <c r="H27" s="658"/>
      <c r="I27" s="638" t="s">
        <v>126</v>
      </c>
      <c r="J27" s="650" t="s">
        <v>207</v>
      </c>
      <c r="K27" s="657"/>
      <c r="L27" s="658"/>
      <c r="M27" s="638" t="s">
        <v>126</v>
      </c>
      <c r="N27" s="650" t="s">
        <v>207</v>
      </c>
      <c r="O27" s="657"/>
      <c r="P27" s="658"/>
      <c r="Q27" s="638" t="s">
        <v>126</v>
      </c>
    </row>
    <row r="28" spans="1:18" ht="27" customHeight="1" thickBot="1" x14ac:dyDescent="0.25">
      <c r="A28" s="629"/>
      <c r="B28" s="651"/>
      <c r="C28" s="170" t="s">
        <v>44</v>
      </c>
      <c r="D28" s="171" t="s">
        <v>45</v>
      </c>
      <c r="E28" s="639"/>
      <c r="F28" s="651"/>
      <c r="G28" s="170" t="s">
        <v>44</v>
      </c>
      <c r="H28" s="171" t="s">
        <v>45</v>
      </c>
      <c r="I28" s="639"/>
      <c r="J28" s="651"/>
      <c r="K28" s="170" t="s">
        <v>44</v>
      </c>
      <c r="L28" s="171" t="s">
        <v>45</v>
      </c>
      <c r="M28" s="639"/>
      <c r="N28" s="651"/>
      <c r="O28" s="170" t="s">
        <v>44</v>
      </c>
      <c r="P28" s="171" t="s">
        <v>45</v>
      </c>
      <c r="Q28" s="639"/>
    </row>
    <row r="29" spans="1:18" s="179" customFormat="1" ht="19.5" customHeight="1" thickBot="1" x14ac:dyDescent="0.25">
      <c r="A29" s="184" t="s">
        <v>208</v>
      </c>
      <c r="B29" s="173">
        <v>3000000000</v>
      </c>
      <c r="C29" s="174" t="s">
        <v>370</v>
      </c>
      <c r="D29" s="174"/>
      <c r="E29" s="173">
        <v>19541392</v>
      </c>
      <c r="F29" s="175">
        <v>3000000000</v>
      </c>
      <c r="G29" s="176">
        <v>5.33</v>
      </c>
      <c r="H29" s="177" t="s">
        <v>11</v>
      </c>
      <c r="I29" s="178">
        <v>37170849</v>
      </c>
      <c r="J29" s="175">
        <v>3000000000</v>
      </c>
      <c r="K29" s="176">
        <v>0.25</v>
      </c>
      <c r="L29" s="177" t="s">
        <v>11</v>
      </c>
      <c r="M29" s="178">
        <v>34895342</v>
      </c>
      <c r="N29" s="175">
        <v>3000000000</v>
      </c>
      <c r="O29" s="176">
        <v>4</v>
      </c>
      <c r="P29" s="177"/>
      <c r="Q29" s="178">
        <v>27916274</v>
      </c>
      <c r="R29" s="255"/>
    </row>
    <row r="30" spans="1:18" s="179" customFormat="1" ht="33" customHeight="1" thickBot="1" x14ac:dyDescent="0.25">
      <c r="A30" s="180" t="s">
        <v>214</v>
      </c>
      <c r="B30" s="173">
        <v>3000000000</v>
      </c>
      <c r="C30" s="185"/>
      <c r="D30" s="185"/>
      <c r="E30" s="186"/>
      <c r="F30" s="175">
        <v>3000000000</v>
      </c>
      <c r="G30" s="185"/>
      <c r="H30" s="185"/>
      <c r="I30" s="178" t="s">
        <v>11</v>
      </c>
      <c r="J30" s="175">
        <v>3000000000</v>
      </c>
      <c r="K30" s="185"/>
      <c r="L30" s="185"/>
      <c r="M30" s="178" t="s">
        <v>11</v>
      </c>
      <c r="N30" s="186">
        <v>3000000000</v>
      </c>
      <c r="O30" s="185"/>
      <c r="P30" s="185"/>
      <c r="Q30" s="178" t="s">
        <v>11</v>
      </c>
    </row>
    <row r="31" spans="1:18" s="179" customFormat="1" ht="24.75" customHeight="1" thickBot="1" x14ac:dyDescent="0.25">
      <c r="A31" s="180" t="s">
        <v>36</v>
      </c>
      <c r="B31" s="644" t="s">
        <v>367</v>
      </c>
      <c r="C31" s="645"/>
      <c r="D31" s="645"/>
      <c r="E31" s="646"/>
      <c r="F31" s="644" t="s">
        <v>367</v>
      </c>
      <c r="G31" s="645"/>
      <c r="H31" s="645"/>
      <c r="I31" s="646"/>
      <c r="J31" s="644" t="s">
        <v>367</v>
      </c>
      <c r="K31" s="645"/>
      <c r="L31" s="645"/>
      <c r="M31" s="646"/>
      <c r="N31" s="644" t="s">
        <v>367</v>
      </c>
      <c r="O31" s="645"/>
      <c r="P31" s="645"/>
      <c r="Q31" s="646"/>
    </row>
    <row r="32" spans="1:18" ht="24.75" customHeight="1" thickBot="1" x14ac:dyDescent="0.25">
      <c r="A32" s="183" t="s">
        <v>29</v>
      </c>
      <c r="B32" s="652">
        <v>500</v>
      </c>
      <c r="C32" s="653"/>
      <c r="D32" s="653"/>
      <c r="E32" s="654"/>
      <c r="F32" s="669">
        <f>E29*B32/I29</f>
        <v>262.85910230352823</v>
      </c>
      <c r="G32" s="670"/>
      <c r="H32" s="670"/>
      <c r="I32" s="671"/>
      <c r="J32" s="669">
        <f>E29*B32/M29</f>
        <v>280.00000687770876</v>
      </c>
      <c r="K32" s="670"/>
      <c r="L32" s="670"/>
      <c r="M32" s="671"/>
      <c r="N32" s="669">
        <f>E29*B32/Q29</f>
        <v>350.00000358213993</v>
      </c>
      <c r="O32" s="670"/>
      <c r="P32" s="670"/>
      <c r="Q32" s="671"/>
    </row>
    <row r="33" spans="1:17" ht="24.75" customHeight="1" x14ac:dyDescent="0.2">
      <c r="A33" s="85"/>
      <c r="B33" s="130"/>
      <c r="C33" s="130"/>
      <c r="D33" s="130"/>
      <c r="E33" s="130"/>
      <c r="F33" s="130"/>
      <c r="G33" s="130"/>
      <c r="H33" s="130"/>
      <c r="I33" s="130"/>
      <c r="J33" s="130"/>
      <c r="K33" s="130"/>
      <c r="L33" s="130"/>
      <c r="M33" s="130"/>
      <c r="N33" s="130"/>
      <c r="O33" s="130"/>
      <c r="P33" s="130"/>
      <c r="Q33" s="130"/>
    </row>
    <row r="34" spans="1:17" ht="24.75" customHeight="1" thickBot="1" x14ac:dyDescent="0.25">
      <c r="A34" s="85"/>
      <c r="B34" s="130"/>
      <c r="C34" s="130"/>
      <c r="D34" s="130"/>
      <c r="E34" s="130"/>
      <c r="F34" s="130"/>
      <c r="G34" s="130"/>
      <c r="H34" s="130"/>
      <c r="I34" s="130"/>
      <c r="J34" s="130"/>
      <c r="K34" s="130"/>
      <c r="L34" s="130"/>
      <c r="M34" s="130"/>
      <c r="N34" s="130"/>
      <c r="O34" s="130"/>
      <c r="P34" s="130"/>
      <c r="Q34" s="130"/>
    </row>
    <row r="35" spans="1:17" ht="38.25" customHeight="1" thickBot="1" x14ac:dyDescent="0.25">
      <c r="A35" s="655" t="s">
        <v>304</v>
      </c>
      <c r="B35" s="656"/>
      <c r="C35" s="656"/>
      <c r="D35" s="656"/>
      <c r="E35" s="656"/>
      <c r="F35" s="656"/>
      <c r="G35" s="656"/>
      <c r="H35" s="656"/>
      <c r="I35" s="668"/>
      <c r="J35" s="132"/>
      <c r="K35" s="132"/>
      <c r="L35" s="132"/>
      <c r="M35" s="132"/>
      <c r="N35" s="84"/>
      <c r="O35" s="84"/>
      <c r="P35" s="84"/>
      <c r="Q35" s="84"/>
    </row>
    <row r="36" spans="1:17" ht="38.25" customHeight="1" thickBot="1" x14ac:dyDescent="0.25">
      <c r="A36" s="132"/>
      <c r="B36" s="625" t="s">
        <v>371</v>
      </c>
      <c r="C36" s="626"/>
      <c r="D36" s="626"/>
      <c r="E36" s="672"/>
      <c r="F36" s="625" t="s">
        <v>320</v>
      </c>
      <c r="G36" s="626"/>
      <c r="H36" s="626"/>
      <c r="I36" s="672"/>
      <c r="J36" s="132"/>
      <c r="K36" s="132"/>
      <c r="L36" s="132"/>
      <c r="M36" s="132"/>
      <c r="N36" s="84"/>
      <c r="O36" s="84"/>
      <c r="P36" s="84"/>
      <c r="Q36" s="84"/>
    </row>
    <row r="37" spans="1:17" ht="51.75" customHeight="1" thickBot="1" x14ac:dyDescent="0.25">
      <c r="A37" s="627" t="s">
        <v>19</v>
      </c>
      <c r="B37" s="650" t="s">
        <v>207</v>
      </c>
      <c r="C37" s="657" t="s">
        <v>213</v>
      </c>
      <c r="D37" s="658"/>
      <c r="E37" s="638" t="s">
        <v>126</v>
      </c>
      <c r="F37" s="650" t="s">
        <v>207</v>
      </c>
      <c r="G37" s="657" t="s">
        <v>213</v>
      </c>
      <c r="H37" s="658"/>
      <c r="I37" s="638" t="s">
        <v>126</v>
      </c>
      <c r="J37" s="130"/>
      <c r="K37" s="130"/>
      <c r="L37" s="130"/>
      <c r="M37" s="130"/>
      <c r="N37" s="666"/>
      <c r="O37" s="666"/>
      <c r="P37" s="666"/>
      <c r="Q37" s="666"/>
    </row>
    <row r="38" spans="1:17" ht="27" customHeight="1" thickBot="1" x14ac:dyDescent="0.25">
      <c r="A38" s="629"/>
      <c r="B38" s="651"/>
      <c r="C38" s="170" t="s">
        <v>44</v>
      </c>
      <c r="D38" s="171" t="s">
        <v>45</v>
      </c>
      <c r="E38" s="639"/>
      <c r="F38" s="651"/>
      <c r="G38" s="170" t="s">
        <v>44</v>
      </c>
      <c r="H38" s="171" t="s">
        <v>45</v>
      </c>
      <c r="I38" s="639"/>
      <c r="J38" s="130"/>
      <c r="K38" s="130"/>
      <c r="L38" s="130"/>
      <c r="M38" s="130"/>
      <c r="N38" s="666"/>
      <c r="O38" s="130"/>
      <c r="P38" s="130"/>
      <c r="Q38" s="666"/>
    </row>
    <row r="39" spans="1:17" s="179" customFormat="1" ht="19.5" customHeight="1" thickBot="1" x14ac:dyDescent="0.25">
      <c r="A39" s="184" t="s">
        <v>208</v>
      </c>
      <c r="B39" s="173">
        <v>1900000000</v>
      </c>
      <c r="C39" s="174">
        <v>27.71</v>
      </c>
      <c r="D39" s="174" t="s">
        <v>11</v>
      </c>
      <c r="E39" s="173">
        <v>1221480000</v>
      </c>
      <c r="F39" s="173">
        <v>1900000000</v>
      </c>
      <c r="G39" s="174">
        <v>23.9</v>
      </c>
      <c r="H39" s="174" t="s">
        <v>11</v>
      </c>
      <c r="I39" s="173">
        <v>1056332634</v>
      </c>
      <c r="J39" s="102"/>
      <c r="K39" s="102"/>
      <c r="L39" s="102"/>
      <c r="M39" s="102"/>
      <c r="N39" s="99"/>
      <c r="O39" s="100"/>
      <c r="P39" s="101"/>
      <c r="Q39" s="102"/>
    </row>
    <row r="40" spans="1:17" s="179" customFormat="1" ht="33" customHeight="1" thickBot="1" x14ac:dyDescent="0.25">
      <c r="A40" s="180" t="s">
        <v>302</v>
      </c>
      <c r="B40" s="173">
        <v>1900000000</v>
      </c>
      <c r="C40" s="185"/>
      <c r="D40" s="185"/>
      <c r="E40" s="186"/>
      <c r="F40" s="173">
        <v>1900000000</v>
      </c>
      <c r="G40" s="185"/>
      <c r="H40" s="185"/>
      <c r="I40" s="186"/>
      <c r="J40" s="102"/>
      <c r="K40" s="102"/>
      <c r="L40" s="102"/>
      <c r="M40" s="102"/>
      <c r="N40" s="99"/>
      <c r="O40" s="100"/>
      <c r="P40" s="100"/>
      <c r="Q40" s="102"/>
    </row>
    <row r="41" spans="1:17" s="179" customFormat="1" ht="24.75" customHeight="1" thickBot="1" x14ac:dyDescent="0.25">
      <c r="A41" s="180" t="s">
        <v>36</v>
      </c>
      <c r="B41" s="644" t="s">
        <v>367</v>
      </c>
      <c r="C41" s="645"/>
      <c r="D41" s="645"/>
      <c r="E41" s="646"/>
      <c r="F41" s="644" t="s">
        <v>367</v>
      </c>
      <c r="G41" s="645"/>
      <c r="H41" s="645"/>
      <c r="I41" s="646"/>
      <c r="J41" s="131"/>
      <c r="K41" s="131"/>
      <c r="L41" s="131"/>
      <c r="M41" s="131" t="s">
        <v>11</v>
      </c>
      <c r="N41" s="667"/>
      <c r="O41" s="667"/>
      <c r="P41" s="667"/>
      <c r="Q41" s="667"/>
    </row>
    <row r="42" spans="1:17" ht="24.75" customHeight="1" thickBot="1" x14ac:dyDescent="0.25">
      <c r="A42" s="183" t="s">
        <v>29</v>
      </c>
      <c r="B42" s="669">
        <f>I39*F42/E39</f>
        <v>605.35812604381567</v>
      </c>
      <c r="C42" s="670"/>
      <c r="D42" s="670"/>
      <c r="E42" s="671"/>
      <c r="F42" s="652">
        <v>700</v>
      </c>
      <c r="G42" s="653"/>
      <c r="H42" s="653"/>
      <c r="I42" s="654"/>
      <c r="J42" s="85"/>
      <c r="K42" s="85"/>
      <c r="L42" s="85"/>
      <c r="M42" s="204" t="s">
        <v>11</v>
      </c>
      <c r="N42" s="85" t="s">
        <v>11</v>
      </c>
      <c r="O42" s="85"/>
      <c r="P42" s="85"/>
      <c r="Q42" s="85"/>
    </row>
    <row r="43" spans="1:17" ht="24.75" customHeight="1" x14ac:dyDescent="0.2">
      <c r="A43" s="85"/>
      <c r="B43" s="130"/>
      <c r="C43" s="130"/>
      <c r="D43" s="130"/>
      <c r="E43" s="130"/>
      <c r="F43" s="130"/>
      <c r="G43" s="130"/>
      <c r="H43" s="130"/>
      <c r="I43" s="130"/>
      <c r="J43" s="85"/>
      <c r="K43" s="85"/>
      <c r="L43" s="85"/>
      <c r="M43" s="204" t="s">
        <v>11</v>
      </c>
      <c r="N43" s="85" t="s">
        <v>11</v>
      </c>
      <c r="O43" s="85"/>
      <c r="P43" s="85"/>
      <c r="Q43" s="85"/>
    </row>
    <row r="44" spans="1:17" ht="33" customHeight="1" thickBot="1" x14ac:dyDescent="0.25">
      <c r="A44" s="673" t="s">
        <v>372</v>
      </c>
      <c r="B44" s="673"/>
      <c r="C44" s="673"/>
      <c r="D44" s="673"/>
      <c r="E44" s="673"/>
      <c r="F44" s="673"/>
      <c r="G44" s="673"/>
      <c r="H44" s="673"/>
      <c r="I44" s="673"/>
      <c r="J44" s="132"/>
      <c r="K44" s="132"/>
      <c r="L44" s="132"/>
      <c r="M44" s="132" t="s">
        <v>11</v>
      </c>
      <c r="N44" s="84"/>
      <c r="O44" s="84"/>
      <c r="P44" s="84"/>
      <c r="Q44" s="84"/>
    </row>
    <row r="45" spans="1:17" ht="33" customHeight="1" thickBot="1" x14ac:dyDescent="0.25">
      <c r="A45" s="132"/>
      <c r="B45" s="655" t="s">
        <v>371</v>
      </c>
      <c r="C45" s="656"/>
      <c r="D45" s="656"/>
      <c r="E45" s="668"/>
      <c r="F45" s="655" t="s">
        <v>373</v>
      </c>
      <c r="G45" s="656"/>
      <c r="H45" s="656"/>
      <c r="I45" s="668"/>
      <c r="J45" s="132"/>
      <c r="K45" s="132"/>
      <c r="L45" s="132"/>
      <c r="M45" s="132"/>
      <c r="N45" s="84"/>
      <c r="O45" s="84"/>
      <c r="P45" s="84"/>
      <c r="Q45" s="84"/>
    </row>
    <row r="46" spans="1:17" ht="51.75" customHeight="1" thickBot="1" x14ac:dyDescent="0.25">
      <c r="A46" s="627" t="s">
        <v>19</v>
      </c>
      <c r="B46" s="650" t="s">
        <v>207</v>
      </c>
      <c r="C46" s="657" t="s">
        <v>213</v>
      </c>
      <c r="D46" s="658"/>
      <c r="E46" s="638" t="s">
        <v>126</v>
      </c>
      <c r="F46" s="650" t="s">
        <v>207</v>
      </c>
      <c r="G46" s="657" t="s">
        <v>213</v>
      </c>
      <c r="H46" s="658"/>
      <c r="I46" s="638" t="s">
        <v>126</v>
      </c>
      <c r="J46" s="130"/>
      <c r="K46" s="130"/>
      <c r="L46" s="130"/>
      <c r="M46" s="130" t="s">
        <v>11</v>
      </c>
      <c r="N46" s="666" t="s">
        <v>11</v>
      </c>
      <c r="O46" s="666"/>
      <c r="P46" s="666"/>
      <c r="Q46" s="666"/>
    </row>
    <row r="47" spans="1:17" ht="27" customHeight="1" thickBot="1" x14ac:dyDescent="0.25">
      <c r="A47" s="629"/>
      <c r="B47" s="651"/>
      <c r="C47" s="170" t="s">
        <v>44</v>
      </c>
      <c r="D47" s="171" t="s">
        <v>45</v>
      </c>
      <c r="E47" s="639"/>
      <c r="F47" s="651"/>
      <c r="G47" s="170" t="s">
        <v>44</v>
      </c>
      <c r="H47" s="171" t="s">
        <v>45</v>
      </c>
      <c r="I47" s="639"/>
      <c r="J47" s="130"/>
      <c r="K47" s="130"/>
      <c r="L47" s="130"/>
      <c r="M47" s="130" t="s">
        <v>11</v>
      </c>
      <c r="N47" s="666"/>
      <c r="O47" s="130"/>
      <c r="P47" s="130"/>
      <c r="Q47" s="666"/>
    </row>
    <row r="48" spans="1:17" s="179" customFormat="1" ht="19.5" customHeight="1" thickBot="1" x14ac:dyDescent="0.25">
      <c r="A48" s="184" t="s">
        <v>208</v>
      </c>
      <c r="B48" s="173">
        <v>10000000000</v>
      </c>
      <c r="C48" s="174">
        <v>0.65</v>
      </c>
      <c r="D48" s="174" t="s">
        <v>11</v>
      </c>
      <c r="E48" s="173">
        <v>149640000</v>
      </c>
      <c r="F48" s="173">
        <v>10000000000</v>
      </c>
      <c r="G48" s="174"/>
      <c r="H48" s="174" t="s">
        <v>205</v>
      </c>
      <c r="I48" s="173">
        <v>144234082</v>
      </c>
      <c r="J48" s="102"/>
      <c r="K48" s="102"/>
      <c r="L48" s="102"/>
      <c r="M48" s="102"/>
      <c r="N48" s="99"/>
      <c r="O48" s="100"/>
      <c r="P48" s="101"/>
      <c r="Q48" s="102"/>
    </row>
    <row r="49" spans="1:17" s="179" customFormat="1" ht="33" customHeight="1" thickBot="1" x14ac:dyDescent="0.25">
      <c r="A49" s="180" t="s">
        <v>303</v>
      </c>
      <c r="B49" s="173">
        <v>10000000000</v>
      </c>
      <c r="C49" s="185"/>
      <c r="D49" s="185"/>
      <c r="E49" s="186"/>
      <c r="F49" s="173">
        <v>10000000000</v>
      </c>
      <c r="G49" s="185"/>
      <c r="H49" s="185"/>
      <c r="I49" s="186"/>
      <c r="J49" s="102"/>
      <c r="K49" s="102"/>
      <c r="L49" s="102"/>
      <c r="M49" s="102" t="s">
        <v>11</v>
      </c>
      <c r="N49" s="99" t="s">
        <v>11</v>
      </c>
      <c r="O49" s="100"/>
      <c r="P49" s="100"/>
      <c r="Q49" s="102"/>
    </row>
    <row r="50" spans="1:17" s="179" customFormat="1" ht="24.75" customHeight="1" thickBot="1" x14ac:dyDescent="0.25">
      <c r="A50" s="180" t="s">
        <v>36</v>
      </c>
      <c r="B50" s="644" t="s">
        <v>367</v>
      </c>
      <c r="C50" s="645"/>
      <c r="D50" s="645"/>
      <c r="E50" s="646"/>
      <c r="F50" s="644" t="s">
        <v>367</v>
      </c>
      <c r="G50" s="645"/>
      <c r="H50" s="645"/>
      <c r="I50" s="646"/>
      <c r="J50" s="131"/>
      <c r="K50" s="131"/>
      <c r="L50" s="131"/>
      <c r="M50" s="205" t="s">
        <v>11</v>
      </c>
      <c r="N50" s="667" t="s">
        <v>11</v>
      </c>
      <c r="O50" s="667"/>
      <c r="P50" s="667"/>
      <c r="Q50" s="667"/>
    </row>
    <row r="51" spans="1:17" ht="24.75" customHeight="1" thickBot="1" x14ac:dyDescent="0.25">
      <c r="A51" s="183" t="s">
        <v>29</v>
      </c>
      <c r="B51" s="669">
        <f>I48*F51/E48</f>
        <v>481.93692194600374</v>
      </c>
      <c r="C51" s="670"/>
      <c r="D51" s="670"/>
      <c r="E51" s="671"/>
      <c r="F51" s="652">
        <v>500</v>
      </c>
      <c r="G51" s="653"/>
      <c r="H51" s="653"/>
      <c r="I51" s="654"/>
      <c r="J51" s="85"/>
      <c r="K51" s="85"/>
      <c r="L51" s="85"/>
      <c r="M51" s="85" t="s">
        <v>11</v>
      </c>
      <c r="N51" s="85"/>
      <c r="O51" s="85"/>
      <c r="P51" s="85"/>
      <c r="Q51" s="85"/>
    </row>
    <row r="52" spans="1:17" ht="33" customHeight="1" x14ac:dyDescent="0.2">
      <c r="B52" s="167" t="s">
        <v>11</v>
      </c>
      <c r="M52" s="206" t="s">
        <v>11</v>
      </c>
      <c r="N52" s="167" t="s">
        <v>11</v>
      </c>
    </row>
  </sheetData>
  <mergeCells count="130">
    <mergeCell ref="O46:P46"/>
    <mergeCell ref="Q46:Q47"/>
    <mergeCell ref="B50:E50"/>
    <mergeCell ref="F50:I50"/>
    <mergeCell ref="N50:Q50"/>
    <mergeCell ref="B51:E51"/>
    <mergeCell ref="B42:E42"/>
    <mergeCell ref="A44:I44"/>
    <mergeCell ref="A46:A47"/>
    <mergeCell ref="B46:B47"/>
    <mergeCell ref="C46:D46"/>
    <mergeCell ref="E46:E47"/>
    <mergeCell ref="F46:F47"/>
    <mergeCell ref="G46:H46"/>
    <mergeCell ref="I46:I47"/>
    <mergeCell ref="N46:N47"/>
    <mergeCell ref="F42:I42"/>
    <mergeCell ref="F51:I51"/>
    <mergeCell ref="B45:E45"/>
    <mergeCell ref="F45:I45"/>
    <mergeCell ref="N37:N38"/>
    <mergeCell ref="O37:P37"/>
    <mergeCell ref="Q37:Q38"/>
    <mergeCell ref="B41:E41"/>
    <mergeCell ref="F41:I41"/>
    <mergeCell ref="N41:Q41"/>
    <mergeCell ref="B32:E32"/>
    <mergeCell ref="A35:I35"/>
    <mergeCell ref="A37:A38"/>
    <mergeCell ref="B37:B38"/>
    <mergeCell ref="C37:D37"/>
    <mergeCell ref="E37:E38"/>
    <mergeCell ref="F37:F38"/>
    <mergeCell ref="G37:H37"/>
    <mergeCell ref="I37:I38"/>
    <mergeCell ref="F32:I32"/>
    <mergeCell ref="J32:M32"/>
    <mergeCell ref="N32:Q32"/>
    <mergeCell ref="B36:E36"/>
    <mergeCell ref="F36:I36"/>
    <mergeCell ref="I27:I28"/>
    <mergeCell ref="N27:N28"/>
    <mergeCell ref="O27:P27"/>
    <mergeCell ref="Q27:Q28"/>
    <mergeCell ref="B31:E31"/>
    <mergeCell ref="F31:I31"/>
    <mergeCell ref="N31:Q31"/>
    <mergeCell ref="B25:E25"/>
    <mergeCell ref="F25:I25"/>
    <mergeCell ref="N25:Q25"/>
    <mergeCell ref="A26:I26"/>
    <mergeCell ref="A27:A28"/>
    <mergeCell ref="B27:B28"/>
    <mergeCell ref="C27:D27"/>
    <mergeCell ref="E27:E28"/>
    <mergeCell ref="F27:F28"/>
    <mergeCell ref="G27:H27"/>
    <mergeCell ref="J25:M25"/>
    <mergeCell ref="J27:J28"/>
    <mergeCell ref="K27:L27"/>
    <mergeCell ref="M27:M28"/>
    <mergeCell ref="J31:M31"/>
    <mergeCell ref="N20:N21"/>
    <mergeCell ref="O20:P20"/>
    <mergeCell ref="Q20:Q21"/>
    <mergeCell ref="B24:E24"/>
    <mergeCell ref="F24:I24"/>
    <mergeCell ref="N24:Q24"/>
    <mergeCell ref="A19:I19"/>
    <mergeCell ref="A20:A21"/>
    <mergeCell ref="B20:B21"/>
    <mergeCell ref="C20:D20"/>
    <mergeCell ref="E20:E21"/>
    <mergeCell ref="F20:F21"/>
    <mergeCell ref="G20:H20"/>
    <mergeCell ref="I20:I21"/>
    <mergeCell ref="J20:J21"/>
    <mergeCell ref="K20:L20"/>
    <mergeCell ref="M20:M21"/>
    <mergeCell ref="J24:M24"/>
    <mergeCell ref="Q13:Q14"/>
    <mergeCell ref="B17:E17"/>
    <mergeCell ref="F17:I17"/>
    <mergeCell ref="N17:Q17"/>
    <mergeCell ref="B18:E18"/>
    <mergeCell ref="F18:I18"/>
    <mergeCell ref="A12:Q12"/>
    <mergeCell ref="A13:A14"/>
    <mergeCell ref="B13:B14"/>
    <mergeCell ref="C13:D13"/>
    <mergeCell ref="E13:E14"/>
    <mergeCell ref="F13:F14"/>
    <mergeCell ref="G13:H13"/>
    <mergeCell ref="I13:I14"/>
    <mergeCell ref="N13:N14"/>
    <mergeCell ref="O13:P13"/>
    <mergeCell ref="J13:J14"/>
    <mergeCell ref="K13:L13"/>
    <mergeCell ref="M13:M14"/>
    <mergeCell ref="J17:M17"/>
    <mergeCell ref="J18:M18"/>
    <mergeCell ref="B10:E10"/>
    <mergeCell ref="F10:I10"/>
    <mergeCell ref="N10:Q10"/>
    <mergeCell ref="B11:E11"/>
    <mergeCell ref="F11:I11"/>
    <mergeCell ref="N11:Q11"/>
    <mergeCell ref="E6:E7"/>
    <mergeCell ref="F6:F7"/>
    <mergeCell ref="G6:H6"/>
    <mergeCell ref="I6:I7"/>
    <mergeCell ref="N6:N7"/>
    <mergeCell ref="O6:P6"/>
    <mergeCell ref="J6:J7"/>
    <mergeCell ref="K6:L6"/>
    <mergeCell ref="M6:M7"/>
    <mergeCell ref="J10:M10"/>
    <mergeCell ref="J11:M11"/>
    <mergeCell ref="A1:Q1"/>
    <mergeCell ref="A2:Q2"/>
    <mergeCell ref="A3:Q3"/>
    <mergeCell ref="A4:Q4"/>
    <mergeCell ref="A5:A7"/>
    <mergeCell ref="B5:E5"/>
    <mergeCell ref="F5:I5"/>
    <mergeCell ref="B6:B7"/>
    <mergeCell ref="C6:D6"/>
    <mergeCell ref="Q6:Q7"/>
    <mergeCell ref="J5:M5"/>
    <mergeCell ref="N5:Q5"/>
  </mergeCells>
  <printOptions horizontalCentered="1" verticalCentered="1"/>
  <pageMargins left="0.39370078740157483" right="0.31496062992125984" top="0.39370078740157483" bottom="0.59055118110236227" header="0" footer="0"/>
  <pageSetup paperSize="261" scale="50" orientation="landscape" r:id="rId1"/>
  <headerFooter alignWithMargins="0">
    <oddFooter>&amp;LElaboró:
Revisó:
&amp;D&amp;C&amp;N</oddFooter>
  </headerFooter>
  <rowBreaks count="1" manualBreakCount="1">
    <brk id="34" max="12"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9"/>
  <sheetViews>
    <sheetView showGridLines="0" view="pageBreakPreview" zoomScale="60" zoomScaleNormal="100" workbookViewId="0">
      <selection activeCell="F19" sqref="F19"/>
    </sheetView>
  </sheetViews>
  <sheetFormatPr baseColWidth="10" defaultRowHeight="37.5" customHeight="1" x14ac:dyDescent="0.2"/>
  <cols>
    <col min="1" max="1" width="61.85546875" style="1" customWidth="1"/>
    <col min="2" max="2" width="17.7109375" style="1" customWidth="1"/>
    <col min="3" max="3" width="14" style="1" bestFit="1" customWidth="1"/>
    <col min="4" max="4" width="13.42578125" style="1" bestFit="1" customWidth="1"/>
    <col min="5" max="5" width="14.7109375" style="1" customWidth="1"/>
    <col min="6" max="6" width="12.5703125" style="1" customWidth="1"/>
    <col min="7" max="7" width="17.7109375" style="1" customWidth="1"/>
    <col min="8" max="8" width="14" style="1" bestFit="1" customWidth="1"/>
    <col min="9" max="9" width="13.42578125" style="1" bestFit="1" customWidth="1"/>
    <col min="10" max="10" width="14.7109375" style="1" customWidth="1"/>
    <col min="11" max="12" width="12.5703125" style="1" customWidth="1"/>
    <col min="13" max="13" width="14" style="1" bestFit="1" customWidth="1"/>
    <col min="14" max="16" width="12.5703125" style="1" customWidth="1"/>
    <col min="17" max="17" width="17.7109375" style="1" customWidth="1"/>
    <col min="18" max="18" width="14" style="1" bestFit="1" customWidth="1"/>
    <col min="19" max="19" width="13.42578125" style="1" bestFit="1" customWidth="1"/>
    <col min="20" max="20" width="14.7109375" style="1" customWidth="1"/>
    <col min="21" max="21" width="12.5703125" style="1" customWidth="1"/>
    <col min="22" max="16384" width="11.42578125" style="1"/>
  </cols>
  <sheetData>
    <row r="1" spans="1:24" s="38" customFormat="1" ht="21" customHeight="1" x14ac:dyDescent="0.2">
      <c r="A1" s="280" t="s">
        <v>136</v>
      </c>
      <c r="B1" s="281"/>
      <c r="C1" s="281"/>
      <c r="D1" s="281"/>
      <c r="E1" s="281"/>
      <c r="F1" s="281"/>
      <c r="G1" s="281"/>
      <c r="H1" s="281"/>
      <c r="I1" s="281"/>
      <c r="J1" s="281"/>
      <c r="K1" s="281"/>
      <c r="L1" s="281"/>
      <c r="M1" s="281"/>
      <c r="N1" s="281"/>
      <c r="O1" s="281"/>
      <c r="P1" s="281"/>
      <c r="Q1" s="281"/>
      <c r="R1" s="281"/>
      <c r="S1" s="281"/>
      <c r="T1" s="281"/>
      <c r="U1" s="281"/>
      <c r="V1" s="281"/>
      <c r="W1" s="281"/>
      <c r="X1" s="281"/>
    </row>
    <row r="2" spans="1:24" s="38" customFormat="1" ht="20.25" customHeight="1" x14ac:dyDescent="0.2">
      <c r="A2" s="280" t="s">
        <v>307</v>
      </c>
      <c r="B2" s="281"/>
      <c r="C2" s="281"/>
      <c r="D2" s="281"/>
      <c r="E2" s="281"/>
      <c r="F2" s="281"/>
      <c r="G2" s="281"/>
      <c r="H2" s="281"/>
      <c r="I2" s="281"/>
      <c r="J2" s="281"/>
      <c r="K2" s="281"/>
      <c r="L2" s="281"/>
      <c r="M2" s="281"/>
      <c r="N2" s="281"/>
      <c r="O2" s="281"/>
      <c r="P2" s="281"/>
      <c r="Q2" s="281"/>
      <c r="R2" s="281"/>
      <c r="S2" s="281"/>
      <c r="T2" s="281"/>
      <c r="U2" s="281"/>
      <c r="V2" s="281"/>
      <c r="W2" s="281"/>
      <c r="X2" s="281"/>
    </row>
    <row r="3" spans="1:24" s="38" customFormat="1" ht="19.5" customHeight="1" x14ac:dyDescent="0.2">
      <c r="A3" s="280" t="s">
        <v>66</v>
      </c>
      <c r="B3" s="281"/>
      <c r="C3" s="281"/>
      <c r="D3" s="281"/>
      <c r="E3" s="281"/>
      <c r="F3" s="281"/>
      <c r="G3" s="281"/>
      <c r="H3" s="281"/>
      <c r="I3" s="281"/>
      <c r="J3" s="281"/>
      <c r="K3" s="281"/>
      <c r="L3" s="281"/>
      <c r="M3" s="281"/>
      <c r="N3" s="281"/>
      <c r="O3" s="281"/>
      <c r="P3" s="281"/>
      <c r="Q3" s="281"/>
      <c r="R3" s="281"/>
      <c r="S3" s="281"/>
      <c r="T3" s="281"/>
      <c r="U3" s="281"/>
      <c r="V3" s="281"/>
      <c r="W3" s="281"/>
      <c r="X3" s="281"/>
    </row>
    <row r="4" spans="1:24" s="38" customFormat="1" ht="23.25" customHeight="1" thickBot="1" x14ac:dyDescent="0.25">
      <c r="A4" s="282" t="s">
        <v>28</v>
      </c>
      <c r="B4" s="283"/>
      <c r="C4" s="283"/>
      <c r="D4" s="283"/>
      <c r="E4" s="283"/>
      <c r="F4" s="283"/>
      <c r="G4" s="283"/>
      <c r="H4" s="283"/>
      <c r="I4" s="283"/>
      <c r="J4" s="283"/>
      <c r="K4" s="283"/>
      <c r="L4" s="283"/>
      <c r="M4" s="283"/>
      <c r="N4" s="283"/>
      <c r="O4" s="283"/>
      <c r="P4" s="283"/>
      <c r="Q4" s="283"/>
      <c r="R4" s="283"/>
      <c r="S4" s="283"/>
      <c r="T4" s="283"/>
      <c r="U4" s="283"/>
      <c r="V4" s="283"/>
      <c r="W4" s="283"/>
      <c r="X4" s="283"/>
    </row>
    <row r="5" spans="1:24" s="6" customFormat="1" ht="37.5" customHeight="1" thickBot="1" x14ac:dyDescent="0.25">
      <c r="A5" s="15" t="s">
        <v>31</v>
      </c>
      <c r="B5" s="674" t="s">
        <v>319</v>
      </c>
      <c r="C5" s="675"/>
      <c r="D5" s="675"/>
      <c r="E5" s="675"/>
      <c r="F5" s="676"/>
      <c r="G5" s="674" t="s">
        <v>305</v>
      </c>
      <c r="H5" s="675"/>
      <c r="I5" s="675"/>
      <c r="J5" s="675"/>
      <c r="K5" s="676"/>
      <c r="L5" s="674" t="s">
        <v>185</v>
      </c>
      <c r="M5" s="675"/>
      <c r="N5" s="675"/>
      <c r="O5" s="675"/>
      <c r="P5" s="676"/>
      <c r="Q5" s="674" t="s">
        <v>320</v>
      </c>
      <c r="R5" s="675"/>
      <c r="S5" s="675"/>
      <c r="T5" s="675"/>
      <c r="U5" s="676"/>
    </row>
    <row r="6" spans="1:24" ht="37.5" customHeight="1" thickBot="1" x14ac:dyDescent="0.25">
      <c r="A6" s="24" t="s">
        <v>10</v>
      </c>
      <c r="B6" s="8" t="s">
        <v>32</v>
      </c>
      <c r="C6" s="8" t="s">
        <v>33</v>
      </c>
      <c r="D6" s="8" t="s">
        <v>34</v>
      </c>
      <c r="E6" s="8" t="s">
        <v>35</v>
      </c>
      <c r="F6" s="8" t="s">
        <v>6</v>
      </c>
      <c r="G6" s="8" t="s">
        <v>32</v>
      </c>
      <c r="H6" s="8" t="s">
        <v>33</v>
      </c>
      <c r="I6" s="8" t="s">
        <v>34</v>
      </c>
      <c r="J6" s="8" t="s">
        <v>35</v>
      </c>
      <c r="K6" s="8" t="s">
        <v>6</v>
      </c>
      <c r="L6" s="8" t="s">
        <v>32</v>
      </c>
      <c r="M6" s="8" t="s">
        <v>33</v>
      </c>
      <c r="N6" s="8" t="s">
        <v>34</v>
      </c>
      <c r="O6" s="8" t="s">
        <v>35</v>
      </c>
      <c r="P6" s="8" t="s">
        <v>6</v>
      </c>
      <c r="Q6" s="8" t="s">
        <v>32</v>
      </c>
      <c r="R6" s="8" t="s">
        <v>33</v>
      </c>
      <c r="S6" s="8" t="s">
        <v>34</v>
      </c>
      <c r="T6" s="8" t="s">
        <v>35</v>
      </c>
      <c r="U6" s="8" t="s">
        <v>6</v>
      </c>
    </row>
    <row r="7" spans="1:24" ht="36.75" customHeight="1" x14ac:dyDescent="0.2">
      <c r="A7" s="21" t="s">
        <v>119</v>
      </c>
      <c r="B7" s="18">
        <v>0</v>
      </c>
      <c r="C7" s="19">
        <v>0</v>
      </c>
      <c r="D7" s="19">
        <v>50</v>
      </c>
      <c r="E7" s="19">
        <v>50</v>
      </c>
      <c r="F7" s="20">
        <f>D7+E7</f>
        <v>100</v>
      </c>
      <c r="G7" s="18">
        <v>0</v>
      </c>
      <c r="H7" s="19">
        <v>0</v>
      </c>
      <c r="I7" s="19">
        <v>50</v>
      </c>
      <c r="J7" s="19">
        <v>50</v>
      </c>
      <c r="K7" s="20">
        <f>I7+J7</f>
        <v>100</v>
      </c>
      <c r="L7" s="18">
        <v>0</v>
      </c>
      <c r="M7" s="19">
        <v>0</v>
      </c>
      <c r="N7" s="19">
        <v>50</v>
      </c>
      <c r="O7" s="19">
        <v>50</v>
      </c>
      <c r="P7" s="20">
        <f>N7+O7</f>
        <v>100</v>
      </c>
      <c r="Q7" s="18">
        <v>0</v>
      </c>
      <c r="R7" s="19">
        <v>0</v>
      </c>
      <c r="S7" s="19">
        <v>50</v>
      </c>
      <c r="T7" s="19">
        <v>50</v>
      </c>
      <c r="U7" s="20">
        <f>S7+T7</f>
        <v>100</v>
      </c>
    </row>
    <row r="8" spans="1:24" ht="39" customHeight="1" x14ac:dyDescent="0.2">
      <c r="A8" s="22" t="s">
        <v>120</v>
      </c>
      <c r="B8" s="17">
        <v>0</v>
      </c>
      <c r="C8" s="16">
        <v>0</v>
      </c>
      <c r="D8" s="16">
        <v>25</v>
      </c>
      <c r="E8" s="16">
        <v>50</v>
      </c>
      <c r="F8" s="20">
        <f>D8+E8</f>
        <v>75</v>
      </c>
      <c r="G8" s="17">
        <v>0</v>
      </c>
      <c r="H8" s="16">
        <v>0</v>
      </c>
      <c r="I8" s="16">
        <v>50</v>
      </c>
      <c r="J8" s="16">
        <v>45</v>
      </c>
      <c r="K8" s="20">
        <f>J8+I8</f>
        <v>95</v>
      </c>
      <c r="L8" s="17">
        <v>0</v>
      </c>
      <c r="M8" s="16">
        <v>0</v>
      </c>
      <c r="N8" s="16">
        <v>25</v>
      </c>
      <c r="O8" s="16">
        <v>50</v>
      </c>
      <c r="P8" s="20">
        <f>N8+O8</f>
        <v>75</v>
      </c>
      <c r="Q8" s="17">
        <v>0</v>
      </c>
      <c r="R8" s="16">
        <v>0</v>
      </c>
      <c r="S8" s="16">
        <v>50</v>
      </c>
      <c r="T8" s="16">
        <v>50</v>
      </c>
      <c r="U8" s="20">
        <f>S8+T8</f>
        <v>100</v>
      </c>
    </row>
    <row r="9" spans="1:24" ht="37.5" customHeight="1" x14ac:dyDescent="0.2">
      <c r="A9" s="22" t="s">
        <v>121</v>
      </c>
      <c r="B9" s="17">
        <v>0</v>
      </c>
      <c r="C9" s="16">
        <v>0</v>
      </c>
      <c r="D9" s="16">
        <v>25</v>
      </c>
      <c r="E9" s="19">
        <v>25</v>
      </c>
      <c r="F9" s="20">
        <f>D9+E9</f>
        <v>50</v>
      </c>
      <c r="G9" s="17">
        <v>0</v>
      </c>
      <c r="H9" s="16">
        <v>0</v>
      </c>
      <c r="I9" s="16">
        <v>25</v>
      </c>
      <c r="J9" s="19">
        <v>25</v>
      </c>
      <c r="K9" s="20">
        <f>J9+I9</f>
        <v>50</v>
      </c>
      <c r="L9" s="17">
        <v>0</v>
      </c>
      <c r="M9" s="16">
        <v>0</v>
      </c>
      <c r="N9" s="16">
        <v>25</v>
      </c>
      <c r="O9" s="19">
        <v>25</v>
      </c>
      <c r="P9" s="20">
        <f>N9+O9</f>
        <v>50</v>
      </c>
      <c r="Q9" s="17">
        <v>0</v>
      </c>
      <c r="R9" s="16">
        <v>0</v>
      </c>
      <c r="S9" s="16">
        <v>25</v>
      </c>
      <c r="T9" s="19">
        <v>25</v>
      </c>
      <c r="U9" s="20">
        <f>S9+T9</f>
        <v>50</v>
      </c>
    </row>
    <row r="10" spans="1:24" ht="37.5" customHeight="1" thickBot="1" x14ac:dyDescent="0.25">
      <c r="A10" s="22" t="s">
        <v>138</v>
      </c>
      <c r="B10" s="17">
        <v>0</v>
      </c>
      <c r="C10" s="16">
        <v>0</v>
      </c>
      <c r="D10" s="16">
        <v>25</v>
      </c>
      <c r="E10" s="19">
        <v>25</v>
      </c>
      <c r="F10" s="20">
        <f>D10+E10</f>
        <v>50</v>
      </c>
      <c r="G10" s="17">
        <v>0</v>
      </c>
      <c r="H10" s="16">
        <v>0</v>
      </c>
      <c r="I10" s="16">
        <v>25</v>
      </c>
      <c r="J10" s="19">
        <v>25</v>
      </c>
      <c r="K10" s="20">
        <f>J10+I10</f>
        <v>50</v>
      </c>
      <c r="L10" s="17">
        <v>0</v>
      </c>
      <c r="M10" s="16">
        <v>0</v>
      </c>
      <c r="N10" s="16">
        <v>25</v>
      </c>
      <c r="O10" s="19">
        <v>25</v>
      </c>
      <c r="P10" s="20">
        <f>N10+O10</f>
        <v>50</v>
      </c>
      <c r="Q10" s="17">
        <v>0</v>
      </c>
      <c r="R10" s="16">
        <v>0</v>
      </c>
      <c r="S10" s="16">
        <v>25</v>
      </c>
      <c r="T10" s="19">
        <v>25</v>
      </c>
      <c r="U10" s="20">
        <f>S10+T10</f>
        <v>50</v>
      </c>
    </row>
    <row r="11" spans="1:24" ht="37.5" customHeight="1" thickBot="1" x14ac:dyDescent="0.25">
      <c r="A11" s="4" t="s">
        <v>129</v>
      </c>
      <c r="B11" s="677">
        <v>200</v>
      </c>
      <c r="C11" s="678"/>
      <c r="D11" s="678"/>
      <c r="E11" s="679"/>
      <c r="F11" s="736">
        <f>SUM(F7:F10)</f>
        <v>275</v>
      </c>
      <c r="G11" s="677" t="s">
        <v>11</v>
      </c>
      <c r="H11" s="678"/>
      <c r="I11" s="678"/>
      <c r="J11" s="679"/>
      <c r="K11" s="736">
        <f>SUM(K7:K10)</f>
        <v>295</v>
      </c>
      <c r="L11" s="677" t="s">
        <v>11</v>
      </c>
      <c r="M11" s="678"/>
      <c r="N11" s="678"/>
      <c r="O11" s="679"/>
      <c r="P11" s="736">
        <f>SUM(P7:P10)</f>
        <v>275</v>
      </c>
      <c r="Q11" s="677" t="s">
        <v>11</v>
      </c>
      <c r="R11" s="678"/>
      <c r="S11" s="678"/>
      <c r="T11" s="679"/>
      <c r="U11" s="736">
        <f>SUM(U7:U10)</f>
        <v>300</v>
      </c>
    </row>
    <row r="12" spans="1:24" ht="37.5" customHeight="1" thickBot="1" x14ac:dyDescent="0.25">
      <c r="A12" s="9" t="s">
        <v>12</v>
      </c>
      <c r="B12" s="10" t="s">
        <v>32</v>
      </c>
      <c r="C12" s="10" t="s">
        <v>33</v>
      </c>
      <c r="D12" s="10" t="s">
        <v>34</v>
      </c>
      <c r="E12" s="10" t="s">
        <v>35</v>
      </c>
      <c r="F12" s="23" t="s">
        <v>6</v>
      </c>
      <c r="G12" s="10" t="s">
        <v>32</v>
      </c>
      <c r="H12" s="10" t="s">
        <v>33</v>
      </c>
      <c r="I12" s="10" t="s">
        <v>34</v>
      </c>
      <c r="J12" s="10" t="s">
        <v>35</v>
      </c>
      <c r="K12" s="23" t="s">
        <v>6</v>
      </c>
      <c r="L12" s="10" t="s">
        <v>32</v>
      </c>
      <c r="M12" s="10" t="s">
        <v>33</v>
      </c>
      <c r="N12" s="10" t="s">
        <v>34</v>
      </c>
      <c r="O12" s="10" t="s">
        <v>35</v>
      </c>
      <c r="P12" s="23" t="s">
        <v>6</v>
      </c>
      <c r="Q12" s="10" t="s">
        <v>32</v>
      </c>
      <c r="R12" s="10" t="s">
        <v>33</v>
      </c>
      <c r="S12" s="10" t="s">
        <v>34</v>
      </c>
      <c r="T12" s="10" t="s">
        <v>35</v>
      </c>
      <c r="U12" s="23" t="s">
        <v>6</v>
      </c>
    </row>
    <row r="13" spans="1:24" ht="37.5" customHeight="1" thickBot="1" x14ac:dyDescent="0.25">
      <c r="A13" s="2" t="s">
        <v>13</v>
      </c>
      <c r="B13" s="11">
        <v>0</v>
      </c>
      <c r="C13" s="5">
        <v>0</v>
      </c>
      <c r="D13" s="5">
        <v>75</v>
      </c>
      <c r="E13" s="5">
        <v>75</v>
      </c>
      <c r="F13" s="20">
        <f>D13+E13</f>
        <v>150</v>
      </c>
      <c r="G13" s="11">
        <v>0</v>
      </c>
      <c r="H13" s="5">
        <v>0</v>
      </c>
      <c r="I13" s="5">
        <v>75</v>
      </c>
      <c r="J13" s="5">
        <v>75</v>
      </c>
      <c r="K13" s="20">
        <f>J13+I13</f>
        <v>150</v>
      </c>
      <c r="L13" s="11">
        <v>0</v>
      </c>
      <c r="M13" s="5">
        <v>0</v>
      </c>
      <c r="N13" s="5">
        <v>75</v>
      </c>
      <c r="O13" s="5">
        <v>75</v>
      </c>
      <c r="P13" s="20">
        <f>O13+N13</f>
        <v>150</v>
      </c>
      <c r="Q13" s="11">
        <v>0</v>
      </c>
      <c r="R13" s="5">
        <v>0</v>
      </c>
      <c r="S13" s="5">
        <v>75</v>
      </c>
      <c r="T13" s="5">
        <v>75</v>
      </c>
      <c r="U13" s="20">
        <f>T13+S13</f>
        <v>150</v>
      </c>
    </row>
    <row r="14" spans="1:24" ht="37.5" customHeight="1" thickBot="1" x14ac:dyDescent="0.25">
      <c r="A14" s="12" t="s">
        <v>14</v>
      </c>
      <c r="B14" s="13">
        <v>0</v>
      </c>
      <c r="C14" s="14">
        <v>0</v>
      </c>
      <c r="D14" s="5">
        <v>75</v>
      </c>
      <c r="E14" s="5">
        <v>75</v>
      </c>
      <c r="F14" s="20">
        <f>D14+E14</f>
        <v>150</v>
      </c>
      <c r="G14" s="13">
        <v>0</v>
      </c>
      <c r="H14" s="14">
        <v>0</v>
      </c>
      <c r="I14" s="5">
        <v>75</v>
      </c>
      <c r="J14" s="5">
        <v>75</v>
      </c>
      <c r="K14" s="20">
        <f>J14+I14</f>
        <v>150</v>
      </c>
      <c r="L14" s="13">
        <v>0</v>
      </c>
      <c r="M14" s="14">
        <v>0</v>
      </c>
      <c r="N14" s="5">
        <v>75</v>
      </c>
      <c r="O14" s="5">
        <v>75</v>
      </c>
      <c r="P14" s="20">
        <f>O14+N14</f>
        <v>150</v>
      </c>
      <c r="Q14" s="13">
        <v>0</v>
      </c>
      <c r="R14" s="14">
        <v>0</v>
      </c>
      <c r="S14" s="5">
        <v>75</v>
      </c>
      <c r="T14" s="5">
        <v>75</v>
      </c>
      <c r="U14" s="20">
        <f>T14+S14</f>
        <v>150</v>
      </c>
    </row>
    <row r="15" spans="1:24" ht="37.5" customHeight="1" thickBot="1" x14ac:dyDescent="0.25">
      <c r="A15" s="7" t="s">
        <v>15</v>
      </c>
      <c r="B15" s="677" t="s">
        <v>11</v>
      </c>
      <c r="C15" s="678"/>
      <c r="D15" s="678"/>
      <c r="E15" s="679"/>
      <c r="F15" s="736">
        <f>SUM(F13:F14)</f>
        <v>300</v>
      </c>
      <c r="G15" s="677" t="s">
        <v>11</v>
      </c>
      <c r="H15" s="678"/>
      <c r="I15" s="678"/>
      <c r="J15" s="679"/>
      <c r="K15" s="736">
        <f>SUM(K13:K14)</f>
        <v>300</v>
      </c>
      <c r="L15" s="677" t="s">
        <v>11</v>
      </c>
      <c r="M15" s="678"/>
      <c r="N15" s="678"/>
      <c r="O15" s="679"/>
      <c r="P15" s="736">
        <f>SUM(P13:P14)</f>
        <v>300</v>
      </c>
      <c r="Q15" s="677" t="s">
        <v>11</v>
      </c>
      <c r="R15" s="678"/>
      <c r="S15" s="678"/>
      <c r="T15" s="679"/>
      <c r="U15" s="736">
        <f>SUM(U13:U14)</f>
        <v>300</v>
      </c>
    </row>
    <row r="16" spans="1:24" ht="37.5" customHeight="1" thickBot="1" x14ac:dyDescent="0.25">
      <c r="A16" s="9" t="s">
        <v>16</v>
      </c>
      <c r="B16" s="10" t="s">
        <v>32</v>
      </c>
      <c r="C16" s="10" t="s">
        <v>33</v>
      </c>
      <c r="D16" s="10" t="s">
        <v>34</v>
      </c>
      <c r="E16" s="10" t="s">
        <v>35</v>
      </c>
      <c r="F16" s="23" t="s">
        <v>6</v>
      </c>
      <c r="G16" s="10" t="s">
        <v>32</v>
      </c>
      <c r="H16" s="10" t="s">
        <v>33</v>
      </c>
      <c r="I16" s="10" t="s">
        <v>34</v>
      </c>
      <c r="J16" s="10" t="s">
        <v>35</v>
      </c>
      <c r="K16" s="23" t="s">
        <v>6</v>
      </c>
      <c r="L16" s="10" t="s">
        <v>32</v>
      </c>
      <c r="M16" s="10" t="s">
        <v>33</v>
      </c>
      <c r="N16" s="10" t="s">
        <v>34</v>
      </c>
      <c r="O16" s="10" t="s">
        <v>35</v>
      </c>
      <c r="P16" s="23" t="s">
        <v>6</v>
      </c>
      <c r="Q16" s="10" t="s">
        <v>32</v>
      </c>
      <c r="R16" s="10" t="s">
        <v>33</v>
      </c>
      <c r="S16" s="10" t="s">
        <v>34</v>
      </c>
      <c r="T16" s="10" t="s">
        <v>35</v>
      </c>
      <c r="U16" s="23" t="s">
        <v>6</v>
      </c>
    </row>
    <row r="17" spans="1:21" ht="37.5" customHeight="1" thickBot="1" x14ac:dyDescent="0.25">
      <c r="A17" s="2" t="s">
        <v>14</v>
      </c>
      <c r="B17" s="11">
        <v>0</v>
      </c>
      <c r="C17" s="5">
        <v>0</v>
      </c>
      <c r="D17" s="5">
        <v>75</v>
      </c>
      <c r="E17" s="5">
        <v>75</v>
      </c>
      <c r="F17" s="20">
        <f>D17+E17</f>
        <v>150</v>
      </c>
      <c r="G17" s="11">
        <v>0</v>
      </c>
      <c r="H17" s="5">
        <v>0</v>
      </c>
      <c r="I17" s="5">
        <v>75</v>
      </c>
      <c r="J17" s="5">
        <v>75</v>
      </c>
      <c r="K17" s="20">
        <f>J17+I17</f>
        <v>150</v>
      </c>
      <c r="L17" s="11">
        <v>0</v>
      </c>
      <c r="M17" s="5">
        <v>0</v>
      </c>
      <c r="N17" s="5">
        <v>75</v>
      </c>
      <c r="O17" s="5">
        <v>75</v>
      </c>
      <c r="P17" s="20">
        <f>O17+N17</f>
        <v>150</v>
      </c>
      <c r="Q17" s="11">
        <v>0</v>
      </c>
      <c r="R17" s="5">
        <v>0</v>
      </c>
      <c r="S17" s="5">
        <v>75</v>
      </c>
      <c r="T17" s="5">
        <v>75</v>
      </c>
      <c r="U17" s="20">
        <f>S17+T17</f>
        <v>150</v>
      </c>
    </row>
    <row r="18" spans="1:21" ht="37.5" customHeight="1" thickBot="1" x14ac:dyDescent="0.25">
      <c r="A18" s="12" t="s">
        <v>17</v>
      </c>
      <c r="B18" s="13">
        <v>0</v>
      </c>
      <c r="C18" s="14">
        <v>0</v>
      </c>
      <c r="D18" s="5">
        <v>75</v>
      </c>
      <c r="E18" s="5">
        <v>75</v>
      </c>
      <c r="F18" s="20">
        <f>D18+E18</f>
        <v>150</v>
      </c>
      <c r="G18" s="13">
        <v>0</v>
      </c>
      <c r="H18" s="14">
        <v>0</v>
      </c>
      <c r="I18" s="5">
        <v>75</v>
      </c>
      <c r="J18" s="5">
        <v>75</v>
      </c>
      <c r="K18" s="20">
        <f>J18+I18</f>
        <v>150</v>
      </c>
      <c r="L18" s="13">
        <v>0</v>
      </c>
      <c r="M18" s="14">
        <v>0</v>
      </c>
      <c r="N18" s="5">
        <v>75</v>
      </c>
      <c r="O18" s="5">
        <v>75</v>
      </c>
      <c r="P18" s="20">
        <f>O18+N18</f>
        <v>150</v>
      </c>
      <c r="Q18" s="13">
        <v>0</v>
      </c>
      <c r="R18" s="14">
        <v>0</v>
      </c>
      <c r="S18" s="5">
        <v>35</v>
      </c>
      <c r="T18" s="5">
        <v>75</v>
      </c>
      <c r="U18" s="20">
        <f>S18+T18</f>
        <v>110</v>
      </c>
    </row>
    <row r="19" spans="1:21" ht="37.5" customHeight="1" thickBot="1" x14ac:dyDescent="0.25">
      <c r="A19" s="4" t="s">
        <v>18</v>
      </c>
      <c r="B19" s="680" t="s">
        <v>11</v>
      </c>
      <c r="C19" s="681"/>
      <c r="D19" s="681"/>
      <c r="E19" s="682"/>
      <c r="F19" s="736">
        <f>SUM(F17:F18)</f>
        <v>300</v>
      </c>
      <c r="G19" s="680" t="s">
        <v>11</v>
      </c>
      <c r="H19" s="681"/>
      <c r="I19" s="681"/>
      <c r="J19" s="682"/>
      <c r="K19" s="736">
        <f>SUM(K17:K18)</f>
        <v>300</v>
      </c>
      <c r="L19" s="680" t="s">
        <v>11</v>
      </c>
      <c r="M19" s="681"/>
      <c r="N19" s="681"/>
      <c r="O19" s="682"/>
      <c r="P19" s="736">
        <f>SUM(P17:P18)</f>
        <v>300</v>
      </c>
      <c r="Q19" s="680" t="s">
        <v>11</v>
      </c>
      <c r="R19" s="681"/>
      <c r="S19" s="681"/>
      <c r="T19" s="682"/>
      <c r="U19" s="736">
        <f>SUM(U17:U18)</f>
        <v>260</v>
      </c>
    </row>
  </sheetData>
  <mergeCells count="20">
    <mergeCell ref="B11:E11"/>
    <mergeCell ref="B15:E15"/>
    <mergeCell ref="B19:E19"/>
    <mergeCell ref="G11:J11"/>
    <mergeCell ref="G15:J15"/>
    <mergeCell ref="G19:J19"/>
    <mergeCell ref="Q11:T11"/>
    <mergeCell ref="Q15:T15"/>
    <mergeCell ref="Q19:T19"/>
    <mergeCell ref="L11:O11"/>
    <mergeCell ref="L15:O15"/>
    <mergeCell ref="L19:O19"/>
    <mergeCell ref="A1:X1"/>
    <mergeCell ref="A2:X2"/>
    <mergeCell ref="A3:X3"/>
    <mergeCell ref="A4:X4"/>
    <mergeCell ref="G5:K5"/>
    <mergeCell ref="Q5:U5"/>
    <mergeCell ref="L5:P5"/>
    <mergeCell ref="B5:F5"/>
  </mergeCells>
  <pageMargins left="0.59055118110236227" right="0.51181102362204722" top="1.0629921259842521" bottom="0.62992125984251968" header="0" footer="0"/>
  <pageSetup paperSize="261" scale="35" orientation="landscape" r:id="rId1"/>
  <headerFooter alignWithMargins="0">
    <oddFooter>&amp;LElaboró:
Revisó:
&amp;D&amp;C&amp;N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view="pageBreakPreview" topLeftCell="A64" zoomScale="110" zoomScaleNormal="100" workbookViewId="0">
      <selection activeCell="H33" sqref="H33"/>
    </sheetView>
  </sheetViews>
  <sheetFormatPr baseColWidth="10" defaultColWidth="12.5703125" defaultRowHeight="42.75" customHeight="1" x14ac:dyDescent="0.2"/>
  <cols>
    <col min="1" max="1" width="4.140625" style="38" customWidth="1"/>
    <col min="2" max="2" width="35.5703125" style="38" customWidth="1"/>
    <col min="3" max="3" width="16.42578125" style="38" bestFit="1" customWidth="1"/>
    <col min="4" max="4" width="21.85546875" style="38" bestFit="1" customWidth="1"/>
    <col min="5" max="5" width="9.7109375" style="38" bestFit="1" customWidth="1"/>
    <col min="6" max="6" width="14.85546875" style="38" bestFit="1" customWidth="1"/>
    <col min="7" max="7" width="13.7109375" style="38" bestFit="1" customWidth="1"/>
    <col min="8" max="8" width="9" style="38" bestFit="1" customWidth="1"/>
    <col min="9" max="9" width="19" style="110" bestFit="1" customWidth="1"/>
    <col min="10" max="10" width="10.140625" style="38" bestFit="1" customWidth="1"/>
    <col min="11" max="11" width="12.5703125" style="38"/>
    <col min="12" max="12" width="17.5703125" style="38" customWidth="1"/>
    <col min="13" max="16384" width="12.5703125" style="38"/>
  </cols>
  <sheetData>
    <row r="1" spans="1:11" ht="22.5" customHeight="1" x14ac:dyDescent="0.2">
      <c r="A1" s="696" t="s">
        <v>136</v>
      </c>
      <c r="B1" s="697"/>
      <c r="C1" s="697"/>
      <c r="D1" s="697"/>
      <c r="E1" s="697"/>
      <c r="F1" s="697"/>
      <c r="G1" s="697"/>
      <c r="H1" s="697"/>
      <c r="I1" s="697"/>
      <c r="J1" s="698"/>
    </row>
    <row r="2" spans="1:11" ht="25.5" customHeight="1" x14ac:dyDescent="0.2">
      <c r="A2" s="699" t="s">
        <v>310</v>
      </c>
      <c r="B2" s="700"/>
      <c r="C2" s="700"/>
      <c r="D2" s="700"/>
      <c r="E2" s="700"/>
      <c r="F2" s="700"/>
      <c r="G2" s="700"/>
      <c r="H2" s="700"/>
      <c r="I2" s="700"/>
      <c r="J2" s="701"/>
    </row>
    <row r="3" spans="1:11" ht="25.5" customHeight="1" thickBot="1" x14ac:dyDescent="0.25">
      <c r="A3" s="699" t="s">
        <v>128</v>
      </c>
      <c r="B3" s="700"/>
      <c r="C3" s="700"/>
      <c r="D3" s="700"/>
      <c r="E3" s="700"/>
      <c r="F3" s="700"/>
      <c r="G3" s="700"/>
      <c r="H3" s="700"/>
      <c r="I3" s="700"/>
      <c r="J3" s="701"/>
    </row>
    <row r="4" spans="1:11" ht="27.75" customHeight="1" thickBot="1" x14ac:dyDescent="0.25">
      <c r="A4" s="683" t="s">
        <v>26</v>
      </c>
      <c r="B4" s="683"/>
      <c r="C4" s="684" t="s">
        <v>319</v>
      </c>
      <c r="D4" s="685"/>
      <c r="E4" s="685"/>
      <c r="F4" s="685"/>
      <c r="G4" s="685"/>
      <c r="H4" s="685"/>
      <c r="I4" s="685"/>
      <c r="J4" s="685"/>
    </row>
    <row r="5" spans="1:11" ht="54" customHeight="1" thickBot="1" x14ac:dyDescent="0.25">
      <c r="A5" s="683"/>
      <c r="B5" s="683"/>
      <c r="C5" s="67" t="s">
        <v>37</v>
      </c>
      <c r="D5" s="68" t="s">
        <v>38</v>
      </c>
      <c r="E5" s="68" t="s">
        <v>39</v>
      </c>
      <c r="F5" s="68" t="s">
        <v>46</v>
      </c>
      <c r="G5" s="68" t="s">
        <v>47</v>
      </c>
      <c r="H5" s="68" t="s">
        <v>6</v>
      </c>
      <c r="I5" s="68" t="s">
        <v>27</v>
      </c>
      <c r="J5" s="68" t="s">
        <v>40</v>
      </c>
    </row>
    <row r="6" spans="1:11" ht="24.75" customHeight="1" thickBot="1" x14ac:dyDescent="0.25">
      <c r="A6" s="3"/>
      <c r="B6" s="69" t="s">
        <v>24</v>
      </c>
      <c r="C6" s="26" t="s">
        <v>127</v>
      </c>
      <c r="D6" s="26">
        <f>'COND. COMPL.TRDM'!I48</f>
        <v>142</v>
      </c>
      <c r="E6" s="741">
        <f>PRIMAS!B11</f>
        <v>368.59337442335021</v>
      </c>
      <c r="F6" s="741">
        <f>DEDUCIBLES!F11</f>
        <v>275</v>
      </c>
      <c r="G6" s="741">
        <v>100</v>
      </c>
      <c r="H6" s="741">
        <f>D6+E6+F6+G6</f>
        <v>885.59337442335027</v>
      </c>
      <c r="I6" s="105">
        <f>'PONDERACION PRIMAS'!D31/100</f>
        <v>0.21780882540511751</v>
      </c>
      <c r="J6" s="741">
        <f>H6*I6</f>
        <v>192.89005266970435</v>
      </c>
      <c r="K6" s="203" t="s">
        <v>11</v>
      </c>
    </row>
    <row r="7" spans="1:11" ht="24.75" customHeight="1" thickBot="1" x14ac:dyDescent="0.25">
      <c r="A7" s="3"/>
      <c r="B7" s="69" t="s">
        <v>122</v>
      </c>
      <c r="C7" s="26" t="s">
        <v>127</v>
      </c>
      <c r="D7" s="26">
        <f>'COND. COMPL.AUTOS'!I61</f>
        <v>190</v>
      </c>
      <c r="E7" s="741">
        <f>PRIMAS!B18</f>
        <v>700</v>
      </c>
      <c r="F7" s="741">
        <v>0</v>
      </c>
      <c r="G7" s="741">
        <v>100</v>
      </c>
      <c r="H7" s="741">
        <f>D7+E7+F7+G7</f>
        <v>990</v>
      </c>
      <c r="I7" s="106">
        <f>'PONDERACION PRIMAS'!D32/100</f>
        <v>0.38424242454936353</v>
      </c>
      <c r="J7" s="741">
        <f t="shared" ref="J7:J9" si="0">H7*I7</f>
        <v>380.40000030386989</v>
      </c>
      <c r="K7" s="203" t="s">
        <v>369</v>
      </c>
    </row>
    <row r="8" spans="1:11" ht="24.75" customHeight="1" thickBot="1" x14ac:dyDescent="0.25">
      <c r="A8" s="3"/>
      <c r="B8" s="69" t="s">
        <v>123</v>
      </c>
      <c r="C8" s="26" t="s">
        <v>127</v>
      </c>
      <c r="D8" s="26">
        <f>'COND. COMPL.MANEJO'!I30</f>
        <v>147</v>
      </c>
      <c r="E8" s="741">
        <f>PRIMAS!B25</f>
        <v>500</v>
      </c>
      <c r="F8" s="741">
        <f>DEDUCIBLES!F15</f>
        <v>300</v>
      </c>
      <c r="G8" s="741">
        <v>100</v>
      </c>
      <c r="H8" s="741">
        <f>D8+E8+F8+G8</f>
        <v>1047</v>
      </c>
      <c r="I8" s="105">
        <f>'PONDERACION PRIMAS'!D33/100</f>
        <v>0.22980197029675789</v>
      </c>
      <c r="J8" s="741">
        <f t="shared" si="0"/>
        <v>240.60266290070552</v>
      </c>
      <c r="K8" s="203" t="s">
        <v>11</v>
      </c>
    </row>
    <row r="9" spans="1:11" ht="24.75" customHeight="1" thickBot="1" x14ac:dyDescent="0.25">
      <c r="A9" s="3"/>
      <c r="B9" s="69" t="s">
        <v>16</v>
      </c>
      <c r="C9" s="26" t="s">
        <v>127</v>
      </c>
      <c r="D9" s="740">
        <f>'COND. COMPL. R.C.E.'!I28</f>
        <v>76.25</v>
      </c>
      <c r="E9" s="741">
        <f>PRIMAS!B32</f>
        <v>500</v>
      </c>
      <c r="F9" s="741">
        <f>DEDUCIBLES!F19</f>
        <v>300</v>
      </c>
      <c r="G9" s="741">
        <v>100</v>
      </c>
      <c r="H9" s="741">
        <f>D9+E9+F9+G9</f>
        <v>976.25</v>
      </c>
      <c r="I9" s="105">
        <f>'PONDERACION PRIMAS'!D34/100</f>
        <v>0.16814677974876105</v>
      </c>
      <c r="J9" s="741">
        <f t="shared" si="0"/>
        <v>164.15329372972798</v>
      </c>
      <c r="K9" s="203" t="s">
        <v>11</v>
      </c>
    </row>
    <row r="10" spans="1:11" ht="33" customHeight="1" thickBot="1" x14ac:dyDescent="0.25">
      <c r="A10" s="695" t="s">
        <v>306</v>
      </c>
      <c r="B10" s="695"/>
      <c r="C10" s="695"/>
      <c r="D10" s="695"/>
      <c r="E10" s="695"/>
      <c r="F10" s="695"/>
      <c r="G10" s="695"/>
      <c r="H10" s="695"/>
      <c r="I10" s="695"/>
      <c r="J10" s="742">
        <f>SUM(J6:J9)</f>
        <v>978.04600960400762</v>
      </c>
      <c r="K10" s="254" t="s">
        <v>11</v>
      </c>
    </row>
    <row r="11" spans="1:11" ht="18.75" customHeight="1" thickBot="1" x14ac:dyDescent="0.25">
      <c r="A11" s="70"/>
      <c r="B11" s="71"/>
      <c r="C11" s="71"/>
      <c r="D11" s="71"/>
      <c r="E11" s="71"/>
      <c r="F11" s="71"/>
      <c r="G11" s="71"/>
      <c r="H11" s="71"/>
      <c r="I11" s="107"/>
    </row>
    <row r="12" spans="1:11" ht="18.75" customHeight="1" thickBot="1" x14ac:dyDescent="0.25">
      <c r="A12" s="683" t="s">
        <v>26</v>
      </c>
      <c r="B12" s="683"/>
      <c r="C12" s="694" t="s">
        <v>189</v>
      </c>
      <c r="D12" s="273"/>
      <c r="E12" s="273"/>
      <c r="F12" s="273"/>
      <c r="G12" s="273"/>
      <c r="H12" s="273"/>
      <c r="I12" s="273"/>
      <c r="J12" s="273"/>
    </row>
    <row r="13" spans="1:11" ht="54.75" customHeight="1" thickBot="1" x14ac:dyDescent="0.25">
      <c r="A13" s="683"/>
      <c r="B13" s="683"/>
      <c r="C13" s="67" t="s">
        <v>37</v>
      </c>
      <c r="D13" s="68" t="s">
        <v>38</v>
      </c>
      <c r="E13" s="68" t="s">
        <v>39</v>
      </c>
      <c r="F13" s="68" t="s">
        <v>46</v>
      </c>
      <c r="G13" s="68" t="s">
        <v>47</v>
      </c>
      <c r="H13" s="68" t="s">
        <v>6</v>
      </c>
      <c r="I13" s="68" t="s">
        <v>27</v>
      </c>
      <c r="J13" s="68" t="s">
        <v>40</v>
      </c>
    </row>
    <row r="14" spans="1:11" ht="24.75" customHeight="1" thickBot="1" x14ac:dyDescent="0.25">
      <c r="A14" s="3"/>
      <c r="B14" s="69" t="s">
        <v>24</v>
      </c>
      <c r="C14" s="26" t="s">
        <v>127</v>
      </c>
      <c r="D14" s="741">
        <f>'COND. COMPL.TRDM'!N48</f>
        <v>175</v>
      </c>
      <c r="E14" s="741">
        <f>PRIMAS!F11</f>
        <v>500</v>
      </c>
      <c r="F14" s="741">
        <f>DEDUCIBLES!K11</f>
        <v>295</v>
      </c>
      <c r="G14" s="741">
        <v>100</v>
      </c>
      <c r="H14" s="741">
        <f>SUM(D14:G14)</f>
        <v>1070</v>
      </c>
      <c r="I14" s="105">
        <f>'PONDERACION PRIMAS'!D31/100</f>
        <v>0.21780882540511751</v>
      </c>
      <c r="J14" s="741">
        <f>H14*I14</f>
        <v>233.05544318347575</v>
      </c>
    </row>
    <row r="15" spans="1:11" ht="24.75" customHeight="1" thickBot="1" x14ac:dyDescent="0.25">
      <c r="A15" s="3"/>
      <c r="B15" s="69" t="s">
        <v>122</v>
      </c>
      <c r="C15" s="26" t="s">
        <v>127</v>
      </c>
      <c r="D15" s="741">
        <f>'COND. COMPL.AUTOS'!N61</f>
        <v>125</v>
      </c>
      <c r="E15" s="741">
        <f>PRIMAS!F18</f>
        <v>657.14774155698922</v>
      </c>
      <c r="F15" s="741">
        <v>0</v>
      </c>
      <c r="G15" s="741">
        <v>100</v>
      </c>
      <c r="H15" s="741">
        <f>SUM(D15:G15)</f>
        <v>882.14774155698922</v>
      </c>
      <c r="I15" s="105">
        <f>'PONDERACION PRIMAS'!D32/100</f>
        <v>0.38424242454936353</v>
      </c>
      <c r="J15" s="741">
        <f t="shared" ref="J15:J17" si="1">H15*I15</f>
        <v>338.95858702660286</v>
      </c>
    </row>
    <row r="16" spans="1:11" ht="24.75" customHeight="1" thickBot="1" x14ac:dyDescent="0.25">
      <c r="A16" s="3"/>
      <c r="B16" s="69" t="s">
        <v>123</v>
      </c>
      <c r="C16" s="26" t="s">
        <v>127</v>
      </c>
      <c r="D16" s="741">
        <f>'COND. COMPL.MANEJO'!N30</f>
        <v>185</v>
      </c>
      <c r="E16" s="741">
        <f>PRIMAS!F25</f>
        <v>312.92749224957174</v>
      </c>
      <c r="F16" s="741">
        <f>DEDUCIBLES!K15</f>
        <v>300</v>
      </c>
      <c r="G16" s="741">
        <v>100</v>
      </c>
      <c r="H16" s="741">
        <f>SUM(D16:G16)</f>
        <v>897.92749224957174</v>
      </c>
      <c r="I16" s="105">
        <f>'PONDERACION PRIMAS'!D33/100</f>
        <v>0.22980197029675789</v>
      </c>
      <c r="J16" s="741">
        <f t="shared" si="1"/>
        <v>206.34550690257839</v>
      </c>
    </row>
    <row r="17" spans="1:10" ht="24.75" customHeight="1" thickBot="1" x14ac:dyDescent="0.25">
      <c r="A17" s="3"/>
      <c r="B17" s="69" t="s">
        <v>16</v>
      </c>
      <c r="C17" s="26" t="s">
        <v>127</v>
      </c>
      <c r="D17" s="741">
        <f>'COND. COMPL. R.C.E.'!N28</f>
        <v>191.5</v>
      </c>
      <c r="E17" s="741">
        <f>PRIMAS!F32</f>
        <v>262.85910230352823</v>
      </c>
      <c r="F17" s="741">
        <f>DEDUCIBLES!K19</f>
        <v>300</v>
      </c>
      <c r="G17" s="741">
        <v>100</v>
      </c>
      <c r="H17" s="741">
        <f>SUM(D17:G17)</f>
        <v>854.35910230352829</v>
      </c>
      <c r="I17" s="105">
        <f>'PONDERACION PRIMAS'!D34/100</f>
        <v>0.16814677974876105</v>
      </c>
      <c r="J17" s="741">
        <f t="shared" si="1"/>
        <v>143.65773180138058</v>
      </c>
    </row>
    <row r="18" spans="1:10" ht="24.75" customHeight="1" thickBot="1" x14ac:dyDescent="0.25">
      <c r="A18" s="695" t="s">
        <v>306</v>
      </c>
      <c r="B18" s="695"/>
      <c r="C18" s="695"/>
      <c r="D18" s="695"/>
      <c r="E18" s="695"/>
      <c r="F18" s="695"/>
      <c r="G18" s="695"/>
      <c r="H18" s="695"/>
      <c r="I18" s="695"/>
      <c r="J18" s="741">
        <f>SUM(J14:J17)</f>
        <v>922.01726891403746</v>
      </c>
    </row>
    <row r="19" spans="1:10" ht="18.75" customHeight="1" thickBot="1" x14ac:dyDescent="0.25">
      <c r="A19" s="695"/>
      <c r="B19" s="695"/>
      <c r="C19" s="695"/>
      <c r="D19" s="695"/>
      <c r="E19" s="695"/>
      <c r="F19" s="695"/>
      <c r="G19" s="695"/>
      <c r="H19" s="695"/>
      <c r="I19" s="695"/>
      <c r="J19" s="25"/>
    </row>
    <row r="20" spans="1:10" ht="29.25" customHeight="1" thickBot="1" x14ac:dyDescent="0.25">
      <c r="A20" s="683" t="s">
        <v>26</v>
      </c>
      <c r="B20" s="683"/>
      <c r="C20" s="694" t="s">
        <v>185</v>
      </c>
      <c r="D20" s="273"/>
      <c r="E20" s="273"/>
      <c r="F20" s="273"/>
      <c r="G20" s="273"/>
      <c r="H20" s="273"/>
      <c r="I20" s="273"/>
      <c r="J20" s="273"/>
    </row>
    <row r="21" spans="1:10" ht="42.75" customHeight="1" thickBot="1" x14ac:dyDescent="0.25">
      <c r="A21" s="683"/>
      <c r="B21" s="683"/>
      <c r="C21" s="67" t="s">
        <v>37</v>
      </c>
      <c r="D21" s="68" t="s">
        <v>38</v>
      </c>
      <c r="E21" s="68" t="s">
        <v>39</v>
      </c>
      <c r="F21" s="68" t="s">
        <v>46</v>
      </c>
      <c r="G21" s="68" t="s">
        <v>47</v>
      </c>
      <c r="H21" s="68" t="s">
        <v>6</v>
      </c>
      <c r="I21" s="68" t="s">
        <v>27</v>
      </c>
      <c r="J21" s="68" t="s">
        <v>40</v>
      </c>
    </row>
    <row r="22" spans="1:10" ht="24" customHeight="1" thickBot="1" x14ac:dyDescent="0.25">
      <c r="A22" s="3"/>
      <c r="B22" s="69" t="s">
        <v>24</v>
      </c>
      <c r="C22" s="26" t="s">
        <v>127</v>
      </c>
      <c r="D22" s="741">
        <f>'COND. COMPL.TRDM'!S48</f>
        <v>177</v>
      </c>
      <c r="E22" s="741">
        <f>PRIMAS!J11</f>
        <v>414.93732373774543</v>
      </c>
      <c r="F22" s="741">
        <f>DEDUCIBLES!P11</f>
        <v>275</v>
      </c>
      <c r="G22" s="741">
        <v>100</v>
      </c>
      <c r="H22" s="741">
        <f>SUM(D22:G22)</f>
        <v>966.93732373774537</v>
      </c>
      <c r="I22" s="105">
        <f>'PONDERACION PRIMAS'!D31/100</f>
        <v>0.21780882540511751</v>
      </c>
      <c r="J22" s="743">
        <f>H22*I22</f>
        <v>210.60748272368616</v>
      </c>
    </row>
    <row r="23" spans="1:10" ht="24" customHeight="1" thickBot="1" x14ac:dyDescent="0.25">
      <c r="A23" s="3"/>
      <c r="B23" s="69" t="s">
        <v>122</v>
      </c>
      <c r="C23" s="26" t="s">
        <v>127</v>
      </c>
      <c r="D23" s="741">
        <f>'COND. COMPL.AUTOS'!S61</f>
        <v>162.5</v>
      </c>
      <c r="E23" s="741">
        <f>PRIMAS!J18</f>
        <v>700</v>
      </c>
      <c r="F23" s="741">
        <v>0</v>
      </c>
      <c r="G23" s="741">
        <v>100</v>
      </c>
      <c r="H23" s="741">
        <f>SUM(D23:G23)</f>
        <v>962.5</v>
      </c>
      <c r="I23" s="105">
        <f>'PONDERACION PRIMAS'!D32/100</f>
        <v>0.38424242454936353</v>
      </c>
      <c r="J23" s="743">
        <f t="shared" ref="J23:J25" si="2">H23*I23</f>
        <v>369.83333362876238</v>
      </c>
    </row>
    <row r="24" spans="1:10" ht="24" customHeight="1" thickBot="1" x14ac:dyDescent="0.25">
      <c r="A24" s="3"/>
      <c r="B24" s="69" t="s">
        <v>123</v>
      </c>
      <c r="C24" s="26" t="s">
        <v>127</v>
      </c>
      <c r="D24" s="741">
        <f>'COND. COMPL.MANEJO'!S30</f>
        <v>150</v>
      </c>
      <c r="E24" s="741">
        <f>PRIMAS!J25</f>
        <v>461.53845136433637</v>
      </c>
      <c r="F24" s="741">
        <f>DEDUCIBLES!P15</f>
        <v>300</v>
      </c>
      <c r="G24" s="741">
        <v>100</v>
      </c>
      <c r="H24" s="741">
        <f>SUM(D24:G24)</f>
        <v>1011.5384513643364</v>
      </c>
      <c r="I24" s="105">
        <f>'PONDERACION PRIMAS'!D33/100</f>
        <v>0.22980197029675789</v>
      </c>
      <c r="J24" s="743">
        <f t="shared" si="2"/>
        <v>232.45352915445571</v>
      </c>
    </row>
    <row r="25" spans="1:10" ht="24" customHeight="1" thickBot="1" x14ac:dyDescent="0.25">
      <c r="A25" s="3"/>
      <c r="B25" s="69" t="s">
        <v>16</v>
      </c>
      <c r="C25" s="26" t="s">
        <v>127</v>
      </c>
      <c r="D25" s="741">
        <f>'COND. COMPL. R.C.E.'!S28</f>
        <v>200</v>
      </c>
      <c r="E25" s="741">
        <f>PRIMAS!J32</f>
        <v>280.00000687770876</v>
      </c>
      <c r="F25" s="741">
        <f>DEDUCIBLES!P19</f>
        <v>300</v>
      </c>
      <c r="G25" s="741">
        <v>100</v>
      </c>
      <c r="H25" s="741">
        <f>SUM(D25:G25)</f>
        <v>880.00000687770876</v>
      </c>
      <c r="I25" s="105">
        <f>'PONDERACION PRIMAS'!D34/100</f>
        <v>0.16814677974876105</v>
      </c>
      <c r="J25" s="743">
        <f t="shared" si="2"/>
        <v>147.96916733537429</v>
      </c>
    </row>
    <row r="26" spans="1:10" ht="32.25" customHeight="1" thickBot="1" x14ac:dyDescent="0.25">
      <c r="A26" s="695" t="s">
        <v>306</v>
      </c>
      <c r="B26" s="695"/>
      <c r="C26" s="695"/>
      <c r="D26" s="695"/>
      <c r="E26" s="695"/>
      <c r="F26" s="695"/>
      <c r="G26" s="695"/>
      <c r="H26" s="695"/>
      <c r="I26" s="695"/>
      <c r="J26" s="744">
        <f>SUM(J22:J25)</f>
        <v>960.86351284227862</v>
      </c>
    </row>
    <row r="27" spans="1:10" ht="21.75" customHeight="1" thickBot="1" x14ac:dyDescent="0.25">
      <c r="A27" s="103"/>
      <c r="B27" s="103"/>
      <c r="C27" s="103"/>
      <c r="D27" s="103"/>
      <c r="E27" s="103"/>
      <c r="F27" s="103"/>
      <c r="G27" s="103"/>
      <c r="H27" s="103"/>
      <c r="I27" s="103"/>
      <c r="J27" s="25"/>
    </row>
    <row r="28" spans="1:10" ht="42.75" customHeight="1" thickBot="1" x14ac:dyDescent="0.25">
      <c r="A28" s="683" t="s">
        <v>26</v>
      </c>
      <c r="B28" s="683"/>
      <c r="C28" s="694" t="s">
        <v>320</v>
      </c>
      <c r="D28" s="273"/>
      <c r="E28" s="273"/>
      <c r="F28" s="273"/>
      <c r="G28" s="273"/>
      <c r="H28" s="273"/>
      <c r="I28" s="273"/>
      <c r="J28" s="273"/>
    </row>
    <row r="29" spans="1:10" ht="42.75" customHeight="1" thickBot="1" x14ac:dyDescent="0.25">
      <c r="A29" s="683"/>
      <c r="B29" s="683"/>
      <c r="C29" s="67" t="s">
        <v>37</v>
      </c>
      <c r="D29" s="68" t="s">
        <v>38</v>
      </c>
      <c r="E29" s="68" t="s">
        <v>39</v>
      </c>
      <c r="F29" s="68" t="s">
        <v>46</v>
      </c>
      <c r="G29" s="68" t="s">
        <v>47</v>
      </c>
      <c r="H29" s="68" t="s">
        <v>6</v>
      </c>
      <c r="I29" s="68" t="s">
        <v>27</v>
      </c>
      <c r="J29" s="68" t="s">
        <v>40</v>
      </c>
    </row>
    <row r="30" spans="1:10" ht="42.75" customHeight="1" thickBot="1" x14ac:dyDescent="0.25">
      <c r="A30" s="3"/>
      <c r="B30" s="69" t="s">
        <v>24</v>
      </c>
      <c r="C30" s="26" t="s">
        <v>127</v>
      </c>
      <c r="D30" s="741">
        <f>'COND. COMPL.TRDM'!X48</f>
        <v>110</v>
      </c>
      <c r="E30" s="741">
        <f>PRIMAS!N11</f>
        <v>479.12568618130837</v>
      </c>
      <c r="F30" s="741">
        <f>DEDUCIBLES!U11</f>
        <v>300</v>
      </c>
      <c r="G30" s="741">
        <v>100</v>
      </c>
      <c r="H30" s="741">
        <f>D30+E30+F30+G30</f>
        <v>989.12568618130831</v>
      </c>
      <c r="I30" s="105">
        <f>'PONDERACION PRIMAS'!D31/100</f>
        <v>0.21780882540511751</v>
      </c>
      <c r="J30" s="743">
        <f>H30*I30</f>
        <v>215.44030388518163</v>
      </c>
    </row>
    <row r="31" spans="1:10" ht="42.75" customHeight="1" thickBot="1" x14ac:dyDescent="0.25">
      <c r="A31" s="3"/>
      <c r="B31" s="69" t="s">
        <v>122</v>
      </c>
      <c r="C31" s="26" t="s">
        <v>127</v>
      </c>
      <c r="D31" s="741">
        <f>'COND. COMPL.AUTOS'!X61</f>
        <v>192.5</v>
      </c>
      <c r="E31" s="741">
        <f>PRIMAS!O18</f>
        <v>700</v>
      </c>
      <c r="F31" s="741">
        <v>0</v>
      </c>
      <c r="G31" s="741">
        <v>100</v>
      </c>
      <c r="H31" s="741">
        <f>D31+E31+F31+G31</f>
        <v>992.5</v>
      </c>
      <c r="I31" s="105">
        <f>'PONDERACION PRIMAS'!D32/100</f>
        <v>0.38424242454936353</v>
      </c>
      <c r="J31" s="743">
        <f t="shared" ref="J31:J33" si="3">H31*I31</f>
        <v>381.36060636524331</v>
      </c>
    </row>
    <row r="32" spans="1:10" ht="42.75" customHeight="1" thickBot="1" x14ac:dyDescent="0.25">
      <c r="A32" s="3"/>
      <c r="B32" s="69" t="s">
        <v>123</v>
      </c>
      <c r="C32" s="26" t="s">
        <v>127</v>
      </c>
      <c r="D32" s="741">
        <f>'COND. COMPL.MANEJO'!X30</f>
        <v>160</v>
      </c>
      <c r="E32" s="741">
        <f>PRIMAS!N25</f>
        <v>500</v>
      </c>
      <c r="F32" s="741">
        <f>DEDUCIBLES!U15</f>
        <v>300</v>
      </c>
      <c r="G32" s="741">
        <v>100</v>
      </c>
      <c r="H32" s="741">
        <f>D32+E32+F32+G32</f>
        <v>1060</v>
      </c>
      <c r="I32" s="105">
        <f>'PONDERACION PRIMAS'!D33/100</f>
        <v>0.22980197029675789</v>
      </c>
      <c r="J32" s="743">
        <f t="shared" si="3"/>
        <v>243.59008851456338</v>
      </c>
    </row>
    <row r="33" spans="1:10" ht="42.75" customHeight="1" thickBot="1" x14ac:dyDescent="0.25">
      <c r="A33" s="3"/>
      <c r="B33" s="69" t="s">
        <v>16</v>
      </c>
      <c r="C33" s="26" t="s">
        <v>127</v>
      </c>
      <c r="D33" s="741">
        <f>'COND. COMPL. R.C.E.'!X28</f>
        <v>62</v>
      </c>
      <c r="E33" s="741">
        <f>PRIMAS!N32</f>
        <v>350.00000358213993</v>
      </c>
      <c r="F33" s="741">
        <f>DEDUCIBLES!U19</f>
        <v>260</v>
      </c>
      <c r="G33" s="741">
        <v>100</v>
      </c>
      <c r="H33" s="741">
        <f>D33+E33+F33+G33</f>
        <v>772.00000358213993</v>
      </c>
      <c r="I33" s="105">
        <f>'PONDERACION PRIMAS'!D34/100</f>
        <v>0.16814677974876105</v>
      </c>
      <c r="J33" s="743">
        <f t="shared" si="3"/>
        <v>129.80931456836882</v>
      </c>
    </row>
    <row r="34" spans="1:10" ht="42.75" customHeight="1" thickBot="1" x14ac:dyDescent="0.25">
      <c r="A34" s="695" t="s">
        <v>306</v>
      </c>
      <c r="B34" s="695"/>
      <c r="C34" s="695"/>
      <c r="D34" s="695"/>
      <c r="E34" s="695"/>
      <c r="F34" s="695"/>
      <c r="G34" s="695"/>
      <c r="H34" s="695"/>
      <c r="I34" s="695"/>
      <c r="J34" s="745">
        <f>SUM(J30:J33)</f>
        <v>970.20031333335714</v>
      </c>
    </row>
    <row r="35" spans="1:10" ht="42.75" customHeight="1" thickBot="1" x14ac:dyDescent="0.25">
      <c r="A35" s="103"/>
      <c r="B35" s="103"/>
      <c r="C35" s="103"/>
      <c r="D35" s="103"/>
      <c r="E35" s="103"/>
      <c r="F35" s="103"/>
      <c r="G35" s="103"/>
      <c r="H35" s="103"/>
      <c r="I35" s="103"/>
      <c r="J35" s="111"/>
    </row>
    <row r="36" spans="1:10" ht="42.75" customHeight="1" thickBot="1" x14ac:dyDescent="0.25">
      <c r="A36" s="103"/>
      <c r="B36" s="103"/>
      <c r="C36" s="103"/>
      <c r="D36" s="103"/>
      <c r="E36" s="103"/>
      <c r="F36" s="103"/>
      <c r="G36" s="103"/>
      <c r="H36" s="103"/>
      <c r="I36" s="103"/>
      <c r="J36" s="111"/>
    </row>
    <row r="37" spans="1:10" ht="42.75" customHeight="1" thickBot="1" x14ac:dyDescent="0.25">
      <c r="A37" s="103"/>
      <c r="B37" s="103"/>
      <c r="C37" s="103"/>
      <c r="D37" s="103"/>
      <c r="E37" s="103"/>
      <c r="F37" s="103"/>
      <c r="G37" s="103"/>
      <c r="H37" s="103"/>
      <c r="I37" s="103"/>
      <c r="J37" s="111"/>
    </row>
    <row r="38" spans="1:10" ht="42.75" customHeight="1" thickBot="1" x14ac:dyDescent="0.25">
      <c r="A38" s="103"/>
      <c r="B38" s="103"/>
      <c r="C38" s="103"/>
      <c r="D38" s="103"/>
      <c r="E38" s="103"/>
      <c r="F38" s="103"/>
      <c r="G38" s="103"/>
      <c r="H38" s="103"/>
      <c r="I38" s="103"/>
      <c r="J38" s="111"/>
    </row>
    <row r="39" spans="1:10" ht="42.75" customHeight="1" thickBot="1" x14ac:dyDescent="0.25">
      <c r="A39" s="103"/>
      <c r="B39" s="103"/>
      <c r="C39" s="103"/>
      <c r="D39" s="103"/>
      <c r="E39" s="103"/>
      <c r="F39" s="103"/>
      <c r="G39" s="103"/>
      <c r="H39" s="103"/>
      <c r="I39" s="103"/>
      <c r="J39" s="111"/>
    </row>
    <row r="40" spans="1:10" ht="42.75" customHeight="1" thickBot="1" x14ac:dyDescent="0.25">
      <c r="A40" s="103"/>
      <c r="B40" s="103"/>
      <c r="C40" s="103"/>
      <c r="D40" s="103"/>
      <c r="E40" s="103"/>
      <c r="F40" s="103"/>
      <c r="G40" s="103"/>
      <c r="H40" s="103"/>
      <c r="I40" s="103"/>
      <c r="J40" s="111"/>
    </row>
    <row r="41" spans="1:10" ht="42.75" customHeight="1" thickBot="1" x14ac:dyDescent="0.25">
      <c r="A41" s="103"/>
      <c r="B41" s="103"/>
      <c r="C41" s="103"/>
      <c r="D41" s="103"/>
      <c r="E41" s="103"/>
      <c r="F41" s="103"/>
      <c r="G41" s="103"/>
      <c r="H41" s="103"/>
      <c r="I41" s="103"/>
      <c r="J41" s="111"/>
    </row>
    <row r="42" spans="1:10" ht="42.75" customHeight="1" thickBot="1" x14ac:dyDescent="0.25">
      <c r="A42" s="103"/>
      <c r="B42" s="103"/>
      <c r="C42" s="103"/>
      <c r="D42" s="103"/>
      <c r="E42" s="103"/>
      <c r="F42" s="103"/>
      <c r="G42" s="103"/>
      <c r="H42" s="103"/>
      <c r="I42" s="103"/>
      <c r="J42" s="111"/>
    </row>
    <row r="43" spans="1:10" ht="42.75" customHeight="1" thickBot="1" x14ac:dyDescent="0.25">
      <c r="A43" s="103"/>
      <c r="B43" s="103"/>
      <c r="C43" s="103"/>
      <c r="D43" s="103"/>
      <c r="E43" s="103"/>
      <c r="F43" s="103"/>
      <c r="G43" s="103"/>
      <c r="H43" s="103"/>
      <c r="I43" s="103"/>
      <c r="J43" s="111"/>
    </row>
    <row r="44" spans="1:10" ht="42.75" customHeight="1" thickBot="1" x14ac:dyDescent="0.25">
      <c r="A44" s="103"/>
      <c r="B44" s="103"/>
      <c r="C44" s="103"/>
      <c r="D44" s="103"/>
      <c r="E44" s="103"/>
      <c r="F44" s="103"/>
      <c r="G44" s="103"/>
      <c r="H44" s="103"/>
      <c r="I44" s="103"/>
      <c r="J44" s="111"/>
    </row>
    <row r="45" spans="1:10" ht="42.75" customHeight="1" thickBot="1" x14ac:dyDescent="0.25">
      <c r="A45" s="103"/>
      <c r="B45" s="103"/>
      <c r="C45" s="103"/>
      <c r="D45" s="103"/>
      <c r="E45" s="103"/>
      <c r="F45" s="103"/>
      <c r="G45" s="103"/>
      <c r="H45" s="103"/>
      <c r="I45" s="103"/>
      <c r="J45" s="111"/>
    </row>
    <row r="46" spans="1:10" s="41" customFormat="1" ht="42.75" customHeight="1" thickBot="1" x14ac:dyDescent="0.25">
      <c r="A46" s="686" t="s">
        <v>300</v>
      </c>
      <c r="B46" s="687"/>
      <c r="C46" s="687"/>
      <c r="D46" s="687"/>
      <c r="E46" s="687"/>
      <c r="F46" s="687"/>
      <c r="G46" s="687"/>
      <c r="H46" s="687"/>
      <c r="I46" s="687"/>
      <c r="J46" s="688"/>
    </row>
    <row r="47" spans="1:10" ht="27.75" customHeight="1" thickBot="1" x14ac:dyDescent="0.25">
      <c r="A47" s="683" t="s">
        <v>26</v>
      </c>
      <c r="B47" s="683"/>
      <c r="C47" s="689" t="s">
        <v>388</v>
      </c>
      <c r="D47" s="690"/>
      <c r="E47" s="690"/>
      <c r="F47" s="690"/>
      <c r="G47" s="690"/>
      <c r="H47" s="690"/>
      <c r="I47" s="690"/>
      <c r="J47" s="690"/>
    </row>
    <row r="48" spans="1:10" ht="45.75" customHeight="1" thickBot="1" x14ac:dyDescent="0.25">
      <c r="A48" s="683"/>
      <c r="B48" s="683"/>
      <c r="C48" s="67" t="s">
        <v>37</v>
      </c>
      <c r="D48" s="68" t="s">
        <v>38</v>
      </c>
      <c r="E48" s="68" t="s">
        <v>39</v>
      </c>
      <c r="F48" s="68" t="s">
        <v>46</v>
      </c>
      <c r="G48" s="68" t="s">
        <v>47</v>
      </c>
      <c r="H48" s="68" t="s">
        <v>6</v>
      </c>
      <c r="I48" s="68" t="s">
        <v>27</v>
      </c>
      <c r="J48" s="68" t="s">
        <v>40</v>
      </c>
    </row>
    <row r="49" spans="1:10" ht="39.75" customHeight="1" thickBot="1" x14ac:dyDescent="0.25">
      <c r="A49" s="3"/>
      <c r="B49" s="69" t="s">
        <v>296</v>
      </c>
      <c r="C49" s="26" t="s">
        <v>127</v>
      </c>
      <c r="D49" s="741">
        <v>40</v>
      </c>
      <c r="E49" s="741">
        <f>PRIMAS!F42</f>
        <v>700</v>
      </c>
      <c r="F49" s="741">
        <v>0</v>
      </c>
      <c r="G49" s="741">
        <v>100</v>
      </c>
      <c r="H49" s="741">
        <f>D49+E49+F49+G49</f>
        <v>840</v>
      </c>
      <c r="I49" s="108" t="s">
        <v>297</v>
      </c>
      <c r="J49" s="741">
        <f>H49</f>
        <v>840</v>
      </c>
    </row>
    <row r="50" spans="1:10" ht="13.5" thickBot="1" x14ac:dyDescent="0.25">
      <c r="A50" s="683" t="s">
        <v>26</v>
      </c>
      <c r="B50" s="683"/>
      <c r="C50" s="689" t="s">
        <v>371</v>
      </c>
      <c r="D50" s="690"/>
      <c r="E50" s="690"/>
      <c r="F50" s="690"/>
      <c r="G50" s="690"/>
      <c r="H50" s="690"/>
      <c r="I50" s="690"/>
      <c r="J50" s="690"/>
    </row>
    <row r="51" spans="1:10" ht="39" thickBot="1" x14ac:dyDescent="0.25">
      <c r="A51" s="683"/>
      <c r="B51" s="683"/>
      <c r="C51" s="67" t="s">
        <v>37</v>
      </c>
      <c r="D51" s="68" t="s">
        <v>38</v>
      </c>
      <c r="E51" s="68" t="s">
        <v>39</v>
      </c>
      <c r="F51" s="68" t="s">
        <v>46</v>
      </c>
      <c r="G51" s="68" t="s">
        <v>47</v>
      </c>
      <c r="H51" s="68" t="s">
        <v>6</v>
      </c>
      <c r="I51" s="68" t="s">
        <v>27</v>
      </c>
      <c r="J51" s="68" t="s">
        <v>40</v>
      </c>
    </row>
    <row r="52" spans="1:10" ht="26.25" thickBot="1" x14ac:dyDescent="0.25">
      <c r="A52" s="3"/>
      <c r="B52" s="69" t="s">
        <v>296</v>
      </c>
      <c r="C52" s="26" t="s">
        <v>127</v>
      </c>
      <c r="D52" s="741">
        <v>40</v>
      </c>
      <c r="E52" s="741">
        <f>PRIMAS!B42</f>
        <v>605.35812604381567</v>
      </c>
      <c r="F52" s="741">
        <v>0</v>
      </c>
      <c r="G52" s="741">
        <v>100</v>
      </c>
      <c r="H52" s="741">
        <f>D52+E52+F52+G52</f>
        <v>745.35812604381567</v>
      </c>
      <c r="I52" s="108" t="s">
        <v>297</v>
      </c>
      <c r="J52" s="741">
        <f>H52</f>
        <v>745.35812604381567</v>
      </c>
    </row>
    <row r="53" spans="1:10" ht="20.25" customHeight="1" x14ac:dyDescent="0.2">
      <c r="A53" s="96"/>
      <c r="B53" s="97"/>
      <c r="C53" s="98"/>
      <c r="D53" s="98"/>
      <c r="E53" s="98"/>
      <c r="F53" s="98"/>
      <c r="G53" s="98"/>
      <c r="H53" s="98"/>
      <c r="I53" s="109"/>
      <c r="J53" s="98"/>
    </row>
    <row r="54" spans="1:10" ht="20.25" customHeight="1" x14ac:dyDescent="0.2">
      <c r="A54" s="96"/>
      <c r="B54" s="97"/>
      <c r="C54" s="98"/>
      <c r="D54" s="98"/>
      <c r="E54" s="98"/>
      <c r="F54" s="98"/>
      <c r="G54" s="98"/>
      <c r="H54" s="98"/>
      <c r="I54" s="109"/>
      <c r="J54" s="98"/>
    </row>
    <row r="55" spans="1:10" ht="20.25" customHeight="1" x14ac:dyDescent="0.2">
      <c r="A55" s="96"/>
      <c r="B55" s="97"/>
      <c r="C55" s="98"/>
      <c r="D55" s="98"/>
      <c r="E55" s="98"/>
      <c r="F55" s="98"/>
      <c r="G55" s="98"/>
      <c r="H55" s="98"/>
      <c r="I55" s="109"/>
      <c r="J55" s="98"/>
    </row>
    <row r="56" spans="1:10" ht="20.25" customHeight="1" x14ac:dyDescent="0.2">
      <c r="A56" s="96"/>
      <c r="B56" s="97"/>
      <c r="C56" s="98"/>
      <c r="D56" s="98"/>
      <c r="E56" s="98"/>
      <c r="F56" s="98"/>
      <c r="G56" s="98"/>
      <c r="H56" s="98"/>
      <c r="I56" s="109"/>
      <c r="J56" s="98"/>
    </row>
    <row r="57" spans="1:10" ht="20.25" customHeight="1" x14ac:dyDescent="0.2">
      <c r="A57" s="96"/>
      <c r="B57" s="97"/>
      <c r="C57" s="98"/>
      <c r="D57" s="98"/>
      <c r="E57" s="98"/>
      <c r="F57" s="98"/>
      <c r="G57" s="98"/>
      <c r="H57" s="98"/>
      <c r="I57" s="109"/>
      <c r="J57" s="98"/>
    </row>
    <row r="58" spans="1:10" ht="20.25" customHeight="1" x14ac:dyDescent="0.2">
      <c r="A58" s="96"/>
      <c r="B58" s="97"/>
      <c r="C58" s="98"/>
      <c r="D58" s="98"/>
      <c r="E58" s="98"/>
      <c r="F58" s="98"/>
      <c r="G58" s="98"/>
      <c r="H58" s="98"/>
      <c r="I58" s="109"/>
      <c r="J58" s="98"/>
    </row>
    <row r="59" spans="1:10" ht="20.25" customHeight="1" x14ac:dyDescent="0.2">
      <c r="A59" s="96"/>
      <c r="B59" s="97"/>
      <c r="C59" s="98"/>
      <c r="D59" s="98"/>
      <c r="E59" s="98"/>
      <c r="F59" s="98"/>
      <c r="G59" s="98"/>
      <c r="H59" s="98"/>
      <c r="I59" s="109"/>
      <c r="J59" s="98"/>
    </row>
    <row r="60" spans="1:10" ht="20.25" customHeight="1" x14ac:dyDescent="0.2">
      <c r="A60" s="96"/>
      <c r="B60" s="97"/>
      <c r="C60" s="98"/>
      <c r="D60" s="98"/>
      <c r="E60" s="98"/>
      <c r="F60" s="98"/>
      <c r="G60" s="98"/>
      <c r="H60" s="98"/>
      <c r="I60" s="109"/>
      <c r="J60" s="98"/>
    </row>
    <row r="61" spans="1:10" ht="20.25" customHeight="1" thickBot="1" x14ac:dyDescent="0.25">
      <c r="A61" s="96"/>
      <c r="B61" s="97"/>
      <c r="C61" s="98"/>
      <c r="D61" s="98"/>
      <c r="E61" s="98"/>
      <c r="F61" s="98"/>
      <c r="G61" s="98"/>
      <c r="H61" s="98"/>
      <c r="I61" s="109"/>
      <c r="J61" s="98"/>
    </row>
    <row r="62" spans="1:10" ht="42.75" customHeight="1" thickBot="1" x14ac:dyDescent="0.25">
      <c r="A62" s="691" t="s">
        <v>301</v>
      </c>
      <c r="B62" s="692"/>
      <c r="C62" s="692"/>
      <c r="D62" s="692"/>
      <c r="E62" s="692"/>
      <c r="F62" s="692"/>
      <c r="G62" s="692"/>
      <c r="H62" s="692"/>
      <c r="I62" s="692"/>
      <c r="J62" s="693"/>
    </row>
    <row r="63" spans="1:10" ht="27.75" customHeight="1" thickBot="1" x14ac:dyDescent="0.25">
      <c r="A63" s="683" t="s">
        <v>26</v>
      </c>
      <c r="B63" s="683"/>
      <c r="C63" s="684" t="s">
        <v>298</v>
      </c>
      <c r="D63" s="685"/>
      <c r="E63" s="685"/>
      <c r="F63" s="685"/>
      <c r="G63" s="685"/>
      <c r="H63" s="685"/>
      <c r="I63" s="685"/>
      <c r="J63" s="685"/>
    </row>
    <row r="64" spans="1:10" ht="45" customHeight="1" thickBot="1" x14ac:dyDescent="0.25">
      <c r="A64" s="683"/>
      <c r="B64" s="683"/>
      <c r="C64" s="67" t="s">
        <v>37</v>
      </c>
      <c r="D64" s="68" t="s">
        <v>38</v>
      </c>
      <c r="E64" s="68" t="s">
        <v>39</v>
      </c>
      <c r="F64" s="68" t="s">
        <v>46</v>
      </c>
      <c r="G64" s="68" t="s">
        <v>47</v>
      </c>
      <c r="H64" s="68" t="s">
        <v>6</v>
      </c>
      <c r="I64" s="68" t="s">
        <v>27</v>
      </c>
      <c r="J64" s="68" t="s">
        <v>40</v>
      </c>
    </row>
    <row r="65" spans="1:10" ht="38.25" customHeight="1" thickBot="1" x14ac:dyDescent="0.25">
      <c r="A65" s="3"/>
      <c r="B65" s="69" t="s">
        <v>299</v>
      </c>
      <c r="C65" s="26" t="s">
        <v>127</v>
      </c>
      <c r="D65" s="741">
        <f>IRF!F30</f>
        <v>175</v>
      </c>
      <c r="E65" s="741">
        <f>PRIMAS!F51</f>
        <v>500</v>
      </c>
      <c r="F65" s="741">
        <f>IRF!F55</f>
        <v>150</v>
      </c>
      <c r="G65" s="741">
        <v>100</v>
      </c>
      <c r="H65" s="741">
        <f>D65+E65+F65+G65</f>
        <v>925</v>
      </c>
      <c r="I65" s="108">
        <v>1</v>
      </c>
      <c r="J65" s="741">
        <f>H65*I65</f>
        <v>925</v>
      </c>
    </row>
    <row r="66" spans="1:10" ht="42.75" customHeight="1" thickBot="1" x14ac:dyDescent="0.25"/>
    <row r="67" spans="1:10" ht="42.75" customHeight="1" thickBot="1" x14ac:dyDescent="0.25">
      <c r="A67" s="683" t="s">
        <v>26</v>
      </c>
      <c r="B67" s="683"/>
      <c r="C67" s="684" t="s">
        <v>200</v>
      </c>
      <c r="D67" s="685"/>
      <c r="E67" s="685"/>
      <c r="F67" s="685"/>
      <c r="G67" s="685"/>
      <c r="H67" s="685"/>
      <c r="I67" s="685"/>
      <c r="J67" s="685"/>
    </row>
    <row r="68" spans="1:10" ht="42.75" customHeight="1" thickBot="1" x14ac:dyDescent="0.25">
      <c r="A68" s="683"/>
      <c r="B68" s="683"/>
      <c r="C68" s="67" t="s">
        <v>37</v>
      </c>
      <c r="D68" s="68" t="s">
        <v>38</v>
      </c>
      <c r="E68" s="68" t="s">
        <v>39</v>
      </c>
      <c r="F68" s="68" t="s">
        <v>46</v>
      </c>
      <c r="G68" s="68" t="s">
        <v>47</v>
      </c>
      <c r="H68" s="68" t="s">
        <v>6</v>
      </c>
      <c r="I68" s="68" t="s">
        <v>27</v>
      </c>
      <c r="J68" s="68" t="s">
        <v>40</v>
      </c>
    </row>
    <row r="69" spans="1:10" ht="42.75" customHeight="1" thickBot="1" x14ac:dyDescent="0.25">
      <c r="A69" s="3"/>
      <c r="B69" s="69" t="s">
        <v>299</v>
      </c>
      <c r="C69" s="26" t="s">
        <v>127</v>
      </c>
      <c r="D69" s="741">
        <f>IRF!H30</f>
        <v>50</v>
      </c>
      <c r="E69" s="741">
        <f>PRIMAS!B51</f>
        <v>481.93692194600374</v>
      </c>
      <c r="F69" s="741">
        <f>IRF!H55</f>
        <v>70</v>
      </c>
      <c r="G69" s="741">
        <v>100</v>
      </c>
      <c r="H69" s="741">
        <f>D69+E69+F69+G69</f>
        <v>701.93692194600374</v>
      </c>
      <c r="I69" s="108">
        <v>1</v>
      </c>
      <c r="J69" s="741">
        <f>H69*I69</f>
        <v>701.93692194600374</v>
      </c>
    </row>
  </sheetData>
  <mergeCells count="26">
    <mergeCell ref="A28:B29"/>
    <mergeCell ref="C28:J28"/>
    <mergeCell ref="A34:I34"/>
    <mergeCell ref="A10:I10"/>
    <mergeCell ref="A1:J1"/>
    <mergeCell ref="A2:J2"/>
    <mergeCell ref="A3:J3"/>
    <mergeCell ref="A4:B5"/>
    <mergeCell ref="C4:J4"/>
    <mergeCell ref="A26:I26"/>
    <mergeCell ref="A12:B13"/>
    <mergeCell ref="C12:J12"/>
    <mergeCell ref="A19:I19"/>
    <mergeCell ref="A20:B21"/>
    <mergeCell ref="C20:J20"/>
    <mergeCell ref="A18:I18"/>
    <mergeCell ref="A67:B68"/>
    <mergeCell ref="C67:J67"/>
    <mergeCell ref="A46:J46"/>
    <mergeCell ref="A47:B48"/>
    <mergeCell ref="C47:J47"/>
    <mergeCell ref="A63:B64"/>
    <mergeCell ref="C63:J63"/>
    <mergeCell ref="A62:J62"/>
    <mergeCell ref="A50:B51"/>
    <mergeCell ref="C50:J50"/>
  </mergeCells>
  <phoneticPr fontId="4" type="noConversion"/>
  <pageMargins left="0.59055118110236227" right="0.51181102362204722" top="0.70866141732283472" bottom="0.59055118110236227" header="0" footer="0"/>
  <pageSetup paperSize="261" scale="64" orientation="landscape" r:id="rId1"/>
  <headerFooter alignWithMargins="0">
    <oddFooter>&amp;LElaboró:
Revisó:
&amp;D&amp;C&amp;N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18</vt:i4>
      </vt:variant>
    </vt:vector>
  </HeadingPairs>
  <TitlesOfParts>
    <vt:vector size="29" baseType="lpstr">
      <vt:lpstr>COND. COMPL.TRDM</vt:lpstr>
      <vt:lpstr>COND. COMPL.AUTOS</vt:lpstr>
      <vt:lpstr>COND. COMPL.MANEJO</vt:lpstr>
      <vt:lpstr>COND. COMPL. R.C.E.</vt:lpstr>
      <vt:lpstr> RCSP</vt:lpstr>
      <vt:lpstr>IRF</vt:lpstr>
      <vt:lpstr>PRIMAS</vt:lpstr>
      <vt:lpstr>DEDUCIBLES</vt:lpstr>
      <vt:lpstr>CONSOLIDADO TECNICO</vt:lpstr>
      <vt:lpstr>PONDERACION PRIMAS</vt:lpstr>
      <vt:lpstr>APOYO INDUSTRIA NACIONAL</vt:lpstr>
      <vt:lpstr>' RCSP'!Área_de_impresión</vt:lpstr>
      <vt:lpstr>'APOYO INDUSTRIA NACIONAL'!Área_de_impresión</vt:lpstr>
      <vt:lpstr>'COND. COMPL. R.C.E.'!Área_de_impresión</vt:lpstr>
      <vt:lpstr>'COND. COMPL.AUTOS'!Área_de_impresión</vt:lpstr>
      <vt:lpstr>'COND. COMPL.MANEJO'!Área_de_impresión</vt:lpstr>
      <vt:lpstr>'COND. COMPL.TRDM'!Área_de_impresión</vt:lpstr>
      <vt:lpstr>'CONSOLIDADO TECNICO'!Área_de_impresión</vt:lpstr>
      <vt:lpstr>DEDUCIBLES!Área_de_impresión</vt:lpstr>
      <vt:lpstr>IRF!Área_de_impresión</vt:lpstr>
      <vt:lpstr>'PONDERACION PRIMAS'!Área_de_impresión</vt:lpstr>
      <vt:lpstr>PRIMAS!Área_de_impresión</vt:lpstr>
      <vt:lpstr>' RCSP'!Títulos_a_imprimir</vt:lpstr>
      <vt:lpstr>'COND. COMPL. R.C.E.'!Títulos_a_imprimir</vt:lpstr>
      <vt:lpstr>'COND. COMPL.AUTOS'!Títulos_a_imprimir</vt:lpstr>
      <vt:lpstr>'COND. COMPL.MANEJO'!Títulos_a_imprimir</vt:lpstr>
      <vt:lpstr>'COND. COMPL.TRDM'!Títulos_a_imprimir</vt:lpstr>
      <vt:lpstr>IRF!Títulos_a_imprimir</vt:lpstr>
      <vt:lpstr>'PONDERACION PRIMAS'!Títulos_a_imprimir</vt:lpstr>
    </vt:vector>
  </TitlesOfParts>
  <Company>JLT COLOMBIA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jmoncada</dc:creator>
  <cp:lastModifiedBy>Luis Fabian Ramos Barrera</cp:lastModifiedBy>
  <cp:lastPrinted>2015-10-03T00:32:33Z</cp:lastPrinted>
  <dcterms:created xsi:type="dcterms:W3CDTF">2005-04-20T13:48:02Z</dcterms:created>
  <dcterms:modified xsi:type="dcterms:W3CDTF">2015-10-03T02:19:48Z</dcterms:modified>
</cp:coreProperties>
</file>